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ivotTables/pivotTable1.xml" ContentType="application/vnd.openxmlformats-officedocument.spreadsheetml.pivotTable+xml"/>
  <Override PartName="/xl/drawings/drawing1.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charts/chart1.xml" ContentType="application/vnd.openxmlformats-officedocument.drawingml.chart+xml"/>
  <Override PartName="/xl/charts/style2.xml" ContentType="application/vnd.ms-office.chartstyle+xml"/>
  <Override PartName="/xl/charts/colors2.xml" ContentType="application/vnd.ms-office.chartcolorstyle+xml"/>
  <Override PartName="/xl/charts/chart2.xml" ContentType="application/vnd.openxmlformats-officedocument.drawingml.chart+xml"/>
  <Override PartName="/xl/charts/style3.xml" ContentType="application/vnd.ms-office.chartstyle+xml"/>
  <Override PartName="/xl/charts/colors3.xml" ContentType="application/vnd.ms-office.chartcolorstyle+xml"/>
  <Override PartName="/xl/charts/chart3.xml" ContentType="application/vnd.openxmlformats-officedocument.drawingml.chart+xml"/>
  <Override PartName="/xl/charts/style4.xml" ContentType="application/vnd.ms-office.chartstyle+xml"/>
  <Override PartName="/xl/charts/colors4.xml" ContentType="application/vnd.ms-office.chartcolorstyle+xml"/>
  <Override PartName="/xl/charts/chart4.xml" ContentType="application/vnd.openxmlformats-officedocument.drawingml.chart+xml"/>
  <Override PartName="/xl/charts/style5.xml" ContentType="application/vnd.ms-office.chartstyle+xml"/>
  <Override PartName="/xl/charts/colors5.xml" ContentType="application/vnd.ms-office.chartcolorstyle+xml"/>
  <Override PartName="/xl/charts/chart5.xml" ContentType="application/vnd.openxmlformats-officedocument.drawingml.chart+xml"/>
  <Override PartName="/xl/charts/style6.xml" ContentType="application/vnd.ms-office.chartstyle+xml"/>
  <Override PartName="/xl/charts/colors6.xml" ContentType="application/vnd.ms-office.chartcolorstyle+xml"/>
  <Override PartName="/xl/charts/chart6.xml" ContentType="application/vnd.openxmlformats-officedocument.drawingml.chart+xml"/>
  <Override PartName="/xl/charts/style7.xml" ContentType="application/vnd.ms-office.chartstyle+xml"/>
  <Override PartName="/xl/charts/colors7.xml" ContentType="application/vnd.ms-office.chartcolorstyle+xml"/>
  <Override PartName="/xl/charts/chart7.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agrowebsas-my.sharepoint.com/personal/john_silva_vitisolei_com/Documents/Escritorio/Monografia/"/>
    </mc:Choice>
  </mc:AlternateContent>
  <xr:revisionPtr revIDLastSave="1" documentId="13_ncr:1_{1B97EE93-8569-4295-AE60-2C7F7717FC81}" xr6:coauthVersionLast="47" xr6:coauthVersionMax="47" xr10:uidLastSave="{9D5AAAF1-4996-45D4-8992-2C6B8EE894F8}"/>
  <bookViews>
    <workbookView xWindow="-108" yWindow="-108" windowWidth="23256" windowHeight="12456" xr2:uid="{00000000-000D-0000-FFFF-FFFF00000000}"/>
  </bookViews>
  <sheets>
    <sheet name="Listado Equipos" sheetId="3" r:id="rId1"/>
    <sheet name="Pareto Fallas" sheetId="13" r:id="rId2"/>
    <sheet name="Entrada Taller" sheetId="1" r:id="rId3"/>
    <sheet name="Horas" sheetId="2" r:id="rId4"/>
    <sheet name="0415" sheetId="4" r:id="rId5"/>
    <sheet name="0416" sheetId="5" r:id="rId6"/>
    <sheet name="0427" sheetId="6" r:id="rId7"/>
    <sheet name="0477" sheetId="7" r:id="rId8"/>
    <sheet name="1058" sheetId="8" r:id="rId9"/>
    <sheet name="1060" sheetId="9" r:id="rId10"/>
    <sheet name="1095" sheetId="10" r:id="rId11"/>
    <sheet name="1101" sheetId="11" r:id="rId12"/>
    <sheet name="1199" sheetId="12" r:id="rId13"/>
  </sheets>
  <externalReferences>
    <externalReference r:id="rId14"/>
    <externalReference r:id="rId15"/>
    <externalReference r:id="rId16"/>
    <externalReference r:id="rId17"/>
  </externalReferences>
  <definedNames>
    <definedName name="_xlnm._FilterDatabase" localSheetId="4" hidden="1">'0415'!$A$1:$Z$298</definedName>
    <definedName name="_xlnm._FilterDatabase" localSheetId="12" hidden="1">'1199'!$A$1:$X$1</definedName>
    <definedName name="_xlnm._FilterDatabase" localSheetId="2" hidden="1">'Entrada Taller'!$A$1:$XEX$243</definedName>
    <definedName name="_xlnm._FilterDatabase" localSheetId="3" hidden="1">Horas!$A$1:$T$3092</definedName>
    <definedName name="_xlchart.v1.0" hidden="1">'Pareto Fallas'!$E$4:$E$20</definedName>
    <definedName name="_xlchart.v1.1" hidden="1">'Pareto Fallas'!$F$3</definedName>
    <definedName name="_xlchart.v1.2" hidden="1">'Pareto Fallas'!$F$4:$F$20</definedName>
    <definedName name="_xlchart.v1.3" hidden="1">'Pareto Fallas'!$G$3</definedName>
    <definedName name="_xlchart.v1.4" hidden="1">'Pareto Fallas'!$G$4:$G$20</definedName>
    <definedName name="Mtto">'[1]Listas desplegables'!$C$2:$C$4</definedName>
    <definedName name="Sistemas">'[1]Listas desplegables'!$F$2:$F$31</definedName>
    <definedName name="Taller">'[1]Listas desplegables'!$H$2:$H$7</definedName>
  </definedNames>
  <calcPr calcId="191029"/>
  <pivotCaches>
    <pivotCache cacheId="1" r:id="rId1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2" i="1" l="1"/>
  <c r="AA9" i="2"/>
  <c r="Z9" i="2"/>
  <c r="AA4" i="2"/>
  <c r="AA3" i="2"/>
  <c r="V13" i="2"/>
  <c r="V11" i="2"/>
  <c r="V9" i="2"/>
  <c r="W4" i="1"/>
  <c r="X4" i="1"/>
  <c r="Y4" i="1" s="1"/>
  <c r="W5" i="1"/>
  <c r="X5" i="1"/>
  <c r="W6" i="1"/>
  <c r="X6" i="1"/>
  <c r="Y6" i="1" s="1"/>
  <c r="W7" i="1"/>
  <c r="X7" i="1"/>
  <c r="W8" i="1"/>
  <c r="X8" i="1"/>
  <c r="Y8" i="1" s="1"/>
  <c r="W9" i="1"/>
  <c r="X9" i="1"/>
  <c r="W10" i="1"/>
  <c r="X10" i="1"/>
  <c r="Y10" i="1" s="1"/>
  <c r="W11" i="1"/>
  <c r="X11" i="1"/>
  <c r="W12" i="1"/>
  <c r="X12" i="1"/>
  <c r="Y12" i="1" s="1"/>
  <c r="W13" i="1"/>
  <c r="X13" i="1"/>
  <c r="Y13" i="1" s="1"/>
  <c r="W14" i="1"/>
  <c r="X14" i="1"/>
  <c r="Y14" i="1" s="1"/>
  <c r="W15" i="1"/>
  <c r="X15" i="1"/>
  <c r="Y15" i="1" s="1"/>
  <c r="W16" i="1"/>
  <c r="X16" i="1"/>
  <c r="W17" i="1"/>
  <c r="X17" i="1"/>
  <c r="W18" i="1"/>
  <c r="X18" i="1"/>
  <c r="W19" i="1"/>
  <c r="Y19" i="1" s="1"/>
  <c r="X19" i="1"/>
  <c r="W20" i="1"/>
  <c r="X20" i="1"/>
  <c r="W21" i="1"/>
  <c r="X21" i="1"/>
  <c r="Y21" i="1" s="1"/>
  <c r="W22" i="1"/>
  <c r="X22" i="1"/>
  <c r="Y22" i="1" s="1"/>
  <c r="W23" i="1"/>
  <c r="X23" i="1"/>
  <c r="Y23" i="1" s="1"/>
  <c r="W24" i="1"/>
  <c r="X24" i="1"/>
  <c r="Y24" i="1" s="1"/>
  <c r="W25" i="1"/>
  <c r="X25" i="1"/>
  <c r="Y25" i="1" s="1"/>
  <c r="W26" i="1"/>
  <c r="X26" i="1"/>
  <c r="W27" i="1"/>
  <c r="X27" i="1"/>
  <c r="Y27" i="1"/>
  <c r="W28" i="1"/>
  <c r="X28" i="1"/>
  <c r="W29" i="1"/>
  <c r="X29" i="1"/>
  <c r="W30" i="1"/>
  <c r="X30" i="1"/>
  <c r="Y30" i="1" s="1"/>
  <c r="W31" i="1"/>
  <c r="X31" i="1"/>
  <c r="W32" i="1"/>
  <c r="X32" i="1"/>
  <c r="Y32" i="1" s="1"/>
  <c r="W33" i="1"/>
  <c r="X33" i="1"/>
  <c r="Y33" i="1" s="1"/>
  <c r="W34" i="1"/>
  <c r="X34" i="1"/>
  <c r="W35" i="1"/>
  <c r="X35" i="1"/>
  <c r="Y35" i="1" s="1"/>
  <c r="W36" i="1"/>
  <c r="X36" i="1"/>
  <c r="W37" i="1"/>
  <c r="X37" i="1"/>
  <c r="W38" i="1"/>
  <c r="X38" i="1"/>
  <c r="Y38" i="1" s="1"/>
  <c r="W39" i="1"/>
  <c r="X39" i="1"/>
  <c r="W40" i="1"/>
  <c r="X40" i="1"/>
  <c r="Y40" i="1"/>
  <c r="W41" i="1"/>
  <c r="X41" i="1"/>
  <c r="W42" i="1"/>
  <c r="X42" i="1"/>
  <c r="Y42" i="1" s="1"/>
  <c r="W43" i="1"/>
  <c r="X43" i="1"/>
  <c r="Y43" i="1"/>
  <c r="W44" i="1"/>
  <c r="Y44" i="1" s="1"/>
  <c r="X44" i="1"/>
  <c r="W45" i="1"/>
  <c r="X45" i="1"/>
  <c r="W46" i="1"/>
  <c r="X46" i="1"/>
  <c r="W47" i="1"/>
  <c r="X47" i="1"/>
  <c r="W48" i="1"/>
  <c r="X48" i="1"/>
  <c r="W49" i="1"/>
  <c r="X49" i="1"/>
  <c r="W50" i="1"/>
  <c r="X50" i="1"/>
  <c r="W51" i="1"/>
  <c r="X51" i="1"/>
  <c r="Y51" i="1"/>
  <c r="W52" i="1"/>
  <c r="X52" i="1"/>
  <c r="W53" i="1"/>
  <c r="X53" i="1"/>
  <c r="W54" i="1"/>
  <c r="X54" i="1"/>
  <c r="Y54" i="1" s="1"/>
  <c r="W55" i="1"/>
  <c r="X55" i="1"/>
  <c r="Y55" i="1" s="1"/>
  <c r="W56" i="1"/>
  <c r="X56" i="1"/>
  <c r="Y56" i="1"/>
  <c r="W57" i="1"/>
  <c r="X57" i="1"/>
  <c r="W58" i="1"/>
  <c r="X58" i="1"/>
  <c r="Y58" i="1" s="1"/>
  <c r="W59" i="1"/>
  <c r="Y59" i="1" s="1"/>
  <c r="X59" i="1"/>
  <c r="W60" i="1"/>
  <c r="X60" i="1"/>
  <c r="W61" i="1"/>
  <c r="X61" i="1"/>
  <c r="W62" i="1"/>
  <c r="X62" i="1"/>
  <c r="Y62" i="1" s="1"/>
  <c r="W63" i="1"/>
  <c r="X63" i="1"/>
  <c r="W64" i="1"/>
  <c r="X64" i="1"/>
  <c r="Y64" i="1" s="1"/>
  <c r="W65" i="1"/>
  <c r="X65" i="1"/>
  <c r="W66" i="1"/>
  <c r="X66" i="1"/>
  <c r="W67" i="1"/>
  <c r="X67" i="1"/>
  <c r="Y67" i="1"/>
  <c r="W68" i="1"/>
  <c r="Y68" i="1" s="1"/>
  <c r="X68" i="1"/>
  <c r="W69" i="1"/>
  <c r="X69" i="1"/>
  <c r="W70" i="1"/>
  <c r="X70" i="1"/>
  <c r="W71" i="1"/>
  <c r="X71" i="1"/>
  <c r="Y71" i="1" s="1"/>
  <c r="W72" i="1"/>
  <c r="Y72" i="1" s="1"/>
  <c r="X72" i="1"/>
  <c r="W73" i="1"/>
  <c r="X73" i="1"/>
  <c r="W74" i="1"/>
  <c r="X74" i="1"/>
  <c r="Y74" i="1" s="1"/>
  <c r="W75" i="1"/>
  <c r="X75" i="1"/>
  <c r="Y75" i="1" s="1"/>
  <c r="W76" i="1"/>
  <c r="X76" i="1"/>
  <c r="W77" i="1"/>
  <c r="Y77" i="1" s="1"/>
  <c r="X77" i="1"/>
  <c r="W78" i="1"/>
  <c r="X78" i="1"/>
  <c r="Y78" i="1" s="1"/>
  <c r="W79" i="1"/>
  <c r="X79" i="1"/>
  <c r="W80" i="1"/>
  <c r="X80" i="1"/>
  <c r="Y80" i="1" s="1"/>
  <c r="W81" i="1"/>
  <c r="X81" i="1"/>
  <c r="W82" i="1"/>
  <c r="X82" i="1"/>
  <c r="W83" i="1"/>
  <c r="Y83" i="1" s="1"/>
  <c r="X83" i="1"/>
  <c r="W84" i="1"/>
  <c r="X84" i="1"/>
  <c r="W85" i="1"/>
  <c r="X85" i="1"/>
  <c r="W86" i="1"/>
  <c r="X86" i="1"/>
  <c r="Y86" i="1" s="1"/>
  <c r="W87" i="1"/>
  <c r="X87" i="1"/>
  <c r="Y87" i="1" s="1"/>
  <c r="W88" i="1"/>
  <c r="X88" i="1"/>
  <c r="Y88" i="1" s="1"/>
  <c r="W89" i="1"/>
  <c r="X89" i="1"/>
  <c r="W90" i="1"/>
  <c r="X90" i="1"/>
  <c r="W91" i="1"/>
  <c r="X91" i="1"/>
  <c r="Y91" i="1"/>
  <c r="W92" i="1"/>
  <c r="X92" i="1"/>
  <c r="W93" i="1"/>
  <c r="X93" i="1"/>
  <c r="W94" i="1"/>
  <c r="X94" i="1"/>
  <c r="Y94" i="1" s="1"/>
  <c r="W95" i="1"/>
  <c r="X95" i="1"/>
  <c r="W96" i="1"/>
  <c r="X96" i="1"/>
  <c r="Y96" i="1" s="1"/>
  <c r="W97" i="1"/>
  <c r="X97" i="1"/>
  <c r="W98" i="1"/>
  <c r="X98" i="1"/>
  <c r="W99" i="1"/>
  <c r="X99" i="1"/>
  <c r="Y99" i="1" s="1"/>
  <c r="W100" i="1"/>
  <c r="X100" i="1"/>
  <c r="W101" i="1"/>
  <c r="X101" i="1"/>
  <c r="W102" i="1"/>
  <c r="X102" i="1"/>
  <c r="Y102" i="1" s="1"/>
  <c r="W103" i="1"/>
  <c r="X103" i="1"/>
  <c r="W104" i="1"/>
  <c r="X104" i="1"/>
  <c r="Y104" i="1"/>
  <c r="W105" i="1"/>
  <c r="X105" i="1"/>
  <c r="W106" i="1"/>
  <c r="X106" i="1"/>
  <c r="Y106" i="1" s="1"/>
  <c r="W107" i="1"/>
  <c r="X107" i="1"/>
  <c r="Y107" i="1"/>
  <c r="W108" i="1"/>
  <c r="Y108" i="1" s="1"/>
  <c r="X108" i="1"/>
  <c r="W109" i="1"/>
  <c r="X109" i="1"/>
  <c r="W110" i="1"/>
  <c r="X110" i="1"/>
  <c r="W111" i="1"/>
  <c r="X111" i="1"/>
  <c r="W112" i="1"/>
  <c r="X112" i="1"/>
  <c r="W113" i="1"/>
  <c r="X113" i="1"/>
  <c r="W114" i="1"/>
  <c r="X114" i="1"/>
  <c r="W115" i="1"/>
  <c r="X115" i="1"/>
  <c r="Y115" i="1"/>
  <c r="W116" i="1"/>
  <c r="X116" i="1"/>
  <c r="W117" i="1"/>
  <c r="X117" i="1"/>
  <c r="W118" i="1"/>
  <c r="X118" i="1"/>
  <c r="Y118" i="1" s="1"/>
  <c r="W119" i="1"/>
  <c r="X119" i="1"/>
  <c r="Y119" i="1" s="1"/>
  <c r="W120" i="1"/>
  <c r="X120" i="1"/>
  <c r="Y120" i="1"/>
  <c r="W121" i="1"/>
  <c r="X121" i="1"/>
  <c r="W122" i="1"/>
  <c r="X122" i="1"/>
  <c r="Y122" i="1" s="1"/>
  <c r="W123" i="1"/>
  <c r="Y123" i="1" s="1"/>
  <c r="X123" i="1"/>
  <c r="W124" i="1"/>
  <c r="X124" i="1"/>
  <c r="W125" i="1"/>
  <c r="X125" i="1"/>
  <c r="W126" i="1"/>
  <c r="X126" i="1"/>
  <c r="Y126" i="1" s="1"/>
  <c r="W127" i="1"/>
  <c r="X127" i="1"/>
  <c r="W128" i="1"/>
  <c r="X128" i="1"/>
  <c r="Y128" i="1" s="1"/>
  <c r="W129" i="1"/>
  <c r="X129" i="1"/>
  <c r="W130" i="1"/>
  <c r="X130" i="1"/>
  <c r="W131" i="1"/>
  <c r="X131" i="1"/>
  <c r="Y131" i="1"/>
  <c r="W132" i="1"/>
  <c r="Y132" i="1" s="1"/>
  <c r="X132" i="1"/>
  <c r="W133" i="1"/>
  <c r="X133" i="1"/>
  <c r="W134" i="1"/>
  <c r="X134" i="1"/>
  <c r="W135" i="1"/>
  <c r="X135" i="1"/>
  <c r="Y135" i="1" s="1"/>
  <c r="W136" i="1"/>
  <c r="Y136" i="1" s="1"/>
  <c r="X136" i="1"/>
  <c r="W137" i="1"/>
  <c r="X137" i="1"/>
  <c r="W138" i="1"/>
  <c r="X138" i="1"/>
  <c r="Y138" i="1" s="1"/>
  <c r="W139" i="1"/>
  <c r="X139" i="1"/>
  <c r="Y139" i="1" s="1"/>
  <c r="W140" i="1"/>
  <c r="X140" i="1"/>
  <c r="W141" i="1"/>
  <c r="Y141" i="1" s="1"/>
  <c r="X141" i="1"/>
  <c r="W142" i="1"/>
  <c r="X142" i="1"/>
  <c r="Y142" i="1" s="1"/>
  <c r="W143" i="1"/>
  <c r="X143" i="1"/>
  <c r="W144" i="1"/>
  <c r="X144" i="1"/>
  <c r="Y144" i="1" s="1"/>
  <c r="W145" i="1"/>
  <c r="X145" i="1"/>
  <c r="W146" i="1"/>
  <c r="X146" i="1"/>
  <c r="W147" i="1"/>
  <c r="Y147" i="1" s="1"/>
  <c r="X147" i="1"/>
  <c r="W148" i="1"/>
  <c r="X148" i="1"/>
  <c r="W149" i="1"/>
  <c r="X149" i="1"/>
  <c r="W150" i="1"/>
  <c r="X150" i="1"/>
  <c r="Y150" i="1" s="1"/>
  <c r="W151" i="1"/>
  <c r="X151" i="1"/>
  <c r="Y151" i="1" s="1"/>
  <c r="W152" i="1"/>
  <c r="X152" i="1"/>
  <c r="Y152" i="1" s="1"/>
  <c r="W153" i="1"/>
  <c r="X153" i="1"/>
  <c r="W154" i="1"/>
  <c r="X154" i="1"/>
  <c r="W155" i="1"/>
  <c r="X155" i="1"/>
  <c r="Y155" i="1"/>
  <c r="W156" i="1"/>
  <c r="X156" i="1"/>
  <c r="W157" i="1"/>
  <c r="X157" i="1"/>
  <c r="W158" i="1"/>
  <c r="X158" i="1"/>
  <c r="Y158" i="1" s="1"/>
  <c r="W159" i="1"/>
  <c r="X159" i="1"/>
  <c r="W160" i="1"/>
  <c r="X160" i="1"/>
  <c r="Y160" i="1" s="1"/>
  <c r="W161" i="1"/>
  <c r="X161" i="1"/>
  <c r="W162" i="1"/>
  <c r="X162" i="1"/>
  <c r="W163" i="1"/>
  <c r="X163" i="1"/>
  <c r="Y163" i="1" s="1"/>
  <c r="W164" i="1"/>
  <c r="X164" i="1"/>
  <c r="W165" i="1"/>
  <c r="X165" i="1"/>
  <c r="W166" i="1"/>
  <c r="X166" i="1"/>
  <c r="Y166" i="1" s="1"/>
  <c r="W167" i="1"/>
  <c r="X167" i="1"/>
  <c r="W168" i="1"/>
  <c r="X168" i="1"/>
  <c r="Y168" i="1"/>
  <c r="W169" i="1"/>
  <c r="X169" i="1"/>
  <c r="W170" i="1"/>
  <c r="X170" i="1"/>
  <c r="Y170" i="1" s="1"/>
  <c r="W171" i="1"/>
  <c r="X171" i="1"/>
  <c r="Y171" i="1"/>
  <c r="W172" i="1"/>
  <c r="Y172" i="1" s="1"/>
  <c r="X172" i="1"/>
  <c r="W173" i="1"/>
  <c r="X173" i="1"/>
  <c r="W174" i="1"/>
  <c r="X174" i="1"/>
  <c r="W175" i="1"/>
  <c r="X175" i="1"/>
  <c r="W176" i="1"/>
  <c r="X176" i="1"/>
  <c r="W177" i="1"/>
  <c r="X177" i="1"/>
  <c r="W178" i="1"/>
  <c r="X178" i="1"/>
  <c r="W179" i="1"/>
  <c r="X179" i="1"/>
  <c r="Y179" i="1"/>
  <c r="W180" i="1"/>
  <c r="X180" i="1"/>
  <c r="W181" i="1"/>
  <c r="X181" i="1"/>
  <c r="W182" i="1"/>
  <c r="X182" i="1"/>
  <c r="Y182" i="1" s="1"/>
  <c r="W183" i="1"/>
  <c r="X183" i="1"/>
  <c r="Y183" i="1" s="1"/>
  <c r="W184" i="1"/>
  <c r="X184" i="1"/>
  <c r="Y184" i="1"/>
  <c r="W185" i="1"/>
  <c r="X185" i="1"/>
  <c r="W186" i="1"/>
  <c r="X186" i="1"/>
  <c r="Y186" i="1" s="1"/>
  <c r="W187" i="1"/>
  <c r="Y187" i="1" s="1"/>
  <c r="X187" i="1"/>
  <c r="W188" i="1"/>
  <c r="X188" i="1"/>
  <c r="W189" i="1"/>
  <c r="X189" i="1"/>
  <c r="W190" i="1"/>
  <c r="X190" i="1"/>
  <c r="Y190" i="1" s="1"/>
  <c r="W191" i="1"/>
  <c r="X191" i="1"/>
  <c r="W192" i="1"/>
  <c r="X192" i="1"/>
  <c r="Y192" i="1" s="1"/>
  <c r="W193" i="1"/>
  <c r="X193" i="1"/>
  <c r="W194" i="1"/>
  <c r="X194" i="1"/>
  <c r="W195" i="1"/>
  <c r="X195" i="1"/>
  <c r="Y195" i="1"/>
  <c r="W196" i="1"/>
  <c r="Y196" i="1" s="1"/>
  <c r="X196" i="1"/>
  <c r="W197" i="1"/>
  <c r="X197" i="1"/>
  <c r="W198" i="1"/>
  <c r="X198" i="1"/>
  <c r="W199" i="1"/>
  <c r="X199" i="1"/>
  <c r="Y199" i="1" s="1"/>
  <c r="W200" i="1"/>
  <c r="Y200" i="1" s="1"/>
  <c r="X200" i="1"/>
  <c r="W201" i="1"/>
  <c r="X201" i="1"/>
  <c r="W202" i="1"/>
  <c r="X202" i="1"/>
  <c r="Y202" i="1" s="1"/>
  <c r="W203" i="1"/>
  <c r="X203" i="1"/>
  <c r="Y203" i="1" s="1"/>
  <c r="W204" i="1"/>
  <c r="X204" i="1"/>
  <c r="W205" i="1"/>
  <c r="Y205" i="1" s="1"/>
  <c r="X205" i="1"/>
  <c r="W206" i="1"/>
  <c r="X206" i="1"/>
  <c r="Y206" i="1" s="1"/>
  <c r="W207" i="1"/>
  <c r="X207" i="1"/>
  <c r="W208" i="1"/>
  <c r="X208" i="1"/>
  <c r="Y208" i="1" s="1"/>
  <c r="W209" i="1"/>
  <c r="X209" i="1"/>
  <c r="W210" i="1"/>
  <c r="X210" i="1"/>
  <c r="W211" i="1"/>
  <c r="Y211" i="1" s="1"/>
  <c r="X211" i="1"/>
  <c r="W212" i="1"/>
  <c r="X212" i="1"/>
  <c r="W213" i="1"/>
  <c r="X213" i="1"/>
  <c r="W214" i="1"/>
  <c r="X214" i="1"/>
  <c r="Y214" i="1" s="1"/>
  <c r="W215" i="1"/>
  <c r="X215" i="1"/>
  <c r="Y215" i="1" s="1"/>
  <c r="W216" i="1"/>
  <c r="X216" i="1"/>
  <c r="W217" i="1"/>
  <c r="X217" i="1"/>
  <c r="W218" i="1"/>
  <c r="X218" i="1"/>
  <c r="Y218" i="1" s="1"/>
  <c r="W219" i="1"/>
  <c r="X219" i="1"/>
  <c r="Y219" i="1" s="1"/>
  <c r="W220" i="1"/>
  <c r="X220" i="1"/>
  <c r="Y220" i="1" s="1"/>
  <c r="W221" i="1"/>
  <c r="X221" i="1"/>
  <c r="W222" i="1"/>
  <c r="X222" i="1"/>
  <c r="W223" i="1"/>
  <c r="X223" i="1"/>
  <c r="Y223" i="1" s="1"/>
  <c r="W224" i="1"/>
  <c r="X224" i="1"/>
  <c r="W225" i="1"/>
  <c r="X225" i="1"/>
  <c r="W226" i="1"/>
  <c r="X226" i="1"/>
  <c r="W227" i="1"/>
  <c r="X227" i="1"/>
  <c r="Y227" i="1" s="1"/>
  <c r="W228" i="1"/>
  <c r="Y228" i="1" s="1"/>
  <c r="X228" i="1"/>
  <c r="W229" i="1"/>
  <c r="X229" i="1"/>
  <c r="W230" i="1"/>
  <c r="X230" i="1"/>
  <c r="Y230" i="1" s="1"/>
  <c r="W231" i="1"/>
  <c r="X231" i="1"/>
  <c r="W232" i="1"/>
  <c r="X232" i="1"/>
  <c r="Y232" i="1" s="1"/>
  <c r="W233" i="1"/>
  <c r="X233" i="1"/>
  <c r="W234" i="1"/>
  <c r="X234" i="1"/>
  <c r="W235" i="1"/>
  <c r="X235" i="1"/>
  <c r="Y235" i="1" s="1"/>
  <c r="W236" i="1"/>
  <c r="X236" i="1"/>
  <c r="W237" i="1"/>
  <c r="Y237" i="1" s="1"/>
  <c r="X237" i="1"/>
  <c r="W238" i="1"/>
  <c r="X238" i="1"/>
  <c r="Y238" i="1" s="1"/>
  <c r="W239" i="1"/>
  <c r="X239" i="1"/>
  <c r="W240" i="1"/>
  <c r="X240" i="1"/>
  <c r="Y240" i="1"/>
  <c r="W241" i="1"/>
  <c r="X241" i="1"/>
  <c r="W242" i="1"/>
  <c r="X242" i="1"/>
  <c r="Y242" i="1" s="1"/>
  <c r="W243" i="1"/>
  <c r="X243" i="1"/>
  <c r="Y243" i="1"/>
  <c r="X3" i="1"/>
  <c r="Y3" i="1" s="1"/>
  <c r="W3" i="1"/>
  <c r="X2" i="1"/>
  <c r="W2" i="1"/>
  <c r="V5" i="1"/>
  <c r="H2" i="1"/>
  <c r="AB4" i="4"/>
  <c r="U3" i="4"/>
  <c r="U4" i="4"/>
  <c r="U5" i="4"/>
  <c r="U6" i="4"/>
  <c r="U7" i="4"/>
  <c r="U8" i="4"/>
  <c r="U9" i="4"/>
  <c r="U10" i="4"/>
  <c r="U11" i="4"/>
  <c r="U12" i="4"/>
  <c r="U13" i="4"/>
  <c r="U14" i="4"/>
  <c r="U15" i="4"/>
  <c r="U16" i="4"/>
  <c r="U17" i="4"/>
  <c r="U18" i="4"/>
  <c r="U19" i="4"/>
  <c r="U20" i="4"/>
  <c r="U21" i="4"/>
  <c r="U22" i="4"/>
  <c r="U23" i="4"/>
  <c r="U24" i="4"/>
  <c r="U25" i="4"/>
  <c r="U26" i="4"/>
  <c r="U27" i="4"/>
  <c r="U28" i="4"/>
  <c r="U29" i="4"/>
  <c r="U30" i="4"/>
  <c r="U31" i="4"/>
  <c r="U32" i="4"/>
  <c r="U33" i="4"/>
  <c r="U34" i="4"/>
  <c r="U35" i="4"/>
  <c r="U36" i="4"/>
  <c r="U37" i="4"/>
  <c r="U38" i="4"/>
  <c r="U39" i="4"/>
  <c r="U40" i="4"/>
  <c r="U41" i="4"/>
  <c r="U42" i="4"/>
  <c r="U43" i="4"/>
  <c r="U44" i="4"/>
  <c r="U45" i="4"/>
  <c r="U46" i="4"/>
  <c r="U47" i="4"/>
  <c r="U48" i="4"/>
  <c r="U49" i="4"/>
  <c r="U50" i="4"/>
  <c r="U51" i="4"/>
  <c r="U52" i="4"/>
  <c r="U53" i="4"/>
  <c r="U54" i="4"/>
  <c r="U55" i="4"/>
  <c r="U56" i="4"/>
  <c r="U57" i="4"/>
  <c r="U58" i="4"/>
  <c r="U59" i="4"/>
  <c r="U60" i="4"/>
  <c r="U61" i="4"/>
  <c r="U62" i="4"/>
  <c r="U63" i="4"/>
  <c r="U64" i="4"/>
  <c r="U65" i="4"/>
  <c r="U66" i="4"/>
  <c r="U67" i="4"/>
  <c r="U68" i="4"/>
  <c r="U69" i="4"/>
  <c r="U70" i="4"/>
  <c r="U71" i="4"/>
  <c r="U72" i="4"/>
  <c r="U73" i="4"/>
  <c r="U74" i="4"/>
  <c r="U75" i="4"/>
  <c r="U76" i="4"/>
  <c r="U77" i="4"/>
  <c r="U78" i="4"/>
  <c r="U79" i="4"/>
  <c r="U80" i="4"/>
  <c r="U81" i="4"/>
  <c r="U82" i="4"/>
  <c r="U83" i="4"/>
  <c r="U84" i="4"/>
  <c r="U85" i="4"/>
  <c r="U86" i="4"/>
  <c r="U87" i="4"/>
  <c r="U88" i="4"/>
  <c r="U89" i="4"/>
  <c r="U90" i="4"/>
  <c r="U91" i="4"/>
  <c r="U92" i="4"/>
  <c r="U93" i="4"/>
  <c r="U94" i="4"/>
  <c r="U95" i="4"/>
  <c r="U96" i="4"/>
  <c r="U97" i="4"/>
  <c r="U98" i="4"/>
  <c r="U99" i="4"/>
  <c r="U100" i="4"/>
  <c r="U101" i="4"/>
  <c r="U102" i="4"/>
  <c r="U103" i="4"/>
  <c r="U104" i="4"/>
  <c r="U105" i="4"/>
  <c r="U106" i="4"/>
  <c r="U107" i="4"/>
  <c r="U108" i="4"/>
  <c r="U109" i="4"/>
  <c r="U110" i="4"/>
  <c r="U111" i="4"/>
  <c r="U112" i="4"/>
  <c r="U113" i="4"/>
  <c r="U114" i="4"/>
  <c r="U115" i="4"/>
  <c r="U116" i="4"/>
  <c r="U117" i="4"/>
  <c r="U118" i="4"/>
  <c r="U119" i="4"/>
  <c r="U120" i="4"/>
  <c r="U121" i="4"/>
  <c r="U122" i="4"/>
  <c r="U123" i="4"/>
  <c r="U124" i="4"/>
  <c r="U125" i="4"/>
  <c r="U126" i="4"/>
  <c r="U127" i="4"/>
  <c r="U128" i="4"/>
  <c r="U129" i="4"/>
  <c r="U130" i="4"/>
  <c r="U131" i="4"/>
  <c r="U132" i="4"/>
  <c r="U133" i="4"/>
  <c r="U134" i="4"/>
  <c r="U135" i="4"/>
  <c r="U136" i="4"/>
  <c r="U137" i="4"/>
  <c r="U138" i="4"/>
  <c r="U139" i="4"/>
  <c r="U140" i="4"/>
  <c r="U141" i="4"/>
  <c r="U142" i="4"/>
  <c r="U143" i="4"/>
  <c r="U144" i="4"/>
  <c r="U145" i="4"/>
  <c r="U146" i="4"/>
  <c r="U147" i="4"/>
  <c r="U148" i="4"/>
  <c r="U149" i="4"/>
  <c r="U150" i="4"/>
  <c r="U151" i="4"/>
  <c r="U152" i="4"/>
  <c r="U153" i="4"/>
  <c r="U154" i="4"/>
  <c r="U155" i="4"/>
  <c r="U156" i="4"/>
  <c r="U157" i="4"/>
  <c r="U158" i="4"/>
  <c r="U159" i="4"/>
  <c r="U160" i="4"/>
  <c r="U161" i="4"/>
  <c r="U162" i="4"/>
  <c r="U163" i="4"/>
  <c r="U164" i="4"/>
  <c r="U165" i="4"/>
  <c r="U166" i="4"/>
  <c r="U167" i="4"/>
  <c r="U168" i="4"/>
  <c r="U169" i="4"/>
  <c r="U170" i="4"/>
  <c r="U171" i="4"/>
  <c r="U172" i="4"/>
  <c r="U173" i="4"/>
  <c r="U174" i="4"/>
  <c r="U175" i="4"/>
  <c r="U176" i="4"/>
  <c r="U177" i="4"/>
  <c r="U178" i="4"/>
  <c r="U179" i="4"/>
  <c r="U180" i="4"/>
  <c r="U181" i="4"/>
  <c r="U182" i="4"/>
  <c r="U183" i="4"/>
  <c r="U184" i="4"/>
  <c r="U185" i="4"/>
  <c r="U186" i="4"/>
  <c r="U187" i="4"/>
  <c r="U188" i="4"/>
  <c r="U189" i="4"/>
  <c r="U190" i="4"/>
  <c r="U191" i="4"/>
  <c r="U192" i="4"/>
  <c r="U193" i="4"/>
  <c r="U194" i="4"/>
  <c r="U195" i="4"/>
  <c r="U196" i="4"/>
  <c r="U197" i="4"/>
  <c r="U198" i="4"/>
  <c r="U199" i="4"/>
  <c r="U200" i="4"/>
  <c r="U201" i="4"/>
  <c r="U202" i="4"/>
  <c r="U203" i="4"/>
  <c r="U204" i="4"/>
  <c r="U205" i="4"/>
  <c r="U206" i="4"/>
  <c r="U207" i="4"/>
  <c r="U208" i="4"/>
  <c r="U209" i="4"/>
  <c r="U210" i="4"/>
  <c r="U211" i="4"/>
  <c r="U212" i="4"/>
  <c r="U213" i="4"/>
  <c r="U214" i="4"/>
  <c r="U215" i="4"/>
  <c r="U216" i="4"/>
  <c r="U217" i="4"/>
  <c r="U218" i="4"/>
  <c r="U219" i="4"/>
  <c r="U220" i="4"/>
  <c r="U221" i="4"/>
  <c r="U222" i="4"/>
  <c r="U223" i="4"/>
  <c r="U224" i="4"/>
  <c r="U225" i="4"/>
  <c r="U226" i="4"/>
  <c r="U227" i="4"/>
  <c r="U228" i="4"/>
  <c r="U229" i="4"/>
  <c r="U230" i="4"/>
  <c r="U231" i="4"/>
  <c r="U232" i="4"/>
  <c r="U233" i="4"/>
  <c r="U234" i="4"/>
  <c r="U235" i="4"/>
  <c r="U236" i="4"/>
  <c r="U237" i="4"/>
  <c r="U238" i="4"/>
  <c r="U239" i="4"/>
  <c r="U240" i="4"/>
  <c r="U241" i="4"/>
  <c r="U242" i="4"/>
  <c r="U243" i="4"/>
  <c r="U244" i="4"/>
  <c r="U245" i="4"/>
  <c r="U246" i="4"/>
  <c r="U247" i="4"/>
  <c r="U248" i="4"/>
  <c r="U249" i="4"/>
  <c r="U250" i="4"/>
  <c r="U251" i="4"/>
  <c r="U252" i="4"/>
  <c r="U253" i="4"/>
  <c r="U254" i="4"/>
  <c r="U255" i="4"/>
  <c r="U256" i="4"/>
  <c r="U257" i="4"/>
  <c r="U258" i="4"/>
  <c r="U259" i="4"/>
  <c r="U260" i="4"/>
  <c r="U261" i="4"/>
  <c r="U262" i="4"/>
  <c r="U263" i="4"/>
  <c r="U264" i="4"/>
  <c r="U265" i="4"/>
  <c r="U266" i="4"/>
  <c r="U267" i="4"/>
  <c r="U268" i="4"/>
  <c r="U269" i="4"/>
  <c r="U270" i="4"/>
  <c r="U271" i="4"/>
  <c r="U272" i="4"/>
  <c r="U273" i="4"/>
  <c r="U274" i="4"/>
  <c r="U275" i="4"/>
  <c r="U276" i="4"/>
  <c r="U277" i="4"/>
  <c r="U278" i="4"/>
  <c r="U279" i="4"/>
  <c r="U280" i="4"/>
  <c r="U281" i="4"/>
  <c r="U282" i="4"/>
  <c r="U283" i="4"/>
  <c r="U284" i="4"/>
  <c r="U285" i="4"/>
  <c r="U286" i="4"/>
  <c r="U287" i="4"/>
  <c r="U288" i="4"/>
  <c r="U289" i="4"/>
  <c r="U290" i="4"/>
  <c r="U291" i="4"/>
  <c r="U292" i="4"/>
  <c r="U293" i="4"/>
  <c r="U294" i="4"/>
  <c r="U295" i="4"/>
  <c r="U296" i="4"/>
  <c r="U297" i="4"/>
  <c r="U298" i="4"/>
  <c r="U2" i="4"/>
  <c r="Y229" i="1" l="1"/>
  <c r="Y216" i="1"/>
  <c r="Y212" i="1"/>
  <c r="Y188" i="1"/>
  <c r="Y157" i="1"/>
  <c r="Y148" i="1"/>
  <c r="Y124" i="1"/>
  <c r="Y93" i="1"/>
  <c r="Y84" i="1"/>
  <c r="Y60" i="1"/>
  <c r="Y11" i="1"/>
  <c r="Y236" i="1"/>
  <c r="Y204" i="1"/>
  <c r="Y173" i="1"/>
  <c r="Y164" i="1"/>
  <c r="Y140" i="1"/>
  <c r="Y109" i="1"/>
  <c r="Y100" i="1"/>
  <c r="Y76" i="1"/>
  <c r="Y45" i="1"/>
  <c r="Y36" i="1"/>
  <c r="Y224" i="1"/>
  <c r="Y222" i="1"/>
  <c r="Y198" i="1"/>
  <c r="Y189" i="1"/>
  <c r="Y180" i="1"/>
  <c r="Y176" i="1"/>
  <c r="Y174" i="1"/>
  <c r="Y167" i="1"/>
  <c r="Y156" i="1"/>
  <c r="Y154" i="1"/>
  <c r="Y134" i="1"/>
  <c r="Y125" i="1"/>
  <c r="Y116" i="1"/>
  <c r="Y112" i="1"/>
  <c r="Y110" i="1"/>
  <c r="Y103" i="1"/>
  <c r="Y92" i="1"/>
  <c r="Y90" i="1"/>
  <c r="Y70" i="1"/>
  <c r="Y61" i="1"/>
  <c r="Y52" i="1"/>
  <c r="Y48" i="1"/>
  <c r="Y46" i="1"/>
  <c r="Y39" i="1"/>
  <c r="Y28" i="1"/>
  <c r="Y26" i="1"/>
  <c r="Y17" i="1"/>
  <c r="Y213" i="1"/>
  <c r="Y197" i="1"/>
  <c r="Y181" i="1"/>
  <c r="Y165" i="1"/>
  <c r="Y149" i="1"/>
  <c r="Y133" i="1"/>
  <c r="Y117" i="1"/>
  <c r="Y101" i="1"/>
  <c r="Y85" i="1"/>
  <c r="Y69" i="1"/>
  <c r="Y53" i="1"/>
  <c r="Y37" i="1"/>
  <c r="Y231" i="1"/>
  <c r="Y226" i="1"/>
  <c r="Y221" i="1"/>
  <c r="Y207" i="1"/>
  <c r="Y191" i="1"/>
  <c r="Y175" i="1"/>
  <c r="Y159" i="1"/>
  <c r="Y143" i="1"/>
  <c r="Y127" i="1"/>
  <c r="Y111" i="1"/>
  <c r="Y95" i="1"/>
  <c r="W13" i="2" s="1"/>
  <c r="Y79" i="1"/>
  <c r="Y63" i="1"/>
  <c r="Y47" i="1"/>
  <c r="Y31" i="1"/>
  <c r="Y29" i="1"/>
  <c r="W11" i="2" s="1"/>
  <c r="Y7" i="1"/>
  <c r="Y5" i="1"/>
  <c r="Y239" i="1"/>
  <c r="Y234" i="1"/>
  <c r="Y210" i="1"/>
  <c r="Y194" i="1"/>
  <c r="Y178" i="1"/>
  <c r="Y162" i="1"/>
  <c r="Y146" i="1"/>
  <c r="Y130" i="1"/>
  <c r="Y114" i="1"/>
  <c r="Y98" i="1"/>
  <c r="Y82" i="1"/>
  <c r="Y66" i="1"/>
  <c r="Y50" i="1"/>
  <c r="Y34" i="1"/>
  <c r="Y241" i="1"/>
  <c r="Y233" i="1"/>
  <c r="Y225" i="1"/>
  <c r="Y217" i="1"/>
  <c r="Y209" i="1"/>
  <c r="Y201" i="1"/>
  <c r="Y193" i="1"/>
  <c r="Y185" i="1"/>
  <c r="Y177" i="1"/>
  <c r="Y169" i="1"/>
  <c r="Y161" i="1"/>
  <c r="Y153" i="1"/>
  <c r="Y145" i="1"/>
  <c r="Y137" i="1"/>
  <c r="Y129" i="1"/>
  <c r="Y121" i="1"/>
  <c r="Y113" i="1"/>
  <c r="Y105" i="1"/>
  <c r="Y97" i="1"/>
  <c r="Y89" i="1"/>
  <c r="Y81" i="1"/>
  <c r="Y73" i="1"/>
  <c r="Y65" i="1"/>
  <c r="Y57" i="1"/>
  <c r="Y49" i="1"/>
  <c r="Y41" i="1"/>
  <c r="Y20" i="1"/>
  <c r="Y18" i="1"/>
  <c r="Y16" i="1"/>
  <c r="Y9" i="1"/>
  <c r="H90" i="1"/>
  <c r="H89" i="1"/>
  <c r="W9" i="2" l="1"/>
  <c r="S21" i="13"/>
  <c r="S22" i="13"/>
  <c r="S23" i="13"/>
  <c r="S24" i="13"/>
  <c r="S25" i="13"/>
  <c r="S20" i="13"/>
  <c r="S15" i="13"/>
  <c r="S16" i="13"/>
  <c r="S17" i="13"/>
  <c r="S14" i="13"/>
  <c r="S6" i="13"/>
  <c r="S7" i="13"/>
  <c r="S8" i="13"/>
  <c r="S9" i="13"/>
  <c r="S10" i="13"/>
  <c r="S11" i="13"/>
  <c r="S5" i="13"/>
  <c r="O21" i="13"/>
  <c r="O22" i="13"/>
  <c r="O23" i="13"/>
  <c r="O24" i="13"/>
  <c r="O25" i="13"/>
  <c r="O26" i="13"/>
  <c r="O27" i="13"/>
  <c r="O28" i="13"/>
  <c r="O29" i="13"/>
  <c r="O20" i="13"/>
  <c r="O6" i="13"/>
  <c r="O7" i="13"/>
  <c r="O8" i="13"/>
  <c r="O9" i="13"/>
  <c r="O10" i="13"/>
  <c r="O11" i="13"/>
  <c r="O12" i="13"/>
  <c r="O13" i="13"/>
  <c r="O14" i="13"/>
  <c r="O15" i="13"/>
  <c r="O16" i="13"/>
  <c r="O17" i="13"/>
  <c r="O5" i="13"/>
  <c r="K20" i="13"/>
  <c r="K21" i="13"/>
  <c r="K22" i="13"/>
  <c r="K23" i="13"/>
  <c r="K24" i="13"/>
  <c r="K25" i="13"/>
  <c r="K19" i="13"/>
  <c r="K7" i="13"/>
  <c r="K8" i="13"/>
  <c r="K9" i="13"/>
  <c r="K10" i="13"/>
  <c r="K11" i="13"/>
  <c r="K12" i="13"/>
  <c r="K13" i="13"/>
  <c r="K14" i="13"/>
  <c r="K15" i="13"/>
  <c r="K6" i="13"/>
  <c r="AC9" i="2" l="1"/>
  <c r="K5" i="13"/>
  <c r="AD9" i="2" l="1"/>
  <c r="AB9" i="2"/>
  <c r="H3" i="1"/>
  <c r="H4" i="1"/>
  <c r="H5" i="1"/>
  <c r="H6"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3"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H231" i="1"/>
  <c r="H232" i="1"/>
  <c r="H233" i="1"/>
  <c r="H234" i="1"/>
  <c r="H235" i="1"/>
  <c r="H236" i="1"/>
  <c r="H237" i="1"/>
  <c r="H238" i="1"/>
  <c r="H239" i="1"/>
  <c r="H240" i="1"/>
  <c r="H241" i="1"/>
  <c r="H242" i="1"/>
  <c r="H243" i="1"/>
  <c r="Y350" i="12" l="1"/>
  <c r="Y2" i="12"/>
  <c r="Y3" i="12"/>
  <c r="Y4" i="12"/>
  <c r="Y5" i="12"/>
  <c r="Y6" i="12"/>
  <c r="Y7" i="12"/>
  <c r="Y8" i="12"/>
  <c r="Y9" i="12"/>
  <c r="Y10" i="12"/>
  <c r="Y11" i="12"/>
  <c r="Y12" i="12"/>
  <c r="Y13" i="12"/>
  <c r="Y14" i="12"/>
  <c r="Y15" i="12"/>
  <c r="Y16" i="12"/>
  <c r="Y17" i="12"/>
  <c r="Y18" i="12"/>
  <c r="Y19" i="12"/>
  <c r="Y20" i="12"/>
  <c r="Y21" i="12"/>
  <c r="Y22" i="12"/>
  <c r="Y23" i="12"/>
  <c r="Y24" i="12"/>
  <c r="Y25" i="12"/>
  <c r="Y26" i="12"/>
  <c r="Y27" i="12"/>
  <c r="Y28" i="12"/>
  <c r="Y29" i="12"/>
  <c r="Y30" i="12"/>
  <c r="Y31" i="12"/>
  <c r="Y32" i="12"/>
  <c r="Y33" i="12"/>
  <c r="Y34" i="12"/>
  <c r="Y35" i="12"/>
  <c r="Y36" i="12"/>
  <c r="Y37" i="12"/>
  <c r="Y38" i="12"/>
  <c r="Y39" i="12"/>
  <c r="Y40" i="12"/>
  <c r="Y41" i="12"/>
  <c r="Y42" i="12"/>
  <c r="Y43" i="12"/>
  <c r="Y44" i="12"/>
  <c r="Y45" i="12"/>
  <c r="Y46" i="12"/>
  <c r="Y47" i="12"/>
  <c r="Y48" i="12"/>
  <c r="Y49" i="12"/>
  <c r="Y50" i="12"/>
  <c r="Y51" i="12"/>
  <c r="Y52" i="12"/>
  <c r="Y53" i="12"/>
  <c r="Y54" i="12"/>
  <c r="Y55" i="12"/>
  <c r="Y56" i="12"/>
  <c r="Y57" i="12"/>
  <c r="Y58" i="12"/>
  <c r="Y59" i="12"/>
  <c r="Y60" i="12"/>
  <c r="Y61" i="12"/>
  <c r="Y62" i="12"/>
  <c r="Y63" i="12"/>
  <c r="Y64" i="12"/>
  <c r="Y65" i="12"/>
  <c r="Y66" i="12"/>
  <c r="Y67" i="12"/>
  <c r="Y68" i="12"/>
  <c r="Y69" i="12"/>
  <c r="Y70" i="12"/>
  <c r="Y71" i="12"/>
  <c r="Y72" i="12"/>
  <c r="Y73" i="12"/>
  <c r="Y74" i="12"/>
  <c r="Y75" i="12"/>
  <c r="Y76" i="12"/>
  <c r="Y77" i="12"/>
  <c r="Y78" i="12"/>
  <c r="Y79" i="12"/>
  <c r="Y80" i="12"/>
  <c r="Y81" i="12"/>
  <c r="Y82" i="12"/>
  <c r="Y83" i="12"/>
  <c r="Y84" i="12"/>
  <c r="Y85" i="12"/>
  <c r="Y86" i="12"/>
  <c r="Y87" i="12"/>
  <c r="Y88" i="12"/>
  <c r="Y89" i="12"/>
  <c r="Y90" i="12"/>
  <c r="Y91" i="12"/>
  <c r="Y92" i="12"/>
  <c r="Y93" i="12"/>
  <c r="Y94" i="12"/>
  <c r="Y95" i="12"/>
  <c r="Y96" i="12"/>
  <c r="Y97" i="12"/>
  <c r="Y98" i="12"/>
  <c r="Y99" i="12"/>
  <c r="Y100" i="12"/>
  <c r="Y101" i="12"/>
  <c r="Y102" i="12"/>
  <c r="Y103" i="12"/>
  <c r="Y104" i="12"/>
  <c r="Y105" i="12"/>
  <c r="Y106" i="12"/>
  <c r="Y107" i="12"/>
  <c r="Y108" i="12"/>
  <c r="Y109" i="12"/>
  <c r="Y110" i="12"/>
  <c r="Y111" i="12"/>
  <c r="Y112" i="12"/>
  <c r="Y113" i="12"/>
  <c r="Y114" i="12"/>
  <c r="Y115" i="12"/>
  <c r="Y116" i="12"/>
  <c r="Y117" i="12"/>
  <c r="Y118" i="12"/>
  <c r="Y119" i="12"/>
  <c r="Y120" i="12"/>
  <c r="Y121" i="12"/>
  <c r="Y122" i="12"/>
  <c r="Y123" i="12"/>
  <c r="Y124" i="12"/>
  <c r="Y125" i="12"/>
  <c r="Y126" i="12"/>
  <c r="Y127" i="12"/>
  <c r="Y128" i="12"/>
  <c r="Y129" i="12"/>
  <c r="Y130" i="12"/>
  <c r="Y131" i="12"/>
  <c r="Y132" i="12"/>
  <c r="Y133" i="12"/>
  <c r="Y134" i="12"/>
  <c r="Y135" i="12"/>
  <c r="Y136" i="12"/>
  <c r="Y137" i="12"/>
  <c r="Y138" i="12"/>
  <c r="Y139" i="12"/>
  <c r="Y140" i="12"/>
  <c r="Y141" i="12"/>
  <c r="Y142" i="12"/>
  <c r="Y143" i="12"/>
  <c r="Y144" i="12"/>
  <c r="Y145" i="12"/>
  <c r="Y146" i="12"/>
  <c r="Y147" i="12"/>
  <c r="Y148" i="12"/>
  <c r="Y149" i="12"/>
  <c r="Y150" i="12"/>
  <c r="Y151" i="12"/>
  <c r="Y152" i="12"/>
  <c r="Y153" i="12"/>
  <c r="Y154" i="12"/>
  <c r="Y155" i="12"/>
  <c r="Y156" i="12"/>
  <c r="Y157" i="12"/>
  <c r="Y158" i="12"/>
  <c r="Y159" i="12"/>
  <c r="Y160" i="12"/>
  <c r="Y161" i="12"/>
  <c r="Y162" i="12"/>
  <c r="Y163" i="12"/>
  <c r="Y164" i="12"/>
  <c r="Y165" i="12"/>
  <c r="Y166" i="12"/>
  <c r="Y167" i="12"/>
  <c r="Y168" i="12"/>
  <c r="Y169" i="12"/>
  <c r="Y170" i="12"/>
  <c r="Y171" i="12"/>
  <c r="Y172" i="12"/>
  <c r="Y173" i="12"/>
  <c r="Y174" i="12"/>
  <c r="Y175" i="12"/>
  <c r="Y176" i="12"/>
  <c r="Y177" i="12"/>
  <c r="Y178" i="12"/>
  <c r="Y179" i="12"/>
  <c r="Y180" i="12"/>
  <c r="Y181" i="12"/>
  <c r="Y182" i="12"/>
  <c r="Y183" i="12"/>
  <c r="Y184" i="12"/>
  <c r="Y185" i="12"/>
  <c r="Y186" i="12"/>
  <c r="Y187" i="12"/>
  <c r="Y188" i="12"/>
  <c r="Y189" i="12"/>
  <c r="Y190" i="12"/>
  <c r="Y191" i="12"/>
  <c r="Y192" i="12"/>
  <c r="Y193" i="12"/>
  <c r="Y194" i="12"/>
  <c r="Y195" i="12"/>
  <c r="Y196" i="12"/>
  <c r="Y197" i="12"/>
  <c r="Y198" i="12"/>
  <c r="Y199" i="12"/>
  <c r="Y200" i="12"/>
  <c r="Y201" i="12"/>
  <c r="Y202" i="12"/>
  <c r="Y203" i="12"/>
  <c r="Y204" i="12"/>
  <c r="Y205" i="12"/>
  <c r="Y206" i="12"/>
  <c r="Y207" i="12"/>
  <c r="Y208" i="12"/>
  <c r="Y209" i="12"/>
  <c r="Y210" i="12"/>
  <c r="Y211" i="12"/>
  <c r="Y212" i="12"/>
  <c r="Y213" i="12"/>
  <c r="Y214" i="12"/>
  <c r="Y215" i="12"/>
  <c r="Y216" i="12"/>
  <c r="Y217" i="12"/>
  <c r="Y218" i="12"/>
  <c r="Y219" i="12"/>
  <c r="Y220" i="12"/>
  <c r="Y221" i="12"/>
  <c r="Y222" i="12"/>
  <c r="Y223" i="12"/>
  <c r="Y224" i="12"/>
  <c r="Y225" i="12"/>
  <c r="Y226" i="12"/>
  <c r="Y227" i="12"/>
  <c r="Y228" i="12"/>
  <c r="Y229" i="12"/>
  <c r="Y230" i="12"/>
  <c r="Y231" i="12"/>
  <c r="Y232" i="12"/>
  <c r="Y233" i="12"/>
  <c r="Y234" i="12"/>
  <c r="Y235" i="12"/>
  <c r="Y236" i="12"/>
  <c r="Y237" i="12"/>
  <c r="Y238" i="12"/>
  <c r="Y239" i="12"/>
  <c r="Y240" i="12"/>
  <c r="Y241" i="12"/>
  <c r="Y242" i="12"/>
  <c r="Y243" i="12"/>
  <c r="Y244" i="12"/>
  <c r="Y245" i="12"/>
  <c r="Y246" i="12"/>
  <c r="Y247" i="12"/>
  <c r="Y248" i="12"/>
  <c r="Y249" i="12"/>
  <c r="Y250" i="12"/>
  <c r="Y251" i="12"/>
  <c r="Y252" i="12"/>
  <c r="Y253" i="12"/>
  <c r="Y254" i="12"/>
  <c r="Y255" i="12"/>
  <c r="Y256" i="12"/>
  <c r="Y257" i="12"/>
  <c r="Y258" i="12"/>
  <c r="Y259" i="12"/>
  <c r="Y260" i="12"/>
  <c r="Y261" i="12"/>
  <c r="Y262" i="12"/>
  <c r="Y263" i="12"/>
  <c r="Y264" i="12"/>
  <c r="Y265" i="12"/>
  <c r="Y266" i="12"/>
  <c r="Y267" i="12"/>
  <c r="Y268" i="12"/>
  <c r="Y269" i="12"/>
  <c r="Y270" i="12"/>
  <c r="Y271" i="12"/>
  <c r="Y272" i="12"/>
  <c r="Y273" i="12"/>
  <c r="Y274" i="12"/>
  <c r="Y275" i="12"/>
  <c r="Y276" i="12"/>
  <c r="Y277" i="12"/>
  <c r="Y278" i="12"/>
  <c r="Y279" i="12"/>
  <c r="Y280" i="12"/>
  <c r="Y281" i="12"/>
  <c r="Y282" i="12"/>
  <c r="Y283" i="12"/>
  <c r="Y284" i="12"/>
  <c r="Y285" i="12"/>
  <c r="Y286" i="12"/>
  <c r="Y287" i="12"/>
  <c r="Y288" i="12"/>
  <c r="Y289" i="12"/>
  <c r="Y290" i="12"/>
  <c r="Y291" i="12"/>
  <c r="Y292" i="12"/>
  <c r="Y293" i="12"/>
  <c r="Y294" i="12"/>
  <c r="Y295" i="12"/>
  <c r="Y296" i="12"/>
  <c r="Y297" i="12"/>
  <c r="Y298" i="12"/>
  <c r="Y299" i="12"/>
  <c r="Y300" i="12"/>
  <c r="Y301" i="12"/>
  <c r="Y302" i="12"/>
  <c r="Y303" i="12"/>
  <c r="Y304" i="12"/>
  <c r="Y305" i="12"/>
  <c r="Y306" i="12"/>
  <c r="Y307" i="12"/>
  <c r="Y308" i="12"/>
  <c r="Y309" i="12"/>
  <c r="Y310" i="12"/>
  <c r="Y311" i="12"/>
  <c r="Y312" i="12"/>
  <c r="Y313" i="12"/>
  <c r="Y314" i="12"/>
  <c r="Y315" i="12"/>
  <c r="Y316" i="12"/>
  <c r="Y317" i="12"/>
  <c r="Y318" i="12"/>
  <c r="Y319" i="12"/>
  <c r="Y320" i="12"/>
  <c r="Y321" i="12"/>
  <c r="Y322" i="12"/>
  <c r="Y323" i="12"/>
  <c r="Y324" i="12"/>
  <c r="Y325" i="12"/>
  <c r="Y326" i="12"/>
  <c r="Y327" i="12"/>
  <c r="Y328" i="12"/>
  <c r="Y329" i="12"/>
  <c r="Y330" i="12"/>
  <c r="Y331" i="12"/>
  <c r="Y332" i="12"/>
  <c r="Y333" i="12"/>
  <c r="Y334" i="12"/>
  <c r="Y335" i="12"/>
  <c r="Y336" i="12"/>
  <c r="Y337" i="12"/>
  <c r="Y338" i="12"/>
  <c r="Y339" i="12"/>
  <c r="Y340" i="12"/>
  <c r="Y341" i="12"/>
  <c r="Y342" i="12"/>
  <c r="Y343" i="12"/>
  <c r="Y344" i="12"/>
  <c r="Y345" i="12"/>
  <c r="Y346" i="12"/>
  <c r="Y347" i="12"/>
  <c r="Y348" i="12"/>
  <c r="Y349" i="12"/>
  <c r="X3" i="12" l="1"/>
  <c r="U2" i="12"/>
  <c r="X3" i="11"/>
  <c r="X4" i="11" s="1"/>
  <c r="X5" i="11" s="1"/>
  <c r="X6" i="11" s="1"/>
  <c r="X7" i="11" s="1"/>
  <c r="U2" i="11"/>
  <c r="U3" i="11" s="1"/>
  <c r="U4" i="11" s="1"/>
  <c r="X3" i="10"/>
  <c r="U2" i="10"/>
  <c r="X3" i="9"/>
  <c r="X4" i="9" s="1"/>
  <c r="U2" i="9"/>
  <c r="X3" i="8"/>
  <c r="X4" i="8" s="1"/>
  <c r="X5" i="8" s="1"/>
  <c r="X6" i="8" s="1"/>
  <c r="U2" i="8"/>
  <c r="U3" i="8" s="1"/>
  <c r="U4" i="8" s="1"/>
  <c r="U5" i="8" s="1"/>
  <c r="U6" i="8" s="1"/>
  <c r="X3" i="7"/>
  <c r="U2" i="7"/>
  <c r="X3" i="6"/>
  <c r="U2" i="6"/>
  <c r="U2" i="5"/>
  <c r="X3" i="5"/>
  <c r="Y3" i="4"/>
  <c r="Y4" i="4" s="1"/>
  <c r="Y5" i="4" s="1"/>
  <c r="Y6" i="4" s="1"/>
  <c r="Y7" i="4" s="1"/>
  <c r="Y8" i="4" s="1"/>
  <c r="Y9" i="4" s="1"/>
  <c r="V2" i="4"/>
  <c r="V3" i="4" l="1"/>
  <c r="V4" i="4" s="1"/>
  <c r="V5" i="4" s="1"/>
  <c r="V6" i="4" s="1"/>
  <c r="V7" i="4" s="1"/>
  <c r="V8" i="4" s="1"/>
  <c r="V9" i="4" s="1"/>
  <c r="V10" i="4" s="1"/>
  <c r="V11" i="4" s="1"/>
  <c r="V12" i="4" s="1"/>
  <c r="V13" i="4" s="1"/>
  <c r="V14" i="4" s="1"/>
  <c r="V15" i="4" s="1"/>
  <c r="V16" i="4" s="1"/>
  <c r="V17" i="4" s="1"/>
  <c r="V18" i="4" s="1"/>
  <c r="V19" i="4" s="1"/>
  <c r="V20" i="4" s="1"/>
  <c r="V21" i="4" s="1"/>
  <c r="V22" i="4" s="1"/>
  <c r="V23" i="4" s="1"/>
  <c r="V24" i="4" s="1"/>
  <c r="V25" i="4" s="1"/>
  <c r="V26" i="4" s="1"/>
  <c r="V27" i="4" s="1"/>
  <c r="V28" i="4" s="1"/>
  <c r="V29" i="4" s="1"/>
  <c r="V30" i="4" s="1"/>
  <c r="V31" i="4" s="1"/>
  <c r="V32" i="4" s="1"/>
  <c r="V33" i="4" s="1"/>
  <c r="V34" i="4" s="1"/>
  <c r="V35" i="4" s="1"/>
  <c r="V36" i="4" s="1"/>
  <c r="V37" i="4" s="1"/>
  <c r="V38" i="4" s="1"/>
  <c r="V39" i="4" s="1"/>
  <c r="V40" i="4" s="1"/>
  <c r="V41" i="4" s="1"/>
  <c r="V42" i="4" s="1"/>
  <c r="V43" i="4" s="1"/>
  <c r="V44" i="4" s="1"/>
  <c r="V45" i="4" s="1"/>
  <c r="V46" i="4" s="1"/>
  <c r="V47" i="4" s="1"/>
  <c r="V48" i="4" s="1"/>
  <c r="V49" i="4" s="1"/>
  <c r="V50" i="4" s="1"/>
  <c r="V51" i="4" s="1"/>
  <c r="V52" i="4" s="1"/>
  <c r="V53" i="4" s="1"/>
  <c r="V54" i="4" s="1"/>
  <c r="V55" i="4" s="1"/>
  <c r="V56" i="4" s="1"/>
  <c r="V57" i="4" s="1"/>
  <c r="V58" i="4" s="1"/>
  <c r="V59" i="4" s="1"/>
  <c r="V60" i="4" s="1"/>
  <c r="V61" i="4" s="1"/>
  <c r="V62" i="4" s="1"/>
  <c r="V63" i="4" s="1"/>
  <c r="V64" i="4" s="1"/>
  <c r="V65" i="4" s="1"/>
  <c r="V66" i="4" s="1"/>
  <c r="V67" i="4" s="1"/>
  <c r="V68" i="4" s="1"/>
  <c r="V69" i="4" s="1"/>
  <c r="V70" i="4" s="1"/>
  <c r="V71" i="4" s="1"/>
  <c r="V72" i="4" s="1"/>
  <c r="V73" i="4" s="1"/>
  <c r="V74" i="4" s="1"/>
  <c r="V75" i="4" s="1"/>
  <c r="V76" i="4" s="1"/>
  <c r="V77" i="4" s="1"/>
  <c r="V78" i="4" s="1"/>
  <c r="V79" i="4" s="1"/>
  <c r="V80" i="4" s="1"/>
  <c r="V81" i="4" s="1"/>
  <c r="V82" i="4" s="1"/>
  <c r="V83" i="4" s="1"/>
  <c r="V84" i="4" s="1"/>
  <c r="V85" i="4" s="1"/>
  <c r="V86" i="4" s="1"/>
  <c r="V87" i="4" s="1"/>
  <c r="V88" i="4" s="1"/>
  <c r="V89" i="4" s="1"/>
  <c r="V90" i="4" s="1"/>
  <c r="V91" i="4" s="1"/>
  <c r="V92" i="4" s="1"/>
  <c r="V93" i="4" s="1"/>
  <c r="V94" i="4" s="1"/>
  <c r="V95" i="4" s="1"/>
  <c r="V96" i="4" s="1"/>
  <c r="V97" i="4" s="1"/>
  <c r="V98" i="4" s="1"/>
  <c r="V99" i="4" s="1"/>
  <c r="V100" i="4" s="1"/>
  <c r="V101" i="4" s="1"/>
  <c r="V102" i="4" s="1"/>
  <c r="V103" i="4" s="1"/>
  <c r="V104" i="4" s="1"/>
  <c r="V105" i="4" s="1"/>
  <c r="V106" i="4" s="1"/>
  <c r="V107" i="4" s="1"/>
  <c r="V108" i="4" s="1"/>
  <c r="V109" i="4" s="1"/>
  <c r="V110" i="4" s="1"/>
  <c r="V111" i="4" s="1"/>
  <c r="V112" i="4" s="1"/>
  <c r="V113" i="4" s="1"/>
  <c r="V114" i="4" s="1"/>
  <c r="V115" i="4" s="1"/>
  <c r="V116" i="4" s="1"/>
  <c r="V117" i="4" s="1"/>
  <c r="V118" i="4" s="1"/>
  <c r="V119" i="4" s="1"/>
  <c r="V120" i="4" s="1"/>
  <c r="V121" i="4" s="1"/>
  <c r="V122" i="4" s="1"/>
  <c r="V123" i="4" s="1"/>
  <c r="V124" i="4" s="1"/>
  <c r="V125" i="4" s="1"/>
  <c r="V126" i="4" s="1"/>
  <c r="V127" i="4" s="1"/>
  <c r="V128" i="4" s="1"/>
  <c r="V129" i="4" s="1"/>
  <c r="V130" i="4" s="1"/>
  <c r="V131" i="4" s="1"/>
  <c r="V132" i="4" s="1"/>
  <c r="V133" i="4" s="1"/>
  <c r="V134" i="4" s="1"/>
  <c r="V135" i="4" s="1"/>
  <c r="V136" i="4" s="1"/>
  <c r="V137" i="4" s="1"/>
  <c r="V138" i="4" s="1"/>
  <c r="V139" i="4" s="1"/>
  <c r="V140" i="4" s="1"/>
  <c r="V141" i="4" s="1"/>
  <c r="V142" i="4" s="1"/>
  <c r="V143" i="4" s="1"/>
  <c r="V144" i="4" s="1"/>
  <c r="V145" i="4" s="1"/>
  <c r="V146" i="4" s="1"/>
  <c r="V147" i="4" s="1"/>
  <c r="V148" i="4" s="1"/>
  <c r="V149" i="4" s="1"/>
  <c r="V150" i="4" s="1"/>
  <c r="V151" i="4" s="1"/>
  <c r="V152" i="4" s="1"/>
  <c r="V153" i="4" s="1"/>
  <c r="V154" i="4" s="1"/>
  <c r="V155" i="4" s="1"/>
  <c r="V156" i="4" s="1"/>
  <c r="V157" i="4" s="1"/>
  <c r="V158" i="4" s="1"/>
  <c r="V159" i="4" s="1"/>
  <c r="V160" i="4" s="1"/>
  <c r="V161" i="4" s="1"/>
  <c r="V162" i="4" s="1"/>
  <c r="V163" i="4" s="1"/>
  <c r="V164" i="4" s="1"/>
  <c r="V165" i="4" s="1"/>
  <c r="V166" i="4" s="1"/>
  <c r="V167" i="4" s="1"/>
  <c r="V168" i="4" s="1"/>
  <c r="V169" i="4" s="1"/>
  <c r="V170" i="4" s="1"/>
  <c r="V171" i="4" s="1"/>
  <c r="V172" i="4" s="1"/>
  <c r="V173" i="4" s="1"/>
  <c r="V174" i="4" s="1"/>
  <c r="V175" i="4" s="1"/>
  <c r="V176" i="4" s="1"/>
  <c r="V177" i="4" s="1"/>
  <c r="V178" i="4" s="1"/>
  <c r="V179" i="4" s="1"/>
  <c r="V180" i="4" s="1"/>
  <c r="V181" i="4" s="1"/>
  <c r="V182" i="4" s="1"/>
  <c r="V183" i="4" s="1"/>
  <c r="V184" i="4" s="1"/>
  <c r="V185" i="4" s="1"/>
  <c r="V186" i="4" s="1"/>
  <c r="V187" i="4" s="1"/>
  <c r="V188" i="4" s="1"/>
  <c r="V189" i="4" s="1"/>
  <c r="V190" i="4" s="1"/>
  <c r="V191" i="4" s="1"/>
  <c r="V192" i="4" s="1"/>
  <c r="V193" i="4" s="1"/>
  <c r="V194" i="4" s="1"/>
  <c r="V195" i="4" s="1"/>
  <c r="V196" i="4" s="1"/>
  <c r="V197" i="4" s="1"/>
  <c r="V198" i="4" s="1"/>
  <c r="V199" i="4" s="1"/>
  <c r="V200" i="4" s="1"/>
  <c r="V201" i="4" s="1"/>
  <c r="V202" i="4" s="1"/>
  <c r="V203" i="4" s="1"/>
  <c r="V204" i="4" s="1"/>
  <c r="V205" i="4" s="1"/>
  <c r="V206" i="4" s="1"/>
  <c r="V207" i="4" s="1"/>
  <c r="V208" i="4" s="1"/>
  <c r="V209" i="4" s="1"/>
  <c r="V210" i="4" s="1"/>
  <c r="V211" i="4" s="1"/>
  <c r="V212" i="4" s="1"/>
  <c r="V213" i="4" s="1"/>
  <c r="V214" i="4" s="1"/>
  <c r="V215" i="4" s="1"/>
  <c r="V216" i="4" s="1"/>
  <c r="V217" i="4" s="1"/>
  <c r="V218" i="4" s="1"/>
  <c r="V219" i="4" s="1"/>
  <c r="V220" i="4" s="1"/>
  <c r="V221" i="4" s="1"/>
  <c r="V222" i="4" s="1"/>
  <c r="V223" i="4" s="1"/>
  <c r="V224" i="4" s="1"/>
  <c r="V225" i="4" s="1"/>
  <c r="V226" i="4" s="1"/>
  <c r="V227" i="4" s="1"/>
  <c r="V228" i="4" s="1"/>
  <c r="V229" i="4" s="1"/>
  <c r="V230" i="4" s="1"/>
  <c r="V231" i="4" s="1"/>
  <c r="V232" i="4" s="1"/>
  <c r="V233" i="4" s="1"/>
  <c r="V234" i="4" s="1"/>
  <c r="V235" i="4" s="1"/>
  <c r="V236" i="4" s="1"/>
  <c r="V237" i="4" s="1"/>
  <c r="V238" i="4" s="1"/>
  <c r="V239" i="4" s="1"/>
  <c r="V240" i="4" s="1"/>
  <c r="V241" i="4" s="1"/>
  <c r="V242" i="4" s="1"/>
  <c r="V243" i="4" s="1"/>
  <c r="V244" i="4" s="1"/>
  <c r="V245" i="4" s="1"/>
  <c r="V246" i="4" s="1"/>
  <c r="V247" i="4" s="1"/>
  <c r="V248" i="4" s="1"/>
  <c r="V249" i="4" s="1"/>
  <c r="V250" i="4" s="1"/>
  <c r="V251" i="4" s="1"/>
  <c r="V252" i="4" s="1"/>
  <c r="V253" i="4" s="1"/>
  <c r="V254" i="4" s="1"/>
  <c r="V255" i="4" s="1"/>
  <c r="V256" i="4" s="1"/>
  <c r="V257" i="4" s="1"/>
  <c r="V258" i="4" s="1"/>
  <c r="V259" i="4" s="1"/>
  <c r="V260" i="4" s="1"/>
  <c r="V261" i="4" s="1"/>
  <c r="V262" i="4" s="1"/>
  <c r="V263" i="4" s="1"/>
  <c r="V264" i="4" s="1"/>
  <c r="V265" i="4" s="1"/>
  <c r="V266" i="4" s="1"/>
  <c r="V267" i="4" s="1"/>
  <c r="V268" i="4" s="1"/>
  <c r="V269" i="4" s="1"/>
  <c r="V270" i="4" s="1"/>
  <c r="V271" i="4" s="1"/>
  <c r="V272" i="4" s="1"/>
  <c r="V273" i="4" s="1"/>
  <c r="V274" i="4" s="1"/>
  <c r="V275" i="4" s="1"/>
  <c r="V276" i="4" s="1"/>
  <c r="V277" i="4" s="1"/>
  <c r="V278" i="4" s="1"/>
  <c r="V279" i="4" s="1"/>
  <c r="V280" i="4" s="1"/>
  <c r="V281" i="4" s="1"/>
  <c r="V282" i="4" s="1"/>
  <c r="V283" i="4" s="1"/>
  <c r="V284" i="4" s="1"/>
  <c r="V285" i="4" s="1"/>
  <c r="V286" i="4" s="1"/>
  <c r="V287" i="4" s="1"/>
  <c r="V288" i="4" s="1"/>
  <c r="V289" i="4" s="1"/>
  <c r="V290" i="4" s="1"/>
  <c r="V291" i="4" s="1"/>
  <c r="V292" i="4" s="1"/>
  <c r="V293" i="4" s="1"/>
  <c r="V294" i="4" s="1"/>
  <c r="V295" i="4" s="1"/>
  <c r="V296" i="4" s="1"/>
  <c r="V297" i="4" s="1"/>
  <c r="V298" i="4" s="1"/>
  <c r="U3" i="7"/>
  <c r="U4" i="7" s="1"/>
  <c r="U5" i="7" s="1"/>
  <c r="U6" i="7" s="1"/>
  <c r="U7" i="7" s="1"/>
  <c r="U8" i="7" s="1"/>
  <c r="U9" i="7" s="1"/>
  <c r="U10" i="7" s="1"/>
  <c r="U11" i="7" s="1"/>
  <c r="U12" i="7" s="1"/>
  <c r="U13" i="7" s="1"/>
  <c r="U14" i="7" s="1"/>
  <c r="U15" i="7" s="1"/>
  <c r="U16" i="7" s="1"/>
  <c r="U17" i="7" s="1"/>
  <c r="U18" i="7" s="1"/>
  <c r="U19" i="7" s="1"/>
  <c r="U20" i="7" s="1"/>
  <c r="U21" i="7" s="1"/>
  <c r="U22" i="7" s="1"/>
  <c r="U23" i="7" s="1"/>
  <c r="U24" i="7" s="1"/>
  <c r="U25" i="7" s="1"/>
  <c r="U26" i="7" s="1"/>
  <c r="U27" i="7" s="1"/>
  <c r="U28" i="7" s="1"/>
  <c r="U29" i="7" s="1"/>
  <c r="U30" i="7" s="1"/>
  <c r="U31" i="7" s="1"/>
  <c r="U32" i="7" s="1"/>
  <c r="U33" i="7" s="1"/>
  <c r="U34" i="7" s="1"/>
  <c r="U35" i="7" s="1"/>
  <c r="U36" i="7" s="1"/>
  <c r="U37" i="7" s="1"/>
  <c r="U38" i="7" s="1"/>
  <c r="U39" i="7" s="1"/>
  <c r="U40" i="7" s="1"/>
  <c r="U41" i="7" s="1"/>
  <c r="U42" i="7" s="1"/>
  <c r="U43" i="7" s="1"/>
  <c r="U44" i="7" s="1"/>
  <c r="U45" i="7" s="1"/>
  <c r="U46" i="7" s="1"/>
  <c r="U47" i="7" s="1"/>
  <c r="U48" i="7" s="1"/>
  <c r="U49" i="7" s="1"/>
  <c r="U50" i="7" s="1"/>
  <c r="U51" i="7" s="1"/>
  <c r="U52" i="7" s="1"/>
  <c r="U53" i="7" s="1"/>
  <c r="U54" i="7" s="1"/>
  <c r="U55" i="7" s="1"/>
  <c r="U56" i="7" s="1"/>
  <c r="U57" i="7" s="1"/>
  <c r="U58" i="7" s="1"/>
  <c r="U59" i="7" s="1"/>
  <c r="U60" i="7" s="1"/>
  <c r="U61" i="7" s="1"/>
  <c r="U62" i="7" s="1"/>
  <c r="U63" i="7" s="1"/>
  <c r="U64" i="7" s="1"/>
  <c r="U65" i="7" s="1"/>
  <c r="U66" i="7" s="1"/>
  <c r="U67" i="7" s="1"/>
  <c r="U68" i="7" s="1"/>
  <c r="U69" i="7" s="1"/>
  <c r="U70" i="7" s="1"/>
  <c r="U71" i="7" s="1"/>
  <c r="U72" i="7" s="1"/>
  <c r="U73" i="7" s="1"/>
  <c r="U74" i="7" s="1"/>
  <c r="U75" i="7" s="1"/>
  <c r="U76" i="7" s="1"/>
  <c r="U77" i="7" s="1"/>
  <c r="U78" i="7" s="1"/>
  <c r="U79" i="7" s="1"/>
  <c r="U80" i="7" s="1"/>
  <c r="U81" i="7" s="1"/>
  <c r="U82" i="7" s="1"/>
  <c r="U83" i="7" s="1"/>
  <c r="U84" i="7" s="1"/>
  <c r="U85" i="7" s="1"/>
  <c r="U86" i="7" s="1"/>
  <c r="U87" i="7" s="1"/>
  <c r="U88" i="7" s="1"/>
  <c r="U89" i="7" s="1"/>
  <c r="U90" i="7" s="1"/>
  <c r="U91" i="7" s="1"/>
  <c r="U92" i="7" s="1"/>
  <c r="U93" i="7" s="1"/>
  <c r="U94" i="7" s="1"/>
  <c r="U95" i="7" s="1"/>
  <c r="U96" i="7" s="1"/>
  <c r="U97" i="7" s="1"/>
  <c r="U98" i="7" s="1"/>
  <c r="U99" i="7" s="1"/>
  <c r="U100" i="7" s="1"/>
  <c r="U101" i="7" s="1"/>
  <c r="U102" i="7" s="1"/>
  <c r="U103" i="7" s="1"/>
  <c r="U104" i="7" s="1"/>
  <c r="U105" i="7" s="1"/>
  <c r="U106" i="7" s="1"/>
  <c r="U107" i="7" s="1"/>
  <c r="U108" i="7" s="1"/>
  <c r="U109" i="7" s="1"/>
  <c r="U110" i="7" s="1"/>
  <c r="U111" i="7" s="1"/>
  <c r="U112" i="7" s="1"/>
  <c r="U113" i="7" s="1"/>
  <c r="U114" i="7" s="1"/>
  <c r="U115" i="7" s="1"/>
  <c r="U116" i="7" s="1"/>
  <c r="U117" i="7" s="1"/>
  <c r="U118" i="7" s="1"/>
  <c r="U119" i="7" s="1"/>
  <c r="U120" i="7" s="1"/>
  <c r="U121" i="7" s="1"/>
  <c r="U122" i="7" s="1"/>
  <c r="U123" i="7" s="1"/>
  <c r="U124" i="7" s="1"/>
  <c r="U125" i="7" s="1"/>
  <c r="U126" i="7" s="1"/>
  <c r="U127" i="7" s="1"/>
  <c r="U128" i="7" s="1"/>
  <c r="U129" i="7" s="1"/>
  <c r="U130" i="7" s="1"/>
  <c r="U131" i="7" s="1"/>
  <c r="U132" i="7" s="1"/>
  <c r="U133" i="7" s="1"/>
  <c r="U134" i="7" s="1"/>
  <c r="U135" i="7" s="1"/>
  <c r="U136" i="7" s="1"/>
  <c r="U137" i="7" s="1"/>
  <c r="U138" i="7" s="1"/>
  <c r="U139" i="7" s="1"/>
  <c r="U140" i="7" s="1"/>
  <c r="U141" i="7" s="1"/>
  <c r="U142" i="7" s="1"/>
  <c r="U143" i="7" s="1"/>
  <c r="U144" i="7" s="1"/>
  <c r="U145" i="7" s="1"/>
  <c r="U146" i="7" s="1"/>
  <c r="U147" i="7" s="1"/>
  <c r="U148" i="7" s="1"/>
  <c r="U149" i="7" s="1"/>
  <c r="U150" i="7" s="1"/>
  <c r="U151" i="7" s="1"/>
  <c r="U152" i="7" s="1"/>
  <c r="U153" i="7" s="1"/>
  <c r="U154" i="7" s="1"/>
  <c r="U155" i="7" s="1"/>
  <c r="U156" i="7" s="1"/>
  <c r="U157" i="7" s="1"/>
  <c r="U158" i="7" s="1"/>
  <c r="U159" i="7" s="1"/>
  <c r="U160" i="7" s="1"/>
  <c r="U161" i="7" s="1"/>
  <c r="U162" i="7" s="1"/>
  <c r="U163" i="7" s="1"/>
  <c r="U164" i="7" s="1"/>
  <c r="U165" i="7" s="1"/>
  <c r="U166" i="7" s="1"/>
  <c r="U167" i="7" s="1"/>
  <c r="U168" i="7" s="1"/>
  <c r="U169" i="7" s="1"/>
  <c r="U170" i="7" s="1"/>
  <c r="U171" i="7" s="1"/>
  <c r="U172" i="7" s="1"/>
  <c r="U173" i="7" s="1"/>
  <c r="U174" i="7" s="1"/>
  <c r="U175" i="7" s="1"/>
  <c r="U176" i="7" s="1"/>
  <c r="U177" i="7" s="1"/>
  <c r="U178" i="7" s="1"/>
  <c r="U179" i="7" s="1"/>
  <c r="U180" i="7" s="1"/>
  <c r="U181" i="7" s="1"/>
  <c r="U182" i="7" s="1"/>
  <c r="U183" i="7" s="1"/>
  <c r="U184" i="7" s="1"/>
  <c r="U185" i="7" s="1"/>
  <c r="U186" i="7" s="1"/>
  <c r="U187" i="7" s="1"/>
  <c r="U188" i="7" s="1"/>
  <c r="U189" i="7" s="1"/>
  <c r="U190" i="7" s="1"/>
  <c r="U191" i="7" s="1"/>
  <c r="U192" i="7" s="1"/>
  <c r="U193" i="7" s="1"/>
  <c r="U194" i="7" s="1"/>
  <c r="U195" i="7" s="1"/>
  <c r="U196" i="7" s="1"/>
  <c r="U197" i="7" s="1"/>
  <c r="U198" i="7" s="1"/>
  <c r="U199" i="7" s="1"/>
  <c r="U200" i="7" s="1"/>
  <c r="U201" i="7" s="1"/>
  <c r="U202" i="7" s="1"/>
  <c r="U203" i="7" s="1"/>
  <c r="U204" i="7" s="1"/>
  <c r="U205" i="7" s="1"/>
  <c r="U206" i="7" s="1"/>
  <c r="U207" i="7" s="1"/>
  <c r="U208" i="7" s="1"/>
  <c r="U209" i="7" s="1"/>
  <c r="U210" i="7" s="1"/>
  <c r="U211" i="7" s="1"/>
  <c r="U212" i="7" s="1"/>
  <c r="U213" i="7" s="1"/>
  <c r="U214" i="7" s="1"/>
  <c r="U215" i="7" s="1"/>
  <c r="U216" i="7" s="1"/>
  <c r="U217" i="7" s="1"/>
  <c r="U218" i="7" s="1"/>
  <c r="U219" i="7" s="1"/>
  <c r="U220" i="7" s="1"/>
  <c r="U221" i="7" s="1"/>
  <c r="U222" i="7" s="1"/>
  <c r="U223" i="7" s="1"/>
  <c r="U224" i="7" s="1"/>
  <c r="U225" i="7" s="1"/>
  <c r="U226" i="7" s="1"/>
  <c r="U227" i="7" s="1"/>
  <c r="U228" i="7" s="1"/>
  <c r="U229" i="7" s="1"/>
  <c r="U230" i="7" s="1"/>
  <c r="U231" i="7" s="1"/>
  <c r="U232" i="7" s="1"/>
  <c r="U233" i="7" s="1"/>
  <c r="U234" i="7" s="1"/>
  <c r="U235" i="7" s="1"/>
  <c r="U236" i="7" s="1"/>
  <c r="U237" i="7" s="1"/>
  <c r="U238" i="7" s="1"/>
  <c r="U239" i="7" s="1"/>
  <c r="U240" i="7" s="1"/>
  <c r="U241" i="7" s="1"/>
  <c r="U242" i="7" s="1"/>
  <c r="U243" i="7" s="1"/>
  <c r="U244" i="7" s="1"/>
  <c r="U245" i="7" s="1"/>
  <c r="U246" i="7" s="1"/>
  <c r="U247" i="7" s="1"/>
  <c r="U248" i="7" s="1"/>
  <c r="U249" i="7" s="1"/>
  <c r="U250" i="7" s="1"/>
  <c r="U251" i="7" s="1"/>
  <c r="U252" i="7" s="1"/>
  <c r="U253" i="7" s="1"/>
  <c r="U254" i="7" s="1"/>
  <c r="U255" i="7" s="1"/>
  <c r="U256" i="7" s="1"/>
  <c r="U257" i="7" s="1"/>
  <c r="U258" i="7" s="1"/>
  <c r="U259" i="7" s="1"/>
  <c r="U260" i="7" s="1"/>
  <c r="U261" i="7" s="1"/>
  <c r="U262" i="7" s="1"/>
  <c r="U263" i="7" s="1"/>
  <c r="U264" i="7" s="1"/>
  <c r="U265" i="7" s="1"/>
  <c r="U266" i="7" s="1"/>
  <c r="U267" i="7" s="1"/>
  <c r="U268" i="7" s="1"/>
  <c r="U269" i="7" s="1"/>
  <c r="U270" i="7" s="1"/>
  <c r="U271" i="7" s="1"/>
  <c r="U272" i="7" s="1"/>
  <c r="U273" i="7" s="1"/>
  <c r="U274" i="7" s="1"/>
  <c r="U275" i="7" s="1"/>
  <c r="U276" i="7" s="1"/>
  <c r="U277" i="7" s="1"/>
  <c r="U278" i="7" s="1"/>
  <c r="U279" i="7" s="1"/>
  <c r="U280" i="7" s="1"/>
  <c r="U281" i="7" s="1"/>
  <c r="U282" i="7" s="1"/>
  <c r="U283" i="7" s="1"/>
  <c r="U284" i="7" s="1"/>
  <c r="U285" i="7" s="1"/>
  <c r="U286" i="7" s="1"/>
  <c r="U287" i="7" s="1"/>
  <c r="U288" i="7" s="1"/>
  <c r="U289" i="7" s="1"/>
  <c r="U290" i="7" s="1"/>
  <c r="U291" i="7" s="1"/>
  <c r="U292" i="7" s="1"/>
  <c r="U293" i="7" s="1"/>
  <c r="U294" i="7" s="1"/>
  <c r="U295" i="7" s="1"/>
  <c r="U296" i="7" s="1"/>
  <c r="U297" i="7" s="1"/>
  <c r="U298" i="7" s="1"/>
  <c r="U299" i="7" s="1"/>
  <c r="U300" i="7" s="1"/>
  <c r="U301" i="7" s="1"/>
  <c r="U302" i="7" s="1"/>
  <c r="U303" i="7" s="1"/>
  <c r="U304" i="7" s="1"/>
  <c r="U305" i="7" s="1"/>
  <c r="U306" i="7" s="1"/>
  <c r="U307" i="7" s="1"/>
  <c r="U308" i="7" s="1"/>
  <c r="X4" i="6"/>
  <c r="X4" i="7"/>
  <c r="X5" i="7" s="1"/>
  <c r="W3" i="7"/>
  <c r="V3" i="7" s="1"/>
  <c r="U3" i="9"/>
  <c r="U3" i="10"/>
  <c r="U4" i="10" s="1"/>
  <c r="U5" i="10" s="1"/>
  <c r="U6" i="10" s="1"/>
  <c r="U7" i="10" s="1"/>
  <c r="U8" i="10" s="1"/>
  <c r="U9" i="10" s="1"/>
  <c r="U10" i="10" s="1"/>
  <c r="U11" i="10" s="1"/>
  <c r="U12" i="10" s="1"/>
  <c r="U13" i="10" s="1"/>
  <c r="U14" i="10" s="1"/>
  <c r="U15" i="10" s="1"/>
  <c r="U16" i="10" s="1"/>
  <c r="U17" i="10" s="1"/>
  <c r="U18" i="10" s="1"/>
  <c r="U19" i="10" s="1"/>
  <c r="U20" i="10" s="1"/>
  <c r="U21" i="10" s="1"/>
  <c r="U22" i="10" s="1"/>
  <c r="U23" i="10" s="1"/>
  <c r="U24" i="10" s="1"/>
  <c r="U25" i="10" s="1"/>
  <c r="U26" i="10" s="1"/>
  <c r="U27" i="10" s="1"/>
  <c r="U28" i="10" s="1"/>
  <c r="U29" i="10" s="1"/>
  <c r="U30" i="10" s="1"/>
  <c r="U31" i="10" s="1"/>
  <c r="U32" i="10" s="1"/>
  <c r="U33" i="10" s="1"/>
  <c r="U34" i="10" s="1"/>
  <c r="U35" i="10" s="1"/>
  <c r="U36" i="10" s="1"/>
  <c r="U37" i="10" s="1"/>
  <c r="U38" i="10" s="1"/>
  <c r="U39" i="10" s="1"/>
  <c r="U40" i="10" s="1"/>
  <c r="U41" i="10" s="1"/>
  <c r="U42" i="10" s="1"/>
  <c r="U43" i="10" s="1"/>
  <c r="U44" i="10" s="1"/>
  <c r="U45" i="10" s="1"/>
  <c r="U46" i="10" s="1"/>
  <c r="U47" i="10" s="1"/>
  <c r="U48" i="10" s="1"/>
  <c r="U49" i="10" s="1"/>
  <c r="U50" i="10" s="1"/>
  <c r="U51" i="10" s="1"/>
  <c r="U52" i="10" s="1"/>
  <c r="U53" i="10" s="1"/>
  <c r="U54" i="10" s="1"/>
  <c r="U55" i="10" s="1"/>
  <c r="U56" i="10" s="1"/>
  <c r="U57" i="10" s="1"/>
  <c r="U58" i="10" s="1"/>
  <c r="U59" i="10" s="1"/>
  <c r="U60" i="10" s="1"/>
  <c r="U61" i="10" s="1"/>
  <c r="U62" i="10" s="1"/>
  <c r="U63" i="10" s="1"/>
  <c r="U64" i="10" s="1"/>
  <c r="U65" i="10" s="1"/>
  <c r="U66" i="10" s="1"/>
  <c r="U67" i="10" s="1"/>
  <c r="U68" i="10" s="1"/>
  <c r="U69" i="10" s="1"/>
  <c r="U70" i="10" s="1"/>
  <c r="U71" i="10" s="1"/>
  <c r="U72" i="10" s="1"/>
  <c r="U73" i="10" s="1"/>
  <c r="U74" i="10" s="1"/>
  <c r="U75" i="10" s="1"/>
  <c r="U76" i="10" s="1"/>
  <c r="U77" i="10" s="1"/>
  <c r="U78" i="10" s="1"/>
  <c r="U79" i="10" s="1"/>
  <c r="U80" i="10" s="1"/>
  <c r="U81" i="10" s="1"/>
  <c r="U82" i="10" s="1"/>
  <c r="U83" i="10" s="1"/>
  <c r="U84" i="10" s="1"/>
  <c r="U85" i="10" s="1"/>
  <c r="U86" i="10" s="1"/>
  <c r="U87" i="10" s="1"/>
  <c r="U88" i="10" s="1"/>
  <c r="U89" i="10" s="1"/>
  <c r="U90" i="10" s="1"/>
  <c r="U91" i="10" s="1"/>
  <c r="U92" i="10" s="1"/>
  <c r="U93" i="10" s="1"/>
  <c r="U94" i="10" s="1"/>
  <c r="U95" i="10" s="1"/>
  <c r="U96" i="10" s="1"/>
  <c r="U97" i="10" s="1"/>
  <c r="U98" i="10" s="1"/>
  <c r="U99" i="10" s="1"/>
  <c r="U100" i="10" s="1"/>
  <c r="U101" i="10" s="1"/>
  <c r="U102" i="10" s="1"/>
  <c r="U103" i="10" s="1"/>
  <c r="U104" i="10" s="1"/>
  <c r="U105" i="10" s="1"/>
  <c r="U106" i="10" s="1"/>
  <c r="U107" i="10" s="1"/>
  <c r="U108" i="10" s="1"/>
  <c r="U109" i="10" s="1"/>
  <c r="U110" i="10" s="1"/>
  <c r="U111" i="10" s="1"/>
  <c r="U112" i="10" s="1"/>
  <c r="U113" i="10" s="1"/>
  <c r="U114" i="10" s="1"/>
  <c r="U115" i="10" s="1"/>
  <c r="U116" i="10" s="1"/>
  <c r="U117" i="10" s="1"/>
  <c r="U118" i="10" s="1"/>
  <c r="U119" i="10" s="1"/>
  <c r="U120" i="10" s="1"/>
  <c r="U121" i="10" s="1"/>
  <c r="U122" i="10" s="1"/>
  <c r="U123" i="10" s="1"/>
  <c r="U124" i="10" s="1"/>
  <c r="U125" i="10" s="1"/>
  <c r="U126" i="10" s="1"/>
  <c r="U127" i="10" s="1"/>
  <c r="U128" i="10" s="1"/>
  <c r="U129" i="10" s="1"/>
  <c r="U130" i="10" s="1"/>
  <c r="U131" i="10" s="1"/>
  <c r="U132" i="10" s="1"/>
  <c r="U133" i="10" s="1"/>
  <c r="U134" i="10" s="1"/>
  <c r="U135" i="10" s="1"/>
  <c r="U136" i="10" s="1"/>
  <c r="U137" i="10" s="1"/>
  <c r="U138" i="10" s="1"/>
  <c r="U139" i="10" s="1"/>
  <c r="U140" i="10" s="1"/>
  <c r="U141" i="10" s="1"/>
  <c r="U142" i="10" s="1"/>
  <c r="U143" i="10" s="1"/>
  <c r="U144" i="10" s="1"/>
  <c r="U145" i="10" s="1"/>
  <c r="U146" i="10" s="1"/>
  <c r="U147" i="10" s="1"/>
  <c r="U148" i="10" s="1"/>
  <c r="U149" i="10" s="1"/>
  <c r="U150" i="10" s="1"/>
  <c r="U151" i="10" s="1"/>
  <c r="U152" i="10" s="1"/>
  <c r="U153" i="10" s="1"/>
  <c r="U154" i="10" s="1"/>
  <c r="U155" i="10" s="1"/>
  <c r="U156" i="10" s="1"/>
  <c r="U157" i="10" s="1"/>
  <c r="U158" i="10" s="1"/>
  <c r="U159" i="10" s="1"/>
  <c r="U160" i="10" s="1"/>
  <c r="U161" i="10" s="1"/>
  <c r="U162" i="10" s="1"/>
  <c r="U163" i="10" s="1"/>
  <c r="U164" i="10" s="1"/>
  <c r="U165" i="10" s="1"/>
  <c r="U166" i="10" s="1"/>
  <c r="U167" i="10" s="1"/>
  <c r="U168" i="10" s="1"/>
  <c r="U169" i="10" s="1"/>
  <c r="U170" i="10" s="1"/>
  <c r="U171" i="10" s="1"/>
  <c r="U172" i="10" s="1"/>
  <c r="U173" i="10" s="1"/>
  <c r="U174" i="10" s="1"/>
  <c r="U175" i="10" s="1"/>
  <c r="U176" i="10" s="1"/>
  <c r="U177" i="10" s="1"/>
  <c r="U178" i="10" s="1"/>
  <c r="U179" i="10" s="1"/>
  <c r="U180" i="10" s="1"/>
  <c r="U181" i="10" s="1"/>
  <c r="U182" i="10" s="1"/>
  <c r="U183" i="10" s="1"/>
  <c r="U184" i="10" s="1"/>
  <c r="U185" i="10" s="1"/>
  <c r="U186" i="10" s="1"/>
  <c r="U187" i="10" s="1"/>
  <c r="U188" i="10" s="1"/>
  <c r="U189" i="10" s="1"/>
  <c r="U190" i="10" s="1"/>
  <c r="U191" i="10" s="1"/>
  <c r="U192" i="10" s="1"/>
  <c r="U193" i="10" s="1"/>
  <c r="U194" i="10" s="1"/>
  <c r="U195" i="10" s="1"/>
  <c r="U196" i="10" s="1"/>
  <c r="U197" i="10" s="1"/>
  <c r="U198" i="10" s="1"/>
  <c r="U199" i="10" s="1"/>
  <c r="U200" i="10" s="1"/>
  <c r="U201" i="10" s="1"/>
  <c r="U202" i="10" s="1"/>
  <c r="U203" i="10" s="1"/>
  <c r="U204" i="10" s="1"/>
  <c r="U205" i="10" s="1"/>
  <c r="U206" i="10" s="1"/>
  <c r="U207" i="10" s="1"/>
  <c r="U208" i="10" s="1"/>
  <c r="U209" i="10" s="1"/>
  <c r="U210" i="10" s="1"/>
  <c r="U211" i="10" s="1"/>
  <c r="U212" i="10" s="1"/>
  <c r="U213" i="10" s="1"/>
  <c r="U214" i="10" s="1"/>
  <c r="U215" i="10" s="1"/>
  <c r="U216" i="10" s="1"/>
  <c r="U217" i="10" s="1"/>
  <c r="U218" i="10" s="1"/>
  <c r="U219" i="10" s="1"/>
  <c r="U220" i="10" s="1"/>
  <c r="U221" i="10" s="1"/>
  <c r="U222" i="10" s="1"/>
  <c r="U223" i="10" s="1"/>
  <c r="U224" i="10" s="1"/>
  <c r="U225" i="10" s="1"/>
  <c r="U226" i="10" s="1"/>
  <c r="U227" i="10" s="1"/>
  <c r="U228" i="10" s="1"/>
  <c r="U229" i="10" s="1"/>
  <c r="U230" i="10" s="1"/>
  <c r="U231" i="10" s="1"/>
  <c r="U232" i="10" s="1"/>
  <c r="U233" i="10" s="1"/>
  <c r="U234" i="10" s="1"/>
  <c r="U235" i="10" s="1"/>
  <c r="U236" i="10" s="1"/>
  <c r="U237" i="10" s="1"/>
  <c r="U238" i="10" s="1"/>
  <c r="U239" i="10" s="1"/>
  <c r="U240" i="10" s="1"/>
  <c r="U241" i="10" s="1"/>
  <c r="U242" i="10" s="1"/>
  <c r="U243" i="10" s="1"/>
  <c r="U244" i="10" s="1"/>
  <c r="U245" i="10" s="1"/>
  <c r="U246" i="10" s="1"/>
  <c r="U247" i="10" s="1"/>
  <c r="U248" i="10" s="1"/>
  <c r="U249" i="10" s="1"/>
  <c r="U250" i="10" s="1"/>
  <c r="U251" i="10" s="1"/>
  <c r="U252" i="10" s="1"/>
  <c r="U253" i="10" s="1"/>
  <c r="U254" i="10" s="1"/>
  <c r="U255" i="10" s="1"/>
  <c r="U256" i="10" s="1"/>
  <c r="U257" i="10" s="1"/>
  <c r="U258" i="10" s="1"/>
  <c r="U259" i="10" s="1"/>
  <c r="U260" i="10" s="1"/>
  <c r="U261" i="10" s="1"/>
  <c r="U262" i="10" s="1"/>
  <c r="U263" i="10" s="1"/>
  <c r="U264" i="10" s="1"/>
  <c r="U265" i="10" s="1"/>
  <c r="U266" i="10" s="1"/>
  <c r="U267" i="10" s="1"/>
  <c r="U268" i="10" s="1"/>
  <c r="U269" i="10" s="1"/>
  <c r="U270" i="10" s="1"/>
  <c r="U271" i="10" s="1"/>
  <c r="U272" i="10" s="1"/>
  <c r="U273" i="10" s="1"/>
  <c r="U274" i="10" s="1"/>
  <c r="U275" i="10" s="1"/>
  <c r="U276" i="10" s="1"/>
  <c r="U277" i="10" s="1"/>
  <c r="U278" i="10" s="1"/>
  <c r="U279" i="10" s="1"/>
  <c r="U280" i="10" s="1"/>
  <c r="U281" i="10" s="1"/>
  <c r="U282" i="10" s="1"/>
  <c r="U283" i="10" s="1"/>
  <c r="U284" i="10" s="1"/>
  <c r="U285" i="10" s="1"/>
  <c r="U286" i="10" s="1"/>
  <c r="U287" i="10" s="1"/>
  <c r="U288" i="10" s="1"/>
  <c r="U289" i="10" s="1"/>
  <c r="U290" i="10" s="1"/>
  <c r="U291" i="10" s="1"/>
  <c r="U292" i="10" s="1"/>
  <c r="U293" i="10" s="1"/>
  <c r="U294" i="10" s="1"/>
  <c r="U295" i="10" s="1"/>
  <c r="U296" i="10" s="1"/>
  <c r="U297" i="10" s="1"/>
  <c r="U298" i="10" s="1"/>
  <c r="U299" i="10" s="1"/>
  <c r="U300" i="10" s="1"/>
  <c r="U301" i="10" s="1"/>
  <c r="U302" i="10" s="1"/>
  <c r="U303" i="10" s="1"/>
  <c r="U304" i="10" s="1"/>
  <c r="U305" i="10" s="1"/>
  <c r="U306" i="10" s="1"/>
  <c r="U307" i="10" s="1"/>
  <c r="U308" i="10" s="1"/>
  <c r="U309" i="10" s="1"/>
  <c r="U310" i="10" s="1"/>
  <c r="U311" i="10" s="1"/>
  <c r="U312" i="10" s="1"/>
  <c r="U313" i="10" s="1"/>
  <c r="U314" i="10" s="1"/>
  <c r="U315" i="10" s="1"/>
  <c r="U316" i="10" s="1"/>
  <c r="U317" i="10" s="1"/>
  <c r="U318" i="10" s="1"/>
  <c r="U319" i="10" s="1"/>
  <c r="U320" i="10" s="1"/>
  <c r="U321" i="10" s="1"/>
  <c r="U322" i="10" s="1"/>
  <c r="U323" i="10" s="1"/>
  <c r="U324" i="10" s="1"/>
  <c r="U325" i="10" s="1"/>
  <c r="U326" i="10" s="1"/>
  <c r="U327" i="10" s="1"/>
  <c r="U328" i="10" s="1"/>
  <c r="U329" i="10" s="1"/>
  <c r="U330" i="10" s="1"/>
  <c r="U331" i="10" s="1"/>
  <c r="U332" i="10" s="1"/>
  <c r="U333" i="10" s="1"/>
  <c r="U334" i="10" s="1"/>
  <c r="U335" i="10" s="1"/>
  <c r="U336" i="10" s="1"/>
  <c r="U337" i="10" s="1"/>
  <c r="U338" i="10" s="1"/>
  <c r="U339" i="10" s="1"/>
  <c r="U340" i="10" s="1"/>
  <c r="U341" i="10" s="1"/>
  <c r="U342" i="10" s="1"/>
  <c r="U343" i="10" s="1"/>
  <c r="U344" i="10" s="1"/>
  <c r="U345" i="10" s="1"/>
  <c r="U346" i="10" s="1"/>
  <c r="U347" i="10" s="1"/>
  <c r="U348" i="10" s="1"/>
  <c r="U349" i="10" s="1"/>
  <c r="U350" i="10" s="1"/>
  <c r="U351" i="10" s="1"/>
  <c r="U352" i="10" s="1"/>
  <c r="U353" i="10" s="1"/>
  <c r="U354" i="10" s="1"/>
  <c r="U355" i="10" s="1"/>
  <c r="U356" i="10" s="1"/>
  <c r="U357" i="10" s="1"/>
  <c r="U358" i="10" s="1"/>
  <c r="U359" i="10" s="1"/>
  <c r="U360" i="10" s="1"/>
  <c r="U361" i="10" s="1"/>
  <c r="U362" i="10" s="1"/>
  <c r="U363" i="10" s="1"/>
  <c r="U364" i="10" s="1"/>
  <c r="U365" i="10" s="1"/>
  <c r="U366" i="10" s="1"/>
  <c r="U367" i="10" s="1"/>
  <c r="U368" i="10" s="1"/>
  <c r="U369" i="10" s="1"/>
  <c r="U370" i="10" s="1"/>
  <c r="U371" i="10" s="1"/>
  <c r="U372" i="10" s="1"/>
  <c r="U373" i="10" s="1"/>
  <c r="U374" i="10" s="1"/>
  <c r="U375" i="10" s="1"/>
  <c r="U376" i="10" s="1"/>
  <c r="U377" i="10" s="1"/>
  <c r="U378" i="10" s="1"/>
  <c r="U379" i="10" s="1"/>
  <c r="U380" i="10" s="1"/>
  <c r="U381" i="10" s="1"/>
  <c r="U382" i="10" s="1"/>
  <c r="U383" i="10" s="1"/>
  <c r="U384" i="10" s="1"/>
  <c r="U385" i="10" s="1"/>
  <c r="U386" i="10" s="1"/>
  <c r="U387" i="10" s="1"/>
  <c r="U388" i="10" s="1"/>
  <c r="U389" i="10" s="1"/>
  <c r="U390" i="10" s="1"/>
  <c r="U391" i="10" s="1"/>
  <c r="U392" i="10" s="1"/>
  <c r="U393" i="10" s="1"/>
  <c r="U394" i="10" s="1"/>
  <c r="U395" i="10" s="1"/>
  <c r="U396" i="10" s="1"/>
  <c r="U397" i="10" s="1"/>
  <c r="U398" i="10" s="1"/>
  <c r="U399" i="10" s="1"/>
  <c r="U400" i="10" s="1"/>
  <c r="U401" i="10" s="1"/>
  <c r="U402" i="10" s="1"/>
  <c r="U403" i="10" s="1"/>
  <c r="U404" i="10" s="1"/>
  <c r="U405" i="10" s="1"/>
  <c r="U406" i="10" s="1"/>
  <c r="U407" i="10" s="1"/>
  <c r="U408" i="10" s="1"/>
  <c r="U409" i="10" s="1"/>
  <c r="U410" i="10" s="1"/>
  <c r="U411" i="10" s="1"/>
  <c r="U412" i="10" s="1"/>
  <c r="U413" i="10" s="1"/>
  <c r="U414" i="10" s="1"/>
  <c r="U415" i="10" s="1"/>
  <c r="U416" i="10" s="1"/>
  <c r="U417" i="10" s="1"/>
  <c r="U418" i="10" s="1"/>
  <c r="U419" i="10" s="1"/>
  <c r="U420" i="10" s="1"/>
  <c r="U421" i="10" s="1"/>
  <c r="U422" i="10" s="1"/>
  <c r="U423" i="10" s="1"/>
  <c r="U424" i="10" s="1"/>
  <c r="U425" i="10" s="1"/>
  <c r="U426" i="10" s="1"/>
  <c r="U427" i="10" s="1"/>
  <c r="U428" i="10" s="1"/>
  <c r="U429" i="10" s="1"/>
  <c r="U430" i="10" s="1"/>
  <c r="U431" i="10" s="1"/>
  <c r="U432" i="10" s="1"/>
  <c r="U433" i="10" s="1"/>
  <c r="U434" i="10" s="1"/>
  <c r="U435" i="10" s="1"/>
  <c r="U436" i="10" s="1"/>
  <c r="U437" i="10" s="1"/>
  <c r="U438" i="10" s="1"/>
  <c r="U439" i="10" s="1"/>
  <c r="U440" i="10" s="1"/>
  <c r="U441" i="10" s="1"/>
  <c r="U442" i="10" s="1"/>
  <c r="U443" i="10" s="1"/>
  <c r="U444" i="10" s="1"/>
  <c r="U445" i="10" s="1"/>
  <c r="U446" i="10" s="1"/>
  <c r="U447" i="10" s="1"/>
  <c r="U448" i="10" s="1"/>
  <c r="U449" i="10" s="1"/>
  <c r="U450" i="10" s="1"/>
  <c r="U451" i="10" s="1"/>
  <c r="U452" i="10" s="1"/>
  <c r="U453" i="10" s="1"/>
  <c r="U454" i="10" s="1"/>
  <c r="U455" i="10" s="1"/>
  <c r="U456" i="10" s="1"/>
  <c r="U457" i="10" s="1"/>
  <c r="U458" i="10" s="1"/>
  <c r="U459" i="10" s="1"/>
  <c r="U460" i="10" s="1"/>
  <c r="U461" i="10" s="1"/>
  <c r="U462" i="10" s="1"/>
  <c r="U463" i="10" s="1"/>
  <c r="U464" i="10" s="1"/>
  <c r="U465" i="10" s="1"/>
  <c r="U466" i="10" s="1"/>
  <c r="U467" i="10" s="1"/>
  <c r="U468" i="10" s="1"/>
  <c r="U469" i="10" s="1"/>
  <c r="U470" i="10" s="1"/>
  <c r="U471" i="10" s="1"/>
  <c r="U472" i="10" s="1"/>
  <c r="U473" i="10" s="1"/>
  <c r="U474" i="10" s="1"/>
  <c r="U475" i="10" s="1"/>
  <c r="U476" i="10" s="1"/>
  <c r="U477" i="10" s="1"/>
  <c r="U478" i="10" s="1"/>
  <c r="U479" i="10" s="1"/>
  <c r="U480" i="10" s="1"/>
  <c r="U481" i="10" s="1"/>
  <c r="U482" i="10" s="1"/>
  <c r="U483" i="10" s="1"/>
  <c r="U484" i="10" s="1"/>
  <c r="U485" i="10" s="1"/>
  <c r="U486" i="10" s="1"/>
  <c r="U487" i="10" s="1"/>
  <c r="U488" i="10" s="1"/>
  <c r="U489" i="10" s="1"/>
  <c r="U490" i="10" s="1"/>
  <c r="U491" i="10" s="1"/>
  <c r="U492" i="10" s="1"/>
  <c r="U493" i="10" s="1"/>
  <c r="U494" i="10" s="1"/>
  <c r="U495" i="10" s="1"/>
  <c r="U496" i="10" s="1"/>
  <c r="U497" i="10" s="1"/>
  <c r="U498" i="10" s="1"/>
  <c r="U499" i="10" s="1"/>
  <c r="U500" i="10" s="1"/>
  <c r="U501" i="10" s="1"/>
  <c r="X4" i="10"/>
  <c r="X5" i="10" s="1"/>
  <c r="W5" i="10" s="1"/>
  <c r="V5" i="10" s="1"/>
  <c r="X4" i="12"/>
  <c r="U3" i="12"/>
  <c r="X8" i="11"/>
  <c r="U5" i="11"/>
  <c r="X5" i="9"/>
  <c r="U7" i="8"/>
  <c r="X7" i="8"/>
  <c r="U3" i="6"/>
  <c r="U4" i="6" s="1"/>
  <c r="U5" i="6" s="1"/>
  <c r="U6" i="6" s="1"/>
  <c r="U7" i="6" s="1"/>
  <c r="U8" i="6" s="1"/>
  <c r="U9" i="6" s="1"/>
  <c r="U10" i="6" s="1"/>
  <c r="U11" i="6" s="1"/>
  <c r="U12" i="6" s="1"/>
  <c r="U13" i="6" s="1"/>
  <c r="U14" i="6" s="1"/>
  <c r="U15" i="6" s="1"/>
  <c r="U16" i="6" s="1"/>
  <c r="U17" i="6" s="1"/>
  <c r="U18" i="6" s="1"/>
  <c r="U19" i="6" s="1"/>
  <c r="U20" i="6" s="1"/>
  <c r="U21" i="6" s="1"/>
  <c r="U22" i="6" s="1"/>
  <c r="U23" i="6" s="1"/>
  <c r="U24" i="6" s="1"/>
  <c r="U25" i="6" s="1"/>
  <c r="U26" i="6" s="1"/>
  <c r="U27" i="6" s="1"/>
  <c r="U28" i="6" s="1"/>
  <c r="U29" i="6" s="1"/>
  <c r="U30" i="6" s="1"/>
  <c r="U31" i="6" s="1"/>
  <c r="U32" i="6" s="1"/>
  <c r="U33" i="6" s="1"/>
  <c r="U34" i="6" s="1"/>
  <c r="U35" i="6" s="1"/>
  <c r="U36" i="6" s="1"/>
  <c r="U37" i="6" s="1"/>
  <c r="U38" i="6" s="1"/>
  <c r="U39" i="6" s="1"/>
  <c r="U40" i="6" s="1"/>
  <c r="U41" i="6" s="1"/>
  <c r="U42" i="6" s="1"/>
  <c r="U43" i="6" s="1"/>
  <c r="U44" i="6" s="1"/>
  <c r="U45" i="6" s="1"/>
  <c r="U46" i="6" s="1"/>
  <c r="U47" i="6" s="1"/>
  <c r="U48" i="6" s="1"/>
  <c r="U49" i="6" s="1"/>
  <c r="U50" i="6" s="1"/>
  <c r="U51" i="6" s="1"/>
  <c r="U52" i="6" s="1"/>
  <c r="U53" i="6" s="1"/>
  <c r="U54" i="6" s="1"/>
  <c r="U55" i="6" s="1"/>
  <c r="U56" i="6" s="1"/>
  <c r="U57" i="6" s="1"/>
  <c r="U58" i="6" s="1"/>
  <c r="U59" i="6" s="1"/>
  <c r="U60" i="6" s="1"/>
  <c r="U61" i="6" s="1"/>
  <c r="U62" i="6" s="1"/>
  <c r="U63" i="6" s="1"/>
  <c r="U64" i="6" s="1"/>
  <c r="U65" i="6" s="1"/>
  <c r="U66" i="6" s="1"/>
  <c r="U67" i="6" s="1"/>
  <c r="U68" i="6" s="1"/>
  <c r="U69" i="6" s="1"/>
  <c r="U70" i="6" s="1"/>
  <c r="U71" i="6" s="1"/>
  <c r="U72" i="6" s="1"/>
  <c r="U73" i="6" s="1"/>
  <c r="U74" i="6" s="1"/>
  <c r="U75" i="6" s="1"/>
  <c r="U76" i="6" s="1"/>
  <c r="U77" i="6" s="1"/>
  <c r="U78" i="6" s="1"/>
  <c r="U79" i="6" s="1"/>
  <c r="U80" i="6" s="1"/>
  <c r="U81" i="6" s="1"/>
  <c r="U82" i="6" s="1"/>
  <c r="U83" i="6" s="1"/>
  <c r="U84" i="6" s="1"/>
  <c r="U85" i="6" s="1"/>
  <c r="U86" i="6" s="1"/>
  <c r="U87" i="6" s="1"/>
  <c r="U88" i="6" s="1"/>
  <c r="U89" i="6" s="1"/>
  <c r="U90" i="6" s="1"/>
  <c r="U91" i="6" s="1"/>
  <c r="U92" i="6" s="1"/>
  <c r="U93" i="6" s="1"/>
  <c r="U94" i="6" s="1"/>
  <c r="U95" i="6" s="1"/>
  <c r="U96" i="6" s="1"/>
  <c r="U97" i="6" s="1"/>
  <c r="U98" i="6" s="1"/>
  <c r="U99" i="6" s="1"/>
  <c r="U100" i="6" s="1"/>
  <c r="U101" i="6" s="1"/>
  <c r="U102" i="6" s="1"/>
  <c r="U103" i="6" s="1"/>
  <c r="U104" i="6" s="1"/>
  <c r="U105" i="6" s="1"/>
  <c r="U106" i="6" s="1"/>
  <c r="U107" i="6" s="1"/>
  <c r="U108" i="6" s="1"/>
  <c r="U109" i="6" s="1"/>
  <c r="U110" i="6" s="1"/>
  <c r="U111" i="6" s="1"/>
  <c r="U112" i="6" s="1"/>
  <c r="U113" i="6" s="1"/>
  <c r="U114" i="6" s="1"/>
  <c r="U115" i="6" s="1"/>
  <c r="U116" i="6" s="1"/>
  <c r="U117" i="6" s="1"/>
  <c r="U118" i="6" s="1"/>
  <c r="U119" i="6" s="1"/>
  <c r="U120" i="6" s="1"/>
  <c r="U121" i="6" s="1"/>
  <c r="U122" i="6" s="1"/>
  <c r="U123" i="6" s="1"/>
  <c r="U124" i="6" s="1"/>
  <c r="U125" i="6" s="1"/>
  <c r="U126" i="6" s="1"/>
  <c r="U127" i="6" s="1"/>
  <c r="U128" i="6" s="1"/>
  <c r="U129" i="6" s="1"/>
  <c r="U130" i="6" s="1"/>
  <c r="U131" i="6" s="1"/>
  <c r="U132" i="6" s="1"/>
  <c r="U133" i="6" s="1"/>
  <c r="U134" i="6" s="1"/>
  <c r="U135" i="6" s="1"/>
  <c r="U136" i="6" s="1"/>
  <c r="U137" i="6" s="1"/>
  <c r="U138" i="6" s="1"/>
  <c r="U139" i="6" s="1"/>
  <c r="U140" i="6" s="1"/>
  <c r="U141" i="6" s="1"/>
  <c r="U142" i="6" s="1"/>
  <c r="U143" i="6" s="1"/>
  <c r="U144" i="6" s="1"/>
  <c r="U145" i="6" s="1"/>
  <c r="U146" i="6" s="1"/>
  <c r="U147" i="6" s="1"/>
  <c r="U148" i="6" s="1"/>
  <c r="U149" i="6" s="1"/>
  <c r="U150" i="6" s="1"/>
  <c r="U151" i="6" s="1"/>
  <c r="U152" i="6" s="1"/>
  <c r="U153" i="6" s="1"/>
  <c r="U154" i="6" s="1"/>
  <c r="U155" i="6" s="1"/>
  <c r="U156" i="6" s="1"/>
  <c r="U157" i="6" s="1"/>
  <c r="U158" i="6" s="1"/>
  <c r="U159" i="6" s="1"/>
  <c r="U160" i="6" s="1"/>
  <c r="U161" i="6" s="1"/>
  <c r="U162" i="6" s="1"/>
  <c r="U163" i="6" s="1"/>
  <c r="U164" i="6" s="1"/>
  <c r="U165" i="6" s="1"/>
  <c r="U166" i="6" s="1"/>
  <c r="U167" i="6" s="1"/>
  <c r="U168" i="6" s="1"/>
  <c r="U169" i="6" s="1"/>
  <c r="U170" i="6" s="1"/>
  <c r="U171" i="6" s="1"/>
  <c r="U172" i="6" s="1"/>
  <c r="U173" i="6" s="1"/>
  <c r="U174" i="6" s="1"/>
  <c r="U175" i="6" s="1"/>
  <c r="U176" i="6" s="1"/>
  <c r="U177" i="6" s="1"/>
  <c r="U178" i="6" s="1"/>
  <c r="U179" i="6" s="1"/>
  <c r="U180" i="6" s="1"/>
  <c r="U181" i="6" s="1"/>
  <c r="U182" i="6" s="1"/>
  <c r="U183" i="6" s="1"/>
  <c r="U184" i="6" s="1"/>
  <c r="U185" i="6" s="1"/>
  <c r="U186" i="6" s="1"/>
  <c r="U187" i="6" s="1"/>
  <c r="U188" i="6" s="1"/>
  <c r="U189" i="6" s="1"/>
  <c r="U190" i="6" s="1"/>
  <c r="U191" i="6" s="1"/>
  <c r="U192" i="6" s="1"/>
  <c r="U193" i="6" s="1"/>
  <c r="U194" i="6" s="1"/>
  <c r="U195" i="6" s="1"/>
  <c r="U196" i="6" s="1"/>
  <c r="U197" i="6" s="1"/>
  <c r="U198" i="6" s="1"/>
  <c r="U199" i="6" s="1"/>
  <c r="U200" i="6" s="1"/>
  <c r="U201" i="6" s="1"/>
  <c r="U202" i="6" s="1"/>
  <c r="U203" i="6" s="1"/>
  <c r="U204" i="6" s="1"/>
  <c r="U205" i="6" s="1"/>
  <c r="U206" i="6" s="1"/>
  <c r="U207" i="6" s="1"/>
  <c r="U208" i="6" s="1"/>
  <c r="U209" i="6" s="1"/>
  <c r="U210" i="6" s="1"/>
  <c r="U211" i="6" s="1"/>
  <c r="U212" i="6" s="1"/>
  <c r="U213" i="6" s="1"/>
  <c r="U214" i="6" s="1"/>
  <c r="U215" i="6" s="1"/>
  <c r="U216" i="6" s="1"/>
  <c r="U217" i="6" s="1"/>
  <c r="U218" i="6" s="1"/>
  <c r="U219" i="6" s="1"/>
  <c r="U220" i="6" s="1"/>
  <c r="U221" i="6" s="1"/>
  <c r="U222" i="6" s="1"/>
  <c r="U223" i="6" s="1"/>
  <c r="U224" i="6" s="1"/>
  <c r="U225" i="6" s="1"/>
  <c r="U226" i="6" s="1"/>
  <c r="U227" i="6" s="1"/>
  <c r="U228" i="6" s="1"/>
  <c r="U229" i="6" s="1"/>
  <c r="U230" i="6" s="1"/>
  <c r="U231" i="6" s="1"/>
  <c r="U232" i="6" s="1"/>
  <c r="U233" i="6" s="1"/>
  <c r="U234" i="6" s="1"/>
  <c r="U235" i="6" s="1"/>
  <c r="U236" i="6" s="1"/>
  <c r="U237" i="6" s="1"/>
  <c r="U238" i="6" s="1"/>
  <c r="U239" i="6" s="1"/>
  <c r="U240" i="6" s="1"/>
  <c r="U241" i="6" s="1"/>
  <c r="U242" i="6" s="1"/>
  <c r="U243" i="6" s="1"/>
  <c r="U244" i="6" s="1"/>
  <c r="U245" i="6" s="1"/>
  <c r="U246" i="6" s="1"/>
  <c r="U247" i="6" s="1"/>
  <c r="U248" i="6" s="1"/>
  <c r="U249" i="6" s="1"/>
  <c r="U250" i="6" s="1"/>
  <c r="U251" i="6" s="1"/>
  <c r="U252" i="6" s="1"/>
  <c r="U253" i="6" s="1"/>
  <c r="U254" i="6" s="1"/>
  <c r="U255" i="6" s="1"/>
  <c r="U256" i="6" s="1"/>
  <c r="U257" i="6" s="1"/>
  <c r="U258" i="6" s="1"/>
  <c r="U259" i="6" s="1"/>
  <c r="U260" i="6" s="1"/>
  <c r="U261" i="6" s="1"/>
  <c r="U262" i="6" s="1"/>
  <c r="U263" i="6" s="1"/>
  <c r="U264" i="6" s="1"/>
  <c r="U265" i="6" s="1"/>
  <c r="U266" i="6" s="1"/>
  <c r="U267" i="6" s="1"/>
  <c r="U268" i="6" s="1"/>
  <c r="U269" i="6" s="1"/>
  <c r="U270" i="6" s="1"/>
  <c r="U271" i="6" s="1"/>
  <c r="U272" i="6" s="1"/>
  <c r="U273" i="6" s="1"/>
  <c r="U274" i="6" s="1"/>
  <c r="U275" i="6" s="1"/>
  <c r="U276" i="6" s="1"/>
  <c r="U277" i="6" s="1"/>
  <c r="U278" i="6" s="1"/>
  <c r="U279" i="6" s="1"/>
  <c r="U280" i="6" s="1"/>
  <c r="U281" i="6" s="1"/>
  <c r="U282" i="6" s="1"/>
  <c r="U283" i="6" s="1"/>
  <c r="U284" i="6" s="1"/>
  <c r="U285" i="6" s="1"/>
  <c r="U286" i="6" s="1"/>
  <c r="U287" i="6" s="1"/>
  <c r="U288" i="6" s="1"/>
  <c r="U289" i="6" s="1"/>
  <c r="U290" i="6" s="1"/>
  <c r="U291" i="6" s="1"/>
  <c r="U292" i="6" s="1"/>
  <c r="U293" i="6" s="1"/>
  <c r="U294" i="6" s="1"/>
  <c r="U295" i="6" s="1"/>
  <c r="U296" i="6" s="1"/>
  <c r="U297" i="6" s="1"/>
  <c r="U298" i="6" s="1"/>
  <c r="U299" i="6" s="1"/>
  <c r="U300" i="6" s="1"/>
  <c r="U301" i="6" s="1"/>
  <c r="U302" i="6" s="1"/>
  <c r="U303" i="6" s="1"/>
  <c r="U304" i="6" s="1"/>
  <c r="U305" i="6" s="1"/>
  <c r="U306" i="6" s="1"/>
  <c r="U307" i="6" s="1"/>
  <c r="U308" i="6" s="1"/>
  <c r="U309" i="6" s="1"/>
  <c r="U310" i="6" s="1"/>
  <c r="U311" i="6" s="1"/>
  <c r="U312" i="6" s="1"/>
  <c r="U313" i="6" s="1"/>
  <c r="U314" i="6" s="1"/>
  <c r="U315" i="6" s="1"/>
  <c r="U316" i="6" s="1"/>
  <c r="U317" i="6" s="1"/>
  <c r="U318" i="6" s="1"/>
  <c r="U319" i="6" s="1"/>
  <c r="U320" i="6" s="1"/>
  <c r="U321" i="6" s="1"/>
  <c r="U322" i="6" s="1"/>
  <c r="U323" i="6" s="1"/>
  <c r="U324" i="6" s="1"/>
  <c r="U325" i="6" s="1"/>
  <c r="U326" i="6" s="1"/>
  <c r="U327" i="6" s="1"/>
  <c r="U328" i="6" s="1"/>
  <c r="U329" i="6" s="1"/>
  <c r="U330" i="6" s="1"/>
  <c r="U331" i="6" s="1"/>
  <c r="U332" i="6" s="1"/>
  <c r="U333" i="6" s="1"/>
  <c r="U334" i="6" s="1"/>
  <c r="U335" i="6" s="1"/>
  <c r="U336" i="6" s="1"/>
  <c r="U337" i="6" s="1"/>
  <c r="U338" i="6" s="1"/>
  <c r="U339" i="6" s="1"/>
  <c r="U340" i="6" s="1"/>
  <c r="U341" i="6" s="1"/>
  <c r="U342" i="6" s="1"/>
  <c r="U343" i="6" s="1"/>
  <c r="U344" i="6" s="1"/>
  <c r="U345" i="6" s="1"/>
  <c r="U346" i="6" s="1"/>
  <c r="U347" i="6" s="1"/>
  <c r="U348" i="6" s="1"/>
  <c r="U349" i="6" s="1"/>
  <c r="U350" i="6" s="1"/>
  <c r="U351" i="6" s="1"/>
  <c r="U352" i="6" s="1"/>
  <c r="U353" i="6" s="1"/>
  <c r="U354" i="6" s="1"/>
  <c r="U355" i="6" s="1"/>
  <c r="U356" i="6" s="1"/>
  <c r="U357" i="6" s="1"/>
  <c r="U358" i="6" s="1"/>
  <c r="U359" i="6" s="1"/>
  <c r="U360" i="6" s="1"/>
  <c r="U361" i="6" s="1"/>
  <c r="U362" i="6" s="1"/>
  <c r="U363" i="6" s="1"/>
  <c r="U364" i="6" s="1"/>
  <c r="U365" i="6" s="1"/>
  <c r="U366" i="6" s="1"/>
  <c r="U367" i="6" s="1"/>
  <c r="U368" i="6" s="1"/>
  <c r="U369" i="6" s="1"/>
  <c r="U370" i="6" s="1"/>
  <c r="U371" i="6" s="1"/>
  <c r="U372" i="6" s="1"/>
  <c r="U373" i="6" s="1"/>
  <c r="U374" i="6" s="1"/>
  <c r="U375" i="6" s="1"/>
  <c r="U376" i="6" s="1"/>
  <c r="U377" i="6" s="1"/>
  <c r="U378" i="6" s="1"/>
  <c r="U379" i="6" s="1"/>
  <c r="U380" i="6" s="1"/>
  <c r="U381" i="6" s="1"/>
  <c r="U382" i="6" s="1"/>
  <c r="U383" i="6" s="1"/>
  <c r="U384" i="6" s="1"/>
  <c r="U385" i="6" s="1"/>
  <c r="U386" i="6" s="1"/>
  <c r="U387" i="6" s="1"/>
  <c r="U388" i="6" s="1"/>
  <c r="U389" i="6" s="1"/>
  <c r="U390" i="6" s="1"/>
  <c r="U391" i="6" s="1"/>
  <c r="U392" i="6" s="1"/>
  <c r="U393" i="6" s="1"/>
  <c r="U394" i="6" s="1"/>
  <c r="U395" i="6" s="1"/>
  <c r="U396" i="6" s="1"/>
  <c r="U397" i="6" s="1"/>
  <c r="U398" i="6" s="1"/>
  <c r="U399" i="6" s="1"/>
  <c r="U400" i="6" s="1"/>
  <c r="U401" i="6" s="1"/>
  <c r="U402" i="6" s="1"/>
  <c r="U403" i="6" s="1"/>
  <c r="U404" i="6" s="1"/>
  <c r="U405" i="6" s="1"/>
  <c r="U406" i="6" s="1"/>
  <c r="U407" i="6" s="1"/>
  <c r="U408" i="6" s="1"/>
  <c r="U409" i="6" s="1"/>
  <c r="U410" i="6" s="1"/>
  <c r="U411" i="6" s="1"/>
  <c r="U412" i="6" s="1"/>
  <c r="U413" i="6" s="1"/>
  <c r="U414" i="6" s="1"/>
  <c r="U415" i="6" s="1"/>
  <c r="U416" i="6" s="1"/>
  <c r="U417" i="6" s="1"/>
  <c r="U418" i="6" s="1"/>
  <c r="U419" i="6" s="1"/>
  <c r="U420" i="6" s="1"/>
  <c r="U421" i="6" s="1"/>
  <c r="U422" i="6" s="1"/>
  <c r="U423" i="6" s="1"/>
  <c r="U424" i="6" s="1"/>
  <c r="U425" i="6" s="1"/>
  <c r="U426" i="6" s="1"/>
  <c r="U427" i="6" s="1"/>
  <c r="U428" i="6" s="1"/>
  <c r="U429" i="6" s="1"/>
  <c r="U430" i="6" s="1"/>
  <c r="U431" i="6" s="1"/>
  <c r="U432" i="6" s="1"/>
  <c r="U433" i="6" s="1"/>
  <c r="U434" i="6" s="1"/>
  <c r="U435" i="6" s="1"/>
  <c r="U436" i="6" s="1"/>
  <c r="U437" i="6" s="1"/>
  <c r="U438" i="6" s="1"/>
  <c r="U439" i="6" s="1"/>
  <c r="U440" i="6" s="1"/>
  <c r="U441" i="6" s="1"/>
  <c r="U442" i="6" s="1"/>
  <c r="U443" i="6" s="1"/>
  <c r="U444" i="6" s="1"/>
  <c r="U445" i="6" s="1"/>
  <c r="U446" i="6" s="1"/>
  <c r="U447" i="6" s="1"/>
  <c r="U448" i="6" s="1"/>
  <c r="U449" i="6" s="1"/>
  <c r="U450" i="6" s="1"/>
  <c r="U451" i="6" s="1"/>
  <c r="U452" i="6" s="1"/>
  <c r="U453" i="6" s="1"/>
  <c r="U454" i="6" s="1"/>
  <c r="U455" i="6" s="1"/>
  <c r="U456" i="6" s="1"/>
  <c r="U457" i="6" s="1"/>
  <c r="U458" i="6" s="1"/>
  <c r="U459" i="6" s="1"/>
  <c r="U460" i="6" s="1"/>
  <c r="U461" i="6" s="1"/>
  <c r="U462" i="6" s="1"/>
  <c r="U463" i="6" s="1"/>
  <c r="U464" i="6" s="1"/>
  <c r="U465" i="6" s="1"/>
  <c r="U466" i="6" s="1"/>
  <c r="U467" i="6" s="1"/>
  <c r="U468" i="6" s="1"/>
  <c r="U469" i="6" s="1"/>
  <c r="U470" i="6" s="1"/>
  <c r="U471" i="6" s="1"/>
  <c r="U472" i="6" s="1"/>
  <c r="U473" i="6" s="1"/>
  <c r="U474" i="6" s="1"/>
  <c r="U475" i="6" s="1"/>
  <c r="U476" i="6" s="1"/>
  <c r="U477" i="6" s="1"/>
  <c r="U478" i="6" s="1"/>
  <c r="U479" i="6" s="1"/>
  <c r="U480" i="6" s="1"/>
  <c r="U481" i="6" s="1"/>
  <c r="U482" i="6" s="1"/>
  <c r="U483" i="6" s="1"/>
  <c r="U484" i="6" s="1"/>
  <c r="U485" i="6" s="1"/>
  <c r="U486" i="6" s="1"/>
  <c r="U487" i="6" s="1"/>
  <c r="U488" i="6" s="1"/>
  <c r="U489" i="6" s="1"/>
  <c r="U490" i="6" s="1"/>
  <c r="U491" i="6" s="1"/>
  <c r="U492" i="6" s="1"/>
  <c r="U493" i="6" s="1"/>
  <c r="U494" i="6" s="1"/>
  <c r="U495" i="6" s="1"/>
  <c r="U496" i="6" s="1"/>
  <c r="U497" i="6" s="1"/>
  <c r="U498" i="6" s="1"/>
  <c r="U499" i="6" s="1"/>
  <c r="U500" i="6" s="1"/>
  <c r="U501" i="6" s="1"/>
  <c r="U502" i="6" s="1"/>
  <c r="U503" i="6" s="1"/>
  <c r="U504" i="6" s="1"/>
  <c r="U505" i="6" s="1"/>
  <c r="U506" i="6" s="1"/>
  <c r="U507" i="6" s="1"/>
  <c r="U508" i="6" s="1"/>
  <c r="U509" i="6" s="1"/>
  <c r="U510" i="6" s="1"/>
  <c r="U511" i="6" s="1"/>
  <c r="U512" i="6" s="1"/>
  <c r="U513" i="6" s="1"/>
  <c r="U514" i="6" s="1"/>
  <c r="U3" i="5"/>
  <c r="U4" i="5" s="1"/>
  <c r="U5" i="5" s="1"/>
  <c r="U6" i="5" s="1"/>
  <c r="U7" i="5" s="1"/>
  <c r="U8" i="5" s="1"/>
  <c r="U9" i="5" s="1"/>
  <c r="U10" i="5" s="1"/>
  <c r="U11" i="5" s="1"/>
  <c r="U12" i="5" s="1"/>
  <c r="U13" i="5" s="1"/>
  <c r="U14" i="5" s="1"/>
  <c r="U15" i="5" s="1"/>
  <c r="U16" i="5" s="1"/>
  <c r="U17" i="5" s="1"/>
  <c r="U18" i="5" s="1"/>
  <c r="U19" i="5" s="1"/>
  <c r="U20" i="5" s="1"/>
  <c r="U21" i="5" s="1"/>
  <c r="U22" i="5" s="1"/>
  <c r="U23" i="5" s="1"/>
  <c r="U24" i="5" s="1"/>
  <c r="U25" i="5" s="1"/>
  <c r="U26" i="5" s="1"/>
  <c r="U27" i="5" s="1"/>
  <c r="U28" i="5" s="1"/>
  <c r="U29" i="5" s="1"/>
  <c r="U30" i="5" s="1"/>
  <c r="U31" i="5" s="1"/>
  <c r="U32" i="5" s="1"/>
  <c r="U33" i="5" s="1"/>
  <c r="U34" i="5" s="1"/>
  <c r="U35" i="5" s="1"/>
  <c r="U36" i="5" s="1"/>
  <c r="U37" i="5" s="1"/>
  <c r="U38" i="5" s="1"/>
  <c r="U39" i="5" s="1"/>
  <c r="U40" i="5" s="1"/>
  <c r="U41" i="5" s="1"/>
  <c r="U42" i="5" s="1"/>
  <c r="U43" i="5" s="1"/>
  <c r="U44" i="5" s="1"/>
  <c r="U45" i="5" s="1"/>
  <c r="U46" i="5" s="1"/>
  <c r="U47" i="5" s="1"/>
  <c r="U48" i="5" s="1"/>
  <c r="U49" i="5" s="1"/>
  <c r="U50" i="5" s="1"/>
  <c r="U51" i="5" s="1"/>
  <c r="U52" i="5" s="1"/>
  <c r="U53" i="5" s="1"/>
  <c r="U54" i="5" s="1"/>
  <c r="U55" i="5" s="1"/>
  <c r="U56" i="5" s="1"/>
  <c r="U57" i="5" s="1"/>
  <c r="U58" i="5" s="1"/>
  <c r="U59" i="5" s="1"/>
  <c r="U60" i="5" s="1"/>
  <c r="U61" i="5" s="1"/>
  <c r="U62" i="5" s="1"/>
  <c r="U63" i="5" s="1"/>
  <c r="U64" i="5" s="1"/>
  <c r="U65" i="5" s="1"/>
  <c r="U66" i="5" s="1"/>
  <c r="U67" i="5" s="1"/>
  <c r="U68" i="5" s="1"/>
  <c r="U69" i="5" s="1"/>
  <c r="U70" i="5" s="1"/>
  <c r="U71" i="5" s="1"/>
  <c r="U72" i="5" s="1"/>
  <c r="U73" i="5" s="1"/>
  <c r="U74" i="5" s="1"/>
  <c r="U75" i="5" s="1"/>
  <c r="U76" i="5" s="1"/>
  <c r="U77" i="5" s="1"/>
  <c r="U78" i="5" s="1"/>
  <c r="U79" i="5" s="1"/>
  <c r="U80" i="5" s="1"/>
  <c r="U81" i="5" s="1"/>
  <c r="U82" i="5" s="1"/>
  <c r="U83" i="5" s="1"/>
  <c r="U84" i="5" s="1"/>
  <c r="U85" i="5" s="1"/>
  <c r="U86" i="5" s="1"/>
  <c r="U87" i="5" s="1"/>
  <c r="U88" i="5" s="1"/>
  <c r="U89" i="5" s="1"/>
  <c r="U90" i="5" s="1"/>
  <c r="U91" i="5" s="1"/>
  <c r="U92" i="5" s="1"/>
  <c r="U93" i="5" s="1"/>
  <c r="U94" i="5" s="1"/>
  <c r="U95" i="5" s="1"/>
  <c r="U96" i="5" s="1"/>
  <c r="U97" i="5" s="1"/>
  <c r="U98" i="5" s="1"/>
  <c r="U99" i="5" s="1"/>
  <c r="U100" i="5" s="1"/>
  <c r="U101" i="5" s="1"/>
  <c r="U102" i="5" s="1"/>
  <c r="U103" i="5" s="1"/>
  <c r="U104" i="5" s="1"/>
  <c r="U105" i="5" s="1"/>
  <c r="U106" i="5" s="1"/>
  <c r="U107" i="5" s="1"/>
  <c r="U108" i="5" s="1"/>
  <c r="U109" i="5" s="1"/>
  <c r="U110" i="5" s="1"/>
  <c r="U111" i="5" s="1"/>
  <c r="U112" i="5" s="1"/>
  <c r="U113" i="5" s="1"/>
  <c r="U114" i="5" s="1"/>
  <c r="U115" i="5" s="1"/>
  <c r="U116" i="5" s="1"/>
  <c r="U117" i="5" s="1"/>
  <c r="U118" i="5" s="1"/>
  <c r="U119" i="5" s="1"/>
  <c r="U120" i="5" s="1"/>
  <c r="U121" i="5" s="1"/>
  <c r="U122" i="5" s="1"/>
  <c r="U123" i="5" s="1"/>
  <c r="U124" i="5" s="1"/>
  <c r="U125" i="5" s="1"/>
  <c r="U126" i="5" s="1"/>
  <c r="U127" i="5" s="1"/>
  <c r="U128" i="5" s="1"/>
  <c r="U129" i="5" s="1"/>
  <c r="U130" i="5" s="1"/>
  <c r="U131" i="5" s="1"/>
  <c r="U132" i="5" s="1"/>
  <c r="U133" i="5" s="1"/>
  <c r="U134" i="5" s="1"/>
  <c r="U135" i="5" s="1"/>
  <c r="U136" i="5" s="1"/>
  <c r="U137" i="5" s="1"/>
  <c r="U138" i="5" s="1"/>
  <c r="U139" i="5" s="1"/>
  <c r="U140" i="5" s="1"/>
  <c r="U141" i="5" s="1"/>
  <c r="U142" i="5" s="1"/>
  <c r="U143" i="5" s="1"/>
  <c r="U144" i="5" s="1"/>
  <c r="U145" i="5" s="1"/>
  <c r="U146" i="5" s="1"/>
  <c r="U147" i="5" s="1"/>
  <c r="U148" i="5" s="1"/>
  <c r="U149" i="5" s="1"/>
  <c r="U150" i="5" s="1"/>
  <c r="U151" i="5" s="1"/>
  <c r="U152" i="5" s="1"/>
  <c r="U153" i="5" s="1"/>
  <c r="U154" i="5" s="1"/>
  <c r="U155" i="5" s="1"/>
  <c r="U156" i="5" s="1"/>
  <c r="U157" i="5" s="1"/>
  <c r="U158" i="5" s="1"/>
  <c r="U159" i="5" s="1"/>
  <c r="U160" i="5" s="1"/>
  <c r="U161" i="5" s="1"/>
  <c r="U162" i="5" s="1"/>
  <c r="U163" i="5" s="1"/>
  <c r="U164" i="5" s="1"/>
  <c r="U165" i="5" s="1"/>
  <c r="U166" i="5" s="1"/>
  <c r="U167" i="5" s="1"/>
  <c r="U168" i="5" s="1"/>
  <c r="U169" i="5" s="1"/>
  <c r="U170" i="5" s="1"/>
  <c r="U171" i="5" s="1"/>
  <c r="U172" i="5" s="1"/>
  <c r="U173" i="5" s="1"/>
  <c r="U174" i="5" s="1"/>
  <c r="U175" i="5" s="1"/>
  <c r="U176" i="5" s="1"/>
  <c r="U177" i="5" s="1"/>
  <c r="U178" i="5" s="1"/>
  <c r="U179" i="5" s="1"/>
  <c r="U180" i="5" s="1"/>
  <c r="U181" i="5" s="1"/>
  <c r="U182" i="5" s="1"/>
  <c r="U183" i="5" s="1"/>
  <c r="U184" i="5" s="1"/>
  <c r="U185" i="5" s="1"/>
  <c r="U186" i="5" s="1"/>
  <c r="U187" i="5" s="1"/>
  <c r="U188" i="5" s="1"/>
  <c r="U189" i="5" s="1"/>
  <c r="U190" i="5" s="1"/>
  <c r="U191" i="5" s="1"/>
  <c r="U192" i="5" s="1"/>
  <c r="U193" i="5" s="1"/>
  <c r="U194" i="5" s="1"/>
  <c r="U195" i="5" s="1"/>
  <c r="U196" i="5" s="1"/>
  <c r="U197" i="5" s="1"/>
  <c r="U198" i="5" s="1"/>
  <c r="U199" i="5" s="1"/>
  <c r="U200" i="5" s="1"/>
  <c r="U201" i="5" s="1"/>
  <c r="U202" i="5" s="1"/>
  <c r="U203" i="5" s="1"/>
  <c r="U204" i="5" s="1"/>
  <c r="U205" i="5" s="1"/>
  <c r="U206" i="5" s="1"/>
  <c r="U207" i="5" s="1"/>
  <c r="U208" i="5" s="1"/>
  <c r="U209" i="5" s="1"/>
  <c r="U210" i="5" s="1"/>
  <c r="U211" i="5" s="1"/>
  <c r="U212" i="5" s="1"/>
  <c r="U213" i="5" s="1"/>
  <c r="U214" i="5" s="1"/>
  <c r="U215" i="5" s="1"/>
  <c r="U216" i="5" s="1"/>
  <c r="U217" i="5" s="1"/>
  <c r="U218" i="5" s="1"/>
  <c r="U219" i="5" s="1"/>
  <c r="U220" i="5" s="1"/>
  <c r="U221" i="5" s="1"/>
  <c r="U222" i="5" s="1"/>
  <c r="U223" i="5" s="1"/>
  <c r="U224" i="5" s="1"/>
  <c r="U225" i="5" s="1"/>
  <c r="U226" i="5" s="1"/>
  <c r="U227" i="5" s="1"/>
  <c r="U228" i="5" s="1"/>
  <c r="U229" i="5" s="1"/>
  <c r="U230" i="5" s="1"/>
  <c r="U231" i="5" s="1"/>
  <c r="U232" i="5" s="1"/>
  <c r="U233" i="5" s="1"/>
  <c r="U234" i="5" s="1"/>
  <c r="U235" i="5" s="1"/>
  <c r="U236" i="5" s="1"/>
  <c r="U237" i="5" s="1"/>
  <c r="U238" i="5" s="1"/>
  <c r="U239" i="5" s="1"/>
  <c r="U240" i="5" s="1"/>
  <c r="U241" i="5" s="1"/>
  <c r="U242" i="5" s="1"/>
  <c r="U243" i="5" s="1"/>
  <c r="U244" i="5" s="1"/>
  <c r="U245" i="5" s="1"/>
  <c r="U246" i="5" s="1"/>
  <c r="U247" i="5" s="1"/>
  <c r="U248" i="5" s="1"/>
  <c r="U249" i="5" s="1"/>
  <c r="U250" i="5" s="1"/>
  <c r="U251" i="5" s="1"/>
  <c r="U252" i="5" s="1"/>
  <c r="U253" i="5" s="1"/>
  <c r="U254" i="5" s="1"/>
  <c r="U255" i="5" s="1"/>
  <c r="U256" i="5" s="1"/>
  <c r="U257" i="5" s="1"/>
  <c r="U258" i="5" s="1"/>
  <c r="U259" i="5" s="1"/>
  <c r="U260" i="5" s="1"/>
  <c r="U261" i="5" s="1"/>
  <c r="U262" i="5" s="1"/>
  <c r="U263" i="5" s="1"/>
  <c r="U264" i="5" s="1"/>
  <c r="U265" i="5" s="1"/>
  <c r="U266" i="5" s="1"/>
  <c r="U267" i="5" s="1"/>
  <c r="U268" i="5" s="1"/>
  <c r="U269" i="5" s="1"/>
  <c r="X4" i="5"/>
  <c r="Y10" i="4"/>
  <c r="X5" i="4"/>
  <c r="W5" i="4" s="1"/>
  <c r="X6" i="4" l="1"/>
  <c r="W6" i="4" s="1"/>
  <c r="X7" i="4"/>
  <c r="W7" i="4" s="1"/>
  <c r="X8" i="4"/>
  <c r="W8" i="4" s="1"/>
  <c r="X9" i="4"/>
  <c r="W9" i="4" s="1"/>
  <c r="W2" i="7"/>
  <c r="V2" i="7" s="1"/>
  <c r="X2" i="4"/>
  <c r="W2" i="4" s="1"/>
  <c r="W2" i="10"/>
  <c r="V2" i="10" s="1"/>
  <c r="X3" i="4"/>
  <c r="W3" i="4" s="1"/>
  <c r="X4" i="4"/>
  <c r="W4" i="4" s="1"/>
  <c r="W4" i="5"/>
  <c r="V4" i="5" s="1"/>
  <c r="W3" i="10"/>
  <c r="V3" i="10" s="1"/>
  <c r="W4" i="7"/>
  <c r="V4" i="7" s="1"/>
  <c r="W2" i="6"/>
  <c r="V2" i="6" s="1"/>
  <c r="W2" i="5"/>
  <c r="V2" i="5" s="1"/>
  <c r="W5" i="7"/>
  <c r="V5" i="7" s="1"/>
  <c r="W4" i="10"/>
  <c r="V4" i="10" s="1"/>
  <c r="U4" i="9"/>
  <c r="X5" i="6"/>
  <c r="W4" i="6"/>
  <c r="V4" i="6" s="1"/>
  <c r="W3" i="6"/>
  <c r="V3" i="6" s="1"/>
  <c r="W3" i="5"/>
  <c r="V3" i="5" s="1"/>
  <c r="U4" i="12"/>
  <c r="U5" i="12" s="1"/>
  <c r="U6" i="12" s="1"/>
  <c r="U7" i="12" s="1"/>
  <c r="U8" i="12" s="1"/>
  <c r="U9" i="12" s="1"/>
  <c r="U10" i="12" s="1"/>
  <c r="U11" i="12" s="1"/>
  <c r="U12" i="12" s="1"/>
  <c r="U13" i="12" s="1"/>
  <c r="U14" i="12" s="1"/>
  <c r="U15" i="12" s="1"/>
  <c r="U16" i="12" s="1"/>
  <c r="U17" i="12" s="1"/>
  <c r="U18" i="12" s="1"/>
  <c r="U19" i="12" s="1"/>
  <c r="U20" i="12" s="1"/>
  <c r="U21" i="12" s="1"/>
  <c r="U22" i="12" s="1"/>
  <c r="U23" i="12" s="1"/>
  <c r="U24" i="12" s="1"/>
  <c r="U25" i="12" s="1"/>
  <c r="U26" i="12" s="1"/>
  <c r="U27" i="12" s="1"/>
  <c r="U28" i="12" s="1"/>
  <c r="U29" i="12" s="1"/>
  <c r="U30" i="12" s="1"/>
  <c r="U31" i="12" s="1"/>
  <c r="U32" i="12" s="1"/>
  <c r="U33" i="12" s="1"/>
  <c r="U34" i="12" s="1"/>
  <c r="U35" i="12" s="1"/>
  <c r="U36" i="12" s="1"/>
  <c r="U37" i="12" s="1"/>
  <c r="U38" i="12" s="1"/>
  <c r="U39" i="12" s="1"/>
  <c r="U40" i="12" s="1"/>
  <c r="U41" i="12" s="1"/>
  <c r="U42" i="12" s="1"/>
  <c r="U43" i="12" s="1"/>
  <c r="U44" i="12" s="1"/>
  <c r="U45" i="12" s="1"/>
  <c r="U46" i="12" s="1"/>
  <c r="U47" i="12" s="1"/>
  <c r="U48" i="12" s="1"/>
  <c r="U49" i="12" s="1"/>
  <c r="U50" i="12" s="1"/>
  <c r="U51" i="12" s="1"/>
  <c r="U52" i="12" s="1"/>
  <c r="U53" i="12" s="1"/>
  <c r="U54" i="12" s="1"/>
  <c r="U55" i="12" s="1"/>
  <c r="U56" i="12" s="1"/>
  <c r="U57" i="12" s="1"/>
  <c r="U58" i="12" s="1"/>
  <c r="U59" i="12" s="1"/>
  <c r="U60" i="12" s="1"/>
  <c r="U61" i="12" s="1"/>
  <c r="U62" i="12" s="1"/>
  <c r="U63" i="12" s="1"/>
  <c r="U64" i="12" s="1"/>
  <c r="U65" i="12" s="1"/>
  <c r="U66" i="12" s="1"/>
  <c r="U67" i="12" s="1"/>
  <c r="U68" i="12" s="1"/>
  <c r="U69" i="12" s="1"/>
  <c r="U70" i="12" s="1"/>
  <c r="U71" i="12" s="1"/>
  <c r="U72" i="12" s="1"/>
  <c r="U73" i="12" s="1"/>
  <c r="U74" i="12" s="1"/>
  <c r="U75" i="12" s="1"/>
  <c r="U76" i="12" s="1"/>
  <c r="U77" i="12" s="1"/>
  <c r="U78" i="12" s="1"/>
  <c r="U79" i="12" s="1"/>
  <c r="U80" i="12" s="1"/>
  <c r="U81" i="12" s="1"/>
  <c r="U82" i="12" s="1"/>
  <c r="U83" i="12" s="1"/>
  <c r="U84" i="12" s="1"/>
  <c r="U85" i="12" s="1"/>
  <c r="U86" i="12" s="1"/>
  <c r="U87" i="12" s="1"/>
  <c r="U88" i="12" s="1"/>
  <c r="U89" i="12" s="1"/>
  <c r="U90" i="12" s="1"/>
  <c r="U91" i="12" s="1"/>
  <c r="U92" i="12" s="1"/>
  <c r="U93" i="12" s="1"/>
  <c r="U94" i="12" s="1"/>
  <c r="U95" i="12" s="1"/>
  <c r="U96" i="12" s="1"/>
  <c r="U97" i="12" s="1"/>
  <c r="U98" i="12" s="1"/>
  <c r="U99" i="12" s="1"/>
  <c r="U100" i="12" s="1"/>
  <c r="U101" i="12" s="1"/>
  <c r="U102" i="12" s="1"/>
  <c r="U103" i="12" s="1"/>
  <c r="U104" i="12" s="1"/>
  <c r="U105" i="12" s="1"/>
  <c r="U106" i="12" s="1"/>
  <c r="U107" i="12" s="1"/>
  <c r="U108" i="12" s="1"/>
  <c r="U109" i="12" s="1"/>
  <c r="U110" i="12" s="1"/>
  <c r="U111" i="12" s="1"/>
  <c r="U112" i="12" s="1"/>
  <c r="U113" i="12" s="1"/>
  <c r="U114" i="12" s="1"/>
  <c r="U115" i="12" s="1"/>
  <c r="U116" i="12" s="1"/>
  <c r="U117" i="12" s="1"/>
  <c r="U118" i="12" s="1"/>
  <c r="U119" i="12" s="1"/>
  <c r="U120" i="12" s="1"/>
  <c r="U121" i="12" s="1"/>
  <c r="U122" i="12" s="1"/>
  <c r="U123" i="12" s="1"/>
  <c r="U124" i="12" s="1"/>
  <c r="U125" i="12" s="1"/>
  <c r="U126" i="12" s="1"/>
  <c r="U127" i="12" s="1"/>
  <c r="U128" i="12" s="1"/>
  <c r="U129" i="12" s="1"/>
  <c r="U130" i="12" s="1"/>
  <c r="U131" i="12" s="1"/>
  <c r="U132" i="12" s="1"/>
  <c r="U133" i="12" s="1"/>
  <c r="U134" i="12" s="1"/>
  <c r="U135" i="12" s="1"/>
  <c r="U136" i="12" s="1"/>
  <c r="U137" i="12" s="1"/>
  <c r="U138" i="12" s="1"/>
  <c r="U139" i="12" s="1"/>
  <c r="U140" i="12" s="1"/>
  <c r="U141" i="12" s="1"/>
  <c r="U142" i="12" s="1"/>
  <c r="U143" i="12" s="1"/>
  <c r="U144" i="12" s="1"/>
  <c r="U145" i="12" s="1"/>
  <c r="U146" i="12" s="1"/>
  <c r="U147" i="12" s="1"/>
  <c r="U148" i="12" s="1"/>
  <c r="U149" i="12" s="1"/>
  <c r="U150" i="12" s="1"/>
  <c r="U151" i="12" s="1"/>
  <c r="U152" i="12" s="1"/>
  <c r="U153" i="12" s="1"/>
  <c r="U154" i="12" s="1"/>
  <c r="U155" i="12" s="1"/>
  <c r="U156" i="12" s="1"/>
  <c r="U157" i="12" s="1"/>
  <c r="U158" i="12" s="1"/>
  <c r="U159" i="12" s="1"/>
  <c r="U160" i="12" s="1"/>
  <c r="U161" i="12" s="1"/>
  <c r="U162" i="12" s="1"/>
  <c r="U163" i="12" s="1"/>
  <c r="U164" i="12" s="1"/>
  <c r="U165" i="12" s="1"/>
  <c r="U166" i="12" s="1"/>
  <c r="U167" i="12" s="1"/>
  <c r="U168" i="12" s="1"/>
  <c r="U169" i="12" s="1"/>
  <c r="U170" i="12" s="1"/>
  <c r="U171" i="12" s="1"/>
  <c r="U172" i="12" s="1"/>
  <c r="U173" i="12" s="1"/>
  <c r="U174" i="12" s="1"/>
  <c r="U175" i="12" s="1"/>
  <c r="U176" i="12" s="1"/>
  <c r="U177" i="12" s="1"/>
  <c r="U178" i="12" s="1"/>
  <c r="U179" i="12" s="1"/>
  <c r="U180" i="12" s="1"/>
  <c r="U181" i="12" s="1"/>
  <c r="U182" i="12" s="1"/>
  <c r="U183" i="12" s="1"/>
  <c r="U184" i="12" s="1"/>
  <c r="U185" i="12" s="1"/>
  <c r="U186" i="12" s="1"/>
  <c r="U187" i="12" s="1"/>
  <c r="U188" i="12" s="1"/>
  <c r="U189" i="12" s="1"/>
  <c r="U190" i="12" s="1"/>
  <c r="U191" i="12" s="1"/>
  <c r="U192" i="12" s="1"/>
  <c r="U193" i="12" s="1"/>
  <c r="U194" i="12" s="1"/>
  <c r="U195" i="12" s="1"/>
  <c r="U196" i="12" s="1"/>
  <c r="U197" i="12" s="1"/>
  <c r="U198" i="12" s="1"/>
  <c r="U199" i="12" s="1"/>
  <c r="U200" i="12" s="1"/>
  <c r="U201" i="12" s="1"/>
  <c r="U202" i="12" s="1"/>
  <c r="U203" i="12" s="1"/>
  <c r="U204" i="12" s="1"/>
  <c r="U205" i="12" s="1"/>
  <c r="U206" i="12" s="1"/>
  <c r="U207" i="12" s="1"/>
  <c r="U208" i="12" s="1"/>
  <c r="U209" i="12" s="1"/>
  <c r="U210" i="12" s="1"/>
  <c r="U211" i="12" s="1"/>
  <c r="U212" i="12" s="1"/>
  <c r="U213" i="12" s="1"/>
  <c r="U214" i="12" s="1"/>
  <c r="U215" i="12" s="1"/>
  <c r="U216" i="12" s="1"/>
  <c r="U217" i="12" s="1"/>
  <c r="U218" i="12" s="1"/>
  <c r="U219" i="12" s="1"/>
  <c r="U220" i="12" s="1"/>
  <c r="U221" i="12" s="1"/>
  <c r="U222" i="12" s="1"/>
  <c r="U223" i="12" s="1"/>
  <c r="U224" i="12" s="1"/>
  <c r="U225" i="12" s="1"/>
  <c r="U226" i="12" s="1"/>
  <c r="U227" i="12" s="1"/>
  <c r="U228" i="12" s="1"/>
  <c r="U229" i="12" s="1"/>
  <c r="U230" i="12" s="1"/>
  <c r="U231" i="12" s="1"/>
  <c r="U232" i="12" s="1"/>
  <c r="U233" i="12" s="1"/>
  <c r="U234" i="12" s="1"/>
  <c r="U235" i="12" s="1"/>
  <c r="U236" i="12" s="1"/>
  <c r="U237" i="12" s="1"/>
  <c r="U238" i="12" s="1"/>
  <c r="U239" i="12" s="1"/>
  <c r="U240" i="12" s="1"/>
  <c r="U241" i="12" s="1"/>
  <c r="U242" i="12" s="1"/>
  <c r="U243" i="12" s="1"/>
  <c r="U244" i="12" s="1"/>
  <c r="U245" i="12" s="1"/>
  <c r="U246" i="12" s="1"/>
  <c r="U247" i="12" s="1"/>
  <c r="U248" i="12" s="1"/>
  <c r="U249" i="12" s="1"/>
  <c r="U250" i="12" s="1"/>
  <c r="U251" i="12" s="1"/>
  <c r="U252" i="12" s="1"/>
  <c r="U253" i="12" s="1"/>
  <c r="U254" i="12" s="1"/>
  <c r="U255" i="12" s="1"/>
  <c r="U256" i="12" s="1"/>
  <c r="U257" i="12" s="1"/>
  <c r="U258" i="12" s="1"/>
  <c r="U259" i="12" s="1"/>
  <c r="U260" i="12" s="1"/>
  <c r="U261" i="12" s="1"/>
  <c r="U262" i="12" s="1"/>
  <c r="U263" i="12" s="1"/>
  <c r="U264" i="12" s="1"/>
  <c r="U265" i="12" s="1"/>
  <c r="U266" i="12" s="1"/>
  <c r="U267" i="12" s="1"/>
  <c r="U268" i="12" s="1"/>
  <c r="U269" i="12" s="1"/>
  <c r="U270" i="12" s="1"/>
  <c r="U271" i="12" s="1"/>
  <c r="U272" i="12" s="1"/>
  <c r="U273" i="12" s="1"/>
  <c r="U274" i="12" s="1"/>
  <c r="U275" i="12" s="1"/>
  <c r="U276" i="12" s="1"/>
  <c r="U277" i="12" s="1"/>
  <c r="U278" i="12" s="1"/>
  <c r="U279" i="12" s="1"/>
  <c r="U280" i="12" s="1"/>
  <c r="U281" i="12" s="1"/>
  <c r="U282" i="12" s="1"/>
  <c r="U283" i="12" s="1"/>
  <c r="U284" i="12" s="1"/>
  <c r="U285" i="12" s="1"/>
  <c r="U286" i="12" s="1"/>
  <c r="U287" i="12" s="1"/>
  <c r="U288" i="12" s="1"/>
  <c r="U289" i="12" s="1"/>
  <c r="U290" i="12" s="1"/>
  <c r="U291" i="12" s="1"/>
  <c r="U292" i="12" s="1"/>
  <c r="U293" i="12" s="1"/>
  <c r="U294" i="12" s="1"/>
  <c r="U295" i="12" s="1"/>
  <c r="U296" i="12" s="1"/>
  <c r="U297" i="12" s="1"/>
  <c r="U298" i="12" s="1"/>
  <c r="U299" i="12" s="1"/>
  <c r="U300" i="12" s="1"/>
  <c r="U301" i="12" s="1"/>
  <c r="U302" i="12" s="1"/>
  <c r="U303" i="12" s="1"/>
  <c r="U304" i="12" s="1"/>
  <c r="U305" i="12" s="1"/>
  <c r="U306" i="12" s="1"/>
  <c r="U307" i="12" s="1"/>
  <c r="U308" i="12" s="1"/>
  <c r="U309" i="12" s="1"/>
  <c r="U310" i="12" s="1"/>
  <c r="U311" i="12" s="1"/>
  <c r="U312" i="12" s="1"/>
  <c r="U313" i="12" s="1"/>
  <c r="U314" i="12" s="1"/>
  <c r="U315" i="12" s="1"/>
  <c r="U316" i="12" s="1"/>
  <c r="U317" i="12" s="1"/>
  <c r="U318" i="12" s="1"/>
  <c r="U319" i="12" s="1"/>
  <c r="U320" i="12" s="1"/>
  <c r="U321" i="12" s="1"/>
  <c r="U322" i="12" s="1"/>
  <c r="U323" i="12" s="1"/>
  <c r="U324" i="12" s="1"/>
  <c r="U325" i="12" s="1"/>
  <c r="U326" i="12" s="1"/>
  <c r="U327" i="12" s="1"/>
  <c r="U328" i="12" s="1"/>
  <c r="U329" i="12" s="1"/>
  <c r="U330" i="12" s="1"/>
  <c r="U331" i="12" s="1"/>
  <c r="U332" i="12" s="1"/>
  <c r="U333" i="12" s="1"/>
  <c r="U334" i="12" s="1"/>
  <c r="U335" i="12" s="1"/>
  <c r="U336" i="12" s="1"/>
  <c r="U337" i="12" s="1"/>
  <c r="U338" i="12" s="1"/>
  <c r="U339" i="12" s="1"/>
  <c r="U340" i="12" s="1"/>
  <c r="U341" i="12" s="1"/>
  <c r="U342" i="12" s="1"/>
  <c r="U343" i="12" s="1"/>
  <c r="U344" i="12" s="1"/>
  <c r="U345" i="12" s="1"/>
  <c r="U346" i="12" s="1"/>
  <c r="U347" i="12" s="1"/>
  <c r="U348" i="12" s="1"/>
  <c r="U349" i="12" s="1"/>
  <c r="U350" i="12" s="1"/>
  <c r="X5" i="12"/>
  <c r="U6" i="11"/>
  <c r="X9" i="11"/>
  <c r="X6" i="10"/>
  <c r="W6" i="10" s="1"/>
  <c r="V6" i="10" s="1"/>
  <c r="X6" i="9"/>
  <c r="X8" i="8"/>
  <c r="U8" i="8"/>
  <c r="X6" i="7"/>
  <c r="W6" i="7" s="1"/>
  <c r="V6" i="7" s="1"/>
  <c r="X5" i="5"/>
  <c r="W5" i="5" s="1"/>
  <c r="V5" i="5" s="1"/>
  <c r="X10" i="4"/>
  <c r="W10" i="4" s="1"/>
  <c r="Y11" i="4"/>
  <c r="X6" i="6" l="1"/>
  <c r="W5" i="6"/>
  <c r="V5" i="6" s="1"/>
  <c r="U5" i="9"/>
  <c r="U6" i="9" s="1"/>
  <c r="U7" i="9" s="1"/>
  <c r="U8" i="9" s="1"/>
  <c r="U9" i="9" s="1"/>
  <c r="U10" i="9" s="1"/>
  <c r="U11" i="9" s="1"/>
  <c r="U12" i="9" s="1"/>
  <c r="U13" i="9" s="1"/>
  <c r="U14" i="9" s="1"/>
  <c r="U15" i="9" s="1"/>
  <c r="U16" i="9" s="1"/>
  <c r="U17" i="9" s="1"/>
  <c r="U18" i="9" s="1"/>
  <c r="U19" i="9" s="1"/>
  <c r="U20" i="9" s="1"/>
  <c r="U21" i="9" s="1"/>
  <c r="U22" i="9" s="1"/>
  <c r="U23" i="9" s="1"/>
  <c r="U24" i="9" s="1"/>
  <c r="U25" i="9" s="1"/>
  <c r="U26" i="9" s="1"/>
  <c r="U27" i="9" s="1"/>
  <c r="U28" i="9" s="1"/>
  <c r="U29" i="9" s="1"/>
  <c r="U30" i="9" s="1"/>
  <c r="U31" i="9" s="1"/>
  <c r="U32" i="9" s="1"/>
  <c r="U33" i="9" s="1"/>
  <c r="U34" i="9" s="1"/>
  <c r="U35" i="9" s="1"/>
  <c r="U36" i="9" s="1"/>
  <c r="U37" i="9" s="1"/>
  <c r="U38" i="9" s="1"/>
  <c r="U39" i="9" s="1"/>
  <c r="U40" i="9" s="1"/>
  <c r="U41" i="9" s="1"/>
  <c r="U42" i="9" s="1"/>
  <c r="U43" i="9" s="1"/>
  <c r="U44" i="9" s="1"/>
  <c r="U45" i="9" s="1"/>
  <c r="U46" i="9" s="1"/>
  <c r="U47" i="9" s="1"/>
  <c r="U48" i="9" s="1"/>
  <c r="U49" i="9" s="1"/>
  <c r="U50" i="9" s="1"/>
  <c r="U51" i="9" s="1"/>
  <c r="U52" i="9" s="1"/>
  <c r="U53" i="9" s="1"/>
  <c r="U54" i="9" s="1"/>
  <c r="U55" i="9" s="1"/>
  <c r="U56" i="9" s="1"/>
  <c r="U57" i="9" s="1"/>
  <c r="U58" i="9" s="1"/>
  <c r="U59" i="9" s="1"/>
  <c r="U60" i="9" s="1"/>
  <c r="U61" i="9" s="1"/>
  <c r="U62" i="9" s="1"/>
  <c r="U63" i="9" s="1"/>
  <c r="U64" i="9" s="1"/>
  <c r="U65" i="9" s="1"/>
  <c r="U66" i="9" s="1"/>
  <c r="U67" i="9" s="1"/>
  <c r="U68" i="9" s="1"/>
  <c r="U69" i="9" s="1"/>
  <c r="U70" i="9" s="1"/>
  <c r="U71" i="9" s="1"/>
  <c r="U72" i="9" s="1"/>
  <c r="U73" i="9" s="1"/>
  <c r="U74" i="9" s="1"/>
  <c r="U75" i="9" s="1"/>
  <c r="U76" i="9" s="1"/>
  <c r="U77" i="9" s="1"/>
  <c r="U78" i="9" s="1"/>
  <c r="U79" i="9" s="1"/>
  <c r="U80" i="9" s="1"/>
  <c r="U81" i="9" s="1"/>
  <c r="U82" i="9" s="1"/>
  <c r="U83" i="9" s="1"/>
  <c r="U84" i="9" s="1"/>
  <c r="U85" i="9" s="1"/>
  <c r="U86" i="9" s="1"/>
  <c r="U87" i="9" s="1"/>
  <c r="U88" i="9" s="1"/>
  <c r="U89" i="9" s="1"/>
  <c r="U90" i="9" s="1"/>
  <c r="U91" i="9" s="1"/>
  <c r="U92" i="9" s="1"/>
  <c r="U93" i="9" s="1"/>
  <c r="U94" i="9" s="1"/>
  <c r="U95" i="9" s="1"/>
  <c r="U96" i="9" s="1"/>
  <c r="U97" i="9" s="1"/>
  <c r="U98" i="9" s="1"/>
  <c r="U99" i="9" s="1"/>
  <c r="U100" i="9" s="1"/>
  <c r="U101" i="9" s="1"/>
  <c r="U102" i="9" s="1"/>
  <c r="U103" i="9" s="1"/>
  <c r="U104" i="9" s="1"/>
  <c r="U105" i="9" s="1"/>
  <c r="U106" i="9" s="1"/>
  <c r="U107" i="9" s="1"/>
  <c r="U108" i="9" s="1"/>
  <c r="U109" i="9" s="1"/>
  <c r="U110" i="9" s="1"/>
  <c r="U111" i="9" s="1"/>
  <c r="U112" i="9" s="1"/>
  <c r="U113" i="9" s="1"/>
  <c r="U114" i="9" s="1"/>
  <c r="U115" i="9" s="1"/>
  <c r="U116" i="9" s="1"/>
  <c r="U117" i="9" s="1"/>
  <c r="U118" i="9" s="1"/>
  <c r="U119" i="9" s="1"/>
  <c r="U120" i="9" s="1"/>
  <c r="U121" i="9" s="1"/>
  <c r="U122" i="9" s="1"/>
  <c r="U123" i="9" s="1"/>
  <c r="U124" i="9" s="1"/>
  <c r="U125" i="9" s="1"/>
  <c r="U126" i="9" s="1"/>
  <c r="U127" i="9" s="1"/>
  <c r="U128" i="9" s="1"/>
  <c r="U129" i="9" s="1"/>
  <c r="U130" i="9" s="1"/>
  <c r="U131" i="9" s="1"/>
  <c r="U132" i="9" s="1"/>
  <c r="U133" i="9" s="1"/>
  <c r="U134" i="9" s="1"/>
  <c r="U135" i="9" s="1"/>
  <c r="U136" i="9" s="1"/>
  <c r="U137" i="9" s="1"/>
  <c r="U138" i="9" s="1"/>
  <c r="U139" i="9" s="1"/>
  <c r="U140" i="9" s="1"/>
  <c r="U141" i="9" s="1"/>
  <c r="U142" i="9" s="1"/>
  <c r="U143" i="9" s="1"/>
  <c r="U144" i="9" s="1"/>
  <c r="U145" i="9" s="1"/>
  <c r="U146" i="9" s="1"/>
  <c r="U147" i="9" s="1"/>
  <c r="U148" i="9" s="1"/>
  <c r="U149" i="9" s="1"/>
  <c r="U150" i="9" s="1"/>
  <c r="U151" i="9" s="1"/>
  <c r="U152" i="9" s="1"/>
  <c r="U153" i="9" s="1"/>
  <c r="U154" i="9" s="1"/>
  <c r="U155" i="9" s="1"/>
  <c r="U156" i="9" s="1"/>
  <c r="U157" i="9" s="1"/>
  <c r="U158" i="9" s="1"/>
  <c r="U159" i="9" s="1"/>
  <c r="U160" i="9" s="1"/>
  <c r="U161" i="9" s="1"/>
  <c r="U162" i="9" s="1"/>
  <c r="U163" i="9" s="1"/>
  <c r="U164" i="9" s="1"/>
  <c r="U165" i="9" s="1"/>
  <c r="U166" i="9" s="1"/>
  <c r="U167" i="9" s="1"/>
  <c r="U168" i="9" s="1"/>
  <c r="U169" i="9" s="1"/>
  <c r="U170" i="9" s="1"/>
  <c r="U171" i="9" s="1"/>
  <c r="U172" i="9" s="1"/>
  <c r="U173" i="9" s="1"/>
  <c r="U174" i="9" s="1"/>
  <c r="U175" i="9" s="1"/>
  <c r="U176" i="9" s="1"/>
  <c r="U177" i="9" s="1"/>
  <c r="U178" i="9" s="1"/>
  <c r="U179" i="9" s="1"/>
  <c r="U180" i="9" s="1"/>
  <c r="U181" i="9" s="1"/>
  <c r="U182" i="9" s="1"/>
  <c r="U183" i="9" s="1"/>
  <c r="U184" i="9" s="1"/>
  <c r="U185" i="9" s="1"/>
  <c r="U186" i="9" s="1"/>
  <c r="U187" i="9" s="1"/>
  <c r="U188" i="9" s="1"/>
  <c r="U189" i="9" s="1"/>
  <c r="U190" i="9" s="1"/>
  <c r="U191" i="9" s="1"/>
  <c r="U192" i="9" s="1"/>
  <c r="U193" i="9" s="1"/>
  <c r="U194" i="9" s="1"/>
  <c r="U195" i="9" s="1"/>
  <c r="U196" i="9" s="1"/>
  <c r="U197" i="9" s="1"/>
  <c r="U198" i="9" s="1"/>
  <c r="U199" i="9" s="1"/>
  <c r="U200" i="9" s="1"/>
  <c r="U201" i="9" s="1"/>
  <c r="U202" i="9" s="1"/>
  <c r="U203" i="9" s="1"/>
  <c r="U204" i="9" s="1"/>
  <c r="U205" i="9" s="1"/>
  <c r="U206" i="9" s="1"/>
  <c r="U207" i="9" s="1"/>
  <c r="U208" i="9" s="1"/>
  <c r="U209" i="9" s="1"/>
  <c r="U210" i="9" s="1"/>
  <c r="U211" i="9" s="1"/>
  <c r="U212" i="9" s="1"/>
  <c r="U213" i="9" s="1"/>
  <c r="U214" i="9" s="1"/>
  <c r="U215" i="9" s="1"/>
  <c r="U216" i="9" s="1"/>
  <c r="U217" i="9" s="1"/>
  <c r="U218" i="9" s="1"/>
  <c r="U219" i="9" s="1"/>
  <c r="U220" i="9" s="1"/>
  <c r="U221" i="9" s="1"/>
  <c r="U222" i="9" s="1"/>
  <c r="U223" i="9" s="1"/>
  <c r="U224" i="9" s="1"/>
  <c r="U225" i="9" s="1"/>
  <c r="U226" i="9" s="1"/>
  <c r="U227" i="9" s="1"/>
  <c r="U228" i="9" s="1"/>
  <c r="U229" i="9" s="1"/>
  <c r="U230" i="9" s="1"/>
  <c r="U231" i="9" s="1"/>
  <c r="U232" i="9" s="1"/>
  <c r="U233" i="9" s="1"/>
  <c r="U234" i="9" s="1"/>
  <c r="U235" i="9" s="1"/>
  <c r="U236" i="9" s="1"/>
  <c r="U237" i="9" s="1"/>
  <c r="U238" i="9" s="1"/>
  <c r="U239" i="9" s="1"/>
  <c r="U240" i="9" s="1"/>
  <c r="U241" i="9" s="1"/>
  <c r="U242" i="9" s="1"/>
  <c r="U243" i="9" s="1"/>
  <c r="U244" i="9" s="1"/>
  <c r="U245" i="9" s="1"/>
  <c r="U246" i="9" s="1"/>
  <c r="U247" i="9" s="1"/>
  <c r="U248" i="9" s="1"/>
  <c r="U249" i="9" s="1"/>
  <c r="U250" i="9" s="1"/>
  <c r="U251" i="9" s="1"/>
  <c r="U252" i="9" s="1"/>
  <c r="U253" i="9" s="1"/>
  <c r="U254" i="9" s="1"/>
  <c r="U255" i="9" s="1"/>
  <c r="U256" i="9" s="1"/>
  <c r="U257" i="9" s="1"/>
  <c r="U258" i="9" s="1"/>
  <c r="U259" i="9" s="1"/>
  <c r="U260" i="9" s="1"/>
  <c r="U261" i="9" s="1"/>
  <c r="U262" i="9" s="1"/>
  <c r="U263" i="9" s="1"/>
  <c r="U264" i="9" s="1"/>
  <c r="U265" i="9" s="1"/>
  <c r="U266" i="9" s="1"/>
  <c r="U267" i="9" s="1"/>
  <c r="U268" i="9" s="1"/>
  <c r="U269" i="9" s="1"/>
  <c r="U270" i="9" s="1"/>
  <c r="U271" i="9" s="1"/>
  <c r="U272" i="9" s="1"/>
  <c r="U273" i="9" s="1"/>
  <c r="U274" i="9" s="1"/>
  <c r="U275" i="9" s="1"/>
  <c r="U276" i="9" s="1"/>
  <c r="U277" i="9" s="1"/>
  <c r="U278" i="9" s="1"/>
  <c r="U279" i="9" s="1"/>
  <c r="U280" i="9" s="1"/>
  <c r="U281" i="9" s="1"/>
  <c r="U282" i="9" s="1"/>
  <c r="U283" i="9" s="1"/>
  <c r="U284" i="9" s="1"/>
  <c r="U285" i="9" s="1"/>
  <c r="U286" i="9" s="1"/>
  <c r="U287" i="9" s="1"/>
  <c r="U288" i="9" s="1"/>
  <c r="U289" i="9" s="1"/>
  <c r="U290" i="9" s="1"/>
  <c r="U291" i="9" s="1"/>
  <c r="U292" i="9" s="1"/>
  <c r="U293" i="9" s="1"/>
  <c r="U294" i="9" s="1"/>
  <c r="U295" i="9" s="1"/>
  <c r="U296" i="9" s="1"/>
  <c r="U297" i="9" s="1"/>
  <c r="U298" i="9" s="1"/>
  <c r="U299" i="9" s="1"/>
  <c r="U300" i="9" s="1"/>
  <c r="U301" i="9" s="1"/>
  <c r="U302" i="9" s="1"/>
  <c r="U303" i="9" s="1"/>
  <c r="U304" i="9" s="1"/>
  <c r="U305" i="9" s="1"/>
  <c r="U306" i="9" s="1"/>
  <c r="U307" i="9" s="1"/>
  <c r="U308" i="9" s="1"/>
  <c r="U309" i="9" s="1"/>
  <c r="U310" i="9" s="1"/>
  <c r="U311" i="9" s="1"/>
  <c r="U312" i="9" s="1"/>
  <c r="U313" i="9" s="1"/>
  <c r="U314" i="9" s="1"/>
  <c r="U315" i="9" s="1"/>
  <c r="U316" i="9" s="1"/>
  <c r="U317" i="9" s="1"/>
  <c r="U318" i="9" s="1"/>
  <c r="U319" i="9" s="1"/>
  <c r="U320" i="9" s="1"/>
  <c r="U321" i="9" s="1"/>
  <c r="U322" i="9" s="1"/>
  <c r="U323" i="9" s="1"/>
  <c r="U324" i="9" s="1"/>
  <c r="U325" i="9" s="1"/>
  <c r="U326" i="9" s="1"/>
  <c r="U327" i="9" s="1"/>
  <c r="U328" i="9" s="1"/>
  <c r="U329" i="9" s="1"/>
  <c r="U330" i="9" s="1"/>
  <c r="U331" i="9" s="1"/>
  <c r="U332" i="9" s="1"/>
  <c r="U333" i="9" s="1"/>
  <c r="U334" i="9" s="1"/>
  <c r="U335" i="9" s="1"/>
  <c r="U336" i="9" s="1"/>
  <c r="U337" i="9" s="1"/>
  <c r="U338" i="9" s="1"/>
  <c r="U339" i="9" s="1"/>
  <c r="U340" i="9" s="1"/>
  <c r="U341" i="9" s="1"/>
  <c r="U342" i="9" s="1"/>
  <c r="U343" i="9" s="1"/>
  <c r="U344" i="9" s="1"/>
  <c r="U345" i="9" s="1"/>
  <c r="U346" i="9" s="1"/>
  <c r="U347" i="9" s="1"/>
  <c r="U348" i="9" s="1"/>
  <c r="U349" i="9" s="1"/>
  <c r="U350" i="9" s="1"/>
  <c r="U351" i="9" s="1"/>
  <c r="U352" i="9" s="1"/>
  <c r="U353" i="9" s="1"/>
  <c r="U354" i="9" s="1"/>
  <c r="U355" i="9" s="1"/>
  <c r="U356" i="9" s="1"/>
  <c r="U357" i="9" s="1"/>
  <c r="U358" i="9" s="1"/>
  <c r="U359" i="9" s="1"/>
  <c r="U360" i="9" s="1"/>
  <c r="U361" i="9" s="1"/>
  <c r="U362" i="9" s="1"/>
  <c r="U363" i="9" s="1"/>
  <c r="U364" i="9" s="1"/>
  <c r="U365" i="9" s="1"/>
  <c r="U366" i="9" s="1"/>
  <c r="U367" i="9" s="1"/>
  <c r="U368" i="9" s="1"/>
  <c r="U369" i="9" s="1"/>
  <c r="U370" i="9" s="1"/>
  <c r="U371" i="9" s="1"/>
  <c r="U372" i="9" s="1"/>
  <c r="U373" i="9" s="1"/>
  <c r="U374" i="9" s="1"/>
  <c r="U375" i="9" s="1"/>
  <c r="U376" i="9" s="1"/>
  <c r="U377" i="9" s="1"/>
  <c r="U378" i="9" s="1"/>
  <c r="U379" i="9" s="1"/>
  <c r="U380" i="9" s="1"/>
  <c r="U381" i="9" s="1"/>
  <c r="U382" i="9" s="1"/>
  <c r="U383" i="9" s="1"/>
  <c r="U384" i="9" s="1"/>
  <c r="U385" i="9" s="1"/>
  <c r="U386" i="9" s="1"/>
  <c r="U387" i="9" s="1"/>
  <c r="U388" i="9" s="1"/>
  <c r="U389" i="9" s="1"/>
  <c r="U390" i="9" s="1"/>
  <c r="U391" i="9" s="1"/>
  <c r="U392" i="9" s="1"/>
  <c r="U393" i="9" s="1"/>
  <c r="U394" i="9" s="1"/>
  <c r="U395" i="9" s="1"/>
  <c r="U396" i="9" s="1"/>
  <c r="U397" i="9" s="1"/>
  <c r="U398" i="9" s="1"/>
  <c r="U399" i="9" s="1"/>
  <c r="U400" i="9" s="1"/>
  <c r="W5" i="12"/>
  <c r="W4" i="12"/>
  <c r="W3" i="12"/>
  <c r="W2" i="12"/>
  <c r="X6" i="12"/>
  <c r="W6" i="12" s="1"/>
  <c r="X10" i="11"/>
  <c r="U7" i="11"/>
  <c r="X7" i="10"/>
  <c r="W7" i="10" s="1"/>
  <c r="V7" i="10" s="1"/>
  <c r="X7" i="9"/>
  <c r="W7" i="9" s="1"/>
  <c r="V7" i="9" s="1"/>
  <c r="U9" i="8"/>
  <c r="X9" i="8"/>
  <c r="X7" i="7"/>
  <c r="W7" i="7" s="1"/>
  <c r="V7" i="7" s="1"/>
  <c r="X6" i="5"/>
  <c r="W6" i="5" s="1"/>
  <c r="V6" i="5" s="1"/>
  <c r="X11" i="4"/>
  <c r="W11" i="4" s="1"/>
  <c r="Y12" i="4"/>
  <c r="W4" i="9" l="1"/>
  <c r="V4" i="9" s="1"/>
  <c r="X7" i="6"/>
  <c r="W6" i="6"/>
  <c r="V6" i="6" s="1"/>
  <c r="W3" i="9"/>
  <c r="V3" i="9" s="1"/>
  <c r="W5" i="9"/>
  <c r="V5" i="9" s="1"/>
  <c r="W2" i="9"/>
  <c r="V2" i="9" s="1"/>
  <c r="W6" i="9"/>
  <c r="V6" i="9" s="1"/>
  <c r="X7" i="12"/>
  <c r="W7" i="12" s="1"/>
  <c r="U8" i="11"/>
  <c r="X11" i="11"/>
  <c r="X8" i="10"/>
  <c r="W8" i="10" s="1"/>
  <c r="V8" i="10" s="1"/>
  <c r="X8" i="9"/>
  <c r="W8" i="9" s="1"/>
  <c r="V8" i="9" s="1"/>
  <c r="X10" i="8"/>
  <c r="U10" i="8"/>
  <c r="X8" i="7"/>
  <c r="W8" i="7" s="1"/>
  <c r="V8" i="7" s="1"/>
  <c r="X7" i="5"/>
  <c r="W7" i="5" s="1"/>
  <c r="V7" i="5" s="1"/>
  <c r="X12" i="4"/>
  <c r="W12" i="4" s="1"/>
  <c r="Y13" i="4"/>
  <c r="W7" i="6" l="1"/>
  <c r="V7" i="6" s="1"/>
  <c r="X8" i="6"/>
  <c r="X8" i="12"/>
  <c r="W8" i="12" s="1"/>
  <c r="U9" i="11"/>
  <c r="X12" i="11"/>
  <c r="X9" i="10"/>
  <c r="W9" i="10" s="1"/>
  <c r="V9" i="10" s="1"/>
  <c r="X9" i="9"/>
  <c r="W9" i="9" s="1"/>
  <c r="V9" i="9" s="1"/>
  <c r="X11" i="8"/>
  <c r="U11" i="8"/>
  <c r="X9" i="7"/>
  <c r="W9" i="7" s="1"/>
  <c r="V9" i="7" s="1"/>
  <c r="X8" i="5"/>
  <c r="W8" i="5" s="1"/>
  <c r="V8" i="5" s="1"/>
  <c r="X13" i="4"/>
  <c r="W13" i="4" s="1"/>
  <c r="Y14" i="4"/>
  <c r="X9" i="6" l="1"/>
  <c r="W8" i="6"/>
  <c r="V8" i="6" s="1"/>
  <c r="X9" i="12"/>
  <c r="W9" i="12" s="1"/>
  <c r="X13" i="11"/>
  <c r="U10" i="11"/>
  <c r="X10" i="10"/>
  <c r="W10" i="10" s="1"/>
  <c r="V10" i="10" s="1"/>
  <c r="X10" i="9"/>
  <c r="W10" i="9" s="1"/>
  <c r="V10" i="9" s="1"/>
  <c r="X12" i="8"/>
  <c r="U12" i="8"/>
  <c r="X10" i="7"/>
  <c r="W10" i="7" s="1"/>
  <c r="V10" i="7" s="1"/>
  <c r="X9" i="5"/>
  <c r="W9" i="5" s="1"/>
  <c r="V9" i="5" s="1"/>
  <c r="X14" i="4"/>
  <c r="W14" i="4" s="1"/>
  <c r="Y15" i="4"/>
  <c r="X10" i="6" l="1"/>
  <c r="W9" i="6"/>
  <c r="V9" i="6" s="1"/>
  <c r="X10" i="12"/>
  <c r="W10" i="12" s="1"/>
  <c r="U11" i="11"/>
  <c r="X14" i="11"/>
  <c r="X11" i="10"/>
  <c r="W11" i="10" s="1"/>
  <c r="V11" i="10" s="1"/>
  <c r="X11" i="9"/>
  <c r="W11" i="9" s="1"/>
  <c r="V11" i="9" s="1"/>
  <c r="U13" i="8"/>
  <c r="X13" i="8"/>
  <c r="X11" i="7"/>
  <c r="W11" i="7" s="1"/>
  <c r="V11" i="7" s="1"/>
  <c r="X10" i="5"/>
  <c r="W10" i="5" s="1"/>
  <c r="V10" i="5" s="1"/>
  <c r="X15" i="4"/>
  <c r="W15" i="4" s="1"/>
  <c r="Y16" i="4"/>
  <c r="W10" i="6" l="1"/>
  <c r="V10" i="6" s="1"/>
  <c r="X11" i="6"/>
  <c r="X11" i="12"/>
  <c r="W11" i="12" s="1"/>
  <c r="U12" i="11"/>
  <c r="U13" i="11" s="1"/>
  <c r="U14" i="11" s="1"/>
  <c r="U15" i="11" s="1"/>
  <c r="U16" i="11" s="1"/>
  <c r="U17" i="11" s="1"/>
  <c r="U18" i="11" s="1"/>
  <c r="U19" i="11" s="1"/>
  <c r="U20" i="11" s="1"/>
  <c r="U21" i="11" s="1"/>
  <c r="U22" i="11" s="1"/>
  <c r="U23" i="11" s="1"/>
  <c r="U24" i="11" s="1"/>
  <c r="U25" i="11" s="1"/>
  <c r="U26" i="11" s="1"/>
  <c r="U27" i="11" s="1"/>
  <c r="U28" i="11" s="1"/>
  <c r="U29" i="11" s="1"/>
  <c r="U30" i="11" s="1"/>
  <c r="U31" i="11" s="1"/>
  <c r="U32" i="11" s="1"/>
  <c r="U33" i="11" s="1"/>
  <c r="U34" i="11" s="1"/>
  <c r="U35" i="11" s="1"/>
  <c r="U36" i="11" s="1"/>
  <c r="U37" i="11" s="1"/>
  <c r="U38" i="11" s="1"/>
  <c r="U39" i="11" s="1"/>
  <c r="U40" i="11" s="1"/>
  <c r="U41" i="11" s="1"/>
  <c r="U42" i="11" s="1"/>
  <c r="U43" i="11" s="1"/>
  <c r="U44" i="11" s="1"/>
  <c r="U45" i="11" s="1"/>
  <c r="U46" i="11" s="1"/>
  <c r="U47" i="11" s="1"/>
  <c r="U48" i="11" s="1"/>
  <c r="U49" i="11" s="1"/>
  <c r="U50" i="11" s="1"/>
  <c r="U51" i="11" s="1"/>
  <c r="U52" i="11" s="1"/>
  <c r="U53" i="11" s="1"/>
  <c r="U54" i="11" s="1"/>
  <c r="U55" i="11" s="1"/>
  <c r="U56" i="11" s="1"/>
  <c r="U57" i="11" s="1"/>
  <c r="U58" i="11" s="1"/>
  <c r="U59" i="11" s="1"/>
  <c r="U60" i="11" s="1"/>
  <c r="U61" i="11" s="1"/>
  <c r="U62" i="11" s="1"/>
  <c r="U63" i="11" s="1"/>
  <c r="U64" i="11" s="1"/>
  <c r="U65" i="11" s="1"/>
  <c r="U66" i="11" s="1"/>
  <c r="U67" i="11" s="1"/>
  <c r="U68" i="11" s="1"/>
  <c r="U69" i="11" s="1"/>
  <c r="U70" i="11" s="1"/>
  <c r="U71" i="11" s="1"/>
  <c r="U72" i="11" s="1"/>
  <c r="U73" i="11" s="1"/>
  <c r="U74" i="11" s="1"/>
  <c r="U75" i="11" s="1"/>
  <c r="U76" i="11" s="1"/>
  <c r="U77" i="11" s="1"/>
  <c r="U78" i="11" s="1"/>
  <c r="U79" i="11" s="1"/>
  <c r="U80" i="11" s="1"/>
  <c r="U81" i="11" s="1"/>
  <c r="U82" i="11" s="1"/>
  <c r="U83" i="11" s="1"/>
  <c r="U84" i="11" s="1"/>
  <c r="U85" i="11" s="1"/>
  <c r="U86" i="11" s="1"/>
  <c r="U87" i="11" s="1"/>
  <c r="U88" i="11" s="1"/>
  <c r="U89" i="11" s="1"/>
  <c r="U90" i="11" s="1"/>
  <c r="U91" i="11" s="1"/>
  <c r="U92" i="11" s="1"/>
  <c r="U93" i="11" s="1"/>
  <c r="U94" i="11" s="1"/>
  <c r="U95" i="11" s="1"/>
  <c r="U96" i="11" s="1"/>
  <c r="U97" i="11" s="1"/>
  <c r="U98" i="11" s="1"/>
  <c r="U99" i="11" s="1"/>
  <c r="U100" i="11" s="1"/>
  <c r="U101" i="11" s="1"/>
  <c r="U102" i="11" s="1"/>
  <c r="U103" i="11" s="1"/>
  <c r="U104" i="11" s="1"/>
  <c r="U105" i="11" s="1"/>
  <c r="U106" i="11" s="1"/>
  <c r="U107" i="11" s="1"/>
  <c r="U108" i="11" s="1"/>
  <c r="U109" i="11" s="1"/>
  <c r="U110" i="11" s="1"/>
  <c r="U111" i="11" s="1"/>
  <c r="U112" i="11" s="1"/>
  <c r="U113" i="11" s="1"/>
  <c r="U114" i="11" s="1"/>
  <c r="U115" i="11" s="1"/>
  <c r="U116" i="11" s="1"/>
  <c r="U117" i="11" s="1"/>
  <c r="U118" i="11" s="1"/>
  <c r="U119" i="11" s="1"/>
  <c r="U120" i="11" s="1"/>
  <c r="U121" i="11" s="1"/>
  <c r="U122" i="11" s="1"/>
  <c r="U123" i="11" s="1"/>
  <c r="U124" i="11" s="1"/>
  <c r="U125" i="11" s="1"/>
  <c r="U126" i="11" s="1"/>
  <c r="U127" i="11" s="1"/>
  <c r="U128" i="11" s="1"/>
  <c r="U129" i="11" s="1"/>
  <c r="U130" i="11" s="1"/>
  <c r="U131" i="11" s="1"/>
  <c r="U132" i="11" s="1"/>
  <c r="U133" i="11" s="1"/>
  <c r="U134" i="11" s="1"/>
  <c r="U135" i="11" s="1"/>
  <c r="U136" i="11" s="1"/>
  <c r="U137" i="11" s="1"/>
  <c r="U138" i="11" s="1"/>
  <c r="U139" i="11" s="1"/>
  <c r="U140" i="11" s="1"/>
  <c r="U141" i="11" s="1"/>
  <c r="U142" i="11" s="1"/>
  <c r="U143" i="11" s="1"/>
  <c r="U144" i="11" s="1"/>
  <c r="U145" i="11" s="1"/>
  <c r="U146" i="11" s="1"/>
  <c r="U147" i="11" s="1"/>
  <c r="U148" i="11" s="1"/>
  <c r="U149" i="11" s="1"/>
  <c r="U150" i="11" s="1"/>
  <c r="U151" i="11" s="1"/>
  <c r="U152" i="11" s="1"/>
  <c r="U153" i="11" s="1"/>
  <c r="U154" i="11" s="1"/>
  <c r="U155" i="11" s="1"/>
  <c r="U156" i="11" s="1"/>
  <c r="U157" i="11" s="1"/>
  <c r="U158" i="11" s="1"/>
  <c r="U159" i="11" s="1"/>
  <c r="U160" i="11" s="1"/>
  <c r="U161" i="11" s="1"/>
  <c r="U162" i="11" s="1"/>
  <c r="U163" i="11" s="1"/>
  <c r="U164" i="11" s="1"/>
  <c r="U165" i="11" s="1"/>
  <c r="U166" i="11" s="1"/>
  <c r="U167" i="11" s="1"/>
  <c r="U168" i="11" s="1"/>
  <c r="U169" i="11" s="1"/>
  <c r="U170" i="11" s="1"/>
  <c r="U171" i="11" s="1"/>
  <c r="U172" i="11" s="1"/>
  <c r="U173" i="11" s="1"/>
  <c r="U174" i="11" s="1"/>
  <c r="U175" i="11" s="1"/>
  <c r="U176" i="11" s="1"/>
  <c r="U177" i="11" s="1"/>
  <c r="U178" i="11" s="1"/>
  <c r="U179" i="11" s="1"/>
  <c r="U180" i="11" s="1"/>
  <c r="U181" i="11" s="1"/>
  <c r="U182" i="11" s="1"/>
  <c r="U183" i="11" s="1"/>
  <c r="U184" i="11" s="1"/>
  <c r="U185" i="11" s="1"/>
  <c r="U186" i="11" s="1"/>
  <c r="U187" i="11" s="1"/>
  <c r="U188" i="11" s="1"/>
  <c r="U189" i="11" s="1"/>
  <c r="U190" i="11" s="1"/>
  <c r="U191" i="11" s="1"/>
  <c r="U192" i="11" s="1"/>
  <c r="U193" i="11" s="1"/>
  <c r="U194" i="11" s="1"/>
  <c r="U195" i="11" s="1"/>
  <c r="U196" i="11" s="1"/>
  <c r="U197" i="11" s="1"/>
  <c r="U198" i="11" s="1"/>
  <c r="U199" i="11" s="1"/>
  <c r="U200" i="11" s="1"/>
  <c r="U201" i="11" s="1"/>
  <c r="U202" i="11" s="1"/>
  <c r="U203" i="11" s="1"/>
  <c r="U204" i="11" s="1"/>
  <c r="U205" i="11" s="1"/>
  <c r="U206" i="11" s="1"/>
  <c r="U207" i="11" s="1"/>
  <c r="U208" i="11" s="1"/>
  <c r="U209" i="11" s="1"/>
  <c r="U210" i="11" s="1"/>
  <c r="U211" i="11" s="1"/>
  <c r="U212" i="11" s="1"/>
  <c r="U213" i="11" s="1"/>
  <c r="U214" i="11" s="1"/>
  <c r="U215" i="11" s="1"/>
  <c r="U216" i="11" s="1"/>
  <c r="U217" i="11" s="1"/>
  <c r="U218" i="11" s="1"/>
  <c r="U219" i="11" s="1"/>
  <c r="U220" i="11" s="1"/>
  <c r="U221" i="11" s="1"/>
  <c r="U222" i="11" s="1"/>
  <c r="U223" i="11" s="1"/>
  <c r="U224" i="11" s="1"/>
  <c r="U225" i="11" s="1"/>
  <c r="U226" i="11" s="1"/>
  <c r="U227" i="11" s="1"/>
  <c r="U228" i="11" s="1"/>
  <c r="U229" i="11" s="1"/>
  <c r="U230" i="11" s="1"/>
  <c r="U231" i="11" s="1"/>
  <c r="U232" i="11" s="1"/>
  <c r="U233" i="11" s="1"/>
  <c r="U234" i="11" s="1"/>
  <c r="U235" i="11" s="1"/>
  <c r="U236" i="11" s="1"/>
  <c r="U237" i="11" s="1"/>
  <c r="U238" i="11" s="1"/>
  <c r="U239" i="11" s="1"/>
  <c r="U240" i="11" s="1"/>
  <c r="U241" i="11" s="1"/>
  <c r="U242" i="11" s="1"/>
  <c r="U243" i="11" s="1"/>
  <c r="U244" i="11" s="1"/>
  <c r="U245" i="11" s="1"/>
  <c r="U246" i="11" s="1"/>
  <c r="U247" i="11" s="1"/>
  <c r="U248" i="11" s="1"/>
  <c r="U249" i="11" s="1"/>
  <c r="U250" i="11" s="1"/>
  <c r="U251" i="11" s="1"/>
  <c r="U252" i="11" s="1"/>
  <c r="U253" i="11" s="1"/>
  <c r="U254" i="11" s="1"/>
  <c r="U255" i="11" s="1"/>
  <c r="U256" i="11" s="1"/>
  <c r="U257" i="11" s="1"/>
  <c r="U258" i="11" s="1"/>
  <c r="U259" i="11" s="1"/>
  <c r="U260" i="11" s="1"/>
  <c r="U261" i="11" s="1"/>
  <c r="U262" i="11" s="1"/>
  <c r="U263" i="11" s="1"/>
  <c r="U264" i="11" s="1"/>
  <c r="U265" i="11" s="1"/>
  <c r="U266" i="11" s="1"/>
  <c r="U267" i="11" s="1"/>
  <c r="U268" i="11" s="1"/>
  <c r="U269" i="11" s="1"/>
  <c r="U270" i="11" s="1"/>
  <c r="U271" i="11" s="1"/>
  <c r="U272" i="11" s="1"/>
  <c r="U273" i="11" s="1"/>
  <c r="U274" i="11" s="1"/>
  <c r="U275" i="11" s="1"/>
  <c r="U276" i="11" s="1"/>
  <c r="U277" i="11" s="1"/>
  <c r="U278" i="11" s="1"/>
  <c r="U279" i="11" s="1"/>
  <c r="U280" i="11" s="1"/>
  <c r="U281" i="11" s="1"/>
  <c r="U282" i="11" s="1"/>
  <c r="U283" i="11" s="1"/>
  <c r="U284" i="11" s="1"/>
  <c r="U285" i="11" s="1"/>
  <c r="U286" i="11" s="1"/>
  <c r="U287" i="11" s="1"/>
  <c r="U288" i="11" s="1"/>
  <c r="U289" i="11" s="1"/>
  <c r="U290" i="11" s="1"/>
  <c r="U291" i="11" s="1"/>
  <c r="U292" i="11" s="1"/>
  <c r="U293" i="11" s="1"/>
  <c r="U294" i="11" s="1"/>
  <c r="U295" i="11" s="1"/>
  <c r="U296" i="11" s="1"/>
  <c r="U297" i="11" s="1"/>
  <c r="U298" i="11" s="1"/>
  <c r="U299" i="11" s="1"/>
  <c r="U300" i="11" s="1"/>
  <c r="U301" i="11" s="1"/>
  <c r="U302" i="11" s="1"/>
  <c r="U303" i="11" s="1"/>
  <c r="U304" i="11" s="1"/>
  <c r="U305" i="11" s="1"/>
  <c r="U306" i="11" s="1"/>
  <c r="U307" i="11" s="1"/>
  <c r="U308" i="11" s="1"/>
  <c r="U309" i="11" s="1"/>
  <c r="U310" i="11" s="1"/>
  <c r="U311" i="11" s="1"/>
  <c r="U312" i="11" s="1"/>
  <c r="U313" i="11" s="1"/>
  <c r="U314" i="11" s="1"/>
  <c r="U315" i="11" s="1"/>
  <c r="U316" i="11" s="1"/>
  <c r="U317" i="11" s="1"/>
  <c r="U318" i="11" s="1"/>
  <c r="U319" i="11" s="1"/>
  <c r="U320" i="11" s="1"/>
  <c r="U321" i="11" s="1"/>
  <c r="U322" i="11" s="1"/>
  <c r="X15" i="11"/>
  <c r="X12" i="10"/>
  <c r="W12" i="10" s="1"/>
  <c r="V12" i="10" s="1"/>
  <c r="X12" i="9"/>
  <c r="W12" i="9" s="1"/>
  <c r="V12" i="9" s="1"/>
  <c r="U14" i="8"/>
  <c r="U15" i="8" s="1"/>
  <c r="U16" i="8" s="1"/>
  <c r="U17" i="8" s="1"/>
  <c r="U18" i="8" s="1"/>
  <c r="U19" i="8" s="1"/>
  <c r="U20" i="8" s="1"/>
  <c r="U21" i="8" s="1"/>
  <c r="U22" i="8" s="1"/>
  <c r="U23" i="8" s="1"/>
  <c r="U24" i="8" s="1"/>
  <c r="U25" i="8" s="1"/>
  <c r="U26" i="8" s="1"/>
  <c r="U27" i="8" s="1"/>
  <c r="U28" i="8" s="1"/>
  <c r="U29" i="8" s="1"/>
  <c r="U30" i="8" s="1"/>
  <c r="U31" i="8" s="1"/>
  <c r="U32" i="8" s="1"/>
  <c r="U33" i="8" s="1"/>
  <c r="U34" i="8" s="1"/>
  <c r="U35" i="8" s="1"/>
  <c r="U36" i="8" s="1"/>
  <c r="U37" i="8" s="1"/>
  <c r="U38" i="8" s="1"/>
  <c r="U39" i="8" s="1"/>
  <c r="U40" i="8" s="1"/>
  <c r="U41" i="8" s="1"/>
  <c r="U42" i="8" s="1"/>
  <c r="U43" i="8" s="1"/>
  <c r="U44" i="8" s="1"/>
  <c r="U45" i="8" s="1"/>
  <c r="U46" i="8" s="1"/>
  <c r="U47" i="8" s="1"/>
  <c r="U48" i="8" s="1"/>
  <c r="U49" i="8" s="1"/>
  <c r="U50" i="8" s="1"/>
  <c r="U51" i="8" s="1"/>
  <c r="U52" i="8" s="1"/>
  <c r="U53" i="8" s="1"/>
  <c r="U54" i="8" s="1"/>
  <c r="U55" i="8" s="1"/>
  <c r="U56" i="8" s="1"/>
  <c r="U57" i="8" s="1"/>
  <c r="U58" i="8" s="1"/>
  <c r="U59" i="8" s="1"/>
  <c r="U60" i="8" s="1"/>
  <c r="U61" i="8" s="1"/>
  <c r="U62" i="8" s="1"/>
  <c r="U63" i="8" s="1"/>
  <c r="U64" i="8" s="1"/>
  <c r="U65" i="8" s="1"/>
  <c r="U66" i="8" s="1"/>
  <c r="U67" i="8" s="1"/>
  <c r="U68" i="8" s="1"/>
  <c r="U69" i="8" s="1"/>
  <c r="U70" i="8" s="1"/>
  <c r="U71" i="8" s="1"/>
  <c r="U72" i="8" s="1"/>
  <c r="U73" i="8" s="1"/>
  <c r="U74" i="8" s="1"/>
  <c r="U75" i="8" s="1"/>
  <c r="U76" i="8" s="1"/>
  <c r="U77" i="8" s="1"/>
  <c r="U78" i="8" s="1"/>
  <c r="U79" i="8" s="1"/>
  <c r="U80" i="8" s="1"/>
  <c r="U81" i="8" s="1"/>
  <c r="U82" i="8" s="1"/>
  <c r="U83" i="8" s="1"/>
  <c r="U84" i="8" s="1"/>
  <c r="U85" i="8" s="1"/>
  <c r="U86" i="8" s="1"/>
  <c r="U87" i="8" s="1"/>
  <c r="U88" i="8" s="1"/>
  <c r="U89" i="8" s="1"/>
  <c r="U90" i="8" s="1"/>
  <c r="U91" i="8" s="1"/>
  <c r="U92" i="8" s="1"/>
  <c r="U93" i="8" s="1"/>
  <c r="U94" i="8" s="1"/>
  <c r="U95" i="8" s="1"/>
  <c r="U96" i="8" s="1"/>
  <c r="U97" i="8" s="1"/>
  <c r="U98" i="8" s="1"/>
  <c r="U99" i="8" s="1"/>
  <c r="U100" i="8" s="1"/>
  <c r="U101" i="8" s="1"/>
  <c r="U102" i="8" s="1"/>
  <c r="U103" i="8" s="1"/>
  <c r="U104" i="8" s="1"/>
  <c r="U105" i="8" s="1"/>
  <c r="U106" i="8" s="1"/>
  <c r="U107" i="8" s="1"/>
  <c r="U108" i="8" s="1"/>
  <c r="U109" i="8" s="1"/>
  <c r="U110" i="8" s="1"/>
  <c r="U111" i="8" s="1"/>
  <c r="U112" i="8" s="1"/>
  <c r="U113" i="8" s="1"/>
  <c r="U114" i="8" s="1"/>
  <c r="U115" i="8" s="1"/>
  <c r="U116" i="8" s="1"/>
  <c r="U117" i="8" s="1"/>
  <c r="U118" i="8" s="1"/>
  <c r="U119" i="8" s="1"/>
  <c r="U120" i="8" s="1"/>
  <c r="U121" i="8" s="1"/>
  <c r="U122" i="8" s="1"/>
  <c r="U123" i="8" s="1"/>
  <c r="U124" i="8" s="1"/>
  <c r="U125" i="8" s="1"/>
  <c r="U126" i="8" s="1"/>
  <c r="U127" i="8" s="1"/>
  <c r="U128" i="8" s="1"/>
  <c r="U129" i="8" s="1"/>
  <c r="U130" i="8" s="1"/>
  <c r="U131" i="8" s="1"/>
  <c r="U132" i="8" s="1"/>
  <c r="U133" i="8" s="1"/>
  <c r="U134" i="8" s="1"/>
  <c r="U135" i="8" s="1"/>
  <c r="U136" i="8" s="1"/>
  <c r="U137" i="8" s="1"/>
  <c r="U138" i="8" s="1"/>
  <c r="W2" i="8" s="1"/>
  <c r="V2" i="8" s="1"/>
  <c r="X14" i="8"/>
  <c r="X12" i="7"/>
  <c r="W12" i="7" s="1"/>
  <c r="V12" i="7" s="1"/>
  <c r="X11" i="5"/>
  <c r="W11" i="5" s="1"/>
  <c r="V11" i="5" s="1"/>
  <c r="X16" i="4"/>
  <c r="W16" i="4" s="1"/>
  <c r="Y17" i="4"/>
  <c r="W11" i="6" l="1"/>
  <c r="V11" i="6" s="1"/>
  <c r="X12" i="6"/>
  <c r="X12" i="12"/>
  <c r="W12" i="12" s="1"/>
  <c r="W5" i="11"/>
  <c r="V5" i="11" s="1"/>
  <c r="W3" i="11"/>
  <c r="V3" i="11" s="1"/>
  <c r="W7" i="11"/>
  <c r="V7" i="11" s="1"/>
  <c r="W6" i="11"/>
  <c r="V6" i="11" s="1"/>
  <c r="W9" i="11"/>
  <c r="V9" i="11" s="1"/>
  <c r="W8" i="11"/>
  <c r="V8" i="11" s="1"/>
  <c r="W2" i="11"/>
  <c r="V2" i="11" s="1"/>
  <c r="W10" i="11"/>
  <c r="V10" i="11" s="1"/>
  <c r="W11" i="11"/>
  <c r="V11" i="11" s="1"/>
  <c r="W12" i="11"/>
  <c r="V12" i="11" s="1"/>
  <c r="W13" i="11"/>
  <c r="V13" i="11" s="1"/>
  <c r="W14" i="11"/>
  <c r="V14" i="11" s="1"/>
  <c r="X16" i="11"/>
  <c r="W15" i="11"/>
  <c r="V15" i="11" s="1"/>
  <c r="W4" i="11"/>
  <c r="V4" i="11" s="1"/>
  <c r="X13" i="10"/>
  <c r="W13" i="10" s="1"/>
  <c r="V13" i="10" s="1"/>
  <c r="X13" i="9"/>
  <c r="W13" i="9" s="1"/>
  <c r="V13" i="9" s="1"/>
  <c r="W11" i="8"/>
  <c r="V11" i="8" s="1"/>
  <c r="W7" i="8"/>
  <c r="V7" i="8" s="1"/>
  <c r="W4" i="8"/>
  <c r="V4" i="8" s="1"/>
  <c r="W6" i="8"/>
  <c r="V6" i="8" s="1"/>
  <c r="W3" i="8"/>
  <c r="V3" i="8" s="1"/>
  <c r="W5" i="8"/>
  <c r="V5" i="8" s="1"/>
  <c r="W8" i="8"/>
  <c r="V8" i="8" s="1"/>
  <c r="W10" i="8"/>
  <c r="V10" i="8" s="1"/>
  <c r="W12" i="8"/>
  <c r="V12" i="8" s="1"/>
  <c r="W13" i="8"/>
  <c r="V13" i="8" s="1"/>
  <c r="X15" i="8"/>
  <c r="W14" i="8"/>
  <c r="V14" i="8" s="1"/>
  <c r="W9" i="8"/>
  <c r="V9" i="8" s="1"/>
  <c r="X13" i="7"/>
  <c r="W13" i="7" s="1"/>
  <c r="V13" i="7" s="1"/>
  <c r="X12" i="5"/>
  <c r="W12" i="5" s="1"/>
  <c r="V12" i="5" s="1"/>
  <c r="Y18" i="4"/>
  <c r="X17" i="4"/>
  <c r="W17" i="4" s="1"/>
  <c r="W12" i="6" l="1"/>
  <c r="V12" i="6" s="1"/>
  <c r="X13" i="6"/>
  <c r="X13" i="12"/>
  <c r="W13" i="12" s="1"/>
  <c r="X17" i="11"/>
  <c r="W16" i="11"/>
  <c r="V16" i="11" s="1"/>
  <c r="X14" i="10"/>
  <c r="W14" i="10" s="1"/>
  <c r="V14" i="10" s="1"/>
  <c r="X14" i="9"/>
  <c r="W14" i="9" s="1"/>
  <c r="V14" i="9" s="1"/>
  <c r="X16" i="8"/>
  <c r="W15" i="8"/>
  <c r="V15" i="8" s="1"/>
  <c r="X14" i="7"/>
  <c r="W14" i="7" s="1"/>
  <c r="V14" i="7" s="1"/>
  <c r="X13" i="5"/>
  <c r="W13" i="5" s="1"/>
  <c r="V13" i="5" s="1"/>
  <c r="Y19" i="4"/>
  <c r="X18" i="4"/>
  <c r="W18" i="4" s="1"/>
  <c r="W13" i="6" l="1"/>
  <c r="V13" i="6" s="1"/>
  <c r="X14" i="6"/>
  <c r="X14" i="12"/>
  <c r="W14" i="12" s="1"/>
  <c r="X18" i="11"/>
  <c r="W17" i="11"/>
  <c r="V17" i="11" s="1"/>
  <c r="X15" i="10"/>
  <c r="W15" i="10" s="1"/>
  <c r="V15" i="10" s="1"/>
  <c r="X15" i="9"/>
  <c r="W15" i="9" s="1"/>
  <c r="V15" i="9" s="1"/>
  <c r="W16" i="8"/>
  <c r="V16" i="8" s="1"/>
  <c r="X17" i="8"/>
  <c r="X15" i="7"/>
  <c r="W15" i="7" s="1"/>
  <c r="V15" i="7" s="1"/>
  <c r="X14" i="5"/>
  <c r="W14" i="5" s="1"/>
  <c r="V14" i="5" s="1"/>
  <c r="Y20" i="4"/>
  <c r="X19" i="4"/>
  <c r="W19" i="4" s="1"/>
  <c r="W14" i="6" l="1"/>
  <c r="V14" i="6" s="1"/>
  <c r="X15" i="6"/>
  <c r="X15" i="12"/>
  <c r="W15" i="12" s="1"/>
  <c r="W18" i="11"/>
  <c r="V18" i="11" s="1"/>
  <c r="X19" i="11"/>
  <c r="X16" i="10"/>
  <c r="W16" i="10" s="1"/>
  <c r="V16" i="10" s="1"/>
  <c r="X16" i="9"/>
  <c r="W16" i="9" s="1"/>
  <c r="V16" i="9" s="1"/>
  <c r="W17" i="8"/>
  <c r="V17" i="8" s="1"/>
  <c r="X18" i="8"/>
  <c r="X16" i="7"/>
  <c r="W16" i="7" s="1"/>
  <c r="V16" i="7" s="1"/>
  <c r="X15" i="5"/>
  <c r="W15" i="5" s="1"/>
  <c r="V15" i="5" s="1"/>
  <c r="Y21" i="4"/>
  <c r="X20" i="4"/>
  <c r="W20" i="4" s="1"/>
  <c r="W15" i="6" l="1"/>
  <c r="V15" i="6" s="1"/>
  <c r="X16" i="6"/>
  <c r="X16" i="12"/>
  <c r="W16" i="12" s="1"/>
  <c r="X20" i="11"/>
  <c r="W19" i="11"/>
  <c r="V19" i="11" s="1"/>
  <c r="X17" i="10"/>
  <c r="W17" i="10" s="1"/>
  <c r="V17" i="10" s="1"/>
  <c r="X17" i="9"/>
  <c r="W17" i="9" s="1"/>
  <c r="V17" i="9" s="1"/>
  <c r="X19" i="8"/>
  <c r="W18" i="8"/>
  <c r="V18" i="8" s="1"/>
  <c r="X17" i="7"/>
  <c r="W17" i="7" s="1"/>
  <c r="V17" i="7" s="1"/>
  <c r="X16" i="5"/>
  <c r="W16" i="5" s="1"/>
  <c r="V16" i="5" s="1"/>
  <c r="Y22" i="4"/>
  <c r="X21" i="4"/>
  <c r="W21" i="4" s="1"/>
  <c r="W16" i="6" l="1"/>
  <c r="V16" i="6" s="1"/>
  <c r="X17" i="6"/>
  <c r="X17" i="12"/>
  <c r="W17" i="12" s="1"/>
  <c r="X21" i="11"/>
  <c r="W20" i="11"/>
  <c r="V20" i="11" s="1"/>
  <c r="X18" i="10"/>
  <c r="W18" i="10" s="1"/>
  <c r="V18" i="10" s="1"/>
  <c r="X18" i="9"/>
  <c r="W18" i="9" s="1"/>
  <c r="V18" i="9" s="1"/>
  <c r="X20" i="8"/>
  <c r="W19" i="8"/>
  <c r="V19" i="8" s="1"/>
  <c r="X18" i="7"/>
  <c r="W18" i="7" s="1"/>
  <c r="V18" i="7" s="1"/>
  <c r="X17" i="5"/>
  <c r="W17" i="5" s="1"/>
  <c r="V17" i="5" s="1"/>
  <c r="Y23" i="4"/>
  <c r="X22" i="4"/>
  <c r="W22" i="4" s="1"/>
  <c r="W17" i="6" l="1"/>
  <c r="V17" i="6" s="1"/>
  <c r="X18" i="6"/>
  <c r="X18" i="12"/>
  <c r="W18" i="12" s="1"/>
  <c r="W21" i="11"/>
  <c r="V21" i="11" s="1"/>
  <c r="X22" i="11"/>
  <c r="X19" i="10"/>
  <c r="W19" i="10" s="1"/>
  <c r="V19" i="10" s="1"/>
  <c r="X19" i="9"/>
  <c r="W19" i="9" s="1"/>
  <c r="V19" i="9" s="1"/>
  <c r="W20" i="8"/>
  <c r="V20" i="8" s="1"/>
  <c r="X21" i="8"/>
  <c r="X19" i="7"/>
  <c r="W19" i="7" s="1"/>
  <c r="V19" i="7" s="1"/>
  <c r="X18" i="5"/>
  <c r="W18" i="5" s="1"/>
  <c r="V18" i="5" s="1"/>
  <c r="Y24" i="4"/>
  <c r="X23" i="4"/>
  <c r="W23" i="4" s="1"/>
  <c r="W18" i="6" l="1"/>
  <c r="V18" i="6" s="1"/>
  <c r="X19" i="6"/>
  <c r="X19" i="12"/>
  <c r="W19" i="12" s="1"/>
  <c r="X23" i="11"/>
  <c r="W22" i="11"/>
  <c r="V22" i="11" s="1"/>
  <c r="X20" i="10"/>
  <c r="W20" i="10" s="1"/>
  <c r="V20" i="10" s="1"/>
  <c r="X20" i="9"/>
  <c r="W20" i="9" s="1"/>
  <c r="V20" i="9" s="1"/>
  <c r="W21" i="8"/>
  <c r="V21" i="8" s="1"/>
  <c r="X22" i="8"/>
  <c r="X20" i="7"/>
  <c r="W20" i="7" s="1"/>
  <c r="V20" i="7" s="1"/>
  <c r="X19" i="5"/>
  <c r="W19" i="5" s="1"/>
  <c r="V19" i="5" s="1"/>
  <c r="Y25" i="4"/>
  <c r="X24" i="4"/>
  <c r="W24" i="4" s="1"/>
  <c r="W19" i="6" l="1"/>
  <c r="V19" i="6" s="1"/>
  <c r="X20" i="6"/>
  <c r="X20" i="12"/>
  <c r="W20" i="12" s="1"/>
  <c r="X24" i="11"/>
  <c r="W23" i="11"/>
  <c r="V23" i="11" s="1"/>
  <c r="X21" i="10"/>
  <c r="W21" i="10" s="1"/>
  <c r="V21" i="10" s="1"/>
  <c r="X21" i="9"/>
  <c r="W21" i="9" s="1"/>
  <c r="V21" i="9" s="1"/>
  <c r="X23" i="8"/>
  <c r="W22" i="8"/>
  <c r="V22" i="8" s="1"/>
  <c r="X21" i="7"/>
  <c r="W21" i="7" s="1"/>
  <c r="V21" i="7" s="1"/>
  <c r="X20" i="5"/>
  <c r="W20" i="5" s="1"/>
  <c r="V20" i="5" s="1"/>
  <c r="Y26" i="4"/>
  <c r="X25" i="4"/>
  <c r="W25" i="4" s="1"/>
  <c r="W20" i="6" l="1"/>
  <c r="V20" i="6" s="1"/>
  <c r="X21" i="6"/>
  <c r="X21" i="12"/>
  <c r="W21" i="12" s="1"/>
  <c r="X25" i="11"/>
  <c r="W24" i="11"/>
  <c r="V24" i="11" s="1"/>
  <c r="X22" i="10"/>
  <c r="W22" i="10" s="1"/>
  <c r="V22" i="10" s="1"/>
  <c r="X22" i="9"/>
  <c r="W22" i="9" s="1"/>
  <c r="V22" i="9" s="1"/>
  <c r="X24" i="8"/>
  <c r="W23" i="8"/>
  <c r="V23" i="8" s="1"/>
  <c r="X22" i="7"/>
  <c r="W22" i="7" s="1"/>
  <c r="V22" i="7" s="1"/>
  <c r="X21" i="5"/>
  <c r="W21" i="5" s="1"/>
  <c r="V21" i="5" s="1"/>
  <c r="Y27" i="4"/>
  <c r="X26" i="4"/>
  <c r="W26" i="4" s="1"/>
  <c r="W21" i="6" l="1"/>
  <c r="V21" i="6" s="1"/>
  <c r="X22" i="6"/>
  <c r="X22" i="12"/>
  <c r="W22" i="12" s="1"/>
  <c r="X26" i="11"/>
  <c r="W25" i="11"/>
  <c r="V25" i="11" s="1"/>
  <c r="X23" i="10"/>
  <c r="W23" i="10" s="1"/>
  <c r="V23" i="10" s="1"/>
  <c r="X23" i="9"/>
  <c r="W23" i="9" s="1"/>
  <c r="V23" i="9" s="1"/>
  <c r="W24" i="8"/>
  <c r="V24" i="8" s="1"/>
  <c r="X25" i="8"/>
  <c r="X23" i="7"/>
  <c r="W23" i="7" s="1"/>
  <c r="V23" i="7" s="1"/>
  <c r="X22" i="5"/>
  <c r="W22" i="5" s="1"/>
  <c r="V22" i="5" s="1"/>
  <c r="Y28" i="4"/>
  <c r="X27" i="4"/>
  <c r="W27" i="4" s="1"/>
  <c r="W22" i="6" l="1"/>
  <c r="V22" i="6" s="1"/>
  <c r="X23" i="6"/>
  <c r="X23" i="12"/>
  <c r="W23" i="12" s="1"/>
  <c r="W26" i="11"/>
  <c r="V26" i="11" s="1"/>
  <c r="X27" i="11"/>
  <c r="X24" i="10"/>
  <c r="W24" i="10" s="1"/>
  <c r="V24" i="10" s="1"/>
  <c r="X24" i="9"/>
  <c r="W24" i="9" s="1"/>
  <c r="V24" i="9" s="1"/>
  <c r="W25" i="8"/>
  <c r="V25" i="8" s="1"/>
  <c r="X26" i="8"/>
  <c r="X24" i="7"/>
  <c r="W24" i="7" s="1"/>
  <c r="V24" i="7" s="1"/>
  <c r="X23" i="5"/>
  <c r="W23" i="5" s="1"/>
  <c r="V23" i="5" s="1"/>
  <c r="Y29" i="4"/>
  <c r="X28" i="4"/>
  <c r="W28" i="4" s="1"/>
  <c r="W23" i="6" l="1"/>
  <c r="V23" i="6" s="1"/>
  <c r="X24" i="6"/>
  <c r="X24" i="12"/>
  <c r="W24" i="12" s="1"/>
  <c r="X28" i="11"/>
  <c r="W27" i="11"/>
  <c r="V27" i="11" s="1"/>
  <c r="X25" i="10"/>
  <c r="W25" i="10" s="1"/>
  <c r="V25" i="10" s="1"/>
  <c r="X25" i="9"/>
  <c r="W25" i="9" s="1"/>
  <c r="V25" i="9" s="1"/>
  <c r="X27" i="8"/>
  <c r="W26" i="8"/>
  <c r="V26" i="8" s="1"/>
  <c r="X25" i="7"/>
  <c r="W25" i="7" s="1"/>
  <c r="V25" i="7" s="1"/>
  <c r="X24" i="5"/>
  <c r="W24" i="5" s="1"/>
  <c r="V24" i="5" s="1"/>
  <c r="Y30" i="4"/>
  <c r="X29" i="4"/>
  <c r="W29" i="4" s="1"/>
  <c r="W24" i="6" l="1"/>
  <c r="V24" i="6" s="1"/>
  <c r="X25" i="6"/>
  <c r="X25" i="12"/>
  <c r="W25" i="12" s="1"/>
  <c r="X29" i="11"/>
  <c r="W28" i="11"/>
  <c r="V28" i="11" s="1"/>
  <c r="X26" i="10"/>
  <c r="W26" i="10" s="1"/>
  <c r="V26" i="10" s="1"/>
  <c r="X26" i="9"/>
  <c r="W26" i="9" s="1"/>
  <c r="V26" i="9" s="1"/>
  <c r="X28" i="8"/>
  <c r="W27" i="8"/>
  <c r="V27" i="8" s="1"/>
  <c r="X26" i="7"/>
  <c r="W26" i="7" s="1"/>
  <c r="V26" i="7" s="1"/>
  <c r="X25" i="5"/>
  <c r="W25" i="5" s="1"/>
  <c r="V25" i="5" s="1"/>
  <c r="Y31" i="4"/>
  <c r="X30" i="4"/>
  <c r="W30" i="4" s="1"/>
  <c r="W25" i="6" l="1"/>
  <c r="V25" i="6" s="1"/>
  <c r="X26" i="6"/>
  <c r="X26" i="12"/>
  <c r="W26" i="12" s="1"/>
  <c r="W29" i="11"/>
  <c r="V29" i="11" s="1"/>
  <c r="X30" i="11"/>
  <c r="X27" i="10"/>
  <c r="W27" i="10" s="1"/>
  <c r="V27" i="10" s="1"/>
  <c r="X27" i="9"/>
  <c r="W27" i="9" s="1"/>
  <c r="V27" i="9" s="1"/>
  <c r="W28" i="8"/>
  <c r="V28" i="8" s="1"/>
  <c r="X29" i="8"/>
  <c r="X27" i="7"/>
  <c r="W27" i="7" s="1"/>
  <c r="V27" i="7" s="1"/>
  <c r="X26" i="5"/>
  <c r="W26" i="5" s="1"/>
  <c r="V26" i="5" s="1"/>
  <c r="Y32" i="4"/>
  <c r="X31" i="4"/>
  <c r="W31" i="4" s="1"/>
  <c r="W26" i="6" l="1"/>
  <c r="V26" i="6" s="1"/>
  <c r="X27" i="6"/>
  <c r="X27" i="12"/>
  <c r="W27" i="12" s="1"/>
  <c r="W30" i="11"/>
  <c r="V30" i="11" s="1"/>
  <c r="X31" i="11"/>
  <c r="X28" i="10"/>
  <c r="W28" i="10" s="1"/>
  <c r="V28" i="10" s="1"/>
  <c r="X28" i="9"/>
  <c r="W28" i="9" s="1"/>
  <c r="V28" i="9" s="1"/>
  <c r="W29" i="8"/>
  <c r="V29" i="8" s="1"/>
  <c r="X30" i="8"/>
  <c r="X28" i="7"/>
  <c r="W28" i="7" s="1"/>
  <c r="V28" i="7" s="1"/>
  <c r="X27" i="5"/>
  <c r="W27" i="5" s="1"/>
  <c r="V27" i="5" s="1"/>
  <c r="Y33" i="4"/>
  <c r="X32" i="4"/>
  <c r="W32" i="4" s="1"/>
  <c r="U6" i="1" s="1"/>
  <c r="W27" i="6" l="1"/>
  <c r="V27" i="6" s="1"/>
  <c r="X28" i="6"/>
  <c r="X28" i="12"/>
  <c r="W28" i="12" s="1"/>
  <c r="X32" i="11"/>
  <c r="W31" i="11"/>
  <c r="V31" i="11" s="1"/>
  <c r="X29" i="10"/>
  <c r="W29" i="10" s="1"/>
  <c r="V29" i="10" s="1"/>
  <c r="X29" i="9"/>
  <c r="W29" i="9" s="1"/>
  <c r="V29" i="9" s="1"/>
  <c r="W30" i="8"/>
  <c r="V30" i="8" s="1"/>
  <c r="X31" i="8"/>
  <c r="X29" i="7"/>
  <c r="W29" i="7" s="1"/>
  <c r="V29" i="7" s="1"/>
  <c r="X28" i="5"/>
  <c r="W28" i="5" s="1"/>
  <c r="V28" i="5" s="1"/>
  <c r="Y34" i="4"/>
  <c r="X33" i="4"/>
  <c r="W33" i="4" s="1"/>
  <c r="W28" i="6" l="1"/>
  <c r="V28" i="6" s="1"/>
  <c r="X29" i="6"/>
  <c r="X29" i="12"/>
  <c r="W29" i="12" s="1"/>
  <c r="X33" i="11"/>
  <c r="W32" i="11"/>
  <c r="V32" i="11" s="1"/>
  <c r="X30" i="10"/>
  <c r="W30" i="10" s="1"/>
  <c r="V30" i="10" s="1"/>
  <c r="X30" i="9"/>
  <c r="W30" i="9" s="1"/>
  <c r="V30" i="9" s="1"/>
  <c r="X32" i="8"/>
  <c r="W31" i="8"/>
  <c r="V31" i="8" s="1"/>
  <c r="X30" i="7"/>
  <c r="W30" i="7" s="1"/>
  <c r="V30" i="7" s="1"/>
  <c r="X29" i="5"/>
  <c r="W29" i="5" s="1"/>
  <c r="V29" i="5" s="1"/>
  <c r="Y35" i="4"/>
  <c r="X34" i="4"/>
  <c r="W34" i="4" s="1"/>
  <c r="W29" i="6" l="1"/>
  <c r="V29" i="6" s="1"/>
  <c r="X30" i="6"/>
  <c r="X30" i="12"/>
  <c r="W30" i="12" s="1"/>
  <c r="X34" i="11"/>
  <c r="W33" i="11"/>
  <c r="V33" i="11" s="1"/>
  <c r="X31" i="10"/>
  <c r="W31" i="10" s="1"/>
  <c r="V31" i="10" s="1"/>
  <c r="X31" i="9"/>
  <c r="W31" i="9" s="1"/>
  <c r="V31" i="9" s="1"/>
  <c r="W32" i="8"/>
  <c r="V32" i="8" s="1"/>
  <c r="X33" i="8"/>
  <c r="X31" i="7"/>
  <c r="W31" i="7" s="1"/>
  <c r="V31" i="7" s="1"/>
  <c r="X30" i="5"/>
  <c r="W30" i="5" s="1"/>
  <c r="V30" i="5" s="1"/>
  <c r="Y36" i="4"/>
  <c r="X35" i="4"/>
  <c r="W35" i="4" s="1"/>
  <c r="W30" i="6" l="1"/>
  <c r="V30" i="6" s="1"/>
  <c r="X31" i="6"/>
  <c r="X31" i="12"/>
  <c r="W31" i="12" s="1"/>
  <c r="W34" i="11"/>
  <c r="V34" i="11" s="1"/>
  <c r="U175" i="1" s="1"/>
  <c r="U174" i="1" s="1"/>
  <c r="X35" i="11"/>
  <c r="X32" i="10"/>
  <c r="W32" i="10" s="1"/>
  <c r="V32" i="10" s="1"/>
  <c r="X32" i="9"/>
  <c r="W32" i="9" s="1"/>
  <c r="V32" i="9" s="1"/>
  <c r="X34" i="8"/>
  <c r="W33" i="8"/>
  <c r="V33" i="8" s="1"/>
  <c r="X32" i="7"/>
  <c r="W32" i="7" s="1"/>
  <c r="V32" i="7" s="1"/>
  <c r="X31" i="5"/>
  <c r="W31" i="5" s="1"/>
  <c r="V31" i="5" s="1"/>
  <c r="Y37" i="4"/>
  <c r="X36" i="4"/>
  <c r="W36" i="4" s="1"/>
  <c r="W31" i="6" l="1"/>
  <c r="V31" i="6" s="1"/>
  <c r="X32" i="6"/>
  <c r="X32" i="12"/>
  <c r="W32" i="12" s="1"/>
  <c r="X36" i="11"/>
  <c r="W35" i="11"/>
  <c r="V35" i="11" s="1"/>
  <c r="X33" i="10"/>
  <c r="W33" i="10" s="1"/>
  <c r="V33" i="10" s="1"/>
  <c r="X33" i="9"/>
  <c r="W33" i="9" s="1"/>
  <c r="V33" i="9" s="1"/>
  <c r="X35" i="8"/>
  <c r="W34" i="8"/>
  <c r="V34" i="8" s="1"/>
  <c r="X33" i="7"/>
  <c r="W33" i="7" s="1"/>
  <c r="V33" i="7" s="1"/>
  <c r="X32" i="5"/>
  <c r="W32" i="5" s="1"/>
  <c r="V32" i="5" s="1"/>
  <c r="Y38" i="4"/>
  <c r="X37" i="4"/>
  <c r="W37" i="4" s="1"/>
  <c r="W32" i="6" l="1"/>
  <c r="V32" i="6" s="1"/>
  <c r="X33" i="6"/>
  <c r="X33" i="12"/>
  <c r="W33" i="12" s="1"/>
  <c r="X37" i="11"/>
  <c r="W36" i="11"/>
  <c r="V36" i="11" s="1"/>
  <c r="X34" i="10"/>
  <c r="W34" i="10" s="1"/>
  <c r="V34" i="10" s="1"/>
  <c r="X34" i="9"/>
  <c r="W34" i="9" s="1"/>
  <c r="V34" i="9" s="1"/>
  <c r="X36" i="8"/>
  <c r="W35" i="8"/>
  <c r="V35" i="8" s="1"/>
  <c r="X34" i="7"/>
  <c r="W34" i="7" s="1"/>
  <c r="V34" i="7" s="1"/>
  <c r="X33" i="5"/>
  <c r="W33" i="5" s="1"/>
  <c r="V33" i="5" s="1"/>
  <c r="Y39" i="4"/>
  <c r="X38" i="4"/>
  <c r="W38" i="4" s="1"/>
  <c r="W33" i="6" l="1"/>
  <c r="V33" i="6" s="1"/>
  <c r="X34" i="6"/>
  <c r="X34" i="12"/>
  <c r="W34" i="12" s="1"/>
  <c r="W37" i="11"/>
  <c r="V37" i="11" s="1"/>
  <c r="X38" i="11"/>
  <c r="X35" i="10"/>
  <c r="W35" i="10" s="1"/>
  <c r="V35" i="10" s="1"/>
  <c r="X35" i="9"/>
  <c r="W35" i="9" s="1"/>
  <c r="V35" i="9" s="1"/>
  <c r="W36" i="8"/>
  <c r="V36" i="8" s="1"/>
  <c r="X37" i="8"/>
  <c r="X35" i="7"/>
  <c r="W35" i="7" s="1"/>
  <c r="V35" i="7" s="1"/>
  <c r="X34" i="5"/>
  <c r="W34" i="5" s="1"/>
  <c r="V34" i="5" s="1"/>
  <c r="Y40" i="4"/>
  <c r="X39" i="4"/>
  <c r="W39" i="4" s="1"/>
  <c r="W34" i="6" l="1"/>
  <c r="V34" i="6" s="1"/>
  <c r="X35" i="6"/>
  <c r="X35" i="12"/>
  <c r="W35" i="12" s="1"/>
  <c r="X39" i="11"/>
  <c r="W38" i="11"/>
  <c r="V38" i="11" s="1"/>
  <c r="X36" i="10"/>
  <c r="W36" i="10" s="1"/>
  <c r="V36" i="10" s="1"/>
  <c r="X36" i="9"/>
  <c r="W36" i="9" s="1"/>
  <c r="V36" i="9" s="1"/>
  <c r="X38" i="8"/>
  <c r="W37" i="8"/>
  <c r="V37" i="8" s="1"/>
  <c r="X36" i="7"/>
  <c r="W36" i="7" s="1"/>
  <c r="V36" i="7" s="1"/>
  <c r="X35" i="5"/>
  <c r="W35" i="5" s="1"/>
  <c r="V35" i="5" s="1"/>
  <c r="Y41" i="4"/>
  <c r="X40" i="4"/>
  <c r="W40" i="4" s="1"/>
  <c r="U7" i="1" s="1"/>
  <c r="W35" i="6" l="1"/>
  <c r="V35" i="6" s="1"/>
  <c r="X36" i="6"/>
  <c r="X36" i="12"/>
  <c r="W36" i="12" s="1"/>
  <c r="W39" i="11"/>
  <c r="V39" i="11" s="1"/>
  <c r="X40" i="11"/>
  <c r="X37" i="10"/>
  <c r="W37" i="10" s="1"/>
  <c r="V37" i="10" s="1"/>
  <c r="X37" i="9"/>
  <c r="W37" i="9" s="1"/>
  <c r="V37" i="9" s="1"/>
  <c r="W38" i="8"/>
  <c r="V38" i="8" s="1"/>
  <c r="X39" i="8"/>
  <c r="X37" i="7"/>
  <c r="W37" i="7" s="1"/>
  <c r="V37" i="7" s="1"/>
  <c r="X36" i="5"/>
  <c r="W36" i="5" s="1"/>
  <c r="V36" i="5" s="1"/>
  <c r="Y42" i="4"/>
  <c r="X41" i="4"/>
  <c r="W41" i="4" s="1"/>
  <c r="U8" i="1" s="1"/>
  <c r="W36" i="6" l="1"/>
  <c r="V36" i="6" s="1"/>
  <c r="X37" i="6"/>
  <c r="X37" i="12"/>
  <c r="W37" i="12" s="1"/>
  <c r="X41" i="11"/>
  <c r="W40" i="11"/>
  <c r="V40" i="11" s="1"/>
  <c r="X38" i="10"/>
  <c r="W38" i="10" s="1"/>
  <c r="V38" i="10" s="1"/>
  <c r="X38" i="9"/>
  <c r="W38" i="9" s="1"/>
  <c r="V38" i="9" s="1"/>
  <c r="X40" i="8"/>
  <c r="W39" i="8"/>
  <c r="V39" i="8" s="1"/>
  <c r="X38" i="7"/>
  <c r="W38" i="7" s="1"/>
  <c r="V38" i="7" s="1"/>
  <c r="X37" i="5"/>
  <c r="W37" i="5" s="1"/>
  <c r="V37" i="5" s="1"/>
  <c r="Y43" i="4"/>
  <c r="X42" i="4"/>
  <c r="W42" i="4" s="1"/>
  <c r="W37" i="6" l="1"/>
  <c r="V37" i="6" s="1"/>
  <c r="X38" i="6"/>
  <c r="X38" i="12"/>
  <c r="W38" i="12" s="1"/>
  <c r="W41" i="11"/>
  <c r="V41" i="11" s="1"/>
  <c r="X42" i="11"/>
  <c r="X39" i="10"/>
  <c r="W39" i="10" s="1"/>
  <c r="V39" i="10" s="1"/>
  <c r="X39" i="9"/>
  <c r="W39" i="9" s="1"/>
  <c r="V39" i="9" s="1"/>
  <c r="W40" i="8"/>
  <c r="V40" i="8" s="1"/>
  <c r="X41" i="8"/>
  <c r="X39" i="7"/>
  <c r="W39" i="7" s="1"/>
  <c r="V39" i="7" s="1"/>
  <c r="X38" i="5"/>
  <c r="W38" i="5" s="1"/>
  <c r="V38" i="5" s="1"/>
  <c r="Y44" i="4"/>
  <c r="X43" i="4"/>
  <c r="W43" i="4" s="1"/>
  <c r="W38" i="6" l="1"/>
  <c r="V38" i="6" s="1"/>
  <c r="X39" i="6"/>
  <c r="X39" i="12"/>
  <c r="W39" i="12" s="1"/>
  <c r="X43" i="11"/>
  <c r="W42" i="11"/>
  <c r="V42" i="11" s="1"/>
  <c r="X40" i="10"/>
  <c r="W40" i="10" s="1"/>
  <c r="V40" i="10" s="1"/>
  <c r="X40" i="9"/>
  <c r="W40" i="9" s="1"/>
  <c r="V40" i="9" s="1"/>
  <c r="W41" i="8"/>
  <c r="V41" i="8" s="1"/>
  <c r="X42" i="8"/>
  <c r="X40" i="7"/>
  <c r="W40" i="7" s="1"/>
  <c r="V40" i="7" s="1"/>
  <c r="X39" i="5"/>
  <c r="W39" i="5" s="1"/>
  <c r="V39" i="5" s="1"/>
  <c r="Y45" i="4"/>
  <c r="X44" i="4"/>
  <c r="W44" i="4" s="1"/>
  <c r="U9" i="1" s="1"/>
  <c r="W39" i="6" l="1"/>
  <c r="V39" i="6" s="1"/>
  <c r="X40" i="6"/>
  <c r="X40" i="12"/>
  <c r="W40" i="12" s="1"/>
  <c r="X44" i="11"/>
  <c r="W43" i="11"/>
  <c r="V43" i="11" s="1"/>
  <c r="X41" i="10"/>
  <c r="W41" i="10" s="1"/>
  <c r="V41" i="10" s="1"/>
  <c r="X41" i="9"/>
  <c r="W41" i="9" s="1"/>
  <c r="V41" i="9" s="1"/>
  <c r="W42" i="8"/>
  <c r="V42" i="8" s="1"/>
  <c r="X43" i="8"/>
  <c r="X41" i="7"/>
  <c r="W41" i="7" s="1"/>
  <c r="V41" i="7" s="1"/>
  <c r="X40" i="5"/>
  <c r="W40" i="5" s="1"/>
  <c r="V40" i="5" s="1"/>
  <c r="Y46" i="4"/>
  <c r="X45" i="4"/>
  <c r="W45" i="4" s="1"/>
  <c r="W40" i="6" l="1"/>
  <c r="V40" i="6" s="1"/>
  <c r="X41" i="6"/>
  <c r="X41" i="12"/>
  <c r="W41" i="12" s="1"/>
  <c r="X45" i="11"/>
  <c r="W44" i="11"/>
  <c r="V44" i="11" s="1"/>
  <c r="X42" i="10"/>
  <c r="W42" i="10" s="1"/>
  <c r="V42" i="10" s="1"/>
  <c r="X42" i="9"/>
  <c r="W42" i="9" s="1"/>
  <c r="V42" i="9" s="1"/>
  <c r="X44" i="8"/>
  <c r="W43" i="8"/>
  <c r="V43" i="8" s="1"/>
  <c r="X42" i="7"/>
  <c r="W42" i="7" s="1"/>
  <c r="V42" i="7" s="1"/>
  <c r="X41" i="5"/>
  <c r="W41" i="5" s="1"/>
  <c r="V41" i="5" s="1"/>
  <c r="Y47" i="4"/>
  <c r="X46" i="4"/>
  <c r="W46" i="4" s="1"/>
  <c r="W41" i="6" l="1"/>
  <c r="V41" i="6" s="1"/>
  <c r="X42" i="6"/>
  <c r="X42" i="12"/>
  <c r="W42" i="12" s="1"/>
  <c r="W45" i="11"/>
  <c r="V45" i="11" s="1"/>
  <c r="X46" i="11"/>
  <c r="X43" i="10"/>
  <c r="W43" i="10" s="1"/>
  <c r="V43" i="10" s="1"/>
  <c r="X43" i="9"/>
  <c r="W43" i="9" s="1"/>
  <c r="V43" i="9" s="1"/>
  <c r="W44" i="8"/>
  <c r="V44" i="8" s="1"/>
  <c r="X45" i="8"/>
  <c r="X43" i="7"/>
  <c r="W43" i="7" s="1"/>
  <c r="V43" i="7" s="1"/>
  <c r="X42" i="5"/>
  <c r="W42" i="5" s="1"/>
  <c r="V42" i="5" s="1"/>
  <c r="Y48" i="4"/>
  <c r="X47" i="4"/>
  <c r="W47" i="4" s="1"/>
  <c r="W42" i="6" l="1"/>
  <c r="V42" i="6" s="1"/>
  <c r="X43" i="6"/>
  <c r="X43" i="12"/>
  <c r="W43" i="12" s="1"/>
  <c r="X47" i="11"/>
  <c r="W46" i="11"/>
  <c r="V46" i="11" s="1"/>
  <c r="X44" i="10"/>
  <c r="W44" i="10" s="1"/>
  <c r="V44" i="10" s="1"/>
  <c r="X44" i="9"/>
  <c r="W44" i="9" s="1"/>
  <c r="V44" i="9" s="1"/>
  <c r="W45" i="8"/>
  <c r="V45" i="8" s="1"/>
  <c r="X46" i="8"/>
  <c r="X44" i="7"/>
  <c r="W44" i="7" s="1"/>
  <c r="V44" i="7" s="1"/>
  <c r="X43" i="5"/>
  <c r="W43" i="5" s="1"/>
  <c r="V43" i="5" s="1"/>
  <c r="Y49" i="4"/>
  <c r="X48" i="4"/>
  <c r="W48" i="4" s="1"/>
  <c r="W43" i="6" l="1"/>
  <c r="V43" i="6" s="1"/>
  <c r="X44" i="6"/>
  <c r="X44" i="12"/>
  <c r="W44" i="12" s="1"/>
  <c r="W47" i="11"/>
  <c r="V47" i="11" s="1"/>
  <c r="X48" i="11"/>
  <c r="X45" i="10"/>
  <c r="W45" i="10" s="1"/>
  <c r="V45" i="10" s="1"/>
  <c r="X45" i="9"/>
  <c r="W45" i="9" s="1"/>
  <c r="V45" i="9" s="1"/>
  <c r="X47" i="8"/>
  <c r="W46" i="8"/>
  <c r="V46" i="8" s="1"/>
  <c r="X45" i="7"/>
  <c r="W45" i="7" s="1"/>
  <c r="V45" i="7" s="1"/>
  <c r="X44" i="5"/>
  <c r="W44" i="5" s="1"/>
  <c r="V44" i="5" s="1"/>
  <c r="Y50" i="4"/>
  <c r="X49" i="4"/>
  <c r="W49" i="4" s="1"/>
  <c r="W44" i="6" l="1"/>
  <c r="V44" i="6" s="1"/>
  <c r="X45" i="6"/>
  <c r="X45" i="12"/>
  <c r="W45" i="12" s="1"/>
  <c r="X49" i="11"/>
  <c r="W48" i="11"/>
  <c r="V48" i="11" s="1"/>
  <c r="X46" i="10"/>
  <c r="W46" i="10" s="1"/>
  <c r="V46" i="10" s="1"/>
  <c r="X46" i="9"/>
  <c r="W46" i="9" s="1"/>
  <c r="V46" i="9" s="1"/>
  <c r="X48" i="8"/>
  <c r="W47" i="8"/>
  <c r="V47" i="8" s="1"/>
  <c r="X46" i="7"/>
  <c r="W46" i="7" s="1"/>
  <c r="V46" i="7" s="1"/>
  <c r="X45" i="5"/>
  <c r="W45" i="5" s="1"/>
  <c r="V45" i="5" s="1"/>
  <c r="Y51" i="4"/>
  <c r="X50" i="4"/>
  <c r="W50" i="4" s="1"/>
  <c r="W45" i="6" l="1"/>
  <c r="V45" i="6" s="1"/>
  <c r="X46" i="6"/>
  <c r="X46" i="12"/>
  <c r="W46" i="12" s="1"/>
  <c r="W49" i="11"/>
  <c r="V49" i="11" s="1"/>
  <c r="X50" i="11"/>
  <c r="X47" i="10"/>
  <c r="W47" i="10" s="1"/>
  <c r="V47" i="10" s="1"/>
  <c r="X47" i="9"/>
  <c r="W47" i="9" s="1"/>
  <c r="V47" i="9" s="1"/>
  <c r="W48" i="8"/>
  <c r="V48" i="8" s="1"/>
  <c r="X49" i="8"/>
  <c r="X47" i="7"/>
  <c r="W47" i="7" s="1"/>
  <c r="V47" i="7" s="1"/>
  <c r="X46" i="5"/>
  <c r="W46" i="5" s="1"/>
  <c r="V46" i="5" s="1"/>
  <c r="Y52" i="4"/>
  <c r="X51" i="4"/>
  <c r="W51" i="4" s="1"/>
  <c r="W46" i="6" l="1"/>
  <c r="V46" i="6" s="1"/>
  <c r="X47" i="6"/>
  <c r="X47" i="12"/>
  <c r="W47" i="12" s="1"/>
  <c r="W50" i="11"/>
  <c r="V50" i="11" s="1"/>
  <c r="X51" i="11"/>
  <c r="X48" i="10"/>
  <c r="W48" i="10" s="1"/>
  <c r="V48" i="10" s="1"/>
  <c r="X48" i="9"/>
  <c r="W48" i="9" s="1"/>
  <c r="V48" i="9" s="1"/>
  <c r="X50" i="8"/>
  <c r="W49" i="8"/>
  <c r="V49" i="8" s="1"/>
  <c r="X48" i="7"/>
  <c r="W48" i="7" s="1"/>
  <c r="V48" i="7" s="1"/>
  <c r="X47" i="5"/>
  <c r="W47" i="5" s="1"/>
  <c r="V47" i="5" s="1"/>
  <c r="Y53" i="4"/>
  <c r="X52" i="4"/>
  <c r="W52" i="4" s="1"/>
  <c r="W47" i="6" l="1"/>
  <c r="V47" i="6" s="1"/>
  <c r="X48" i="6"/>
  <c r="X48" i="12"/>
  <c r="W48" i="12" s="1"/>
  <c r="X52" i="11"/>
  <c r="W51" i="11"/>
  <c r="V51" i="11" s="1"/>
  <c r="X49" i="10"/>
  <c r="W49" i="10" s="1"/>
  <c r="V49" i="10" s="1"/>
  <c r="X49" i="9"/>
  <c r="W49" i="9" s="1"/>
  <c r="V49" i="9" s="1"/>
  <c r="X51" i="8"/>
  <c r="W50" i="8"/>
  <c r="V50" i="8" s="1"/>
  <c r="X49" i="7"/>
  <c r="W49" i="7" s="1"/>
  <c r="V49" i="7" s="1"/>
  <c r="X48" i="5"/>
  <c r="W48" i="5" s="1"/>
  <c r="V48" i="5" s="1"/>
  <c r="Y54" i="4"/>
  <c r="X53" i="4"/>
  <c r="W53" i="4" s="1"/>
  <c r="W48" i="6" l="1"/>
  <c r="V48" i="6" s="1"/>
  <c r="X49" i="6"/>
  <c r="X49" i="12"/>
  <c r="W49" i="12" s="1"/>
  <c r="X53" i="11"/>
  <c r="W52" i="11"/>
  <c r="V52" i="11" s="1"/>
  <c r="X50" i="10"/>
  <c r="W50" i="10" s="1"/>
  <c r="V50" i="10" s="1"/>
  <c r="X50" i="9"/>
  <c r="W50" i="9" s="1"/>
  <c r="V50" i="9" s="1"/>
  <c r="X52" i="8"/>
  <c r="W51" i="8"/>
  <c r="V51" i="8" s="1"/>
  <c r="X50" i="7"/>
  <c r="W50" i="7" s="1"/>
  <c r="V50" i="7" s="1"/>
  <c r="X49" i="5"/>
  <c r="W49" i="5" s="1"/>
  <c r="V49" i="5" s="1"/>
  <c r="Y55" i="4"/>
  <c r="X54" i="4"/>
  <c r="W54" i="4" s="1"/>
  <c r="W49" i="6" l="1"/>
  <c r="V49" i="6" s="1"/>
  <c r="X50" i="6"/>
  <c r="X50" i="12"/>
  <c r="W50" i="12" s="1"/>
  <c r="X54" i="11"/>
  <c r="W53" i="11"/>
  <c r="V53" i="11" s="1"/>
  <c r="X51" i="10"/>
  <c r="W51" i="10" s="1"/>
  <c r="V51" i="10" s="1"/>
  <c r="X51" i="9"/>
  <c r="W51" i="9" s="1"/>
  <c r="V51" i="9" s="1"/>
  <c r="W52" i="8"/>
  <c r="V52" i="8" s="1"/>
  <c r="X53" i="8"/>
  <c r="X51" i="7"/>
  <c r="W51" i="7" s="1"/>
  <c r="V51" i="7" s="1"/>
  <c r="X50" i="5"/>
  <c r="W50" i="5" s="1"/>
  <c r="V50" i="5" s="1"/>
  <c r="Y56" i="4"/>
  <c r="X55" i="4"/>
  <c r="W55" i="4" s="1"/>
  <c r="U10" i="1" s="1"/>
  <c r="W50" i="6" l="1"/>
  <c r="V50" i="6" s="1"/>
  <c r="X51" i="6"/>
  <c r="X51" i="12"/>
  <c r="W51" i="12" s="1"/>
  <c r="W54" i="11"/>
  <c r="V54" i="11" s="1"/>
  <c r="X55" i="11"/>
  <c r="X52" i="10"/>
  <c r="W52" i="10" s="1"/>
  <c r="V52" i="10" s="1"/>
  <c r="X52" i="9"/>
  <c r="W52" i="9" s="1"/>
  <c r="V52" i="9" s="1"/>
  <c r="W53" i="8"/>
  <c r="V53" i="8" s="1"/>
  <c r="X54" i="8"/>
  <c r="X52" i="7"/>
  <c r="W52" i="7" s="1"/>
  <c r="V52" i="7" s="1"/>
  <c r="X51" i="5"/>
  <c r="W51" i="5" s="1"/>
  <c r="V51" i="5" s="1"/>
  <c r="Y57" i="4"/>
  <c r="X56" i="4"/>
  <c r="W56" i="4" s="1"/>
  <c r="W51" i="6" l="1"/>
  <c r="V51" i="6" s="1"/>
  <c r="X52" i="6"/>
  <c r="X52" i="12"/>
  <c r="W52" i="12" s="1"/>
  <c r="W55" i="11"/>
  <c r="V55" i="11" s="1"/>
  <c r="X56" i="11"/>
  <c r="X53" i="10"/>
  <c r="W53" i="10" s="1"/>
  <c r="V53" i="10" s="1"/>
  <c r="X53" i="9"/>
  <c r="W53" i="9" s="1"/>
  <c r="V53" i="9" s="1"/>
  <c r="X55" i="8"/>
  <c r="W54" i="8"/>
  <c r="V54" i="8" s="1"/>
  <c r="X53" i="7"/>
  <c r="W53" i="7" s="1"/>
  <c r="V53" i="7" s="1"/>
  <c r="X52" i="5"/>
  <c r="W52" i="5" s="1"/>
  <c r="V52" i="5" s="1"/>
  <c r="Y58" i="4"/>
  <c r="X57" i="4"/>
  <c r="W57" i="4" s="1"/>
  <c r="W52" i="6" l="1"/>
  <c r="V52" i="6" s="1"/>
  <c r="X53" i="6"/>
  <c r="X53" i="12"/>
  <c r="W53" i="12" s="1"/>
  <c r="X57" i="11"/>
  <c r="W56" i="11"/>
  <c r="V56" i="11" s="1"/>
  <c r="X54" i="10"/>
  <c r="W54" i="10" s="1"/>
  <c r="V54" i="10" s="1"/>
  <c r="X54" i="9"/>
  <c r="W54" i="9" s="1"/>
  <c r="V54" i="9" s="1"/>
  <c r="X56" i="8"/>
  <c r="W55" i="8"/>
  <c r="V55" i="8" s="1"/>
  <c r="X54" i="7"/>
  <c r="W54" i="7" s="1"/>
  <c r="V54" i="7" s="1"/>
  <c r="X53" i="5"/>
  <c r="W53" i="5" s="1"/>
  <c r="V53" i="5" s="1"/>
  <c r="Y59" i="4"/>
  <c r="X58" i="4"/>
  <c r="W58" i="4" s="1"/>
  <c r="U11" i="1" s="1"/>
  <c r="W53" i="6" l="1"/>
  <c r="V53" i="6" s="1"/>
  <c r="X54" i="6"/>
  <c r="X54" i="12"/>
  <c r="W54" i="12" s="1"/>
  <c r="X58" i="11"/>
  <c r="W57" i="11"/>
  <c r="V57" i="11" s="1"/>
  <c r="X55" i="10"/>
  <c r="W55" i="10" s="1"/>
  <c r="V55" i="10" s="1"/>
  <c r="X55" i="9"/>
  <c r="W55" i="9" s="1"/>
  <c r="V55" i="9" s="1"/>
  <c r="W56" i="8"/>
  <c r="V56" i="8" s="1"/>
  <c r="X57" i="8"/>
  <c r="X55" i="7"/>
  <c r="W55" i="7" s="1"/>
  <c r="V55" i="7" s="1"/>
  <c r="X54" i="5"/>
  <c r="W54" i="5" s="1"/>
  <c r="V54" i="5" s="1"/>
  <c r="Y60" i="4"/>
  <c r="X59" i="4"/>
  <c r="W59" i="4" s="1"/>
  <c r="W54" i="6" l="1"/>
  <c r="V54" i="6" s="1"/>
  <c r="X55" i="6"/>
  <c r="X55" i="12"/>
  <c r="W55" i="12" s="1"/>
  <c r="W58" i="11"/>
  <c r="V58" i="11" s="1"/>
  <c r="X59" i="11"/>
  <c r="X56" i="10"/>
  <c r="W56" i="10" s="1"/>
  <c r="V56" i="10" s="1"/>
  <c r="X56" i="9"/>
  <c r="W56" i="9" s="1"/>
  <c r="V56" i="9" s="1"/>
  <c r="W57" i="8"/>
  <c r="V57" i="8" s="1"/>
  <c r="X58" i="8"/>
  <c r="X56" i="7"/>
  <c r="W56" i="7" s="1"/>
  <c r="V56" i="7" s="1"/>
  <c r="X55" i="5"/>
  <c r="W55" i="5" s="1"/>
  <c r="V55" i="5" s="1"/>
  <c r="Y61" i="4"/>
  <c r="X60" i="4"/>
  <c r="W60" i="4" s="1"/>
  <c r="W55" i="6" l="1"/>
  <c r="V55" i="6" s="1"/>
  <c r="X56" i="6"/>
  <c r="X56" i="12"/>
  <c r="W56" i="12" s="1"/>
  <c r="X60" i="11"/>
  <c r="W59" i="11"/>
  <c r="V59" i="11" s="1"/>
  <c r="U176" i="1" s="1"/>
  <c r="X57" i="10"/>
  <c r="W57" i="10" s="1"/>
  <c r="V57" i="10" s="1"/>
  <c r="X57" i="9"/>
  <c r="W57" i="9" s="1"/>
  <c r="V57" i="9" s="1"/>
  <c r="W58" i="8"/>
  <c r="V58" i="8" s="1"/>
  <c r="X59" i="8"/>
  <c r="X57" i="7"/>
  <c r="W57" i="7" s="1"/>
  <c r="V57" i="7" s="1"/>
  <c r="X56" i="5"/>
  <c r="W56" i="5" s="1"/>
  <c r="V56" i="5" s="1"/>
  <c r="Y62" i="4"/>
  <c r="X61" i="4"/>
  <c r="W61" i="4" s="1"/>
  <c r="W56" i="6" l="1"/>
  <c r="V56" i="6" s="1"/>
  <c r="X57" i="6"/>
  <c r="X57" i="12"/>
  <c r="W57" i="12" s="1"/>
  <c r="X61" i="11"/>
  <c r="W60" i="11"/>
  <c r="V60" i="11" s="1"/>
  <c r="X58" i="10"/>
  <c r="W58" i="10" s="1"/>
  <c r="V58" i="10" s="1"/>
  <c r="X58" i="9"/>
  <c r="W58" i="9" s="1"/>
  <c r="V58" i="9" s="1"/>
  <c r="X60" i="8"/>
  <c r="W59" i="8"/>
  <c r="V59" i="8" s="1"/>
  <c r="X58" i="7"/>
  <c r="W58" i="7" s="1"/>
  <c r="V58" i="7" s="1"/>
  <c r="X57" i="5"/>
  <c r="W57" i="5" s="1"/>
  <c r="V57" i="5" s="1"/>
  <c r="Y63" i="4"/>
  <c r="X62" i="4"/>
  <c r="W62" i="4" s="1"/>
  <c r="W57" i="6" l="1"/>
  <c r="V57" i="6" s="1"/>
  <c r="X58" i="6"/>
  <c r="X58" i="12"/>
  <c r="W58" i="12" s="1"/>
  <c r="X62" i="11"/>
  <c r="W61" i="11"/>
  <c r="V61" i="11" s="1"/>
  <c r="X59" i="10"/>
  <c r="W59" i="10" s="1"/>
  <c r="V59" i="10" s="1"/>
  <c r="X59" i="9"/>
  <c r="W59" i="9" s="1"/>
  <c r="V59" i="9" s="1"/>
  <c r="W60" i="8"/>
  <c r="V60" i="8" s="1"/>
  <c r="X61" i="8"/>
  <c r="X59" i="7"/>
  <c r="W59" i="7" s="1"/>
  <c r="V59" i="7" s="1"/>
  <c r="X58" i="5"/>
  <c r="W58" i="5" s="1"/>
  <c r="V58" i="5" s="1"/>
  <c r="Y64" i="4"/>
  <c r="X63" i="4"/>
  <c r="W63" i="4" s="1"/>
  <c r="W58" i="6" l="1"/>
  <c r="V58" i="6" s="1"/>
  <c r="X59" i="6"/>
  <c r="X59" i="12"/>
  <c r="W59" i="12" s="1"/>
  <c r="X63" i="11"/>
  <c r="W62" i="11"/>
  <c r="V62" i="11" s="1"/>
  <c r="X60" i="10"/>
  <c r="W60" i="10" s="1"/>
  <c r="V60" i="10" s="1"/>
  <c r="X60" i="9"/>
  <c r="W60" i="9" s="1"/>
  <c r="V60" i="9" s="1"/>
  <c r="W61" i="8"/>
  <c r="V61" i="8" s="1"/>
  <c r="X62" i="8"/>
  <c r="X60" i="7"/>
  <c r="W60" i="7" s="1"/>
  <c r="V60" i="7" s="1"/>
  <c r="X59" i="5"/>
  <c r="W59" i="5" s="1"/>
  <c r="V59" i="5" s="1"/>
  <c r="Y65" i="4"/>
  <c r="X64" i="4"/>
  <c r="W64" i="4" s="1"/>
  <c r="W59" i="6" l="1"/>
  <c r="V59" i="6" s="1"/>
  <c r="X60" i="6"/>
  <c r="X60" i="12"/>
  <c r="W60" i="12" s="1"/>
  <c r="W63" i="11"/>
  <c r="V63" i="11" s="1"/>
  <c r="X64" i="11"/>
  <c r="X61" i="10"/>
  <c r="W61" i="10" s="1"/>
  <c r="V61" i="10" s="1"/>
  <c r="X61" i="9"/>
  <c r="W61" i="9" s="1"/>
  <c r="V61" i="9" s="1"/>
  <c r="W62" i="8"/>
  <c r="V62" i="8" s="1"/>
  <c r="X63" i="8"/>
  <c r="X61" i="7"/>
  <c r="W61" i="7" s="1"/>
  <c r="V61" i="7" s="1"/>
  <c r="X60" i="5"/>
  <c r="W60" i="5" s="1"/>
  <c r="V60" i="5" s="1"/>
  <c r="Y66" i="4"/>
  <c r="X65" i="4"/>
  <c r="W65" i="4" s="1"/>
  <c r="W60" i="6" l="1"/>
  <c r="V60" i="6" s="1"/>
  <c r="X61" i="6"/>
  <c r="X61" i="12"/>
  <c r="W61" i="12" s="1"/>
  <c r="X65" i="11"/>
  <c r="W64" i="11"/>
  <c r="V64" i="11" s="1"/>
  <c r="X62" i="10"/>
  <c r="W62" i="10" s="1"/>
  <c r="V62" i="10" s="1"/>
  <c r="X62" i="9"/>
  <c r="W62" i="9" s="1"/>
  <c r="V62" i="9" s="1"/>
  <c r="X64" i="8"/>
  <c r="W63" i="8"/>
  <c r="V63" i="8" s="1"/>
  <c r="X62" i="7"/>
  <c r="W62" i="7" s="1"/>
  <c r="V62" i="7" s="1"/>
  <c r="X61" i="5"/>
  <c r="W61" i="5" s="1"/>
  <c r="V61" i="5" s="1"/>
  <c r="Y67" i="4"/>
  <c r="X66" i="4"/>
  <c r="W66" i="4" s="1"/>
  <c r="W61" i="6" l="1"/>
  <c r="V61" i="6" s="1"/>
  <c r="X62" i="6"/>
  <c r="X62" i="12"/>
  <c r="W62" i="12" s="1"/>
  <c r="W65" i="11"/>
  <c r="V65" i="11" s="1"/>
  <c r="X66" i="11"/>
  <c r="X63" i="10"/>
  <c r="W63" i="10" s="1"/>
  <c r="V63" i="10" s="1"/>
  <c r="X63" i="9"/>
  <c r="W63" i="9" s="1"/>
  <c r="V63" i="9" s="1"/>
  <c r="W64" i="8"/>
  <c r="V64" i="8" s="1"/>
  <c r="X65" i="8"/>
  <c r="X63" i="7"/>
  <c r="W63" i="7" s="1"/>
  <c r="V63" i="7" s="1"/>
  <c r="X62" i="5"/>
  <c r="W62" i="5" s="1"/>
  <c r="V62" i="5" s="1"/>
  <c r="Y68" i="4"/>
  <c r="X67" i="4"/>
  <c r="W67" i="4" s="1"/>
  <c r="U12" i="1" s="1"/>
  <c r="W62" i="6" l="1"/>
  <c r="V62" i="6" s="1"/>
  <c r="X63" i="6"/>
  <c r="X63" i="12"/>
  <c r="W63" i="12" s="1"/>
  <c r="W66" i="11"/>
  <c r="V66" i="11" s="1"/>
  <c r="X67" i="11"/>
  <c r="X64" i="10"/>
  <c r="W64" i="10" s="1"/>
  <c r="V64" i="10" s="1"/>
  <c r="X64" i="9"/>
  <c r="W64" i="9" s="1"/>
  <c r="V64" i="9" s="1"/>
  <c r="X66" i="8"/>
  <c r="W65" i="8"/>
  <c r="V65" i="8" s="1"/>
  <c r="X64" i="7"/>
  <c r="W64" i="7" s="1"/>
  <c r="V64" i="7" s="1"/>
  <c r="U60" i="1" s="1"/>
  <c r="X63" i="5"/>
  <c r="W63" i="5" s="1"/>
  <c r="V63" i="5" s="1"/>
  <c r="Y69" i="4"/>
  <c r="X68" i="4"/>
  <c r="W68" i="4" s="1"/>
  <c r="W63" i="6" l="1"/>
  <c r="V63" i="6" s="1"/>
  <c r="X64" i="6"/>
  <c r="X64" i="12"/>
  <c r="W64" i="12" s="1"/>
  <c r="W67" i="11"/>
  <c r="V67" i="11" s="1"/>
  <c r="X68" i="11"/>
  <c r="X65" i="10"/>
  <c r="W65" i="10" s="1"/>
  <c r="V65" i="10" s="1"/>
  <c r="X65" i="9"/>
  <c r="W65" i="9" s="1"/>
  <c r="V65" i="9" s="1"/>
  <c r="W66" i="8"/>
  <c r="V66" i="8" s="1"/>
  <c r="X67" i="8"/>
  <c r="X65" i="7"/>
  <c r="W65" i="7" s="1"/>
  <c r="V65" i="7" s="1"/>
  <c r="X64" i="5"/>
  <c r="W64" i="5" s="1"/>
  <c r="V64" i="5" s="1"/>
  <c r="Y70" i="4"/>
  <c r="X69" i="4"/>
  <c r="W69" i="4" s="1"/>
  <c r="W64" i="6" l="1"/>
  <c r="V64" i="6" s="1"/>
  <c r="X65" i="6"/>
  <c r="X65" i="12"/>
  <c r="W65" i="12" s="1"/>
  <c r="X69" i="11"/>
  <c r="W68" i="11"/>
  <c r="V68" i="11" s="1"/>
  <c r="X66" i="10"/>
  <c r="W66" i="10" s="1"/>
  <c r="V66" i="10" s="1"/>
  <c r="X66" i="9"/>
  <c r="W66" i="9" s="1"/>
  <c r="V66" i="9" s="1"/>
  <c r="X68" i="8"/>
  <c r="W67" i="8"/>
  <c r="V67" i="8" s="1"/>
  <c r="X66" i="7"/>
  <c r="W66" i="7" s="1"/>
  <c r="V66" i="7" s="1"/>
  <c r="X65" i="5"/>
  <c r="W65" i="5" s="1"/>
  <c r="V65" i="5" s="1"/>
  <c r="Y71" i="4"/>
  <c r="X70" i="4"/>
  <c r="W70" i="4" s="1"/>
  <c r="U13" i="1" s="1"/>
  <c r="W65" i="6" l="1"/>
  <c r="V65" i="6" s="1"/>
  <c r="X66" i="6"/>
  <c r="X66" i="12"/>
  <c r="W66" i="12" s="1"/>
  <c r="X70" i="11"/>
  <c r="W69" i="11"/>
  <c r="V69" i="11" s="1"/>
  <c r="X67" i="10"/>
  <c r="W67" i="10" s="1"/>
  <c r="V67" i="10" s="1"/>
  <c r="X67" i="9"/>
  <c r="W67" i="9" s="1"/>
  <c r="V67" i="9" s="1"/>
  <c r="W68" i="8"/>
  <c r="V68" i="8" s="1"/>
  <c r="X69" i="8"/>
  <c r="X67" i="7"/>
  <c r="W67" i="7" s="1"/>
  <c r="V67" i="7" s="1"/>
  <c r="X66" i="5"/>
  <c r="W66" i="5" s="1"/>
  <c r="V66" i="5" s="1"/>
  <c r="Y72" i="4"/>
  <c r="X71" i="4"/>
  <c r="W71" i="4" s="1"/>
  <c r="W66" i="6" l="1"/>
  <c r="V66" i="6" s="1"/>
  <c r="X67" i="6"/>
  <c r="X67" i="12"/>
  <c r="W67" i="12" s="1"/>
  <c r="X71" i="11"/>
  <c r="W70" i="11"/>
  <c r="V70" i="11" s="1"/>
  <c r="X68" i="10"/>
  <c r="W68" i="10" s="1"/>
  <c r="V68" i="10" s="1"/>
  <c r="X68" i="9"/>
  <c r="W68" i="9" s="1"/>
  <c r="V68" i="9" s="1"/>
  <c r="X70" i="8"/>
  <c r="W69" i="8"/>
  <c r="V69" i="8" s="1"/>
  <c r="X68" i="7"/>
  <c r="W68" i="7" s="1"/>
  <c r="V68" i="7" s="1"/>
  <c r="X67" i="5"/>
  <c r="W67" i="5" s="1"/>
  <c r="V67" i="5" s="1"/>
  <c r="Y73" i="4"/>
  <c r="X72" i="4"/>
  <c r="W72" i="4" s="1"/>
  <c r="W67" i="6" l="1"/>
  <c r="V67" i="6" s="1"/>
  <c r="X68" i="6"/>
  <c r="X68" i="12"/>
  <c r="W68" i="12" s="1"/>
  <c r="W71" i="11"/>
  <c r="V71" i="11" s="1"/>
  <c r="X72" i="11"/>
  <c r="X69" i="10"/>
  <c r="W69" i="10" s="1"/>
  <c r="V69" i="10" s="1"/>
  <c r="X69" i="9"/>
  <c r="W69" i="9" s="1"/>
  <c r="V69" i="9" s="1"/>
  <c r="W70" i="8"/>
  <c r="V70" i="8" s="1"/>
  <c r="X71" i="8"/>
  <c r="X69" i="7"/>
  <c r="W69" i="7" s="1"/>
  <c r="V69" i="7" s="1"/>
  <c r="X68" i="5"/>
  <c r="W68" i="5" s="1"/>
  <c r="V68" i="5" s="1"/>
  <c r="Y74" i="4"/>
  <c r="X73" i="4"/>
  <c r="W73" i="4" s="1"/>
  <c r="W68" i="6" l="1"/>
  <c r="V68" i="6" s="1"/>
  <c r="X69" i="6"/>
  <c r="X69" i="12"/>
  <c r="W69" i="12" s="1"/>
  <c r="X73" i="11"/>
  <c r="W72" i="11"/>
  <c r="V72" i="11" s="1"/>
  <c r="X70" i="10"/>
  <c r="W70" i="10" s="1"/>
  <c r="V70" i="10" s="1"/>
  <c r="X70" i="9"/>
  <c r="W70" i="9" s="1"/>
  <c r="V70" i="9" s="1"/>
  <c r="X72" i="8"/>
  <c r="W71" i="8"/>
  <c r="V71" i="8" s="1"/>
  <c r="X70" i="7"/>
  <c r="W70" i="7" s="1"/>
  <c r="V70" i="7" s="1"/>
  <c r="X69" i="5"/>
  <c r="W69" i="5" s="1"/>
  <c r="V69" i="5" s="1"/>
  <c r="Y75" i="4"/>
  <c r="X74" i="4"/>
  <c r="W74" i="4" s="1"/>
  <c r="W69" i="6" l="1"/>
  <c r="V69" i="6" s="1"/>
  <c r="X70" i="6"/>
  <c r="X70" i="12"/>
  <c r="W70" i="12" s="1"/>
  <c r="X74" i="11"/>
  <c r="W73" i="11"/>
  <c r="V73" i="11" s="1"/>
  <c r="U177" i="1" s="1"/>
  <c r="X71" i="10"/>
  <c r="W71" i="10" s="1"/>
  <c r="V71" i="10" s="1"/>
  <c r="X71" i="9"/>
  <c r="W71" i="9" s="1"/>
  <c r="V71" i="9" s="1"/>
  <c r="W72" i="8"/>
  <c r="V72" i="8" s="1"/>
  <c r="X73" i="8"/>
  <c r="X71" i="7"/>
  <c r="W71" i="7" s="1"/>
  <c r="V71" i="7" s="1"/>
  <c r="X70" i="5"/>
  <c r="W70" i="5" s="1"/>
  <c r="V70" i="5" s="1"/>
  <c r="Y76" i="4"/>
  <c r="X75" i="4"/>
  <c r="W75" i="4" s="1"/>
  <c r="W70" i="6" l="1"/>
  <c r="V70" i="6" s="1"/>
  <c r="X71" i="6"/>
  <c r="X71" i="12"/>
  <c r="W71" i="12" s="1"/>
  <c r="X75" i="11"/>
  <c r="W74" i="11"/>
  <c r="V74" i="11" s="1"/>
  <c r="X72" i="10"/>
  <c r="W72" i="10" s="1"/>
  <c r="V72" i="10" s="1"/>
  <c r="X72" i="9"/>
  <c r="W72" i="9" s="1"/>
  <c r="V72" i="9" s="1"/>
  <c r="W73" i="8"/>
  <c r="V73" i="8" s="1"/>
  <c r="U120" i="1" s="1"/>
  <c r="U119" i="1" s="1"/>
  <c r="U118" i="1" s="1"/>
  <c r="U117" i="1" s="1"/>
  <c r="U116" i="1" s="1"/>
  <c r="U115" i="1" s="1"/>
  <c r="U114" i="1" s="1"/>
  <c r="U113" i="1" s="1"/>
  <c r="U112" i="1" s="1"/>
  <c r="U111" i="1" s="1"/>
  <c r="U110" i="1" s="1"/>
  <c r="U109" i="1" s="1"/>
  <c r="U108" i="1" s="1"/>
  <c r="U107" i="1" s="1"/>
  <c r="U106" i="1" s="1"/>
  <c r="U105" i="1" s="1"/>
  <c r="U104" i="1" s="1"/>
  <c r="U103" i="1" s="1"/>
  <c r="U102" i="1" s="1"/>
  <c r="U101" i="1" s="1"/>
  <c r="U100" i="1" s="1"/>
  <c r="U99" i="1" s="1"/>
  <c r="U98" i="1" s="1"/>
  <c r="U97" i="1" s="1"/>
  <c r="U96" i="1" s="1"/>
  <c r="U95" i="1" s="1"/>
  <c r="U94" i="1" s="1"/>
  <c r="U93" i="1" s="1"/>
  <c r="U92" i="1" s="1"/>
  <c r="U91" i="1" s="1"/>
  <c r="X74" i="8"/>
  <c r="X72" i="7"/>
  <c r="W72" i="7" s="1"/>
  <c r="V72" i="7" s="1"/>
  <c r="X71" i="5"/>
  <c r="W71" i="5" s="1"/>
  <c r="V71" i="5" s="1"/>
  <c r="Y77" i="4"/>
  <c r="X76" i="4"/>
  <c r="W76" i="4" s="1"/>
  <c r="W71" i="6" l="1"/>
  <c r="V71" i="6" s="1"/>
  <c r="X72" i="6"/>
  <c r="X72" i="12"/>
  <c r="W72" i="12" s="1"/>
  <c r="W75" i="11"/>
  <c r="V75" i="11" s="1"/>
  <c r="X76" i="11"/>
  <c r="X73" i="10"/>
  <c r="W73" i="10" s="1"/>
  <c r="V73" i="10" s="1"/>
  <c r="X73" i="9"/>
  <c r="W73" i="9" s="1"/>
  <c r="V73" i="9" s="1"/>
  <c r="X75" i="8"/>
  <c r="W74" i="8"/>
  <c r="V74" i="8" s="1"/>
  <c r="X73" i="7"/>
  <c r="W73" i="7" s="1"/>
  <c r="V73" i="7" s="1"/>
  <c r="X72" i="5"/>
  <c r="W72" i="5" s="1"/>
  <c r="V72" i="5" s="1"/>
  <c r="Y78" i="4"/>
  <c r="X77" i="4"/>
  <c r="W77" i="4" s="1"/>
  <c r="U14" i="1" s="1"/>
  <c r="W72" i="6" l="1"/>
  <c r="V72" i="6" s="1"/>
  <c r="X73" i="6"/>
  <c r="X73" i="12"/>
  <c r="W73" i="12" s="1"/>
  <c r="X77" i="11"/>
  <c r="W76" i="11"/>
  <c r="V76" i="11" s="1"/>
  <c r="X74" i="10"/>
  <c r="W74" i="10" s="1"/>
  <c r="V74" i="10" s="1"/>
  <c r="X74" i="9"/>
  <c r="W74" i="9" s="1"/>
  <c r="V74" i="9" s="1"/>
  <c r="X76" i="8"/>
  <c r="W75" i="8"/>
  <c r="V75" i="8" s="1"/>
  <c r="X74" i="7"/>
  <c r="W74" i="7" s="1"/>
  <c r="V74" i="7" s="1"/>
  <c r="X73" i="5"/>
  <c r="W73" i="5" s="1"/>
  <c r="V73" i="5" s="1"/>
  <c r="Y79" i="4"/>
  <c r="X78" i="4"/>
  <c r="W78" i="4" s="1"/>
  <c r="W73" i="6" l="1"/>
  <c r="V73" i="6" s="1"/>
  <c r="X74" i="6"/>
  <c r="X74" i="12"/>
  <c r="W74" i="12" s="1"/>
  <c r="X78" i="11"/>
  <c r="W77" i="11"/>
  <c r="V77" i="11" s="1"/>
  <c r="X75" i="10"/>
  <c r="W75" i="10" s="1"/>
  <c r="V75" i="10" s="1"/>
  <c r="X75" i="9"/>
  <c r="W75" i="9" s="1"/>
  <c r="V75" i="9" s="1"/>
  <c r="W76" i="8"/>
  <c r="V76" i="8" s="1"/>
  <c r="X77" i="8"/>
  <c r="X75" i="7"/>
  <c r="W75" i="7" s="1"/>
  <c r="V75" i="7" s="1"/>
  <c r="X74" i="5"/>
  <c r="W74" i="5" s="1"/>
  <c r="V74" i="5" s="1"/>
  <c r="Y80" i="4"/>
  <c r="X79" i="4"/>
  <c r="W79" i="4" s="1"/>
  <c r="W74" i="6" l="1"/>
  <c r="V74" i="6" s="1"/>
  <c r="X75" i="6"/>
  <c r="X75" i="12"/>
  <c r="W75" i="12" s="1"/>
  <c r="X79" i="11"/>
  <c r="W78" i="11"/>
  <c r="V78" i="11" s="1"/>
  <c r="X76" i="10"/>
  <c r="W76" i="10" s="1"/>
  <c r="V76" i="10" s="1"/>
  <c r="X76" i="9"/>
  <c r="W76" i="9" s="1"/>
  <c r="V76" i="9" s="1"/>
  <c r="W77" i="8"/>
  <c r="V77" i="8" s="1"/>
  <c r="X78" i="8"/>
  <c r="X76" i="7"/>
  <c r="W76" i="7" s="1"/>
  <c r="V76" i="7" s="1"/>
  <c r="X75" i="5"/>
  <c r="W75" i="5" s="1"/>
  <c r="V75" i="5" s="1"/>
  <c r="Y81" i="4"/>
  <c r="X80" i="4"/>
  <c r="W80" i="4" s="1"/>
  <c r="W75" i="6" l="1"/>
  <c r="V75" i="6" s="1"/>
  <c r="X76" i="6"/>
  <c r="X76" i="12"/>
  <c r="W76" i="12" s="1"/>
  <c r="X80" i="11"/>
  <c r="W79" i="11"/>
  <c r="V79" i="11" s="1"/>
  <c r="X77" i="10"/>
  <c r="W77" i="10" s="1"/>
  <c r="V77" i="10" s="1"/>
  <c r="X77" i="9"/>
  <c r="W77" i="9" s="1"/>
  <c r="V77" i="9" s="1"/>
  <c r="X79" i="8"/>
  <c r="W78" i="8"/>
  <c r="V78" i="8" s="1"/>
  <c r="X77" i="7"/>
  <c r="W77" i="7" s="1"/>
  <c r="V77" i="7" s="1"/>
  <c r="X76" i="5"/>
  <c r="W76" i="5" s="1"/>
  <c r="V76" i="5" s="1"/>
  <c r="Y82" i="4"/>
  <c r="X81" i="4"/>
  <c r="W81" i="4" s="1"/>
  <c r="U15" i="1" s="1"/>
  <c r="W76" i="6" l="1"/>
  <c r="V76" i="6" s="1"/>
  <c r="X77" i="6"/>
  <c r="X77" i="12"/>
  <c r="W77" i="12" s="1"/>
  <c r="X81" i="11"/>
  <c r="W80" i="11"/>
  <c r="V80" i="11" s="1"/>
  <c r="X78" i="10"/>
  <c r="W78" i="10" s="1"/>
  <c r="V78" i="10" s="1"/>
  <c r="X78" i="9"/>
  <c r="W78" i="9" s="1"/>
  <c r="V78" i="9" s="1"/>
  <c r="X80" i="8"/>
  <c r="W79" i="8"/>
  <c r="V79" i="8" s="1"/>
  <c r="X78" i="7"/>
  <c r="W78" i="7" s="1"/>
  <c r="V78" i="7" s="1"/>
  <c r="X77" i="5"/>
  <c r="W77" i="5" s="1"/>
  <c r="V77" i="5" s="1"/>
  <c r="Y83" i="4"/>
  <c r="X82" i="4"/>
  <c r="W82" i="4" s="1"/>
  <c r="W77" i="6" l="1"/>
  <c r="V77" i="6" s="1"/>
  <c r="X78" i="6"/>
  <c r="X78" i="12"/>
  <c r="W78" i="12" s="1"/>
  <c r="W81" i="11"/>
  <c r="V81" i="11" s="1"/>
  <c r="U178" i="1" s="1"/>
  <c r="X82" i="11"/>
  <c r="X79" i="10"/>
  <c r="W79" i="10" s="1"/>
  <c r="V79" i="10" s="1"/>
  <c r="X79" i="9"/>
  <c r="W79" i="9" s="1"/>
  <c r="V79" i="9" s="1"/>
  <c r="W80" i="8"/>
  <c r="V80" i="8" s="1"/>
  <c r="X81" i="8"/>
  <c r="X79" i="7"/>
  <c r="W79" i="7" s="1"/>
  <c r="V79" i="7" s="1"/>
  <c r="X78" i="5"/>
  <c r="W78" i="5" s="1"/>
  <c r="V78" i="5" s="1"/>
  <c r="Y84" i="4"/>
  <c r="X83" i="4"/>
  <c r="W83" i="4" s="1"/>
  <c r="W78" i="6" l="1"/>
  <c r="V78" i="6" s="1"/>
  <c r="X79" i="6"/>
  <c r="X79" i="12"/>
  <c r="W79" i="12" s="1"/>
  <c r="W82" i="11"/>
  <c r="V82" i="11" s="1"/>
  <c r="X83" i="11"/>
  <c r="X80" i="10"/>
  <c r="W80" i="10" s="1"/>
  <c r="V80" i="10" s="1"/>
  <c r="X80" i="9"/>
  <c r="W80" i="9" s="1"/>
  <c r="V80" i="9" s="1"/>
  <c r="X82" i="8"/>
  <c r="W81" i="8"/>
  <c r="V81" i="8" s="1"/>
  <c r="X80" i="7"/>
  <c r="W80" i="7" s="1"/>
  <c r="V80" i="7" s="1"/>
  <c r="X79" i="5"/>
  <c r="W79" i="5" s="1"/>
  <c r="V79" i="5" s="1"/>
  <c r="Y85" i="4"/>
  <c r="X84" i="4"/>
  <c r="W84" i="4" s="1"/>
  <c r="W79" i="6" l="1"/>
  <c r="V79" i="6" s="1"/>
  <c r="X80" i="6"/>
  <c r="X80" i="12"/>
  <c r="W80" i="12" s="1"/>
  <c r="X84" i="11"/>
  <c r="W83" i="11"/>
  <c r="V83" i="11" s="1"/>
  <c r="X81" i="10"/>
  <c r="W81" i="10" s="1"/>
  <c r="V81" i="10" s="1"/>
  <c r="X81" i="9"/>
  <c r="W81" i="9" s="1"/>
  <c r="V81" i="9" s="1"/>
  <c r="W82" i="8"/>
  <c r="V82" i="8" s="1"/>
  <c r="X83" i="8"/>
  <c r="X81" i="7"/>
  <c r="W81" i="7" s="1"/>
  <c r="V81" i="7" s="1"/>
  <c r="X80" i="5"/>
  <c r="W80" i="5" s="1"/>
  <c r="V80" i="5" s="1"/>
  <c r="Y86" i="4"/>
  <c r="X85" i="4"/>
  <c r="W85" i="4" s="1"/>
  <c r="W80" i="6" l="1"/>
  <c r="V80" i="6" s="1"/>
  <c r="X81" i="6"/>
  <c r="X81" i="12"/>
  <c r="W81" i="12" s="1"/>
  <c r="X85" i="11"/>
  <c r="W84" i="11"/>
  <c r="V84" i="11" s="1"/>
  <c r="X82" i="10"/>
  <c r="W82" i="10" s="1"/>
  <c r="V82" i="10" s="1"/>
  <c r="X82" i="9"/>
  <c r="W82" i="9" s="1"/>
  <c r="V82" i="9" s="1"/>
  <c r="U124" i="1" s="1"/>
  <c r="X84" i="8"/>
  <c r="W83" i="8"/>
  <c r="V83" i="8" s="1"/>
  <c r="X82" i="7"/>
  <c r="W82" i="7" s="1"/>
  <c r="V82" i="7" s="1"/>
  <c r="X81" i="5"/>
  <c r="W81" i="5" s="1"/>
  <c r="V81" i="5" s="1"/>
  <c r="Y87" i="4"/>
  <c r="X86" i="4"/>
  <c r="W86" i="4" s="1"/>
  <c r="W81" i="6" l="1"/>
  <c r="V81" i="6" s="1"/>
  <c r="X82" i="6"/>
  <c r="X82" i="12"/>
  <c r="W82" i="12" s="1"/>
  <c r="X86" i="11"/>
  <c r="W85" i="11"/>
  <c r="V85" i="11" s="1"/>
  <c r="X83" i="10"/>
  <c r="W83" i="10" s="1"/>
  <c r="V83" i="10" s="1"/>
  <c r="U132" i="1" s="1"/>
  <c r="X83" i="9"/>
  <c r="W83" i="9" s="1"/>
  <c r="V83" i="9" s="1"/>
  <c r="W84" i="8"/>
  <c r="V84" i="8" s="1"/>
  <c r="X85" i="8"/>
  <c r="X83" i="7"/>
  <c r="W83" i="7" s="1"/>
  <c r="V83" i="7" s="1"/>
  <c r="X82" i="5"/>
  <c r="W82" i="5" s="1"/>
  <c r="V82" i="5" s="1"/>
  <c r="Y88" i="4"/>
  <c r="X87" i="4"/>
  <c r="W87" i="4" s="1"/>
  <c r="U16" i="1" s="1"/>
  <c r="W82" i="6" l="1"/>
  <c r="V82" i="6" s="1"/>
  <c r="X83" i="6"/>
  <c r="X83" i="12"/>
  <c r="W83" i="12" s="1"/>
  <c r="W86" i="11"/>
  <c r="V86" i="11" s="1"/>
  <c r="X87" i="11"/>
  <c r="X84" i="10"/>
  <c r="W84" i="10" s="1"/>
  <c r="V84" i="10" s="1"/>
  <c r="X84" i="9"/>
  <c r="W84" i="9" s="1"/>
  <c r="V84" i="9" s="1"/>
  <c r="X86" i="8"/>
  <c r="W85" i="8"/>
  <c r="V85" i="8" s="1"/>
  <c r="X84" i="7"/>
  <c r="W84" i="7" s="1"/>
  <c r="V84" i="7" s="1"/>
  <c r="X83" i="5"/>
  <c r="W83" i="5" s="1"/>
  <c r="V83" i="5" s="1"/>
  <c r="Y89" i="4"/>
  <c r="X88" i="4"/>
  <c r="W88" i="4" s="1"/>
  <c r="U17" i="1" s="1"/>
  <c r="W83" i="6" l="1"/>
  <c r="V83" i="6" s="1"/>
  <c r="X84" i="6"/>
  <c r="X84" i="12"/>
  <c r="W84" i="12" s="1"/>
  <c r="X88" i="11"/>
  <c r="W87" i="11"/>
  <c r="V87" i="11" s="1"/>
  <c r="X85" i="10"/>
  <c r="W85" i="10" s="1"/>
  <c r="V85" i="10" s="1"/>
  <c r="X85" i="9"/>
  <c r="W85" i="9" s="1"/>
  <c r="V85" i="9" s="1"/>
  <c r="X87" i="8"/>
  <c r="W86" i="8"/>
  <c r="V86" i="8" s="1"/>
  <c r="X85" i="7"/>
  <c r="W85" i="7" s="1"/>
  <c r="V85" i="7" s="1"/>
  <c r="X84" i="5"/>
  <c r="W84" i="5" s="1"/>
  <c r="V84" i="5" s="1"/>
  <c r="Y90" i="4"/>
  <c r="X89" i="4"/>
  <c r="W89" i="4" s="1"/>
  <c r="W84" i="6" l="1"/>
  <c r="V84" i="6" s="1"/>
  <c r="X85" i="6"/>
  <c r="X85" i="12"/>
  <c r="W85" i="12" s="1"/>
  <c r="X89" i="11"/>
  <c r="W88" i="11"/>
  <c r="V88" i="11" s="1"/>
  <c r="X86" i="10"/>
  <c r="W86" i="10" s="1"/>
  <c r="V86" i="10" s="1"/>
  <c r="X86" i="9"/>
  <c r="W86" i="9" s="1"/>
  <c r="V86" i="9" s="1"/>
  <c r="X88" i="8"/>
  <c r="W87" i="8"/>
  <c r="V87" i="8" s="1"/>
  <c r="X86" i="7"/>
  <c r="W86" i="7" s="1"/>
  <c r="V86" i="7" s="1"/>
  <c r="X85" i="5"/>
  <c r="W85" i="5" s="1"/>
  <c r="V85" i="5" s="1"/>
  <c r="Y91" i="4"/>
  <c r="X90" i="4"/>
  <c r="W90" i="4" s="1"/>
  <c r="W85" i="6" l="1"/>
  <c r="V85" i="6" s="1"/>
  <c r="X86" i="6"/>
  <c r="X86" i="12"/>
  <c r="W86" i="12" s="1"/>
  <c r="W89" i="11"/>
  <c r="V89" i="11" s="1"/>
  <c r="X90" i="11"/>
  <c r="X87" i="10"/>
  <c r="W87" i="10" s="1"/>
  <c r="V87" i="10" s="1"/>
  <c r="X87" i="9"/>
  <c r="W87" i="9" s="1"/>
  <c r="V87" i="9" s="1"/>
  <c r="W88" i="8"/>
  <c r="V88" i="8" s="1"/>
  <c r="X89" i="8"/>
  <c r="X87" i="7"/>
  <c r="W87" i="7" s="1"/>
  <c r="V87" i="7" s="1"/>
  <c r="X86" i="5"/>
  <c r="W86" i="5" s="1"/>
  <c r="V86" i="5" s="1"/>
  <c r="Y92" i="4"/>
  <c r="X91" i="4"/>
  <c r="W91" i="4" s="1"/>
  <c r="W86" i="6" l="1"/>
  <c r="V86" i="6" s="1"/>
  <c r="X87" i="6"/>
  <c r="X87" i="12"/>
  <c r="W87" i="12" s="1"/>
  <c r="X91" i="11"/>
  <c r="W90" i="11"/>
  <c r="V90" i="11" s="1"/>
  <c r="X88" i="10"/>
  <c r="W88" i="10" s="1"/>
  <c r="V88" i="10" s="1"/>
  <c r="X88" i="9"/>
  <c r="W88" i="9" s="1"/>
  <c r="V88" i="9" s="1"/>
  <c r="X90" i="8"/>
  <c r="W89" i="8"/>
  <c r="V89" i="8" s="1"/>
  <c r="X88" i="7"/>
  <c r="W88" i="7" s="1"/>
  <c r="V88" i="7" s="1"/>
  <c r="U61" i="1" s="1"/>
  <c r="X87" i="5"/>
  <c r="W87" i="5" s="1"/>
  <c r="V87" i="5" s="1"/>
  <c r="Y93" i="4"/>
  <c r="X92" i="4"/>
  <c r="W92" i="4" s="1"/>
  <c r="W87" i="6" l="1"/>
  <c r="V87" i="6" s="1"/>
  <c r="X88" i="6"/>
  <c r="X88" i="12"/>
  <c r="W88" i="12" s="1"/>
  <c r="X92" i="11"/>
  <c r="W91" i="11"/>
  <c r="V91" i="11" s="1"/>
  <c r="X89" i="10"/>
  <c r="W89" i="10" s="1"/>
  <c r="V89" i="10" s="1"/>
  <c r="X89" i="9"/>
  <c r="W89" i="9" s="1"/>
  <c r="V89" i="9" s="1"/>
  <c r="X91" i="8"/>
  <c r="W90" i="8"/>
  <c r="V90" i="8" s="1"/>
  <c r="X89" i="7"/>
  <c r="W89" i="7" s="1"/>
  <c r="V89" i="7" s="1"/>
  <c r="X88" i="5"/>
  <c r="W88" i="5" s="1"/>
  <c r="V88" i="5" s="1"/>
  <c r="Y94" i="4"/>
  <c r="X93" i="4"/>
  <c r="W93" i="4" s="1"/>
  <c r="W88" i="6" l="1"/>
  <c r="V88" i="6" s="1"/>
  <c r="X89" i="6"/>
  <c r="X89" i="12"/>
  <c r="W89" i="12" s="1"/>
  <c r="X93" i="11"/>
  <c r="W92" i="11"/>
  <c r="V92" i="11" s="1"/>
  <c r="X90" i="10"/>
  <c r="W90" i="10" s="1"/>
  <c r="V90" i="10" s="1"/>
  <c r="X90" i="9"/>
  <c r="W90" i="9" s="1"/>
  <c r="V90" i="9" s="1"/>
  <c r="X92" i="8"/>
  <c r="W91" i="8"/>
  <c r="V91" i="8" s="1"/>
  <c r="X90" i="7"/>
  <c r="W90" i="7" s="1"/>
  <c r="V90" i="7" s="1"/>
  <c r="X89" i="5"/>
  <c r="W89" i="5" s="1"/>
  <c r="V89" i="5" s="1"/>
  <c r="Y95" i="4"/>
  <c r="X94" i="4"/>
  <c r="W94" i="4" s="1"/>
  <c r="W89" i="6" l="1"/>
  <c r="V89" i="6" s="1"/>
  <c r="X90" i="6"/>
  <c r="X90" i="12"/>
  <c r="W90" i="12" s="1"/>
  <c r="X94" i="11"/>
  <c r="W93" i="11"/>
  <c r="V93" i="11" s="1"/>
  <c r="X91" i="10"/>
  <c r="W91" i="10" s="1"/>
  <c r="V91" i="10" s="1"/>
  <c r="X91" i="9"/>
  <c r="W91" i="9" s="1"/>
  <c r="V91" i="9" s="1"/>
  <c r="U125" i="1" s="1"/>
  <c r="W92" i="8"/>
  <c r="V92" i="8" s="1"/>
  <c r="X93" i="8"/>
  <c r="X91" i="7"/>
  <c r="W91" i="7" s="1"/>
  <c r="V91" i="7" s="1"/>
  <c r="X90" i="5"/>
  <c r="W90" i="5" s="1"/>
  <c r="V90" i="5" s="1"/>
  <c r="Y96" i="4"/>
  <c r="X95" i="4"/>
  <c r="W95" i="4" s="1"/>
  <c r="W90" i="6" l="1"/>
  <c r="V90" i="6" s="1"/>
  <c r="X91" i="6"/>
  <c r="X91" i="12"/>
  <c r="W91" i="12" s="1"/>
  <c r="X95" i="11"/>
  <c r="W94" i="11"/>
  <c r="V94" i="11" s="1"/>
  <c r="X92" i="10"/>
  <c r="W92" i="10" s="1"/>
  <c r="V92" i="10" s="1"/>
  <c r="X92" i="9"/>
  <c r="W92" i="9" s="1"/>
  <c r="V92" i="9" s="1"/>
  <c r="W93" i="8"/>
  <c r="V93" i="8" s="1"/>
  <c r="X94" i="8"/>
  <c r="X92" i="7"/>
  <c r="W92" i="7" s="1"/>
  <c r="V92" i="7" s="1"/>
  <c r="X91" i="5"/>
  <c r="W91" i="5" s="1"/>
  <c r="V91" i="5" s="1"/>
  <c r="U30" i="1" s="1"/>
  <c r="U29" i="1" s="1"/>
  <c r="Y97" i="4"/>
  <c r="X96" i="4"/>
  <c r="W96" i="4" s="1"/>
  <c r="W91" i="6" l="1"/>
  <c r="V91" i="6" s="1"/>
  <c r="X92" i="6"/>
  <c r="X92" i="12"/>
  <c r="W92" i="12" s="1"/>
  <c r="X96" i="11"/>
  <c r="W95" i="11"/>
  <c r="V95" i="11" s="1"/>
  <c r="U179" i="1" s="1"/>
  <c r="X93" i="10"/>
  <c r="W93" i="10" s="1"/>
  <c r="V93" i="10" s="1"/>
  <c r="X93" i="9"/>
  <c r="W93" i="9" s="1"/>
  <c r="V93" i="9" s="1"/>
  <c r="W94" i="8"/>
  <c r="V94" i="8" s="1"/>
  <c r="U121" i="1" s="1"/>
  <c r="X95" i="8"/>
  <c r="X93" i="7"/>
  <c r="W93" i="7" s="1"/>
  <c r="V93" i="7" s="1"/>
  <c r="X92" i="5"/>
  <c r="W92" i="5" s="1"/>
  <c r="V92" i="5" s="1"/>
  <c r="Y98" i="4"/>
  <c r="X97" i="4"/>
  <c r="W97" i="4" s="1"/>
  <c r="W92" i="6" l="1"/>
  <c r="V92" i="6" s="1"/>
  <c r="X93" i="6"/>
  <c r="X93" i="12"/>
  <c r="W93" i="12" s="1"/>
  <c r="X97" i="11"/>
  <c r="W96" i="11"/>
  <c r="V96" i="11" s="1"/>
  <c r="X94" i="10"/>
  <c r="W94" i="10" s="1"/>
  <c r="V94" i="10" s="1"/>
  <c r="X94" i="9"/>
  <c r="W94" i="9" s="1"/>
  <c r="V94" i="9" s="1"/>
  <c r="X96" i="8"/>
  <c r="W95" i="8"/>
  <c r="V95" i="8" s="1"/>
  <c r="X94" i="7"/>
  <c r="W94" i="7" s="1"/>
  <c r="V94" i="7" s="1"/>
  <c r="X93" i="5"/>
  <c r="W93" i="5" s="1"/>
  <c r="V93" i="5" s="1"/>
  <c r="Y99" i="4"/>
  <c r="X98" i="4"/>
  <c r="W98" i="4" s="1"/>
  <c r="W93" i="6" l="1"/>
  <c r="V93" i="6" s="1"/>
  <c r="X94" i="6"/>
  <c r="X94" i="12"/>
  <c r="W94" i="12" s="1"/>
  <c r="W97" i="11"/>
  <c r="V97" i="11" s="1"/>
  <c r="X98" i="11"/>
  <c r="X95" i="10"/>
  <c r="W95" i="10" s="1"/>
  <c r="V95" i="10" s="1"/>
  <c r="X95" i="9"/>
  <c r="W95" i="9" s="1"/>
  <c r="V95" i="9" s="1"/>
  <c r="W96" i="8"/>
  <c r="V96" i="8" s="1"/>
  <c r="X97" i="8"/>
  <c r="X95" i="7"/>
  <c r="W95" i="7" s="1"/>
  <c r="V95" i="7" s="1"/>
  <c r="X94" i="5"/>
  <c r="W94" i="5" s="1"/>
  <c r="V94" i="5" s="1"/>
  <c r="Y100" i="4"/>
  <c r="X99" i="4"/>
  <c r="W99" i="4" s="1"/>
  <c r="W94" i="6" l="1"/>
  <c r="V94" i="6" s="1"/>
  <c r="X95" i="6"/>
  <c r="X95" i="12"/>
  <c r="W95" i="12" s="1"/>
  <c r="W98" i="11"/>
  <c r="V98" i="11" s="1"/>
  <c r="X99" i="11"/>
  <c r="X96" i="10"/>
  <c r="W96" i="10" s="1"/>
  <c r="V96" i="10" s="1"/>
  <c r="X96" i="9"/>
  <c r="W96" i="9" s="1"/>
  <c r="V96" i="9" s="1"/>
  <c r="X98" i="8"/>
  <c r="W97" i="8"/>
  <c r="V97" i="8" s="1"/>
  <c r="X96" i="7"/>
  <c r="W96" i="7" s="1"/>
  <c r="V96" i="7" s="1"/>
  <c r="X95" i="5"/>
  <c r="W95" i="5" s="1"/>
  <c r="V95" i="5" s="1"/>
  <c r="Y101" i="4"/>
  <c r="X100" i="4"/>
  <c r="W100" i="4" s="1"/>
  <c r="U18" i="1" s="1"/>
  <c r="W95" i="6" l="1"/>
  <c r="V95" i="6" s="1"/>
  <c r="X96" i="6"/>
  <c r="X96" i="12"/>
  <c r="W96" i="12" s="1"/>
  <c r="X100" i="11"/>
  <c r="W99" i="11"/>
  <c r="V99" i="11" s="1"/>
  <c r="X97" i="10"/>
  <c r="W97" i="10" s="1"/>
  <c r="V97" i="10" s="1"/>
  <c r="X97" i="9"/>
  <c r="W97" i="9" s="1"/>
  <c r="V97" i="9" s="1"/>
  <c r="W98" i="8"/>
  <c r="V98" i="8" s="1"/>
  <c r="X99" i="8"/>
  <c r="X97" i="7"/>
  <c r="W97" i="7" s="1"/>
  <c r="V97" i="7" s="1"/>
  <c r="X96" i="5"/>
  <c r="W96" i="5" s="1"/>
  <c r="V96" i="5" s="1"/>
  <c r="Y102" i="4"/>
  <c r="X101" i="4"/>
  <c r="W101" i="4" s="1"/>
  <c r="W96" i="6" l="1"/>
  <c r="V96" i="6" s="1"/>
  <c r="X97" i="6"/>
  <c r="X97" i="12"/>
  <c r="W97" i="12" s="1"/>
  <c r="X101" i="11"/>
  <c r="W100" i="11"/>
  <c r="V100" i="11" s="1"/>
  <c r="X98" i="10"/>
  <c r="W98" i="10" s="1"/>
  <c r="V98" i="10" s="1"/>
  <c r="X98" i="9"/>
  <c r="W98" i="9" s="1"/>
  <c r="V98" i="9" s="1"/>
  <c r="X100" i="8"/>
  <c r="W99" i="8"/>
  <c r="V99" i="8" s="1"/>
  <c r="X98" i="7"/>
  <c r="W98" i="7" s="1"/>
  <c r="V98" i="7" s="1"/>
  <c r="X97" i="5"/>
  <c r="W97" i="5" s="1"/>
  <c r="V97" i="5" s="1"/>
  <c r="Y103" i="4"/>
  <c r="X102" i="4"/>
  <c r="W102" i="4" s="1"/>
  <c r="W97" i="6" l="1"/>
  <c r="V97" i="6" s="1"/>
  <c r="X98" i="6"/>
  <c r="X98" i="12"/>
  <c r="W98" i="12" s="1"/>
  <c r="W101" i="11"/>
  <c r="V101" i="11" s="1"/>
  <c r="X102" i="11"/>
  <c r="X99" i="10"/>
  <c r="W99" i="10" s="1"/>
  <c r="V99" i="10" s="1"/>
  <c r="X99" i="9"/>
  <c r="W99" i="9" s="1"/>
  <c r="V99" i="9" s="1"/>
  <c r="W100" i="8"/>
  <c r="V100" i="8" s="1"/>
  <c r="U122" i="1" s="1"/>
  <c r="X101" i="8"/>
  <c r="X99" i="7"/>
  <c r="W99" i="7" s="1"/>
  <c r="V99" i="7" s="1"/>
  <c r="X98" i="5"/>
  <c r="W98" i="5" s="1"/>
  <c r="V98" i="5" s="1"/>
  <c r="Y104" i="4"/>
  <c r="X103" i="4"/>
  <c r="W103" i="4" s="1"/>
  <c r="W98" i="6" l="1"/>
  <c r="V98" i="6" s="1"/>
  <c r="X99" i="6"/>
  <c r="X99" i="12"/>
  <c r="W99" i="12" s="1"/>
  <c r="W102" i="11"/>
  <c r="V102" i="11" s="1"/>
  <c r="X103" i="11"/>
  <c r="X100" i="10"/>
  <c r="W100" i="10" s="1"/>
  <c r="V100" i="10" s="1"/>
  <c r="X100" i="9"/>
  <c r="W100" i="9" s="1"/>
  <c r="V100" i="9" s="1"/>
  <c r="X102" i="8"/>
  <c r="W101" i="8"/>
  <c r="V101" i="8" s="1"/>
  <c r="X100" i="7"/>
  <c r="W100" i="7" s="1"/>
  <c r="V100" i="7" s="1"/>
  <c r="X99" i="5"/>
  <c r="W99" i="5" s="1"/>
  <c r="V99" i="5" s="1"/>
  <c r="Y105" i="4"/>
  <c r="X104" i="4"/>
  <c r="W104" i="4" s="1"/>
  <c r="W99" i="6" l="1"/>
  <c r="V99" i="6" s="1"/>
  <c r="X100" i="6"/>
  <c r="X100" i="12"/>
  <c r="W100" i="12" s="1"/>
  <c r="W103" i="11"/>
  <c r="V103" i="11" s="1"/>
  <c r="X104" i="11"/>
  <c r="X101" i="10"/>
  <c r="W101" i="10" s="1"/>
  <c r="V101" i="10" s="1"/>
  <c r="X101" i="9"/>
  <c r="W101" i="9" s="1"/>
  <c r="V101" i="9" s="1"/>
  <c r="W102" i="8"/>
  <c r="V102" i="8" s="1"/>
  <c r="X103" i="8"/>
  <c r="X101" i="7"/>
  <c r="W101" i="7" s="1"/>
  <c r="V101" i="7" s="1"/>
  <c r="X100" i="5"/>
  <c r="W100" i="5" s="1"/>
  <c r="V100" i="5" s="1"/>
  <c r="Y106" i="4"/>
  <c r="X105" i="4"/>
  <c r="W105" i="4" s="1"/>
  <c r="W100" i="6" l="1"/>
  <c r="V100" i="6" s="1"/>
  <c r="X101" i="6"/>
  <c r="X101" i="12"/>
  <c r="W101" i="12" s="1"/>
  <c r="X105" i="11"/>
  <c r="W104" i="11"/>
  <c r="V104" i="11" s="1"/>
  <c r="X102" i="10"/>
  <c r="W102" i="10" s="1"/>
  <c r="V102" i="10" s="1"/>
  <c r="X102" i="9"/>
  <c r="W102" i="9" s="1"/>
  <c r="V102" i="9" s="1"/>
  <c r="X104" i="8"/>
  <c r="W103" i="8"/>
  <c r="V103" i="8" s="1"/>
  <c r="X102" i="7"/>
  <c r="W102" i="7" s="1"/>
  <c r="V102" i="7" s="1"/>
  <c r="X101" i="5"/>
  <c r="W101" i="5" s="1"/>
  <c r="V101" i="5" s="1"/>
  <c r="Y107" i="4"/>
  <c r="X106" i="4"/>
  <c r="W106" i="4" s="1"/>
  <c r="W101" i="6" l="1"/>
  <c r="V101" i="6" s="1"/>
  <c r="X102" i="6"/>
  <c r="X102" i="12"/>
  <c r="W102" i="12" s="1"/>
  <c r="W105" i="11"/>
  <c r="V105" i="11" s="1"/>
  <c r="X106" i="11"/>
  <c r="X103" i="10"/>
  <c r="W103" i="10" s="1"/>
  <c r="V103" i="10" s="1"/>
  <c r="X103" i="9"/>
  <c r="W103" i="9" s="1"/>
  <c r="V103" i="9" s="1"/>
  <c r="W104" i="8"/>
  <c r="V104" i="8" s="1"/>
  <c r="X105" i="8"/>
  <c r="X103" i="7"/>
  <c r="W103" i="7" s="1"/>
  <c r="V103" i="7" s="1"/>
  <c r="X102" i="5"/>
  <c r="W102" i="5" s="1"/>
  <c r="V102" i="5" s="1"/>
  <c r="Y108" i="4"/>
  <c r="X107" i="4"/>
  <c r="W107" i="4" s="1"/>
  <c r="W102" i="6" l="1"/>
  <c r="V102" i="6" s="1"/>
  <c r="X103" i="6"/>
  <c r="X103" i="12"/>
  <c r="W103" i="12" s="1"/>
  <c r="X107" i="11"/>
  <c r="W106" i="11"/>
  <c r="V106" i="11" s="1"/>
  <c r="X104" i="10"/>
  <c r="W104" i="10" s="1"/>
  <c r="V104" i="10" s="1"/>
  <c r="X104" i="9"/>
  <c r="W104" i="9" s="1"/>
  <c r="V104" i="9" s="1"/>
  <c r="X106" i="8"/>
  <c r="W105" i="8"/>
  <c r="V105" i="8" s="1"/>
  <c r="X104" i="7"/>
  <c r="W104" i="7" s="1"/>
  <c r="V104" i="7" s="1"/>
  <c r="X103" i="5"/>
  <c r="W103" i="5" s="1"/>
  <c r="V103" i="5" s="1"/>
  <c r="Y109" i="4"/>
  <c r="X108" i="4"/>
  <c r="W108" i="4" s="1"/>
  <c r="W103" i="6" l="1"/>
  <c r="V103" i="6" s="1"/>
  <c r="X104" i="6"/>
  <c r="X104" i="12"/>
  <c r="W104" i="12" s="1"/>
  <c r="W107" i="11"/>
  <c r="V107" i="11" s="1"/>
  <c r="X108" i="11"/>
  <c r="X105" i="10"/>
  <c r="W105" i="10" s="1"/>
  <c r="V105" i="10" s="1"/>
  <c r="X105" i="9"/>
  <c r="W105" i="9" s="1"/>
  <c r="V105" i="9" s="1"/>
  <c r="X107" i="8"/>
  <c r="W106" i="8"/>
  <c r="V106" i="8" s="1"/>
  <c r="X105" i="7"/>
  <c r="W105" i="7" s="1"/>
  <c r="V105" i="7" s="1"/>
  <c r="X104" i="5"/>
  <c r="W104" i="5" s="1"/>
  <c r="V104" i="5" s="1"/>
  <c r="Y110" i="4"/>
  <c r="X109" i="4"/>
  <c r="W109" i="4" s="1"/>
  <c r="W104" i="6" l="1"/>
  <c r="V104" i="6" s="1"/>
  <c r="X105" i="6"/>
  <c r="X105" i="12"/>
  <c r="W105" i="12" s="1"/>
  <c r="X109" i="11"/>
  <c r="W108" i="11"/>
  <c r="V108" i="11" s="1"/>
  <c r="X106" i="10"/>
  <c r="W106" i="10" s="1"/>
  <c r="V106" i="10" s="1"/>
  <c r="X106" i="9"/>
  <c r="W106" i="9" s="1"/>
  <c r="V106" i="9" s="1"/>
  <c r="X108" i="8"/>
  <c r="W107" i="8"/>
  <c r="V107" i="8" s="1"/>
  <c r="X106" i="7"/>
  <c r="W106" i="7" s="1"/>
  <c r="V106" i="7" s="1"/>
  <c r="X105" i="5"/>
  <c r="W105" i="5" s="1"/>
  <c r="V105" i="5" s="1"/>
  <c r="Y111" i="4"/>
  <c r="X110" i="4"/>
  <c r="W110" i="4" s="1"/>
  <c r="W105" i="6" l="1"/>
  <c r="V105" i="6" s="1"/>
  <c r="X106" i="6"/>
  <c r="X106" i="12"/>
  <c r="W106" i="12" s="1"/>
  <c r="W109" i="11"/>
  <c r="V109" i="11" s="1"/>
  <c r="X110" i="11"/>
  <c r="X107" i="10"/>
  <c r="W107" i="10" s="1"/>
  <c r="V107" i="10" s="1"/>
  <c r="X107" i="9"/>
  <c r="W107" i="9" s="1"/>
  <c r="V107" i="9" s="1"/>
  <c r="W108" i="8"/>
  <c r="V108" i="8" s="1"/>
  <c r="X109" i="8"/>
  <c r="X107" i="7"/>
  <c r="W107" i="7" s="1"/>
  <c r="V107" i="7" s="1"/>
  <c r="X106" i="5"/>
  <c r="W106" i="5" s="1"/>
  <c r="V106" i="5" s="1"/>
  <c r="Y112" i="4"/>
  <c r="X111" i="4"/>
  <c r="W111" i="4" s="1"/>
  <c r="W106" i="6" l="1"/>
  <c r="V106" i="6" s="1"/>
  <c r="X107" i="6"/>
  <c r="X107" i="12"/>
  <c r="W107" i="12" s="1"/>
  <c r="W110" i="11"/>
  <c r="V110" i="11" s="1"/>
  <c r="X111" i="11"/>
  <c r="X108" i="10"/>
  <c r="W108" i="10" s="1"/>
  <c r="V108" i="10" s="1"/>
  <c r="X108" i="9"/>
  <c r="W108" i="9" s="1"/>
  <c r="V108" i="9" s="1"/>
  <c r="W109" i="8"/>
  <c r="V109" i="8" s="1"/>
  <c r="X110" i="8"/>
  <c r="X108" i="7"/>
  <c r="W108" i="7" s="1"/>
  <c r="V108" i="7" s="1"/>
  <c r="X107" i="5"/>
  <c r="W107" i="5" s="1"/>
  <c r="V107" i="5" s="1"/>
  <c r="Y113" i="4"/>
  <c r="X112" i="4"/>
  <c r="W112" i="4" s="1"/>
  <c r="U19" i="1" s="1"/>
  <c r="W107" i="6" l="1"/>
  <c r="V107" i="6" s="1"/>
  <c r="X108" i="6"/>
  <c r="X108" i="12"/>
  <c r="W108" i="12" s="1"/>
  <c r="X112" i="11"/>
  <c r="W111" i="11"/>
  <c r="V111" i="11" s="1"/>
  <c r="X109" i="10"/>
  <c r="W109" i="10" s="1"/>
  <c r="V109" i="10" s="1"/>
  <c r="X109" i="9"/>
  <c r="W109" i="9" s="1"/>
  <c r="V109" i="9" s="1"/>
  <c r="X111" i="8"/>
  <c r="W110" i="8"/>
  <c r="V110" i="8" s="1"/>
  <c r="X109" i="7"/>
  <c r="W109" i="7" s="1"/>
  <c r="V109" i="7" s="1"/>
  <c r="U62" i="1" s="1"/>
  <c r="X108" i="5"/>
  <c r="W108" i="5" s="1"/>
  <c r="V108" i="5" s="1"/>
  <c r="Y114" i="4"/>
  <c r="X113" i="4"/>
  <c r="W113" i="4" s="1"/>
  <c r="W108" i="6" l="1"/>
  <c r="V108" i="6" s="1"/>
  <c r="X109" i="6"/>
  <c r="X109" i="12"/>
  <c r="W109" i="12" s="1"/>
  <c r="X113" i="11"/>
  <c r="W112" i="11"/>
  <c r="V112" i="11" s="1"/>
  <c r="X110" i="10"/>
  <c r="W110" i="10" s="1"/>
  <c r="V110" i="10" s="1"/>
  <c r="X110" i="9"/>
  <c r="W110" i="9" s="1"/>
  <c r="V110" i="9" s="1"/>
  <c r="X112" i="8"/>
  <c r="W111" i="8"/>
  <c r="V111" i="8" s="1"/>
  <c r="X110" i="7"/>
  <c r="W110" i="7" s="1"/>
  <c r="V110" i="7" s="1"/>
  <c r="X109" i="5"/>
  <c r="W109" i="5" s="1"/>
  <c r="V109" i="5" s="1"/>
  <c r="Y115" i="4"/>
  <c r="X114" i="4"/>
  <c r="W114" i="4" s="1"/>
  <c r="W109" i="6" l="1"/>
  <c r="V109" i="6" s="1"/>
  <c r="X110" i="6"/>
  <c r="X110" i="12"/>
  <c r="W110" i="12" s="1"/>
  <c r="W113" i="11"/>
  <c r="V113" i="11" s="1"/>
  <c r="X114" i="11"/>
  <c r="X111" i="10"/>
  <c r="W111" i="10" s="1"/>
  <c r="V111" i="10" s="1"/>
  <c r="X111" i="9"/>
  <c r="W111" i="9" s="1"/>
  <c r="V111" i="9" s="1"/>
  <c r="W112" i="8"/>
  <c r="V112" i="8" s="1"/>
  <c r="X113" i="8"/>
  <c r="X111" i="7"/>
  <c r="W111" i="7" s="1"/>
  <c r="V111" i="7" s="1"/>
  <c r="X110" i="5"/>
  <c r="W110" i="5" s="1"/>
  <c r="V110" i="5" s="1"/>
  <c r="Y116" i="4"/>
  <c r="X115" i="4"/>
  <c r="W115" i="4" s="1"/>
  <c r="W110" i="6" l="1"/>
  <c r="V110" i="6" s="1"/>
  <c r="X111" i="6"/>
  <c r="X111" i="12"/>
  <c r="W111" i="12" s="1"/>
  <c r="W114" i="11"/>
  <c r="V114" i="11" s="1"/>
  <c r="X115" i="11"/>
  <c r="X112" i="10"/>
  <c r="W112" i="10" s="1"/>
  <c r="V112" i="10" s="1"/>
  <c r="X112" i="9"/>
  <c r="W112" i="9" s="1"/>
  <c r="V112" i="9" s="1"/>
  <c r="X114" i="8"/>
  <c r="W113" i="8"/>
  <c r="V113" i="8" s="1"/>
  <c r="X112" i="7"/>
  <c r="W112" i="7" s="1"/>
  <c r="V112" i="7" s="1"/>
  <c r="X111" i="5"/>
  <c r="W111" i="5" s="1"/>
  <c r="V111" i="5" s="1"/>
  <c r="Y117" i="4"/>
  <c r="X116" i="4"/>
  <c r="W116" i="4" s="1"/>
  <c r="W111" i="6" l="1"/>
  <c r="V111" i="6" s="1"/>
  <c r="X112" i="6"/>
  <c r="X112" i="12"/>
  <c r="W112" i="12" s="1"/>
  <c r="W115" i="11"/>
  <c r="V115" i="11" s="1"/>
  <c r="X116" i="11"/>
  <c r="X113" i="10"/>
  <c r="W113" i="10" s="1"/>
  <c r="V113" i="10" s="1"/>
  <c r="X113" i="9"/>
  <c r="W113" i="9" s="1"/>
  <c r="V113" i="9" s="1"/>
  <c r="W114" i="8"/>
  <c r="V114" i="8" s="1"/>
  <c r="X115" i="8"/>
  <c r="X113" i="7"/>
  <c r="W113" i="7" s="1"/>
  <c r="V113" i="7" s="1"/>
  <c r="X112" i="5"/>
  <c r="W112" i="5" s="1"/>
  <c r="V112" i="5" s="1"/>
  <c r="Y118" i="4"/>
  <c r="X117" i="4"/>
  <c r="W117" i="4" s="1"/>
  <c r="W112" i="6" l="1"/>
  <c r="V112" i="6" s="1"/>
  <c r="X113" i="6"/>
  <c r="X113" i="12"/>
  <c r="W113" i="12" s="1"/>
  <c r="X117" i="11"/>
  <c r="W116" i="11"/>
  <c r="V116" i="11" s="1"/>
  <c r="X114" i="10"/>
  <c r="W114" i="10" s="1"/>
  <c r="V114" i="10" s="1"/>
  <c r="X114" i="9"/>
  <c r="W114" i="9" s="1"/>
  <c r="V114" i="9" s="1"/>
  <c r="X116" i="8"/>
  <c r="W115" i="8"/>
  <c r="V115" i="8" s="1"/>
  <c r="X114" i="7"/>
  <c r="W114" i="7" s="1"/>
  <c r="V114" i="7" s="1"/>
  <c r="X113" i="5"/>
  <c r="W113" i="5" s="1"/>
  <c r="V113" i="5" s="1"/>
  <c r="Y119" i="4"/>
  <c r="X118" i="4"/>
  <c r="W118" i="4" s="1"/>
  <c r="W113" i="6" l="1"/>
  <c r="V113" i="6" s="1"/>
  <c r="X114" i="6"/>
  <c r="X114" i="12"/>
  <c r="W114" i="12" s="1"/>
  <c r="X118" i="11"/>
  <c r="W117" i="11"/>
  <c r="V117" i="11" s="1"/>
  <c r="X115" i="10"/>
  <c r="W115" i="10" s="1"/>
  <c r="V115" i="10" s="1"/>
  <c r="X115" i="9"/>
  <c r="W115" i="9" s="1"/>
  <c r="V115" i="9" s="1"/>
  <c r="W116" i="8"/>
  <c r="V116" i="8" s="1"/>
  <c r="U123" i="1" s="1"/>
  <c r="X117" i="8"/>
  <c r="X115" i="7"/>
  <c r="W115" i="7" s="1"/>
  <c r="V115" i="7" s="1"/>
  <c r="X114" i="5"/>
  <c r="W114" i="5" s="1"/>
  <c r="V114" i="5" s="1"/>
  <c r="Y120" i="4"/>
  <c r="X119" i="4"/>
  <c r="W119" i="4" s="1"/>
  <c r="W114" i="6" l="1"/>
  <c r="V114" i="6" s="1"/>
  <c r="X115" i="6"/>
  <c r="X115" i="12"/>
  <c r="W115" i="12" s="1"/>
  <c r="W118" i="11"/>
  <c r="V118" i="11" s="1"/>
  <c r="X119" i="11"/>
  <c r="X116" i="10"/>
  <c r="W116" i="10" s="1"/>
  <c r="V116" i="10" s="1"/>
  <c r="X116" i="9"/>
  <c r="W116" i="9" s="1"/>
  <c r="V116" i="9" s="1"/>
  <c r="X118" i="8"/>
  <c r="W117" i="8"/>
  <c r="V117" i="8" s="1"/>
  <c r="X116" i="7"/>
  <c r="W116" i="7" s="1"/>
  <c r="V116" i="7" s="1"/>
  <c r="X115" i="5"/>
  <c r="W115" i="5" s="1"/>
  <c r="V115" i="5" s="1"/>
  <c r="Y121" i="4"/>
  <c r="X120" i="4"/>
  <c r="W120" i="4" s="1"/>
  <c r="W115" i="6" l="1"/>
  <c r="V115" i="6" s="1"/>
  <c r="X116" i="6"/>
  <c r="X116" i="12"/>
  <c r="W116" i="12" s="1"/>
  <c r="W119" i="11"/>
  <c r="V119" i="11" s="1"/>
  <c r="X120" i="11"/>
  <c r="X117" i="10"/>
  <c r="W117" i="10" s="1"/>
  <c r="V117" i="10" s="1"/>
  <c r="X117" i="9"/>
  <c r="W117" i="9" s="1"/>
  <c r="V117" i="9" s="1"/>
  <c r="X119" i="8"/>
  <c r="W118" i="8"/>
  <c r="V118" i="8" s="1"/>
  <c r="X117" i="7"/>
  <c r="W117" i="7" s="1"/>
  <c r="V117" i="7" s="1"/>
  <c r="X116" i="5"/>
  <c r="W116" i="5" s="1"/>
  <c r="V116" i="5" s="1"/>
  <c r="Y122" i="4"/>
  <c r="X121" i="4"/>
  <c r="W121" i="4" s="1"/>
  <c r="W116" i="6" l="1"/>
  <c r="V116" i="6" s="1"/>
  <c r="X117" i="6"/>
  <c r="X117" i="12"/>
  <c r="W117" i="12" s="1"/>
  <c r="X121" i="11"/>
  <c r="W120" i="11"/>
  <c r="V120" i="11" s="1"/>
  <c r="X118" i="10"/>
  <c r="W118" i="10" s="1"/>
  <c r="V118" i="10" s="1"/>
  <c r="X118" i="9"/>
  <c r="W118" i="9" s="1"/>
  <c r="V118" i="9" s="1"/>
  <c r="X120" i="8"/>
  <c r="W119" i="8"/>
  <c r="V119" i="8" s="1"/>
  <c r="X118" i="7"/>
  <c r="W118" i="7" s="1"/>
  <c r="V118" i="7" s="1"/>
  <c r="X117" i="5"/>
  <c r="W117" i="5" s="1"/>
  <c r="V117" i="5" s="1"/>
  <c r="Y123" i="4"/>
  <c r="X122" i="4"/>
  <c r="W122" i="4" s="1"/>
  <c r="W117" i="6" l="1"/>
  <c r="V117" i="6" s="1"/>
  <c r="X118" i="6"/>
  <c r="X118" i="12"/>
  <c r="W118" i="12" s="1"/>
  <c r="X122" i="11"/>
  <c r="W121" i="11"/>
  <c r="V121" i="11" s="1"/>
  <c r="X119" i="10"/>
  <c r="W119" i="10" s="1"/>
  <c r="V119" i="10" s="1"/>
  <c r="X119" i="9"/>
  <c r="W119" i="9" s="1"/>
  <c r="V119" i="9" s="1"/>
  <c r="W120" i="8"/>
  <c r="V120" i="8" s="1"/>
  <c r="X121" i="8"/>
  <c r="X119" i="7"/>
  <c r="W119" i="7" s="1"/>
  <c r="V119" i="7" s="1"/>
  <c r="X118" i="5"/>
  <c r="W118" i="5" s="1"/>
  <c r="V118" i="5" s="1"/>
  <c r="Y124" i="4"/>
  <c r="X123" i="4"/>
  <c r="W123" i="4" s="1"/>
  <c r="W118" i="6" l="1"/>
  <c r="V118" i="6" s="1"/>
  <c r="X119" i="6"/>
  <c r="X119" i="12"/>
  <c r="W119" i="12" s="1"/>
  <c r="W122" i="11"/>
  <c r="V122" i="11" s="1"/>
  <c r="X123" i="11"/>
  <c r="X120" i="10"/>
  <c r="W120" i="10" s="1"/>
  <c r="V120" i="10" s="1"/>
  <c r="X120" i="9"/>
  <c r="W120" i="9" s="1"/>
  <c r="V120" i="9" s="1"/>
  <c r="W121" i="8"/>
  <c r="V121" i="8" s="1"/>
  <c r="X122" i="8"/>
  <c r="X120" i="7"/>
  <c r="W120" i="7" s="1"/>
  <c r="V120" i="7" s="1"/>
  <c r="X119" i="5"/>
  <c r="W119" i="5" s="1"/>
  <c r="V119" i="5" s="1"/>
  <c r="Y125" i="4"/>
  <c r="X124" i="4"/>
  <c r="W124" i="4" s="1"/>
  <c r="W119" i="6" l="1"/>
  <c r="V119" i="6" s="1"/>
  <c r="X120" i="6"/>
  <c r="X120" i="12"/>
  <c r="W120" i="12" s="1"/>
  <c r="X124" i="11"/>
  <c r="W123" i="11"/>
  <c r="V123" i="11" s="1"/>
  <c r="X121" i="10"/>
  <c r="W121" i="10" s="1"/>
  <c r="V121" i="10" s="1"/>
  <c r="X121" i="9"/>
  <c r="W121" i="9" s="1"/>
  <c r="V121" i="9" s="1"/>
  <c r="X123" i="8"/>
  <c r="W122" i="8"/>
  <c r="V122" i="8" s="1"/>
  <c r="X121" i="7"/>
  <c r="W121" i="7" s="1"/>
  <c r="V121" i="7" s="1"/>
  <c r="X120" i="5"/>
  <c r="W120" i="5" s="1"/>
  <c r="V120" i="5" s="1"/>
  <c r="Y126" i="4"/>
  <c r="X125" i="4"/>
  <c r="W125" i="4" s="1"/>
  <c r="W120" i="6" l="1"/>
  <c r="V120" i="6" s="1"/>
  <c r="X121" i="6"/>
  <c r="X121" i="12"/>
  <c r="W121" i="12" s="1"/>
  <c r="W124" i="11"/>
  <c r="V124" i="11" s="1"/>
  <c r="X125" i="11"/>
  <c r="X122" i="10"/>
  <c r="W122" i="10" s="1"/>
  <c r="V122" i="10" s="1"/>
  <c r="X122" i="9"/>
  <c r="W122" i="9" s="1"/>
  <c r="V122" i="9" s="1"/>
  <c r="X124" i="8"/>
  <c r="W123" i="8"/>
  <c r="V123" i="8" s="1"/>
  <c r="X122" i="7"/>
  <c r="W122" i="7" s="1"/>
  <c r="V122" i="7" s="1"/>
  <c r="X121" i="5"/>
  <c r="W121" i="5" s="1"/>
  <c r="V121" i="5" s="1"/>
  <c r="Y127" i="4"/>
  <c r="X126" i="4"/>
  <c r="W126" i="4" s="1"/>
  <c r="W121" i="6" l="1"/>
  <c r="V121" i="6" s="1"/>
  <c r="X122" i="6"/>
  <c r="X122" i="12"/>
  <c r="W122" i="12" s="1"/>
  <c r="X126" i="11"/>
  <c r="W125" i="11"/>
  <c r="V125" i="11" s="1"/>
  <c r="X123" i="10"/>
  <c r="W123" i="10" s="1"/>
  <c r="V123" i="10" s="1"/>
  <c r="X123" i="9"/>
  <c r="W123" i="9" s="1"/>
  <c r="V123" i="9" s="1"/>
  <c r="W124" i="8"/>
  <c r="V124" i="8" s="1"/>
  <c r="X125" i="8"/>
  <c r="X123" i="7"/>
  <c r="W123" i="7" s="1"/>
  <c r="V123" i="7" s="1"/>
  <c r="X122" i="5"/>
  <c r="W122" i="5" s="1"/>
  <c r="V122" i="5" s="1"/>
  <c r="U31" i="1" s="1"/>
  <c r="Y128" i="4"/>
  <c r="X127" i="4"/>
  <c r="W127" i="4" s="1"/>
  <c r="W122" i="6" l="1"/>
  <c r="V122" i="6" s="1"/>
  <c r="X123" i="6"/>
  <c r="X123" i="12"/>
  <c r="W123" i="12" s="1"/>
  <c r="X127" i="11"/>
  <c r="W126" i="11"/>
  <c r="V126" i="11" s="1"/>
  <c r="X124" i="10"/>
  <c r="W124" i="10" s="1"/>
  <c r="V124" i="10" s="1"/>
  <c r="X124" i="9"/>
  <c r="W124" i="9" s="1"/>
  <c r="V124" i="9" s="1"/>
  <c r="W125" i="8"/>
  <c r="V125" i="8" s="1"/>
  <c r="X126" i="8"/>
  <c r="X124" i="7"/>
  <c r="W124" i="7" s="1"/>
  <c r="V124" i="7" s="1"/>
  <c r="X123" i="5"/>
  <c r="W123" i="5" s="1"/>
  <c r="V123" i="5" s="1"/>
  <c r="Y129" i="4"/>
  <c r="X128" i="4"/>
  <c r="W128" i="4" s="1"/>
  <c r="W123" i="6" l="1"/>
  <c r="V123" i="6" s="1"/>
  <c r="X124" i="6"/>
  <c r="X124" i="12"/>
  <c r="W124" i="12" s="1"/>
  <c r="W127" i="11"/>
  <c r="V127" i="11" s="1"/>
  <c r="X128" i="11"/>
  <c r="X125" i="10"/>
  <c r="W125" i="10" s="1"/>
  <c r="V125" i="10" s="1"/>
  <c r="X125" i="9"/>
  <c r="W125" i="9" s="1"/>
  <c r="V125" i="9" s="1"/>
  <c r="X127" i="8"/>
  <c r="W126" i="8"/>
  <c r="V126" i="8" s="1"/>
  <c r="X125" i="7"/>
  <c r="W125" i="7" s="1"/>
  <c r="V125" i="7" s="1"/>
  <c r="X124" i="5"/>
  <c r="W124" i="5" s="1"/>
  <c r="V124" i="5" s="1"/>
  <c r="Y130" i="4"/>
  <c r="X129" i="4"/>
  <c r="W129" i="4" s="1"/>
  <c r="W124" i="6" l="1"/>
  <c r="V124" i="6" s="1"/>
  <c r="X125" i="6"/>
  <c r="X125" i="12"/>
  <c r="W125" i="12" s="1"/>
  <c r="X129" i="11"/>
  <c r="W128" i="11"/>
  <c r="V128" i="11" s="1"/>
  <c r="X126" i="10"/>
  <c r="W126" i="10" s="1"/>
  <c r="V126" i="10" s="1"/>
  <c r="X126" i="9"/>
  <c r="W126" i="9" s="1"/>
  <c r="V126" i="9" s="1"/>
  <c r="X128" i="8"/>
  <c r="W127" i="8"/>
  <c r="V127" i="8" s="1"/>
  <c r="X126" i="7"/>
  <c r="W126" i="7" s="1"/>
  <c r="V126" i="7" s="1"/>
  <c r="X125" i="5"/>
  <c r="W125" i="5" s="1"/>
  <c r="V125" i="5" s="1"/>
  <c r="Y131" i="4"/>
  <c r="X130" i="4"/>
  <c r="W130" i="4" s="1"/>
  <c r="W125" i="6" l="1"/>
  <c r="V125" i="6" s="1"/>
  <c r="X126" i="6"/>
  <c r="X126" i="12"/>
  <c r="W126" i="12" s="1"/>
  <c r="W129" i="11"/>
  <c r="V129" i="11" s="1"/>
  <c r="X130" i="11"/>
  <c r="X127" i="10"/>
  <c r="W127" i="10" s="1"/>
  <c r="V127" i="10" s="1"/>
  <c r="X127" i="9"/>
  <c r="W127" i="9" s="1"/>
  <c r="V127" i="9" s="1"/>
  <c r="W128" i="8"/>
  <c r="V128" i="8" s="1"/>
  <c r="X129" i="8"/>
  <c r="X127" i="7"/>
  <c r="W127" i="7" s="1"/>
  <c r="V127" i="7" s="1"/>
  <c r="X126" i="5"/>
  <c r="W126" i="5" s="1"/>
  <c r="V126" i="5" s="1"/>
  <c r="Y132" i="4"/>
  <c r="X131" i="4"/>
  <c r="W131" i="4" s="1"/>
  <c r="W126" i="6" l="1"/>
  <c r="V126" i="6" s="1"/>
  <c r="X127" i="6"/>
  <c r="X127" i="12"/>
  <c r="W127" i="12" s="1"/>
  <c r="X131" i="11"/>
  <c r="W130" i="11"/>
  <c r="V130" i="11" s="1"/>
  <c r="X128" i="10"/>
  <c r="W128" i="10" s="1"/>
  <c r="V128" i="10" s="1"/>
  <c r="X128" i="9"/>
  <c r="W128" i="9" s="1"/>
  <c r="V128" i="9" s="1"/>
  <c r="W129" i="8"/>
  <c r="V129" i="8" s="1"/>
  <c r="X130" i="8"/>
  <c r="X128" i="7"/>
  <c r="W128" i="7" s="1"/>
  <c r="V128" i="7" s="1"/>
  <c r="X127" i="5"/>
  <c r="W127" i="5" s="1"/>
  <c r="V127" i="5" s="1"/>
  <c r="Y133" i="4"/>
  <c r="X132" i="4"/>
  <c r="W132" i="4" s="1"/>
  <c r="W127" i="6" l="1"/>
  <c r="V127" i="6" s="1"/>
  <c r="X128" i="6"/>
  <c r="X128" i="12"/>
  <c r="W128" i="12" s="1"/>
  <c r="X132" i="11"/>
  <c r="W131" i="11"/>
  <c r="V131" i="11" s="1"/>
  <c r="X129" i="10"/>
  <c r="W129" i="10" s="1"/>
  <c r="V129" i="10" s="1"/>
  <c r="X129" i="9"/>
  <c r="W129" i="9" s="1"/>
  <c r="V129" i="9" s="1"/>
  <c r="W130" i="8"/>
  <c r="V130" i="8" s="1"/>
  <c r="X131" i="8"/>
  <c r="X129" i="7"/>
  <c r="W129" i="7" s="1"/>
  <c r="V129" i="7" s="1"/>
  <c r="X128" i="5"/>
  <c r="W128" i="5" s="1"/>
  <c r="V128" i="5" s="1"/>
  <c r="Y134" i="4"/>
  <c r="X133" i="4"/>
  <c r="W133" i="4" s="1"/>
  <c r="W128" i="6" l="1"/>
  <c r="V128" i="6" s="1"/>
  <c r="X129" i="6"/>
  <c r="X129" i="12"/>
  <c r="W129" i="12" s="1"/>
  <c r="W132" i="11"/>
  <c r="V132" i="11" s="1"/>
  <c r="X133" i="11"/>
  <c r="X130" i="10"/>
  <c r="W130" i="10" s="1"/>
  <c r="V130" i="10" s="1"/>
  <c r="X130" i="9"/>
  <c r="W130" i="9" s="1"/>
  <c r="V130" i="9" s="1"/>
  <c r="X132" i="8"/>
  <c r="W131" i="8"/>
  <c r="V131" i="8" s="1"/>
  <c r="X130" i="7"/>
  <c r="W130" i="7" s="1"/>
  <c r="V130" i="7" s="1"/>
  <c r="U63" i="1" s="1"/>
  <c r="X129" i="5"/>
  <c r="W129" i="5" s="1"/>
  <c r="V129" i="5" s="1"/>
  <c r="U32" i="1" s="1"/>
  <c r="Y135" i="4"/>
  <c r="X134" i="4"/>
  <c r="W134" i="4" s="1"/>
  <c r="W129" i="6" l="1"/>
  <c r="V129" i="6" s="1"/>
  <c r="X130" i="6"/>
  <c r="X130" i="12"/>
  <c r="W130" i="12" s="1"/>
  <c r="X134" i="11"/>
  <c r="W133" i="11"/>
  <c r="V133" i="11" s="1"/>
  <c r="X131" i="10"/>
  <c r="W131" i="10" s="1"/>
  <c r="V131" i="10" s="1"/>
  <c r="X131" i="9"/>
  <c r="W131" i="9" s="1"/>
  <c r="V131" i="9" s="1"/>
  <c r="W132" i="8"/>
  <c r="V132" i="8" s="1"/>
  <c r="X133" i="8"/>
  <c r="X131" i="7"/>
  <c r="W131" i="7" s="1"/>
  <c r="V131" i="7" s="1"/>
  <c r="U64" i="1" s="1"/>
  <c r="X130" i="5"/>
  <c r="W130" i="5" s="1"/>
  <c r="V130" i="5" s="1"/>
  <c r="Y136" i="4"/>
  <c r="X135" i="4"/>
  <c r="W135" i="4" s="1"/>
  <c r="W130" i="6" l="1"/>
  <c r="V130" i="6" s="1"/>
  <c r="X131" i="6"/>
  <c r="X131" i="12"/>
  <c r="W131" i="12" s="1"/>
  <c r="W134" i="11"/>
  <c r="V134" i="11" s="1"/>
  <c r="X135" i="11"/>
  <c r="X132" i="10"/>
  <c r="W132" i="10" s="1"/>
  <c r="V132" i="10" s="1"/>
  <c r="X132" i="9"/>
  <c r="W132" i="9" s="1"/>
  <c r="V132" i="9" s="1"/>
  <c r="X134" i="8"/>
  <c r="W133" i="8"/>
  <c r="V133" i="8" s="1"/>
  <c r="X132" i="7"/>
  <c r="W132" i="7" s="1"/>
  <c r="V132" i="7" s="1"/>
  <c r="X131" i="5"/>
  <c r="W131" i="5" s="1"/>
  <c r="V131" i="5" s="1"/>
  <c r="Y137" i="4"/>
  <c r="X136" i="4"/>
  <c r="W136" i="4" s="1"/>
  <c r="U20" i="1" s="1"/>
  <c r="W131" i="6" l="1"/>
  <c r="V131" i="6" s="1"/>
  <c r="X132" i="6"/>
  <c r="X132" i="12"/>
  <c r="W132" i="12" s="1"/>
  <c r="X136" i="11"/>
  <c r="W135" i="11"/>
  <c r="V135" i="11" s="1"/>
  <c r="X133" i="10"/>
  <c r="W133" i="10" s="1"/>
  <c r="V133" i="10" s="1"/>
  <c r="X133" i="9"/>
  <c r="W133" i="9" s="1"/>
  <c r="V133" i="9" s="1"/>
  <c r="W134" i="8"/>
  <c r="V134" i="8" s="1"/>
  <c r="X135" i="8"/>
  <c r="X133" i="7"/>
  <c r="W133" i="7" s="1"/>
  <c r="V133" i="7" s="1"/>
  <c r="X132" i="5"/>
  <c r="W132" i="5" s="1"/>
  <c r="V132" i="5" s="1"/>
  <c r="Y138" i="4"/>
  <c r="X137" i="4"/>
  <c r="W137" i="4" s="1"/>
  <c r="W132" i="6" l="1"/>
  <c r="V132" i="6" s="1"/>
  <c r="X133" i="6"/>
  <c r="X133" i="12"/>
  <c r="W133" i="12" s="1"/>
  <c r="W136" i="11"/>
  <c r="V136" i="11" s="1"/>
  <c r="X137" i="11"/>
  <c r="X134" i="10"/>
  <c r="W134" i="10" s="1"/>
  <c r="V134" i="10" s="1"/>
  <c r="X134" i="9"/>
  <c r="W134" i="9" s="1"/>
  <c r="V134" i="9" s="1"/>
  <c r="X136" i="8"/>
  <c r="W135" i="8"/>
  <c r="V135" i="8" s="1"/>
  <c r="X134" i="7"/>
  <c r="W134" i="7" s="1"/>
  <c r="V134" i="7" s="1"/>
  <c r="U65" i="1" s="1"/>
  <c r="X133" i="5"/>
  <c r="W133" i="5" s="1"/>
  <c r="V133" i="5" s="1"/>
  <c r="Y139" i="4"/>
  <c r="X138" i="4"/>
  <c r="W138" i="4" s="1"/>
  <c r="W133" i="6" l="1"/>
  <c r="V133" i="6" s="1"/>
  <c r="X134" i="6"/>
  <c r="X134" i="12"/>
  <c r="W134" i="12" s="1"/>
  <c r="X138" i="11"/>
  <c r="W137" i="11"/>
  <c r="V137" i="11" s="1"/>
  <c r="X135" i="10"/>
  <c r="W135" i="10" s="1"/>
  <c r="V135" i="10" s="1"/>
  <c r="X135" i="9"/>
  <c r="W135" i="9" s="1"/>
  <c r="V135" i="9" s="1"/>
  <c r="W136" i="8"/>
  <c r="V136" i="8" s="1"/>
  <c r="X137" i="8"/>
  <c r="X135" i="7"/>
  <c r="W135" i="7" s="1"/>
  <c r="V135" i="7" s="1"/>
  <c r="U66" i="1" s="1"/>
  <c r="X134" i="5"/>
  <c r="W134" i="5" s="1"/>
  <c r="V134" i="5" s="1"/>
  <c r="U33" i="1" s="1"/>
  <c r="Y140" i="4"/>
  <c r="X139" i="4"/>
  <c r="W139" i="4" s="1"/>
  <c r="W134" i="6" l="1"/>
  <c r="V134" i="6" s="1"/>
  <c r="X135" i="6"/>
  <c r="X135" i="12"/>
  <c r="W135" i="12" s="1"/>
  <c r="X139" i="11"/>
  <c r="W138" i="11"/>
  <c r="V138" i="11" s="1"/>
  <c r="X136" i="10"/>
  <c r="W136" i="10" s="1"/>
  <c r="V136" i="10" s="1"/>
  <c r="X136" i="9"/>
  <c r="W136" i="9" s="1"/>
  <c r="V136" i="9" s="1"/>
  <c r="W137" i="8"/>
  <c r="V137" i="8" s="1"/>
  <c r="X138" i="8"/>
  <c r="X136" i="7"/>
  <c r="W136" i="7" s="1"/>
  <c r="V136" i="7" s="1"/>
  <c r="X135" i="5"/>
  <c r="W135" i="5" s="1"/>
  <c r="V135" i="5" s="1"/>
  <c r="Y141" i="4"/>
  <c r="X140" i="4"/>
  <c r="W140" i="4" s="1"/>
  <c r="W135" i="6" l="1"/>
  <c r="V135" i="6" s="1"/>
  <c r="X136" i="6"/>
  <c r="X136" i="12"/>
  <c r="W136" i="12" s="1"/>
  <c r="X140" i="11"/>
  <c r="W139" i="11"/>
  <c r="V139" i="11" s="1"/>
  <c r="X137" i="10"/>
  <c r="W137" i="10" s="1"/>
  <c r="V137" i="10" s="1"/>
  <c r="X137" i="9"/>
  <c r="W137" i="9" s="1"/>
  <c r="V137" i="9" s="1"/>
  <c r="W138" i="8"/>
  <c r="V138" i="8" s="1"/>
  <c r="X137" i="7"/>
  <c r="W137" i="7" s="1"/>
  <c r="V137" i="7" s="1"/>
  <c r="X136" i="5"/>
  <c r="W136" i="5" s="1"/>
  <c r="V136" i="5" s="1"/>
  <c r="Y142" i="4"/>
  <c r="X141" i="4"/>
  <c r="W141" i="4" s="1"/>
  <c r="W136" i="6" l="1"/>
  <c r="V136" i="6" s="1"/>
  <c r="X137" i="6"/>
  <c r="X137" i="12"/>
  <c r="W137" i="12" s="1"/>
  <c r="X141" i="11"/>
  <c r="W140" i="11"/>
  <c r="V140" i="11" s="1"/>
  <c r="X138" i="10"/>
  <c r="W138" i="10" s="1"/>
  <c r="V138" i="10" s="1"/>
  <c r="X138" i="9"/>
  <c r="X138" i="7"/>
  <c r="W138" i="7" s="1"/>
  <c r="V138" i="7" s="1"/>
  <c r="X137" i="5"/>
  <c r="W137" i="5" s="1"/>
  <c r="V137" i="5" s="1"/>
  <c r="Y143" i="4"/>
  <c r="X142" i="4"/>
  <c r="W142" i="4" s="1"/>
  <c r="W138" i="9" l="1"/>
  <c r="V138" i="9" s="1"/>
  <c r="X139" i="9"/>
  <c r="W137" i="6"/>
  <c r="V137" i="6" s="1"/>
  <c r="X138" i="6"/>
  <c r="X138" i="12"/>
  <c r="W138" i="12" s="1"/>
  <c r="W141" i="11"/>
  <c r="V141" i="11" s="1"/>
  <c r="U180" i="1" s="1"/>
  <c r="X142" i="11"/>
  <c r="X139" i="10"/>
  <c r="W139" i="10" s="1"/>
  <c r="V139" i="10" s="1"/>
  <c r="X139" i="7"/>
  <c r="W139" i="7" s="1"/>
  <c r="V139" i="7" s="1"/>
  <c r="X138" i="5"/>
  <c r="W138" i="5" s="1"/>
  <c r="V138" i="5" s="1"/>
  <c r="Y144" i="4"/>
  <c r="X143" i="4"/>
  <c r="W143" i="4" s="1"/>
  <c r="X140" i="9" l="1"/>
  <c r="W139" i="9"/>
  <c r="V139" i="9" s="1"/>
  <c r="W138" i="6"/>
  <c r="V138" i="6" s="1"/>
  <c r="X139" i="6"/>
  <c r="X139" i="12"/>
  <c r="W139" i="12" s="1"/>
  <c r="W142" i="11"/>
  <c r="V142" i="11" s="1"/>
  <c r="U181" i="1" s="1"/>
  <c r="X143" i="11"/>
  <c r="X140" i="10"/>
  <c r="W140" i="10" s="1"/>
  <c r="V140" i="10" s="1"/>
  <c r="X140" i="7"/>
  <c r="W140" i="7" s="1"/>
  <c r="V140" i="7" s="1"/>
  <c r="X139" i="5"/>
  <c r="W139" i="5" s="1"/>
  <c r="V139" i="5" s="1"/>
  <c r="Y145" i="4"/>
  <c r="X144" i="4"/>
  <c r="W144" i="4" s="1"/>
  <c r="W140" i="9" l="1"/>
  <c r="V140" i="9" s="1"/>
  <c r="X141" i="9"/>
  <c r="W139" i="6"/>
  <c r="V139" i="6" s="1"/>
  <c r="X140" i="6"/>
  <c r="X140" i="12"/>
  <c r="W140" i="12" s="1"/>
  <c r="X144" i="11"/>
  <c r="W143" i="11"/>
  <c r="V143" i="11" s="1"/>
  <c r="X141" i="10"/>
  <c r="W141" i="10" s="1"/>
  <c r="V141" i="10" s="1"/>
  <c r="U133" i="1" s="1"/>
  <c r="X141" i="7"/>
  <c r="W141" i="7" s="1"/>
  <c r="V141" i="7" s="1"/>
  <c r="X140" i="5"/>
  <c r="W140" i="5" s="1"/>
  <c r="V140" i="5" s="1"/>
  <c r="Y146" i="4"/>
  <c r="X145" i="4"/>
  <c r="W145" i="4" s="1"/>
  <c r="W140" i="6" l="1"/>
  <c r="V140" i="6" s="1"/>
  <c r="X141" i="6"/>
  <c r="W141" i="9"/>
  <c r="V141" i="9" s="1"/>
  <c r="X142" i="9"/>
  <c r="X141" i="12"/>
  <c r="W141" i="12" s="1"/>
  <c r="X145" i="11"/>
  <c r="W144" i="11"/>
  <c r="V144" i="11" s="1"/>
  <c r="X142" i="10"/>
  <c r="W142" i="10" s="1"/>
  <c r="V142" i="10" s="1"/>
  <c r="X142" i="7"/>
  <c r="W142" i="7" s="1"/>
  <c r="V142" i="7" s="1"/>
  <c r="X141" i="5"/>
  <c r="W141" i="5" s="1"/>
  <c r="V141" i="5" s="1"/>
  <c r="Y147" i="4"/>
  <c r="X146" i="4"/>
  <c r="W146" i="4" s="1"/>
  <c r="X143" i="9" l="1"/>
  <c r="W142" i="9"/>
  <c r="V142" i="9" s="1"/>
  <c r="W141" i="6"/>
  <c r="V141" i="6" s="1"/>
  <c r="X142" i="6"/>
  <c r="X142" i="12"/>
  <c r="W142" i="12" s="1"/>
  <c r="W145" i="11"/>
  <c r="V145" i="11" s="1"/>
  <c r="X146" i="11"/>
  <c r="X143" i="10"/>
  <c r="W143" i="10" s="1"/>
  <c r="V143" i="10" s="1"/>
  <c r="U134" i="1" s="1"/>
  <c r="X143" i="7"/>
  <c r="W143" i="7" s="1"/>
  <c r="V143" i="7" s="1"/>
  <c r="X142" i="5"/>
  <c r="W142" i="5" s="1"/>
  <c r="V142" i="5" s="1"/>
  <c r="Y148" i="4"/>
  <c r="X147" i="4"/>
  <c r="W147" i="4" s="1"/>
  <c r="W142" i="6" l="1"/>
  <c r="V142" i="6" s="1"/>
  <c r="X143" i="6"/>
  <c r="W143" i="9"/>
  <c r="V143" i="9" s="1"/>
  <c r="X144" i="9"/>
  <c r="X143" i="12"/>
  <c r="W143" i="12" s="1"/>
  <c r="W146" i="11"/>
  <c r="V146" i="11" s="1"/>
  <c r="U182" i="1" s="1"/>
  <c r="X147" i="11"/>
  <c r="X144" i="10"/>
  <c r="W144" i="10" s="1"/>
  <c r="V144" i="10" s="1"/>
  <c r="X144" i="7"/>
  <c r="W144" i="7" s="1"/>
  <c r="V144" i="7" s="1"/>
  <c r="X143" i="5"/>
  <c r="W143" i="5" s="1"/>
  <c r="V143" i="5" s="1"/>
  <c r="Y149" i="4"/>
  <c r="X148" i="4"/>
  <c r="W148" i="4" s="1"/>
  <c r="W144" i="9" l="1"/>
  <c r="V144" i="9" s="1"/>
  <c r="X145" i="9"/>
  <c r="W143" i="6"/>
  <c r="V143" i="6" s="1"/>
  <c r="X144" i="6"/>
  <c r="X144" i="12"/>
  <c r="W144" i="12" s="1"/>
  <c r="W147" i="11"/>
  <c r="V147" i="11" s="1"/>
  <c r="X148" i="11"/>
  <c r="X145" i="10"/>
  <c r="W145" i="10" s="1"/>
  <c r="V145" i="10" s="1"/>
  <c r="X145" i="7"/>
  <c r="W145" i="7" s="1"/>
  <c r="V145" i="7" s="1"/>
  <c r="U67" i="1" s="1"/>
  <c r="X144" i="5"/>
  <c r="W144" i="5" s="1"/>
  <c r="V144" i="5" s="1"/>
  <c r="Y150" i="4"/>
  <c r="X149" i="4"/>
  <c r="W149" i="4" s="1"/>
  <c r="W144" i="6" l="1"/>
  <c r="V144" i="6" s="1"/>
  <c r="X145" i="6"/>
  <c r="W145" i="9"/>
  <c r="V145" i="9" s="1"/>
  <c r="X146" i="9"/>
  <c r="X145" i="12"/>
  <c r="W145" i="12" s="1"/>
  <c r="X149" i="11"/>
  <c r="W148" i="11"/>
  <c r="V148" i="11" s="1"/>
  <c r="X146" i="10"/>
  <c r="W146" i="10" s="1"/>
  <c r="V146" i="10" s="1"/>
  <c r="X146" i="7"/>
  <c r="W146" i="7" s="1"/>
  <c r="V146" i="7" s="1"/>
  <c r="X145" i="5"/>
  <c r="W145" i="5" s="1"/>
  <c r="V145" i="5" s="1"/>
  <c r="Y151" i="4"/>
  <c r="X150" i="4"/>
  <c r="W150" i="4" s="1"/>
  <c r="U21" i="1" s="1"/>
  <c r="W146" i="9" l="1"/>
  <c r="V146" i="9" s="1"/>
  <c r="X147" i="9"/>
  <c r="W145" i="6"/>
  <c r="V145" i="6" s="1"/>
  <c r="X146" i="6"/>
  <c r="X146" i="12"/>
  <c r="W146" i="12" s="1"/>
  <c r="X150" i="11"/>
  <c r="W149" i="11"/>
  <c r="V149" i="11" s="1"/>
  <c r="X147" i="10"/>
  <c r="W147" i="10" s="1"/>
  <c r="V147" i="10" s="1"/>
  <c r="X147" i="7"/>
  <c r="W147" i="7" s="1"/>
  <c r="V147" i="7" s="1"/>
  <c r="X146" i="5"/>
  <c r="W146" i="5" s="1"/>
  <c r="V146" i="5" s="1"/>
  <c r="Y152" i="4"/>
  <c r="X151" i="4"/>
  <c r="W151" i="4" s="1"/>
  <c r="W146" i="6" l="1"/>
  <c r="V146" i="6" s="1"/>
  <c r="X147" i="6"/>
  <c r="W147" i="9"/>
  <c r="V147" i="9" s="1"/>
  <c r="X148" i="9"/>
  <c r="X147" i="12"/>
  <c r="W147" i="12" s="1"/>
  <c r="X151" i="11"/>
  <c r="W150" i="11"/>
  <c r="V150" i="11" s="1"/>
  <c r="X148" i="10"/>
  <c r="W148" i="10" s="1"/>
  <c r="V148" i="10" s="1"/>
  <c r="X148" i="7"/>
  <c r="W148" i="7" s="1"/>
  <c r="V148" i="7" s="1"/>
  <c r="X147" i="5"/>
  <c r="W147" i="5" s="1"/>
  <c r="V147" i="5" s="1"/>
  <c r="Y153" i="4"/>
  <c r="X152" i="4"/>
  <c r="W152" i="4" s="1"/>
  <c r="U22" i="1" s="1"/>
  <c r="W148" i="9" l="1"/>
  <c r="V148" i="9" s="1"/>
  <c r="X149" i="9"/>
  <c r="W147" i="6"/>
  <c r="V147" i="6" s="1"/>
  <c r="X148" i="6"/>
  <c r="X148" i="12"/>
  <c r="W148" i="12" s="1"/>
  <c r="X152" i="11"/>
  <c r="W151" i="11"/>
  <c r="V151" i="11" s="1"/>
  <c r="U183" i="1" s="1"/>
  <c r="X149" i="10"/>
  <c r="W149" i="10" s="1"/>
  <c r="V149" i="10" s="1"/>
  <c r="X149" i="7"/>
  <c r="W149" i="7" s="1"/>
  <c r="V149" i="7" s="1"/>
  <c r="U68" i="1" s="1"/>
  <c r="X148" i="5"/>
  <c r="W148" i="5" s="1"/>
  <c r="V148" i="5" s="1"/>
  <c r="Y154" i="4"/>
  <c r="X153" i="4"/>
  <c r="W153" i="4" s="1"/>
  <c r="W148" i="6" l="1"/>
  <c r="V148" i="6" s="1"/>
  <c r="X149" i="6"/>
  <c r="W149" i="9"/>
  <c r="V149" i="9" s="1"/>
  <c r="X150" i="9"/>
  <c r="X149" i="12"/>
  <c r="W149" i="12" s="1"/>
  <c r="W152" i="11"/>
  <c r="V152" i="11" s="1"/>
  <c r="X153" i="11"/>
  <c r="X150" i="10"/>
  <c r="W150" i="10" s="1"/>
  <c r="V150" i="10" s="1"/>
  <c r="X150" i="7"/>
  <c r="W150" i="7" s="1"/>
  <c r="V150" i="7" s="1"/>
  <c r="X149" i="5"/>
  <c r="W149" i="5" s="1"/>
  <c r="V149" i="5" s="1"/>
  <c r="Y155" i="4"/>
  <c r="X154" i="4"/>
  <c r="W154" i="4" s="1"/>
  <c r="W150" i="9" l="1"/>
  <c r="V150" i="9" s="1"/>
  <c r="X151" i="9"/>
  <c r="W149" i="6"/>
  <c r="V149" i="6" s="1"/>
  <c r="X150" i="6"/>
  <c r="X150" i="12"/>
  <c r="W150" i="12" s="1"/>
  <c r="X154" i="11"/>
  <c r="W153" i="11"/>
  <c r="V153" i="11" s="1"/>
  <c r="X151" i="10"/>
  <c r="W151" i="10" s="1"/>
  <c r="V151" i="10" s="1"/>
  <c r="X151" i="7"/>
  <c r="W151" i="7" s="1"/>
  <c r="V151" i="7" s="1"/>
  <c r="X150" i="5"/>
  <c r="W150" i="5" s="1"/>
  <c r="V150" i="5" s="1"/>
  <c r="Y156" i="4"/>
  <c r="X155" i="4"/>
  <c r="W155" i="4" s="1"/>
  <c r="W150" i="6" l="1"/>
  <c r="V150" i="6" s="1"/>
  <c r="X151" i="6"/>
  <c r="W151" i="9"/>
  <c r="V151" i="9" s="1"/>
  <c r="X152" i="9"/>
  <c r="X151" i="12"/>
  <c r="W151" i="12" s="1"/>
  <c r="W154" i="11"/>
  <c r="V154" i="11" s="1"/>
  <c r="X155" i="11"/>
  <c r="X152" i="10"/>
  <c r="W152" i="10" s="1"/>
  <c r="V152" i="10" s="1"/>
  <c r="X152" i="7"/>
  <c r="W152" i="7" s="1"/>
  <c r="V152" i="7" s="1"/>
  <c r="X151" i="5"/>
  <c r="W151" i="5" s="1"/>
  <c r="V151" i="5" s="1"/>
  <c r="Y157" i="4"/>
  <c r="X156" i="4"/>
  <c r="W156" i="4" s="1"/>
  <c r="W152" i="9" l="1"/>
  <c r="V152" i="9" s="1"/>
  <c r="X153" i="9"/>
  <c r="W151" i="6"/>
  <c r="V151" i="6" s="1"/>
  <c r="X152" i="6"/>
  <c r="X152" i="12"/>
  <c r="W152" i="12" s="1"/>
  <c r="X156" i="11"/>
  <c r="W155" i="11"/>
  <c r="V155" i="11" s="1"/>
  <c r="U184" i="1" s="1"/>
  <c r="X153" i="10"/>
  <c r="W153" i="10" s="1"/>
  <c r="V153" i="10" s="1"/>
  <c r="X153" i="7"/>
  <c r="W153" i="7" s="1"/>
  <c r="V153" i="7" s="1"/>
  <c r="X152" i="5"/>
  <c r="W152" i="5" s="1"/>
  <c r="V152" i="5" s="1"/>
  <c r="Y158" i="4"/>
  <c r="X157" i="4"/>
  <c r="W157" i="4" s="1"/>
  <c r="W152" i="6" l="1"/>
  <c r="V152" i="6" s="1"/>
  <c r="X153" i="6"/>
  <c r="W153" i="9"/>
  <c r="V153" i="9" s="1"/>
  <c r="X154" i="9"/>
  <c r="X153" i="12"/>
  <c r="W153" i="12" s="1"/>
  <c r="W156" i="11"/>
  <c r="V156" i="11" s="1"/>
  <c r="X157" i="11"/>
  <c r="X154" i="10"/>
  <c r="W154" i="10" s="1"/>
  <c r="V154" i="10" s="1"/>
  <c r="X154" i="7"/>
  <c r="W154" i="7" s="1"/>
  <c r="V154" i="7" s="1"/>
  <c r="X153" i="5"/>
  <c r="W153" i="5" s="1"/>
  <c r="V153" i="5" s="1"/>
  <c r="Y159" i="4"/>
  <c r="X158" i="4"/>
  <c r="W158" i="4" s="1"/>
  <c r="W154" i="9" l="1"/>
  <c r="V154" i="9" s="1"/>
  <c r="X155" i="9"/>
  <c r="W153" i="6"/>
  <c r="V153" i="6" s="1"/>
  <c r="X154" i="6"/>
  <c r="X154" i="12"/>
  <c r="W154" i="12" s="1"/>
  <c r="X158" i="11"/>
  <c r="W157" i="11"/>
  <c r="V157" i="11" s="1"/>
  <c r="U185" i="1" s="1"/>
  <c r="X155" i="10"/>
  <c r="W155" i="10" s="1"/>
  <c r="V155" i="10" s="1"/>
  <c r="X155" i="7"/>
  <c r="W155" i="7" s="1"/>
  <c r="V155" i="7" s="1"/>
  <c r="X154" i="5"/>
  <c r="W154" i="5" s="1"/>
  <c r="V154" i="5" s="1"/>
  <c r="Y160" i="4"/>
  <c r="X159" i="4"/>
  <c r="W159" i="4" s="1"/>
  <c r="W154" i="6" l="1"/>
  <c r="V154" i="6" s="1"/>
  <c r="X155" i="6"/>
  <c r="U69" i="1"/>
  <c r="U70" i="1"/>
  <c r="W155" i="9"/>
  <c r="V155" i="9" s="1"/>
  <c r="X156" i="9"/>
  <c r="X155" i="12"/>
  <c r="W155" i="12" s="1"/>
  <c r="X159" i="11"/>
  <c r="W158" i="11"/>
  <c r="V158" i="11" s="1"/>
  <c r="U186" i="1" s="1"/>
  <c r="X156" i="10"/>
  <c r="W156" i="10" s="1"/>
  <c r="V156" i="10" s="1"/>
  <c r="X156" i="7"/>
  <c r="W156" i="7" s="1"/>
  <c r="V156" i="7" s="1"/>
  <c r="X155" i="5"/>
  <c r="W155" i="5" s="1"/>
  <c r="V155" i="5" s="1"/>
  <c r="Y161" i="4"/>
  <c r="X160" i="4"/>
  <c r="W160" i="4" s="1"/>
  <c r="W156" i="9" l="1"/>
  <c r="V156" i="9" s="1"/>
  <c r="X157" i="9"/>
  <c r="W155" i="6"/>
  <c r="V155" i="6" s="1"/>
  <c r="X156" i="6"/>
  <c r="X156" i="12"/>
  <c r="W156" i="12" s="1"/>
  <c r="W159" i="11"/>
  <c r="V159" i="11" s="1"/>
  <c r="X160" i="11"/>
  <c r="X157" i="10"/>
  <c r="W157" i="10" s="1"/>
  <c r="V157" i="10" s="1"/>
  <c r="X157" i="7"/>
  <c r="W157" i="7" s="1"/>
  <c r="V157" i="7" s="1"/>
  <c r="X156" i="5"/>
  <c r="W156" i="5" s="1"/>
  <c r="V156" i="5" s="1"/>
  <c r="Y162" i="4"/>
  <c r="X161" i="4"/>
  <c r="W161" i="4" s="1"/>
  <c r="W156" i="6" l="1"/>
  <c r="V156" i="6" s="1"/>
  <c r="X157" i="6"/>
  <c r="W157" i="9"/>
  <c r="V157" i="9" s="1"/>
  <c r="X158" i="9"/>
  <c r="X157" i="12"/>
  <c r="W157" i="12" s="1"/>
  <c r="X161" i="11"/>
  <c r="W160" i="11"/>
  <c r="V160" i="11" s="1"/>
  <c r="X158" i="10"/>
  <c r="W158" i="10" s="1"/>
  <c r="V158" i="10" s="1"/>
  <c r="X158" i="7"/>
  <c r="W158" i="7" s="1"/>
  <c r="V158" i="7" s="1"/>
  <c r="U71" i="1" s="1"/>
  <c r="X157" i="5"/>
  <c r="W157" i="5" s="1"/>
  <c r="V157" i="5" s="1"/>
  <c r="Y163" i="4"/>
  <c r="X162" i="4"/>
  <c r="W162" i="4" s="1"/>
  <c r="W158" i="9" l="1"/>
  <c r="V158" i="9" s="1"/>
  <c r="X159" i="9"/>
  <c r="W157" i="6"/>
  <c r="V157" i="6" s="1"/>
  <c r="X158" i="6"/>
  <c r="X158" i="12"/>
  <c r="W158" i="12" s="1"/>
  <c r="X162" i="11"/>
  <c r="W161" i="11"/>
  <c r="V161" i="11" s="1"/>
  <c r="X159" i="10"/>
  <c r="W159" i="10" s="1"/>
  <c r="V159" i="10" s="1"/>
  <c r="X159" i="7"/>
  <c r="W159" i="7" s="1"/>
  <c r="V159" i="7" s="1"/>
  <c r="U72" i="1" s="1"/>
  <c r="X158" i="5"/>
  <c r="W158" i="5" s="1"/>
  <c r="V158" i="5" s="1"/>
  <c r="Y164" i="4"/>
  <c r="X163" i="4"/>
  <c r="W163" i="4" s="1"/>
  <c r="W158" i="6" l="1"/>
  <c r="V158" i="6" s="1"/>
  <c r="X159" i="6"/>
  <c r="W159" i="9"/>
  <c r="V159" i="9" s="1"/>
  <c r="X160" i="9"/>
  <c r="X159" i="12"/>
  <c r="W159" i="12" s="1"/>
  <c r="X163" i="11"/>
  <c r="W162" i="11"/>
  <c r="V162" i="11" s="1"/>
  <c r="X160" i="10"/>
  <c r="W160" i="10" s="1"/>
  <c r="V160" i="10" s="1"/>
  <c r="X160" i="7"/>
  <c r="W160" i="7" s="1"/>
  <c r="V160" i="7" s="1"/>
  <c r="U73" i="1" s="1"/>
  <c r="X159" i="5"/>
  <c r="W159" i="5" s="1"/>
  <c r="V159" i="5" s="1"/>
  <c r="Y165" i="4"/>
  <c r="X164" i="4"/>
  <c r="W164" i="4" s="1"/>
  <c r="W160" i="9" l="1"/>
  <c r="V160" i="9" s="1"/>
  <c r="X161" i="9"/>
  <c r="W159" i="6"/>
  <c r="V159" i="6" s="1"/>
  <c r="X160" i="6"/>
  <c r="X160" i="12"/>
  <c r="W160" i="12" s="1"/>
  <c r="W163" i="11"/>
  <c r="V163" i="11" s="1"/>
  <c r="X164" i="11"/>
  <c r="X161" i="10"/>
  <c r="W161" i="10" s="1"/>
  <c r="V161" i="10" s="1"/>
  <c r="X161" i="7"/>
  <c r="W161" i="7" s="1"/>
  <c r="V161" i="7" s="1"/>
  <c r="X160" i="5"/>
  <c r="W160" i="5" s="1"/>
  <c r="V160" i="5" s="1"/>
  <c r="Y166" i="4"/>
  <c r="X165" i="4"/>
  <c r="W165" i="4" s="1"/>
  <c r="W160" i="6" l="1"/>
  <c r="V160" i="6" s="1"/>
  <c r="X161" i="6"/>
  <c r="W161" i="9"/>
  <c r="V161" i="9" s="1"/>
  <c r="X162" i="9"/>
  <c r="X161" i="12"/>
  <c r="W161" i="12" s="1"/>
  <c r="X165" i="11"/>
  <c r="W164" i="11"/>
  <c r="V164" i="11" s="1"/>
  <c r="X162" i="10"/>
  <c r="W162" i="10" s="1"/>
  <c r="V162" i="10" s="1"/>
  <c r="U135" i="1" s="1"/>
  <c r="X162" i="7"/>
  <c r="W162" i="7" s="1"/>
  <c r="V162" i="7" s="1"/>
  <c r="X161" i="5"/>
  <c r="W161" i="5" s="1"/>
  <c r="V161" i="5" s="1"/>
  <c r="U34" i="1" s="1"/>
  <c r="Y167" i="4"/>
  <c r="X166" i="4"/>
  <c r="W166" i="4" s="1"/>
  <c r="W162" i="9" l="1"/>
  <c r="V162" i="9" s="1"/>
  <c r="X163" i="9"/>
  <c r="W161" i="6"/>
  <c r="V161" i="6" s="1"/>
  <c r="X162" i="6"/>
  <c r="X162" i="12"/>
  <c r="W162" i="12" s="1"/>
  <c r="W165" i="11"/>
  <c r="V165" i="11" s="1"/>
  <c r="X166" i="11"/>
  <c r="X163" i="10"/>
  <c r="W163" i="10" s="1"/>
  <c r="V163" i="10" s="1"/>
  <c r="X163" i="7"/>
  <c r="W163" i="7" s="1"/>
  <c r="V163" i="7" s="1"/>
  <c r="X162" i="5"/>
  <c r="W162" i="5" s="1"/>
  <c r="V162" i="5" s="1"/>
  <c r="Y168" i="4"/>
  <c r="X167" i="4"/>
  <c r="W167" i="4" s="1"/>
  <c r="W162" i="6" l="1"/>
  <c r="V162" i="6" s="1"/>
  <c r="X163" i="6"/>
  <c r="W163" i="9"/>
  <c r="V163" i="9" s="1"/>
  <c r="X164" i="9"/>
  <c r="X163" i="12"/>
  <c r="W163" i="12" s="1"/>
  <c r="X167" i="11"/>
  <c r="W166" i="11"/>
  <c r="V166" i="11" s="1"/>
  <c r="X164" i="10"/>
  <c r="W164" i="10" s="1"/>
  <c r="V164" i="10" s="1"/>
  <c r="X164" i="7"/>
  <c r="W164" i="7" s="1"/>
  <c r="V164" i="7" s="1"/>
  <c r="X163" i="5"/>
  <c r="W163" i="5" s="1"/>
  <c r="V163" i="5" s="1"/>
  <c r="U35" i="1" s="1"/>
  <c r="Y169" i="4"/>
  <c r="X168" i="4"/>
  <c r="W168" i="4" s="1"/>
  <c r="W164" i="9" l="1"/>
  <c r="V164" i="9" s="1"/>
  <c r="U126" i="1" s="1"/>
  <c r="X165" i="9"/>
  <c r="W163" i="6"/>
  <c r="V163" i="6" s="1"/>
  <c r="X164" i="6"/>
  <c r="X164" i="12"/>
  <c r="W164" i="12" s="1"/>
  <c r="W167" i="11"/>
  <c r="V167" i="11" s="1"/>
  <c r="X168" i="11"/>
  <c r="X165" i="10"/>
  <c r="W165" i="10" s="1"/>
  <c r="V165" i="10" s="1"/>
  <c r="X165" i="7"/>
  <c r="W165" i="7" s="1"/>
  <c r="V165" i="7" s="1"/>
  <c r="X164" i="5"/>
  <c r="W164" i="5" s="1"/>
  <c r="V164" i="5" s="1"/>
  <c r="Y170" i="4"/>
  <c r="X169" i="4"/>
  <c r="W169" i="4" s="1"/>
  <c r="W164" i="6" l="1"/>
  <c r="V164" i="6" s="1"/>
  <c r="X165" i="6"/>
  <c r="W165" i="9"/>
  <c r="V165" i="9" s="1"/>
  <c r="X166" i="9"/>
  <c r="X165" i="12"/>
  <c r="W165" i="12" s="1"/>
  <c r="X169" i="11"/>
  <c r="W168" i="11"/>
  <c r="V168" i="11" s="1"/>
  <c r="X166" i="10"/>
  <c r="W166" i="10" s="1"/>
  <c r="V166" i="10" s="1"/>
  <c r="X166" i="7"/>
  <c r="W166" i="7" s="1"/>
  <c r="V166" i="7" s="1"/>
  <c r="U74" i="1" s="1"/>
  <c r="X165" i="5"/>
  <c r="W165" i="5" s="1"/>
  <c r="V165" i="5" s="1"/>
  <c r="U36" i="1" s="1"/>
  <c r="Y171" i="4"/>
  <c r="X170" i="4"/>
  <c r="W170" i="4" s="1"/>
  <c r="W166" i="9" l="1"/>
  <c r="V166" i="9" s="1"/>
  <c r="X167" i="9"/>
  <c r="W165" i="6"/>
  <c r="V165" i="6" s="1"/>
  <c r="X166" i="6"/>
  <c r="X166" i="12"/>
  <c r="W166" i="12" s="1"/>
  <c r="W169" i="11"/>
  <c r="V169" i="11" s="1"/>
  <c r="U187" i="1" s="1"/>
  <c r="X170" i="11"/>
  <c r="X167" i="10"/>
  <c r="W167" i="10" s="1"/>
  <c r="V167" i="10" s="1"/>
  <c r="X167" i="7"/>
  <c r="W167" i="7" s="1"/>
  <c r="V167" i="7" s="1"/>
  <c r="X166" i="5"/>
  <c r="W166" i="5" s="1"/>
  <c r="V166" i="5" s="1"/>
  <c r="Y172" i="4"/>
  <c r="X171" i="4"/>
  <c r="W171" i="4" s="1"/>
  <c r="W166" i="6" l="1"/>
  <c r="V166" i="6" s="1"/>
  <c r="X167" i="6"/>
  <c r="W167" i="9"/>
  <c r="V167" i="9" s="1"/>
  <c r="X168" i="9"/>
  <c r="X167" i="12"/>
  <c r="W167" i="12" s="1"/>
  <c r="W170" i="11"/>
  <c r="V170" i="11" s="1"/>
  <c r="X171" i="11"/>
  <c r="X168" i="10"/>
  <c r="W168" i="10" s="1"/>
  <c r="V168" i="10" s="1"/>
  <c r="X168" i="7"/>
  <c r="W168" i="7" s="1"/>
  <c r="V168" i="7" s="1"/>
  <c r="X167" i="5"/>
  <c r="W167" i="5" s="1"/>
  <c r="V167" i="5" s="1"/>
  <c r="Y173" i="4"/>
  <c r="X172" i="4"/>
  <c r="W172" i="4" s="1"/>
  <c r="W168" i="9" l="1"/>
  <c r="V168" i="9" s="1"/>
  <c r="X169" i="9"/>
  <c r="W167" i="6"/>
  <c r="V167" i="6" s="1"/>
  <c r="X168" i="6"/>
  <c r="X168" i="12"/>
  <c r="W168" i="12" s="1"/>
  <c r="W171" i="11"/>
  <c r="V171" i="11" s="1"/>
  <c r="X172" i="11"/>
  <c r="X169" i="10"/>
  <c r="W169" i="10" s="1"/>
  <c r="V169" i="10" s="1"/>
  <c r="X169" i="7"/>
  <c r="W169" i="7" s="1"/>
  <c r="V169" i="7" s="1"/>
  <c r="X168" i="5"/>
  <c r="W168" i="5" s="1"/>
  <c r="V168" i="5" s="1"/>
  <c r="Y174" i="4"/>
  <c r="X173" i="4"/>
  <c r="W173" i="4" s="1"/>
  <c r="W168" i="6" l="1"/>
  <c r="V168" i="6" s="1"/>
  <c r="X169" i="6"/>
  <c r="W169" i="9"/>
  <c r="V169" i="9" s="1"/>
  <c r="U127" i="1" s="1"/>
  <c r="X170" i="9"/>
  <c r="X169" i="12"/>
  <c r="W169" i="12" s="1"/>
  <c r="X173" i="11"/>
  <c r="W172" i="11"/>
  <c r="V172" i="11" s="1"/>
  <c r="X170" i="10"/>
  <c r="W170" i="10" s="1"/>
  <c r="V170" i="10" s="1"/>
  <c r="X170" i="7"/>
  <c r="W170" i="7" s="1"/>
  <c r="V170" i="7" s="1"/>
  <c r="U75" i="1" s="1"/>
  <c r="X169" i="5"/>
  <c r="W169" i="5" s="1"/>
  <c r="V169" i="5" s="1"/>
  <c r="Y175" i="4"/>
  <c r="X174" i="4"/>
  <c r="W174" i="4" s="1"/>
  <c r="W170" i="9" l="1"/>
  <c r="V170" i="9" s="1"/>
  <c r="X171" i="9"/>
  <c r="W169" i="6"/>
  <c r="V169" i="6" s="1"/>
  <c r="X170" i="6"/>
  <c r="X170" i="12"/>
  <c r="W170" i="12" s="1"/>
  <c r="W173" i="11"/>
  <c r="V173" i="11" s="1"/>
  <c r="X174" i="11"/>
  <c r="X171" i="10"/>
  <c r="W171" i="10" s="1"/>
  <c r="V171" i="10" s="1"/>
  <c r="X171" i="7"/>
  <c r="W171" i="7" s="1"/>
  <c r="V171" i="7" s="1"/>
  <c r="X170" i="5"/>
  <c r="W170" i="5" s="1"/>
  <c r="V170" i="5" s="1"/>
  <c r="Y176" i="4"/>
  <c r="X175" i="4"/>
  <c r="W175" i="4" s="1"/>
  <c r="W170" i="6" l="1"/>
  <c r="V170" i="6" s="1"/>
  <c r="X171" i="6"/>
  <c r="W171" i="9"/>
  <c r="V171" i="9" s="1"/>
  <c r="X172" i="9"/>
  <c r="X171" i="12"/>
  <c r="W171" i="12" s="1"/>
  <c r="W174" i="11"/>
  <c r="V174" i="11" s="1"/>
  <c r="X175" i="11"/>
  <c r="X172" i="10"/>
  <c r="W172" i="10" s="1"/>
  <c r="V172" i="10" s="1"/>
  <c r="X172" i="7"/>
  <c r="W172" i="7" s="1"/>
  <c r="V172" i="7" s="1"/>
  <c r="U76" i="1" s="1"/>
  <c r="X171" i="5"/>
  <c r="W171" i="5" s="1"/>
  <c r="V171" i="5" s="1"/>
  <c r="U37" i="1" s="1"/>
  <c r="Y177" i="4"/>
  <c r="X176" i="4"/>
  <c r="W176" i="4" s="1"/>
  <c r="W172" i="9" l="1"/>
  <c r="V172" i="9" s="1"/>
  <c r="X173" i="9"/>
  <c r="W171" i="6"/>
  <c r="V171" i="6" s="1"/>
  <c r="X172" i="6"/>
  <c r="X172" i="12"/>
  <c r="W172" i="12" s="1"/>
  <c r="X176" i="11"/>
  <c r="W175" i="11"/>
  <c r="V175" i="11" s="1"/>
  <c r="X173" i="10"/>
  <c r="W173" i="10" s="1"/>
  <c r="V173" i="10" s="1"/>
  <c r="X173" i="7"/>
  <c r="W173" i="7" s="1"/>
  <c r="V173" i="7" s="1"/>
  <c r="X172" i="5"/>
  <c r="W172" i="5" s="1"/>
  <c r="V172" i="5" s="1"/>
  <c r="Y178" i="4"/>
  <c r="X177" i="4"/>
  <c r="W177" i="4" s="1"/>
  <c r="W172" i="6" l="1"/>
  <c r="V172" i="6" s="1"/>
  <c r="X173" i="6"/>
  <c r="W173" i="9"/>
  <c r="V173" i="9" s="1"/>
  <c r="X174" i="9"/>
  <c r="X173" i="12"/>
  <c r="W173" i="12" s="1"/>
  <c r="X177" i="11"/>
  <c r="W176" i="11"/>
  <c r="V176" i="11" s="1"/>
  <c r="X174" i="10"/>
  <c r="W174" i="10" s="1"/>
  <c r="V174" i="10" s="1"/>
  <c r="X174" i="7"/>
  <c r="W174" i="7" s="1"/>
  <c r="V174" i="7" s="1"/>
  <c r="U77" i="1" s="1"/>
  <c r="X173" i="5"/>
  <c r="W173" i="5" s="1"/>
  <c r="V173" i="5" s="1"/>
  <c r="Y179" i="4"/>
  <c r="X178" i="4"/>
  <c r="W178" i="4" s="1"/>
  <c r="W174" i="9" l="1"/>
  <c r="V174" i="9" s="1"/>
  <c r="X175" i="9"/>
  <c r="W173" i="6"/>
  <c r="V173" i="6" s="1"/>
  <c r="X174" i="6"/>
  <c r="X174" i="12"/>
  <c r="W174" i="12" s="1"/>
  <c r="W177" i="11"/>
  <c r="V177" i="11" s="1"/>
  <c r="X178" i="11"/>
  <c r="X175" i="10"/>
  <c r="W175" i="10" s="1"/>
  <c r="V175" i="10" s="1"/>
  <c r="X175" i="7"/>
  <c r="W175" i="7" s="1"/>
  <c r="V175" i="7" s="1"/>
  <c r="U78" i="1" s="1"/>
  <c r="X174" i="5"/>
  <c r="W174" i="5" s="1"/>
  <c r="V174" i="5" s="1"/>
  <c r="Y180" i="4"/>
  <c r="X179" i="4"/>
  <c r="W179" i="4" s="1"/>
  <c r="W174" i="6" l="1"/>
  <c r="V174" i="6" s="1"/>
  <c r="X175" i="6"/>
  <c r="W175" i="9"/>
  <c r="V175" i="9" s="1"/>
  <c r="X176" i="9"/>
  <c r="X175" i="12"/>
  <c r="W175" i="12" s="1"/>
  <c r="X179" i="11"/>
  <c r="W178" i="11"/>
  <c r="V178" i="11" s="1"/>
  <c r="X176" i="10"/>
  <c r="W176" i="10" s="1"/>
  <c r="V176" i="10" s="1"/>
  <c r="X176" i="7"/>
  <c r="W176" i="7" s="1"/>
  <c r="V176" i="7" s="1"/>
  <c r="X175" i="5"/>
  <c r="W175" i="5" s="1"/>
  <c r="V175" i="5" s="1"/>
  <c r="Y181" i="4"/>
  <c r="X180" i="4"/>
  <c r="W180" i="4" s="1"/>
  <c r="W176" i="9" l="1"/>
  <c r="V176" i="9" s="1"/>
  <c r="X177" i="9"/>
  <c r="W175" i="6"/>
  <c r="V175" i="6" s="1"/>
  <c r="X176" i="6"/>
  <c r="X176" i="12"/>
  <c r="W176" i="12" s="1"/>
  <c r="W179" i="11"/>
  <c r="V179" i="11" s="1"/>
  <c r="X180" i="11"/>
  <c r="X177" i="10"/>
  <c r="W177" i="10" s="1"/>
  <c r="V177" i="10" s="1"/>
  <c r="X177" i="7"/>
  <c r="W177" i="7" s="1"/>
  <c r="V177" i="7" s="1"/>
  <c r="X176" i="5"/>
  <c r="W176" i="5" s="1"/>
  <c r="V176" i="5" s="1"/>
  <c r="Y182" i="4"/>
  <c r="X181" i="4"/>
  <c r="W181" i="4" s="1"/>
  <c r="W176" i="6" l="1"/>
  <c r="V176" i="6" s="1"/>
  <c r="X177" i="6"/>
  <c r="W177" i="9"/>
  <c r="V177" i="9" s="1"/>
  <c r="X178" i="9"/>
  <c r="X177" i="12"/>
  <c r="W177" i="12" s="1"/>
  <c r="X181" i="11"/>
  <c r="W180" i="11"/>
  <c r="V180" i="11" s="1"/>
  <c r="X178" i="10"/>
  <c r="W178" i="10" s="1"/>
  <c r="V178" i="10" s="1"/>
  <c r="X178" i="7"/>
  <c r="W178" i="7" s="1"/>
  <c r="V178" i="7" s="1"/>
  <c r="X177" i="5"/>
  <c r="W177" i="5" s="1"/>
  <c r="V177" i="5" s="1"/>
  <c r="Y183" i="4"/>
  <c r="X182" i="4"/>
  <c r="W182" i="4" s="1"/>
  <c r="W178" i="9" l="1"/>
  <c r="V178" i="9" s="1"/>
  <c r="X179" i="9"/>
  <c r="W177" i="6"/>
  <c r="V177" i="6" s="1"/>
  <c r="X178" i="6"/>
  <c r="X178" i="12"/>
  <c r="W178" i="12" s="1"/>
  <c r="W181" i="11"/>
  <c r="V181" i="11" s="1"/>
  <c r="X182" i="11"/>
  <c r="X179" i="10"/>
  <c r="W179" i="10" s="1"/>
  <c r="V179" i="10" s="1"/>
  <c r="U136" i="1" s="1"/>
  <c r="X179" i="7"/>
  <c r="W179" i="7" s="1"/>
  <c r="V179" i="7" s="1"/>
  <c r="X178" i="5"/>
  <c r="W178" i="5" s="1"/>
  <c r="V178" i="5" s="1"/>
  <c r="Y184" i="4"/>
  <c r="X183" i="4"/>
  <c r="W183" i="4" s="1"/>
  <c r="W178" i="6" l="1"/>
  <c r="V178" i="6" s="1"/>
  <c r="X179" i="6"/>
  <c r="W179" i="9"/>
  <c r="V179" i="9" s="1"/>
  <c r="X180" i="9"/>
  <c r="X179" i="12"/>
  <c r="W179" i="12" s="1"/>
  <c r="W182" i="11"/>
  <c r="V182" i="11" s="1"/>
  <c r="X183" i="11"/>
  <c r="X180" i="10"/>
  <c r="W180" i="10" s="1"/>
  <c r="V180" i="10" s="1"/>
  <c r="X180" i="7"/>
  <c r="W180" i="7" s="1"/>
  <c r="V180" i="7" s="1"/>
  <c r="X179" i="5"/>
  <c r="W179" i="5" s="1"/>
  <c r="V179" i="5" s="1"/>
  <c r="Y185" i="4"/>
  <c r="X184" i="4"/>
  <c r="W184" i="4" s="1"/>
  <c r="W180" i="9" l="1"/>
  <c r="V180" i="9" s="1"/>
  <c r="X181" i="9"/>
  <c r="W179" i="6"/>
  <c r="V179" i="6" s="1"/>
  <c r="X180" i="6"/>
  <c r="X180" i="12"/>
  <c r="W180" i="12" s="1"/>
  <c r="X184" i="11"/>
  <c r="W183" i="11"/>
  <c r="V183" i="11" s="1"/>
  <c r="X181" i="10"/>
  <c r="W181" i="10" s="1"/>
  <c r="V181" i="10" s="1"/>
  <c r="X181" i="7"/>
  <c r="W181" i="7" s="1"/>
  <c r="V181" i="7" s="1"/>
  <c r="X180" i="5"/>
  <c r="W180" i="5" s="1"/>
  <c r="V180" i="5" s="1"/>
  <c r="Y186" i="4"/>
  <c r="X185" i="4"/>
  <c r="W185" i="4" s="1"/>
  <c r="W180" i="6" l="1"/>
  <c r="V180" i="6" s="1"/>
  <c r="X181" i="6"/>
  <c r="W181" i="9"/>
  <c r="V181" i="9" s="1"/>
  <c r="X182" i="9"/>
  <c r="X181" i="12"/>
  <c r="W181" i="12" s="1"/>
  <c r="X185" i="11"/>
  <c r="W184" i="11"/>
  <c r="V184" i="11" s="1"/>
  <c r="X182" i="10"/>
  <c r="W182" i="10" s="1"/>
  <c r="V182" i="10" s="1"/>
  <c r="X182" i="7"/>
  <c r="W182" i="7" s="1"/>
  <c r="V182" i="7" s="1"/>
  <c r="X181" i="5"/>
  <c r="W181" i="5" s="1"/>
  <c r="V181" i="5" s="1"/>
  <c r="Y187" i="4"/>
  <c r="X186" i="4"/>
  <c r="W186" i="4" s="1"/>
  <c r="W182" i="9" l="1"/>
  <c r="V182" i="9" s="1"/>
  <c r="X183" i="9"/>
  <c r="W181" i="6"/>
  <c r="V181" i="6" s="1"/>
  <c r="X182" i="6"/>
  <c r="X182" i="12"/>
  <c r="W182" i="12" s="1"/>
  <c r="W185" i="11"/>
  <c r="V185" i="11" s="1"/>
  <c r="X186" i="11"/>
  <c r="X183" i="10"/>
  <c r="W183" i="10" s="1"/>
  <c r="V183" i="10" s="1"/>
  <c r="X183" i="7"/>
  <c r="W183" i="7" s="1"/>
  <c r="V183" i="7" s="1"/>
  <c r="X182" i="5"/>
  <c r="W182" i="5" s="1"/>
  <c r="V182" i="5" s="1"/>
  <c r="Y188" i="4"/>
  <c r="X187" i="4"/>
  <c r="W187" i="4" s="1"/>
  <c r="W182" i="6" l="1"/>
  <c r="V182" i="6" s="1"/>
  <c r="X183" i="6"/>
  <c r="W183" i="9"/>
  <c r="V183" i="9" s="1"/>
  <c r="X184" i="9"/>
  <c r="X183" i="12"/>
  <c r="W183" i="12" s="1"/>
  <c r="X187" i="11"/>
  <c r="W186" i="11"/>
  <c r="V186" i="11" s="1"/>
  <c r="U188" i="1" s="1"/>
  <c r="X184" i="10"/>
  <c r="W184" i="10" s="1"/>
  <c r="V184" i="10" s="1"/>
  <c r="X184" i="7"/>
  <c r="W184" i="7" s="1"/>
  <c r="V184" i="7" s="1"/>
  <c r="X183" i="5"/>
  <c r="W183" i="5" s="1"/>
  <c r="V183" i="5" s="1"/>
  <c r="Y189" i="4"/>
  <c r="X188" i="4"/>
  <c r="W188" i="4" s="1"/>
  <c r="W184" i="9" l="1"/>
  <c r="V184" i="9" s="1"/>
  <c r="X185" i="9"/>
  <c r="W183" i="6"/>
  <c r="V183" i="6" s="1"/>
  <c r="X184" i="6"/>
  <c r="X184" i="12"/>
  <c r="W184" i="12" s="1"/>
  <c r="X188" i="11"/>
  <c r="W187" i="11"/>
  <c r="V187" i="11" s="1"/>
  <c r="X185" i="10"/>
  <c r="W185" i="10" s="1"/>
  <c r="V185" i="10" s="1"/>
  <c r="X185" i="7"/>
  <c r="W185" i="7" s="1"/>
  <c r="V185" i="7" s="1"/>
  <c r="X184" i="5"/>
  <c r="W184" i="5" s="1"/>
  <c r="V184" i="5" s="1"/>
  <c r="Y190" i="4"/>
  <c r="X189" i="4"/>
  <c r="W189" i="4" s="1"/>
  <c r="W184" i="6" l="1"/>
  <c r="V184" i="6" s="1"/>
  <c r="X185" i="6"/>
  <c r="W185" i="9"/>
  <c r="V185" i="9" s="1"/>
  <c r="U128" i="1" s="1"/>
  <c r="X186" i="9"/>
  <c r="X185" i="12"/>
  <c r="W185" i="12" s="1"/>
  <c r="X189" i="11"/>
  <c r="W188" i="11"/>
  <c r="V188" i="11" s="1"/>
  <c r="U189" i="1" s="1"/>
  <c r="X186" i="10"/>
  <c r="W186" i="10" s="1"/>
  <c r="V186" i="10" s="1"/>
  <c r="X186" i="7"/>
  <c r="W186" i="7" s="1"/>
  <c r="V186" i="7" s="1"/>
  <c r="X185" i="5"/>
  <c r="W185" i="5" s="1"/>
  <c r="V185" i="5" s="1"/>
  <c r="Y191" i="4"/>
  <c r="X190" i="4"/>
  <c r="W190" i="4" s="1"/>
  <c r="W186" i="9" l="1"/>
  <c r="V186" i="9" s="1"/>
  <c r="X187" i="9"/>
  <c r="W185" i="6"/>
  <c r="V185" i="6" s="1"/>
  <c r="X186" i="6"/>
  <c r="X186" i="12"/>
  <c r="W186" i="12" s="1"/>
  <c r="W189" i="11"/>
  <c r="V189" i="11" s="1"/>
  <c r="X190" i="11"/>
  <c r="X187" i="10"/>
  <c r="W187" i="10" s="1"/>
  <c r="V187" i="10" s="1"/>
  <c r="X187" i="7"/>
  <c r="W187" i="7" s="1"/>
  <c r="V187" i="7" s="1"/>
  <c r="X186" i="5"/>
  <c r="W186" i="5" s="1"/>
  <c r="V186" i="5" s="1"/>
  <c r="Y192" i="4"/>
  <c r="X191" i="4"/>
  <c r="W191" i="4" s="1"/>
  <c r="W186" i="6" l="1"/>
  <c r="V186" i="6" s="1"/>
  <c r="X187" i="6"/>
  <c r="W187" i="9"/>
  <c r="V187" i="9" s="1"/>
  <c r="X188" i="9"/>
  <c r="X187" i="12"/>
  <c r="W187" i="12" s="1"/>
  <c r="W190" i="11"/>
  <c r="V190" i="11" s="1"/>
  <c r="X191" i="11"/>
  <c r="X188" i="10"/>
  <c r="W188" i="10" s="1"/>
  <c r="V188" i="10" s="1"/>
  <c r="X188" i="7"/>
  <c r="W188" i="7" s="1"/>
  <c r="V188" i="7" s="1"/>
  <c r="X187" i="5"/>
  <c r="W187" i="5" s="1"/>
  <c r="V187" i="5" s="1"/>
  <c r="U38" i="1" s="1"/>
  <c r="Y193" i="4"/>
  <c r="X192" i="4"/>
  <c r="W192" i="4" s="1"/>
  <c r="W188" i="9" l="1"/>
  <c r="V188" i="9" s="1"/>
  <c r="X189" i="9"/>
  <c r="W187" i="6"/>
  <c r="V187" i="6" s="1"/>
  <c r="X188" i="6"/>
  <c r="X188" i="12"/>
  <c r="W188" i="12" s="1"/>
  <c r="W191" i="11"/>
  <c r="V191" i="11" s="1"/>
  <c r="U190" i="1" s="1"/>
  <c r="X192" i="11"/>
  <c r="X189" i="10"/>
  <c r="W189" i="10" s="1"/>
  <c r="V189" i="10" s="1"/>
  <c r="U137" i="1" s="1"/>
  <c r="X189" i="7"/>
  <c r="W189" i="7" s="1"/>
  <c r="V189" i="7" s="1"/>
  <c r="X188" i="5"/>
  <c r="W188" i="5" s="1"/>
  <c r="V188" i="5" s="1"/>
  <c r="U39" i="1" s="1"/>
  <c r="Y194" i="4"/>
  <c r="X193" i="4"/>
  <c r="W193" i="4" s="1"/>
  <c r="W188" i="6" l="1"/>
  <c r="V188" i="6" s="1"/>
  <c r="X189" i="6"/>
  <c r="W189" i="9"/>
  <c r="V189" i="9" s="1"/>
  <c r="X190" i="9"/>
  <c r="X189" i="12"/>
  <c r="W189" i="12" s="1"/>
  <c r="X193" i="11"/>
  <c r="W192" i="11"/>
  <c r="V192" i="11" s="1"/>
  <c r="X190" i="10"/>
  <c r="W190" i="10" s="1"/>
  <c r="V190" i="10" s="1"/>
  <c r="U138" i="1" s="1"/>
  <c r="X190" i="7"/>
  <c r="W190" i="7" s="1"/>
  <c r="V190" i="7" s="1"/>
  <c r="X189" i="5"/>
  <c r="W189" i="5" s="1"/>
  <c r="V189" i="5" s="1"/>
  <c r="Y195" i="4"/>
  <c r="X194" i="4"/>
  <c r="W194" i="4" s="1"/>
  <c r="W190" i="9" l="1"/>
  <c r="V190" i="9" s="1"/>
  <c r="X191" i="9"/>
  <c r="W189" i="6"/>
  <c r="V189" i="6" s="1"/>
  <c r="X190" i="6"/>
  <c r="X190" i="12"/>
  <c r="W190" i="12" s="1"/>
  <c r="W193" i="11"/>
  <c r="V193" i="11" s="1"/>
  <c r="U191" i="1" s="1"/>
  <c r="X194" i="11"/>
  <c r="X191" i="10"/>
  <c r="W191" i="10" s="1"/>
  <c r="V191" i="10" s="1"/>
  <c r="U139" i="1" s="1"/>
  <c r="X191" i="7"/>
  <c r="W191" i="7" s="1"/>
  <c r="V191" i="7" s="1"/>
  <c r="U79" i="1" s="1"/>
  <c r="X190" i="5"/>
  <c r="W190" i="5" s="1"/>
  <c r="V190" i="5" s="1"/>
  <c r="U40" i="1" s="1"/>
  <c r="Y196" i="4"/>
  <c r="X195" i="4"/>
  <c r="W195" i="4" s="1"/>
  <c r="W190" i="6" l="1"/>
  <c r="V190" i="6" s="1"/>
  <c r="X191" i="6"/>
  <c r="W191" i="9"/>
  <c r="V191" i="9" s="1"/>
  <c r="X192" i="9"/>
  <c r="X191" i="12"/>
  <c r="W191" i="12" s="1"/>
  <c r="W194" i="11"/>
  <c r="V194" i="11" s="1"/>
  <c r="X195" i="11"/>
  <c r="X192" i="10"/>
  <c r="W192" i="10" s="1"/>
  <c r="V192" i="10" s="1"/>
  <c r="X192" i="7"/>
  <c r="W192" i="7" s="1"/>
  <c r="V192" i="7" s="1"/>
  <c r="X191" i="5"/>
  <c r="W191" i="5" s="1"/>
  <c r="V191" i="5" s="1"/>
  <c r="Y197" i="4"/>
  <c r="X196" i="4"/>
  <c r="W196" i="4" s="1"/>
  <c r="W192" i="9" l="1"/>
  <c r="V192" i="9" s="1"/>
  <c r="X193" i="9"/>
  <c r="W191" i="6"/>
  <c r="V191" i="6" s="1"/>
  <c r="X192" i="6"/>
  <c r="X192" i="12"/>
  <c r="W192" i="12" s="1"/>
  <c r="W195" i="11"/>
  <c r="V195" i="11" s="1"/>
  <c r="X196" i="11"/>
  <c r="X193" i="10"/>
  <c r="W193" i="10" s="1"/>
  <c r="V193" i="10" s="1"/>
  <c r="X193" i="7"/>
  <c r="W193" i="7" s="1"/>
  <c r="V193" i="7" s="1"/>
  <c r="X192" i="5"/>
  <c r="W192" i="5" s="1"/>
  <c r="V192" i="5" s="1"/>
  <c r="Y198" i="4"/>
  <c r="X197" i="4"/>
  <c r="W197" i="4" s="1"/>
  <c r="W192" i="6" l="1"/>
  <c r="V192" i="6" s="1"/>
  <c r="X193" i="6"/>
  <c r="W193" i="9"/>
  <c r="V193" i="9" s="1"/>
  <c r="X194" i="9"/>
  <c r="X193" i="12"/>
  <c r="W193" i="12" s="1"/>
  <c r="X197" i="11"/>
  <c r="W196" i="11"/>
  <c r="V196" i="11" s="1"/>
  <c r="X194" i="10"/>
  <c r="W194" i="10" s="1"/>
  <c r="V194" i="10" s="1"/>
  <c r="X194" i="7"/>
  <c r="W194" i="7" s="1"/>
  <c r="V194" i="7" s="1"/>
  <c r="X193" i="5"/>
  <c r="W193" i="5" s="1"/>
  <c r="V193" i="5" s="1"/>
  <c r="Y199" i="4"/>
  <c r="X198" i="4"/>
  <c r="W198" i="4" s="1"/>
  <c r="W194" i="9" l="1"/>
  <c r="V194" i="9" s="1"/>
  <c r="X195" i="9"/>
  <c r="W193" i="6"/>
  <c r="V193" i="6" s="1"/>
  <c r="X194" i="6"/>
  <c r="X194" i="12"/>
  <c r="W194" i="12" s="1"/>
  <c r="W197" i="11"/>
  <c r="V197" i="11" s="1"/>
  <c r="X198" i="11"/>
  <c r="X195" i="10"/>
  <c r="W195" i="10" s="1"/>
  <c r="V195" i="10" s="1"/>
  <c r="X195" i="7"/>
  <c r="W195" i="7" s="1"/>
  <c r="V195" i="7" s="1"/>
  <c r="U80" i="1" s="1"/>
  <c r="X194" i="5"/>
  <c r="W194" i="5" s="1"/>
  <c r="V194" i="5" s="1"/>
  <c r="Y200" i="4"/>
  <c r="X199" i="4"/>
  <c r="W199" i="4" s="1"/>
  <c r="W195" i="9" l="1"/>
  <c r="V195" i="9" s="1"/>
  <c r="X196" i="9"/>
  <c r="W194" i="6"/>
  <c r="V194" i="6" s="1"/>
  <c r="X195" i="6"/>
  <c r="X195" i="12"/>
  <c r="W195" i="12" s="1"/>
  <c r="X199" i="11"/>
  <c r="W198" i="11"/>
  <c r="V198" i="11" s="1"/>
  <c r="X196" i="10"/>
  <c r="W196" i="10" s="1"/>
  <c r="V196" i="10" s="1"/>
  <c r="X196" i="7"/>
  <c r="W196" i="7" s="1"/>
  <c r="V196" i="7" s="1"/>
  <c r="U81" i="1" s="1"/>
  <c r="X195" i="5"/>
  <c r="W195" i="5" s="1"/>
  <c r="V195" i="5" s="1"/>
  <c r="Y201" i="4"/>
  <c r="X200" i="4"/>
  <c r="W200" i="4" s="1"/>
  <c r="W195" i="6" l="1"/>
  <c r="V195" i="6" s="1"/>
  <c r="X196" i="6"/>
  <c r="W196" i="9"/>
  <c r="V196" i="9" s="1"/>
  <c r="X197" i="9"/>
  <c r="X196" i="12"/>
  <c r="W196" i="12" s="1"/>
  <c r="W199" i="11"/>
  <c r="V199" i="11" s="1"/>
  <c r="U192" i="1" s="1"/>
  <c r="X200" i="11"/>
  <c r="X197" i="10"/>
  <c r="W197" i="10" s="1"/>
  <c r="V197" i="10" s="1"/>
  <c r="X197" i="7"/>
  <c r="W197" i="7" s="1"/>
  <c r="V197" i="7" s="1"/>
  <c r="X196" i="5"/>
  <c r="W196" i="5" s="1"/>
  <c r="V196" i="5" s="1"/>
  <c r="Y202" i="4"/>
  <c r="X201" i="4"/>
  <c r="W201" i="4" s="1"/>
  <c r="W197" i="9" l="1"/>
  <c r="V197" i="9" s="1"/>
  <c r="X198" i="9"/>
  <c r="W196" i="6"/>
  <c r="V196" i="6" s="1"/>
  <c r="X197" i="6"/>
  <c r="X197" i="12"/>
  <c r="W197" i="12" s="1"/>
  <c r="X201" i="11"/>
  <c r="W200" i="11"/>
  <c r="V200" i="11" s="1"/>
  <c r="U193" i="1" s="1"/>
  <c r="X198" i="10"/>
  <c r="W198" i="10" s="1"/>
  <c r="V198" i="10" s="1"/>
  <c r="X198" i="7"/>
  <c r="W198" i="7" s="1"/>
  <c r="V198" i="7" s="1"/>
  <c r="X197" i="5"/>
  <c r="W197" i="5" s="1"/>
  <c r="V197" i="5" s="1"/>
  <c r="Y203" i="4"/>
  <c r="X202" i="4"/>
  <c r="W202" i="4" s="1"/>
  <c r="W197" i="6" l="1"/>
  <c r="V197" i="6" s="1"/>
  <c r="X198" i="6"/>
  <c r="W198" i="9"/>
  <c r="V198" i="9" s="1"/>
  <c r="X199" i="9"/>
  <c r="X198" i="12"/>
  <c r="W198" i="12" s="1"/>
  <c r="W201" i="11"/>
  <c r="V201" i="11" s="1"/>
  <c r="X202" i="11"/>
  <c r="X199" i="10"/>
  <c r="W199" i="10" s="1"/>
  <c r="V199" i="10" s="1"/>
  <c r="X199" i="7"/>
  <c r="W199" i="7" s="1"/>
  <c r="V199" i="7" s="1"/>
  <c r="X198" i="5"/>
  <c r="W198" i="5" s="1"/>
  <c r="V198" i="5" s="1"/>
  <c r="Y204" i="4"/>
  <c r="X203" i="4"/>
  <c r="W203" i="4" s="1"/>
  <c r="W199" i="9" l="1"/>
  <c r="V199" i="9" s="1"/>
  <c r="X200" i="9"/>
  <c r="W198" i="6"/>
  <c r="V198" i="6" s="1"/>
  <c r="X199" i="6"/>
  <c r="X199" i="12"/>
  <c r="W199" i="12" s="1"/>
  <c r="W202" i="11"/>
  <c r="V202" i="11" s="1"/>
  <c r="X203" i="11"/>
  <c r="X200" i="10"/>
  <c r="W200" i="10" s="1"/>
  <c r="V200" i="10" s="1"/>
  <c r="X200" i="7"/>
  <c r="W200" i="7" s="1"/>
  <c r="V200" i="7" s="1"/>
  <c r="X199" i="5"/>
  <c r="W199" i="5" s="1"/>
  <c r="V199" i="5" s="1"/>
  <c r="U41" i="1" s="1"/>
  <c r="Y205" i="4"/>
  <c r="X204" i="4"/>
  <c r="W204" i="4" s="1"/>
  <c r="W199" i="6" l="1"/>
  <c r="V199" i="6" s="1"/>
  <c r="U55" i="1" s="1"/>
  <c r="X200" i="6"/>
  <c r="W200" i="9"/>
  <c r="V200" i="9" s="1"/>
  <c r="X201" i="9"/>
  <c r="X200" i="12"/>
  <c r="W200" i="12" s="1"/>
  <c r="W203" i="11"/>
  <c r="V203" i="11" s="1"/>
  <c r="X204" i="11"/>
  <c r="X201" i="10"/>
  <c r="W201" i="10" s="1"/>
  <c r="V201" i="10" s="1"/>
  <c r="X201" i="7"/>
  <c r="W201" i="7" s="1"/>
  <c r="V201" i="7" s="1"/>
  <c r="X200" i="5"/>
  <c r="W200" i="5" s="1"/>
  <c r="V200" i="5" s="1"/>
  <c r="Y206" i="4"/>
  <c r="X205" i="4"/>
  <c r="W205" i="4" s="1"/>
  <c r="W201" i="9" l="1"/>
  <c r="V201" i="9" s="1"/>
  <c r="X202" i="9"/>
  <c r="U82" i="1"/>
  <c r="U83" i="1"/>
  <c r="W200" i="6"/>
  <c r="V200" i="6" s="1"/>
  <c r="X201" i="6"/>
  <c r="X201" i="12"/>
  <c r="W201" i="12" s="1"/>
  <c r="X205" i="11"/>
  <c r="W204" i="11"/>
  <c r="V204" i="11" s="1"/>
  <c r="X202" i="10"/>
  <c r="W202" i="10" s="1"/>
  <c r="V202" i="10" s="1"/>
  <c r="X202" i="7"/>
  <c r="W202" i="7" s="1"/>
  <c r="V202" i="7" s="1"/>
  <c r="U84" i="1" s="1"/>
  <c r="X201" i="5"/>
  <c r="W201" i="5" s="1"/>
  <c r="V201" i="5" s="1"/>
  <c r="Y207" i="4"/>
  <c r="X206" i="4"/>
  <c r="W206" i="4" s="1"/>
  <c r="U24" i="1" s="1"/>
  <c r="W201" i="6" l="1"/>
  <c r="V201" i="6" s="1"/>
  <c r="X202" i="6"/>
  <c r="W202" i="9"/>
  <c r="V202" i="9" s="1"/>
  <c r="X203" i="9"/>
  <c r="X202" i="12"/>
  <c r="W202" i="12" s="1"/>
  <c r="W205" i="11"/>
  <c r="V205" i="11" s="1"/>
  <c r="X206" i="11"/>
  <c r="X203" i="10"/>
  <c r="W203" i="10" s="1"/>
  <c r="V203" i="10" s="1"/>
  <c r="U140" i="1" s="1"/>
  <c r="X203" i="7"/>
  <c r="W203" i="7" s="1"/>
  <c r="V203" i="7" s="1"/>
  <c r="X202" i="5"/>
  <c r="W202" i="5" s="1"/>
  <c r="V202" i="5" s="1"/>
  <c r="Y208" i="4"/>
  <c r="X207" i="4"/>
  <c r="W207" i="4" s="1"/>
  <c r="W203" i="9" l="1"/>
  <c r="V203" i="9" s="1"/>
  <c r="X204" i="9"/>
  <c r="W202" i="6"/>
  <c r="V202" i="6" s="1"/>
  <c r="X203" i="6"/>
  <c r="X203" i="12"/>
  <c r="W203" i="12" s="1"/>
  <c r="X207" i="11"/>
  <c r="W206" i="11"/>
  <c r="V206" i="11" s="1"/>
  <c r="X204" i="10"/>
  <c r="W204" i="10" s="1"/>
  <c r="V204" i="10" s="1"/>
  <c r="X204" i="7"/>
  <c r="W204" i="7" s="1"/>
  <c r="V204" i="7" s="1"/>
  <c r="X203" i="5"/>
  <c r="W203" i="5" s="1"/>
  <c r="V203" i="5" s="1"/>
  <c r="Y209" i="4"/>
  <c r="X208" i="4"/>
  <c r="W208" i="4" s="1"/>
  <c r="W203" i="6" l="1"/>
  <c r="V203" i="6" s="1"/>
  <c r="X204" i="6"/>
  <c r="W204" i="9"/>
  <c r="V204" i="9" s="1"/>
  <c r="X205" i="9"/>
  <c r="X204" i="12"/>
  <c r="W204" i="12" s="1"/>
  <c r="X208" i="11"/>
  <c r="W207" i="11"/>
  <c r="V207" i="11" s="1"/>
  <c r="X205" i="10"/>
  <c r="W205" i="10" s="1"/>
  <c r="V205" i="10" s="1"/>
  <c r="X205" i="7"/>
  <c r="W205" i="7" s="1"/>
  <c r="V205" i="7" s="1"/>
  <c r="X204" i="5"/>
  <c r="W204" i="5" s="1"/>
  <c r="V204" i="5" s="1"/>
  <c r="Y210" i="4"/>
  <c r="X209" i="4"/>
  <c r="W209" i="4" s="1"/>
  <c r="W204" i="6" l="1"/>
  <c r="V204" i="6" s="1"/>
  <c r="X205" i="6"/>
  <c r="W205" i="9"/>
  <c r="V205" i="9" s="1"/>
  <c r="X206" i="9"/>
  <c r="X205" i="12"/>
  <c r="W205" i="12" s="1"/>
  <c r="X209" i="11"/>
  <c r="W208" i="11"/>
  <c r="V208" i="11" s="1"/>
  <c r="X206" i="10"/>
  <c r="W206" i="10" s="1"/>
  <c r="V206" i="10" s="1"/>
  <c r="X206" i="7"/>
  <c r="W206" i="7" s="1"/>
  <c r="V206" i="7" s="1"/>
  <c r="X205" i="5"/>
  <c r="W205" i="5" s="1"/>
  <c r="V205" i="5" s="1"/>
  <c r="Y211" i="4"/>
  <c r="X210" i="4"/>
  <c r="W210" i="4" s="1"/>
  <c r="U25" i="1" s="1"/>
  <c r="W206" i="9" l="1"/>
  <c r="V206" i="9" s="1"/>
  <c r="X207" i="9"/>
  <c r="W205" i="6"/>
  <c r="V205" i="6" s="1"/>
  <c r="X206" i="6"/>
  <c r="X206" i="12"/>
  <c r="W206" i="12" s="1"/>
  <c r="W209" i="11"/>
  <c r="V209" i="11" s="1"/>
  <c r="X210" i="11"/>
  <c r="X207" i="10"/>
  <c r="W207" i="10" s="1"/>
  <c r="V207" i="10" s="1"/>
  <c r="U141" i="1" s="1"/>
  <c r="X207" i="7"/>
  <c r="W207" i="7" s="1"/>
  <c r="V207" i="7" s="1"/>
  <c r="X206" i="5"/>
  <c r="W206" i="5" s="1"/>
  <c r="V206" i="5" s="1"/>
  <c r="Y212" i="4"/>
  <c r="X211" i="4"/>
  <c r="W211" i="4" s="1"/>
  <c r="W206" i="6" l="1"/>
  <c r="V206" i="6" s="1"/>
  <c r="X207" i="6"/>
  <c r="W207" i="9"/>
  <c r="V207" i="9" s="1"/>
  <c r="X208" i="9"/>
  <c r="X207" i="12"/>
  <c r="W207" i="12" s="1"/>
  <c r="W210" i="11"/>
  <c r="V210" i="11" s="1"/>
  <c r="X211" i="11"/>
  <c r="X208" i="10"/>
  <c r="W208" i="10" s="1"/>
  <c r="V208" i="10" s="1"/>
  <c r="X208" i="7"/>
  <c r="W208" i="7" s="1"/>
  <c r="V208" i="7" s="1"/>
  <c r="X207" i="5"/>
  <c r="W207" i="5" s="1"/>
  <c r="V207" i="5" s="1"/>
  <c r="Y213" i="4"/>
  <c r="X212" i="4"/>
  <c r="W212" i="4" s="1"/>
  <c r="W208" i="9" l="1"/>
  <c r="V208" i="9" s="1"/>
  <c r="X209" i="9"/>
  <c r="W207" i="6"/>
  <c r="V207" i="6" s="1"/>
  <c r="X208" i="6"/>
  <c r="X208" i="12"/>
  <c r="W208" i="12" s="1"/>
  <c r="X212" i="11"/>
  <c r="W211" i="11"/>
  <c r="V211" i="11" s="1"/>
  <c r="X209" i="10"/>
  <c r="W209" i="10" s="1"/>
  <c r="V209" i="10" s="1"/>
  <c r="X209" i="7"/>
  <c r="W209" i="7" s="1"/>
  <c r="V209" i="7" s="1"/>
  <c r="X208" i="5"/>
  <c r="W208" i="5" s="1"/>
  <c r="V208" i="5" s="1"/>
  <c r="Y214" i="4"/>
  <c r="X213" i="4"/>
  <c r="W213" i="4" s="1"/>
  <c r="W208" i="6" l="1"/>
  <c r="V208" i="6" s="1"/>
  <c r="X209" i="6"/>
  <c r="W209" i="9"/>
  <c r="V209" i="9" s="1"/>
  <c r="X210" i="9"/>
  <c r="X209" i="12"/>
  <c r="W209" i="12" s="1"/>
  <c r="X213" i="11"/>
  <c r="W212" i="11"/>
  <c r="V212" i="11" s="1"/>
  <c r="X210" i="10"/>
  <c r="W210" i="10" s="1"/>
  <c r="V210" i="10" s="1"/>
  <c r="X210" i="7"/>
  <c r="W210" i="7" s="1"/>
  <c r="V210" i="7" s="1"/>
  <c r="X209" i="5"/>
  <c r="W209" i="5" s="1"/>
  <c r="V209" i="5" s="1"/>
  <c r="Y215" i="4"/>
  <c r="X214" i="4"/>
  <c r="W214" i="4" s="1"/>
  <c r="W210" i="9" l="1"/>
  <c r="V210" i="9" s="1"/>
  <c r="X211" i="9"/>
  <c r="W209" i="6"/>
  <c r="V209" i="6" s="1"/>
  <c r="X210" i="6"/>
  <c r="X210" i="12"/>
  <c r="W210" i="12" s="1"/>
  <c r="W213" i="11"/>
  <c r="V213" i="11" s="1"/>
  <c r="X214" i="11"/>
  <c r="X211" i="10"/>
  <c r="W211" i="10" s="1"/>
  <c r="V211" i="10" s="1"/>
  <c r="X211" i="7"/>
  <c r="W211" i="7" s="1"/>
  <c r="V211" i="7" s="1"/>
  <c r="X210" i="5"/>
  <c r="W210" i="5" s="1"/>
  <c r="V210" i="5" s="1"/>
  <c r="U42" i="1" s="1"/>
  <c r="Y216" i="4"/>
  <c r="X215" i="4"/>
  <c r="W215" i="4" s="1"/>
  <c r="W210" i="6" l="1"/>
  <c r="V210" i="6" s="1"/>
  <c r="X211" i="6"/>
  <c r="W211" i="9"/>
  <c r="V211" i="9" s="1"/>
  <c r="X212" i="9"/>
  <c r="X211" i="12"/>
  <c r="W211" i="12" s="1"/>
  <c r="X215" i="11"/>
  <c r="W214" i="11"/>
  <c r="V214" i="11" s="1"/>
  <c r="X212" i="10"/>
  <c r="W212" i="10" s="1"/>
  <c r="V212" i="10" s="1"/>
  <c r="X212" i="7"/>
  <c r="W212" i="7" s="1"/>
  <c r="V212" i="7" s="1"/>
  <c r="X211" i="5"/>
  <c r="W211" i="5" s="1"/>
  <c r="V211" i="5" s="1"/>
  <c r="U43" i="1" s="1"/>
  <c r="Y217" i="4"/>
  <c r="X216" i="4"/>
  <c r="W216" i="4" s="1"/>
  <c r="W212" i="9" l="1"/>
  <c r="V212" i="9" s="1"/>
  <c r="X213" i="9"/>
  <c r="W211" i="6"/>
  <c r="V211" i="6" s="1"/>
  <c r="X212" i="6"/>
  <c r="X212" i="12"/>
  <c r="W212" i="12" s="1"/>
  <c r="X216" i="11"/>
  <c r="W215" i="11"/>
  <c r="V215" i="11" s="1"/>
  <c r="X213" i="10"/>
  <c r="W213" i="10" s="1"/>
  <c r="V213" i="10" s="1"/>
  <c r="X213" i="7"/>
  <c r="W213" i="7" s="1"/>
  <c r="V213" i="7" s="1"/>
  <c r="X212" i="5"/>
  <c r="W212" i="5" s="1"/>
  <c r="V212" i="5" s="1"/>
  <c r="Y218" i="4"/>
  <c r="X217" i="4"/>
  <c r="W217" i="4" s="1"/>
  <c r="W212" i="6" l="1"/>
  <c r="V212" i="6" s="1"/>
  <c r="X213" i="6"/>
  <c r="W213" i="9"/>
  <c r="V213" i="9" s="1"/>
  <c r="X214" i="9"/>
  <c r="X213" i="12"/>
  <c r="W213" i="12" s="1"/>
  <c r="X217" i="11"/>
  <c r="W216" i="11"/>
  <c r="V216" i="11" s="1"/>
  <c r="X214" i="10"/>
  <c r="W214" i="10" s="1"/>
  <c r="V214" i="10" s="1"/>
  <c r="X214" i="7"/>
  <c r="W214" i="7" s="1"/>
  <c r="V214" i="7" s="1"/>
  <c r="X213" i="5"/>
  <c r="W213" i="5" s="1"/>
  <c r="V213" i="5" s="1"/>
  <c r="U44" i="1" s="1"/>
  <c r="Y219" i="4"/>
  <c r="X218" i="4"/>
  <c r="W218" i="4" s="1"/>
  <c r="W214" i="9" l="1"/>
  <c r="V214" i="9" s="1"/>
  <c r="X215" i="9"/>
  <c r="W213" i="6"/>
  <c r="V213" i="6" s="1"/>
  <c r="X214" i="6"/>
  <c r="X214" i="12"/>
  <c r="W214" i="12" s="1"/>
  <c r="W217" i="11"/>
  <c r="V217" i="11" s="1"/>
  <c r="X218" i="11"/>
  <c r="X215" i="10"/>
  <c r="W215" i="10" s="1"/>
  <c r="V215" i="10" s="1"/>
  <c r="X215" i="7"/>
  <c r="W215" i="7" s="1"/>
  <c r="V215" i="7" s="1"/>
  <c r="X214" i="5"/>
  <c r="W214" i="5" s="1"/>
  <c r="V214" i="5" s="1"/>
  <c r="Y220" i="4"/>
  <c r="X219" i="4"/>
  <c r="W219" i="4" s="1"/>
  <c r="W214" i="6" l="1"/>
  <c r="V214" i="6" s="1"/>
  <c r="X215" i="6"/>
  <c r="W215" i="9"/>
  <c r="V215" i="9" s="1"/>
  <c r="X216" i="9"/>
  <c r="X215" i="12"/>
  <c r="W215" i="12" s="1"/>
  <c r="W218" i="11"/>
  <c r="V218" i="11" s="1"/>
  <c r="X219" i="11"/>
  <c r="X216" i="10"/>
  <c r="W216" i="10" s="1"/>
  <c r="V216" i="10" s="1"/>
  <c r="U142" i="1" s="1"/>
  <c r="X216" i="7"/>
  <c r="W216" i="7" s="1"/>
  <c r="V216" i="7" s="1"/>
  <c r="X215" i="5"/>
  <c r="W215" i="5" s="1"/>
  <c r="V215" i="5" s="1"/>
  <c r="U45" i="1" s="1"/>
  <c r="Y221" i="4"/>
  <c r="X220" i="4"/>
  <c r="W220" i="4" s="1"/>
  <c r="W216" i="9" l="1"/>
  <c r="V216" i="9" s="1"/>
  <c r="X217" i="9"/>
  <c r="W215" i="6"/>
  <c r="V215" i="6" s="1"/>
  <c r="X216" i="6"/>
  <c r="X216" i="12"/>
  <c r="W216" i="12" s="1"/>
  <c r="W219" i="11"/>
  <c r="V219" i="11" s="1"/>
  <c r="X220" i="11"/>
  <c r="X217" i="10"/>
  <c r="W217" i="10" s="1"/>
  <c r="V217" i="10" s="1"/>
  <c r="X217" i="7"/>
  <c r="W217" i="7" s="1"/>
  <c r="V217" i="7" s="1"/>
  <c r="X216" i="5"/>
  <c r="W216" i="5" s="1"/>
  <c r="V216" i="5" s="1"/>
  <c r="Y222" i="4"/>
  <c r="X221" i="4"/>
  <c r="W221" i="4" s="1"/>
  <c r="W216" i="6" l="1"/>
  <c r="V216" i="6" s="1"/>
  <c r="X217" i="6"/>
  <c r="W217" i="9"/>
  <c r="V217" i="9" s="1"/>
  <c r="X218" i="9"/>
  <c r="X217" i="12"/>
  <c r="W217" i="12" s="1"/>
  <c r="X221" i="11"/>
  <c r="W220" i="11"/>
  <c r="V220" i="11" s="1"/>
  <c r="X218" i="10"/>
  <c r="W218" i="10" s="1"/>
  <c r="V218" i="10" s="1"/>
  <c r="X218" i="7"/>
  <c r="W218" i="7" s="1"/>
  <c r="V218" i="7" s="1"/>
  <c r="X217" i="5"/>
  <c r="W217" i="5" s="1"/>
  <c r="V217" i="5" s="1"/>
  <c r="Y223" i="4"/>
  <c r="X222" i="4"/>
  <c r="W222" i="4" s="1"/>
  <c r="U26" i="1" s="1"/>
  <c r="W218" i="9" l="1"/>
  <c r="V218" i="9" s="1"/>
  <c r="U129" i="1" s="1"/>
  <c r="X219" i="9"/>
  <c r="W217" i="6"/>
  <c r="V217" i="6" s="1"/>
  <c r="X218" i="6"/>
  <c r="X218" i="12"/>
  <c r="W218" i="12" s="1"/>
  <c r="W221" i="11"/>
  <c r="V221" i="11" s="1"/>
  <c r="X222" i="11"/>
  <c r="X219" i="10"/>
  <c r="W219" i="10" s="1"/>
  <c r="V219" i="10" s="1"/>
  <c r="X219" i="7"/>
  <c r="W219" i="7" s="1"/>
  <c r="V219" i="7" s="1"/>
  <c r="X218" i="5"/>
  <c r="W218" i="5" s="1"/>
  <c r="V218" i="5" s="1"/>
  <c r="Y224" i="4"/>
  <c r="X223" i="4"/>
  <c r="W223" i="4" s="1"/>
  <c r="W218" i="6" l="1"/>
  <c r="V218" i="6" s="1"/>
  <c r="X219" i="6"/>
  <c r="W219" i="9"/>
  <c r="V219" i="9" s="1"/>
  <c r="X220" i="9"/>
  <c r="X219" i="12"/>
  <c r="W219" i="12" s="1"/>
  <c r="W222" i="11"/>
  <c r="V222" i="11" s="1"/>
  <c r="X223" i="11"/>
  <c r="X220" i="10"/>
  <c r="W220" i="10" s="1"/>
  <c r="V220" i="10" s="1"/>
  <c r="X220" i="7"/>
  <c r="W220" i="7" s="1"/>
  <c r="V220" i="7" s="1"/>
  <c r="X219" i="5"/>
  <c r="W219" i="5" s="1"/>
  <c r="V219" i="5" s="1"/>
  <c r="Y225" i="4"/>
  <c r="X224" i="4"/>
  <c r="W224" i="4" s="1"/>
  <c r="W220" i="9" l="1"/>
  <c r="V220" i="9" s="1"/>
  <c r="X221" i="9"/>
  <c r="W219" i="6"/>
  <c r="V219" i="6" s="1"/>
  <c r="X220" i="6"/>
  <c r="X220" i="12"/>
  <c r="W220" i="12" s="1"/>
  <c r="W223" i="11"/>
  <c r="V223" i="11" s="1"/>
  <c r="X224" i="11"/>
  <c r="X221" i="10"/>
  <c r="W221" i="10" s="1"/>
  <c r="V221" i="10" s="1"/>
  <c r="X221" i="7"/>
  <c r="W221" i="7" s="1"/>
  <c r="V221" i="7" s="1"/>
  <c r="X220" i="5"/>
  <c r="W220" i="5" s="1"/>
  <c r="V220" i="5" s="1"/>
  <c r="U46" i="1" s="1"/>
  <c r="Y226" i="4"/>
  <c r="X225" i="4"/>
  <c r="W225" i="4" s="1"/>
  <c r="W220" i="6" l="1"/>
  <c r="V220" i="6" s="1"/>
  <c r="X221" i="6"/>
  <c r="W221" i="9"/>
  <c r="V221" i="9" s="1"/>
  <c r="X222" i="9"/>
  <c r="X221" i="12"/>
  <c r="W221" i="12" s="1"/>
  <c r="X225" i="11"/>
  <c r="W224" i="11"/>
  <c r="V224" i="11" s="1"/>
  <c r="X222" i="10"/>
  <c r="W222" i="10" s="1"/>
  <c r="V222" i="10" s="1"/>
  <c r="X222" i="7"/>
  <c r="W222" i="7" s="1"/>
  <c r="V222" i="7" s="1"/>
  <c r="X221" i="5"/>
  <c r="W221" i="5" s="1"/>
  <c r="V221" i="5" s="1"/>
  <c r="Y227" i="4"/>
  <c r="X226" i="4"/>
  <c r="W226" i="4" s="1"/>
  <c r="W222" i="9" l="1"/>
  <c r="V222" i="9" s="1"/>
  <c r="X223" i="9"/>
  <c r="W221" i="6"/>
  <c r="V221" i="6" s="1"/>
  <c r="X222" i="6"/>
  <c r="X222" i="12"/>
  <c r="W222" i="12" s="1"/>
  <c r="W225" i="11"/>
  <c r="V225" i="11" s="1"/>
  <c r="X226" i="11"/>
  <c r="X223" i="10"/>
  <c r="W223" i="10" s="1"/>
  <c r="V223" i="10" s="1"/>
  <c r="X223" i="7"/>
  <c r="W223" i="7" s="1"/>
  <c r="V223" i="7" s="1"/>
  <c r="X222" i="5"/>
  <c r="W222" i="5" s="1"/>
  <c r="V222" i="5" s="1"/>
  <c r="Y228" i="4"/>
  <c r="X227" i="4"/>
  <c r="W227" i="4" s="1"/>
  <c r="W223" i="9" l="1"/>
  <c r="V223" i="9" s="1"/>
  <c r="X224" i="9"/>
  <c r="W222" i="6"/>
  <c r="V222" i="6" s="1"/>
  <c r="X223" i="6"/>
  <c r="X223" i="12"/>
  <c r="W223" i="12" s="1"/>
  <c r="X227" i="11"/>
  <c r="W226" i="11"/>
  <c r="V226" i="11" s="1"/>
  <c r="X224" i="10"/>
  <c r="W224" i="10" s="1"/>
  <c r="V224" i="10" s="1"/>
  <c r="X224" i="7"/>
  <c r="W224" i="7" s="1"/>
  <c r="V224" i="7" s="1"/>
  <c r="X223" i="5"/>
  <c r="W223" i="5" s="1"/>
  <c r="V223" i="5" s="1"/>
  <c r="Y229" i="4"/>
  <c r="X228" i="4"/>
  <c r="W228" i="4" s="1"/>
  <c r="W223" i="6" l="1"/>
  <c r="V223" i="6" s="1"/>
  <c r="X224" i="6"/>
  <c r="W224" i="9"/>
  <c r="V224" i="9" s="1"/>
  <c r="X225" i="9"/>
  <c r="X224" i="12"/>
  <c r="W224" i="12" s="1"/>
  <c r="W227" i="11"/>
  <c r="V227" i="11" s="1"/>
  <c r="X228" i="11"/>
  <c r="X225" i="10"/>
  <c r="W225" i="10" s="1"/>
  <c r="V225" i="10" s="1"/>
  <c r="X225" i="7"/>
  <c r="W225" i="7" s="1"/>
  <c r="V225" i="7" s="1"/>
  <c r="X224" i="5"/>
  <c r="W224" i="5" s="1"/>
  <c r="V224" i="5" s="1"/>
  <c r="U47" i="1" s="1"/>
  <c r="Y230" i="4"/>
  <c r="X229" i="4"/>
  <c r="W229" i="4" s="1"/>
  <c r="W225" i="9" l="1"/>
  <c r="V225" i="9" s="1"/>
  <c r="X226" i="9"/>
  <c r="W224" i="6"/>
  <c r="V224" i="6" s="1"/>
  <c r="X225" i="6"/>
  <c r="X225" i="12"/>
  <c r="W225" i="12" s="1"/>
  <c r="X229" i="11"/>
  <c r="W228" i="11"/>
  <c r="V228" i="11" s="1"/>
  <c r="X226" i="10"/>
  <c r="W226" i="10" s="1"/>
  <c r="V226" i="10" s="1"/>
  <c r="U143" i="1" s="1"/>
  <c r="X226" i="7"/>
  <c r="W226" i="7" s="1"/>
  <c r="V226" i="7" s="1"/>
  <c r="X225" i="5"/>
  <c r="W225" i="5" s="1"/>
  <c r="V225" i="5" s="1"/>
  <c r="Y231" i="4"/>
  <c r="X230" i="4"/>
  <c r="W230" i="4" s="1"/>
  <c r="W225" i="6" l="1"/>
  <c r="V225" i="6" s="1"/>
  <c r="X226" i="6"/>
  <c r="W226" i="9"/>
  <c r="V226" i="9" s="1"/>
  <c r="X227" i="9"/>
  <c r="X226" i="12"/>
  <c r="W226" i="12" s="1"/>
  <c r="W229" i="11"/>
  <c r="V229" i="11" s="1"/>
  <c r="X230" i="11"/>
  <c r="X227" i="10"/>
  <c r="W227" i="10" s="1"/>
  <c r="V227" i="10" s="1"/>
  <c r="X227" i="7"/>
  <c r="W227" i="7" s="1"/>
  <c r="V227" i="7" s="1"/>
  <c r="X226" i="5"/>
  <c r="W226" i="5" s="1"/>
  <c r="V226" i="5" s="1"/>
  <c r="U48" i="1" s="1"/>
  <c r="Y232" i="4"/>
  <c r="X231" i="4"/>
  <c r="W231" i="4" s="1"/>
  <c r="W227" i="9" l="1"/>
  <c r="V227" i="9" s="1"/>
  <c r="X228" i="9"/>
  <c r="W226" i="6"/>
  <c r="V226" i="6" s="1"/>
  <c r="X227" i="6"/>
  <c r="X227" i="12"/>
  <c r="W227" i="12" s="1"/>
  <c r="W230" i="11"/>
  <c r="V230" i="11" s="1"/>
  <c r="U194" i="1" s="1"/>
  <c r="X231" i="11"/>
  <c r="X228" i="10"/>
  <c r="W228" i="10" s="1"/>
  <c r="V228" i="10" s="1"/>
  <c r="U144" i="1" s="1"/>
  <c r="X228" i="7"/>
  <c r="W228" i="7" s="1"/>
  <c r="V228" i="7" s="1"/>
  <c r="X227" i="5"/>
  <c r="W227" i="5" s="1"/>
  <c r="V227" i="5" s="1"/>
  <c r="Y233" i="4"/>
  <c r="X232" i="4"/>
  <c r="W232" i="4" s="1"/>
  <c r="W227" i="6" l="1"/>
  <c r="V227" i="6" s="1"/>
  <c r="X228" i="6"/>
  <c r="W228" i="9"/>
  <c r="V228" i="9" s="1"/>
  <c r="X229" i="9"/>
  <c r="X228" i="12"/>
  <c r="W228" i="12" s="1"/>
  <c r="W231" i="11"/>
  <c r="V231" i="11" s="1"/>
  <c r="X232" i="11"/>
  <c r="X229" i="10"/>
  <c r="W229" i="10" s="1"/>
  <c r="V229" i="10" s="1"/>
  <c r="X229" i="7"/>
  <c r="W229" i="7" s="1"/>
  <c r="V229" i="7" s="1"/>
  <c r="X228" i="5"/>
  <c r="W228" i="5" s="1"/>
  <c r="V228" i="5" s="1"/>
  <c r="Y234" i="4"/>
  <c r="X233" i="4"/>
  <c r="W233" i="4" s="1"/>
  <c r="W229" i="9" l="1"/>
  <c r="V229" i="9" s="1"/>
  <c r="X230" i="9"/>
  <c r="W228" i="6"/>
  <c r="V228" i="6" s="1"/>
  <c r="X229" i="6"/>
  <c r="X229" i="12"/>
  <c r="W229" i="12" s="1"/>
  <c r="X233" i="11"/>
  <c r="W232" i="11"/>
  <c r="V232" i="11" s="1"/>
  <c r="X230" i="10"/>
  <c r="W230" i="10" s="1"/>
  <c r="V230" i="10" s="1"/>
  <c r="X230" i="7"/>
  <c r="W230" i="7" s="1"/>
  <c r="V230" i="7" s="1"/>
  <c r="X229" i="5"/>
  <c r="W229" i="5" s="1"/>
  <c r="V229" i="5" s="1"/>
  <c r="Y235" i="4"/>
  <c r="X234" i="4"/>
  <c r="W234" i="4" s="1"/>
  <c r="W229" i="6" l="1"/>
  <c r="V229" i="6" s="1"/>
  <c r="X230" i="6"/>
  <c r="W230" i="9"/>
  <c r="V230" i="9" s="1"/>
  <c r="X231" i="9"/>
  <c r="X230" i="12"/>
  <c r="W230" i="12" s="1"/>
  <c r="W233" i="11"/>
  <c r="V233" i="11" s="1"/>
  <c r="X234" i="11"/>
  <c r="X231" i="10"/>
  <c r="W231" i="10" s="1"/>
  <c r="V231" i="10" s="1"/>
  <c r="X231" i="7"/>
  <c r="W231" i="7" s="1"/>
  <c r="V231" i="7" s="1"/>
  <c r="X230" i="5"/>
  <c r="W230" i="5" s="1"/>
  <c r="V230" i="5" s="1"/>
  <c r="Y236" i="4"/>
  <c r="X235" i="4"/>
  <c r="W235" i="4" s="1"/>
  <c r="W231" i="9" l="1"/>
  <c r="V231" i="9" s="1"/>
  <c r="X232" i="9"/>
  <c r="W230" i="6"/>
  <c r="V230" i="6" s="1"/>
  <c r="U56" i="1" s="1"/>
  <c r="X231" i="6"/>
  <c r="X231" i="12"/>
  <c r="W231" i="12" s="1"/>
  <c r="W234" i="11"/>
  <c r="V234" i="11" s="1"/>
  <c r="X235" i="11"/>
  <c r="X232" i="10"/>
  <c r="W232" i="10" s="1"/>
  <c r="V232" i="10" s="1"/>
  <c r="U145" i="1" s="1"/>
  <c r="X232" i="7"/>
  <c r="W232" i="7" s="1"/>
  <c r="V232" i="7" s="1"/>
  <c r="X231" i="5"/>
  <c r="W231" i="5" s="1"/>
  <c r="V231" i="5" s="1"/>
  <c r="Y237" i="4"/>
  <c r="X236" i="4"/>
  <c r="W236" i="4" s="1"/>
  <c r="W231" i="6" l="1"/>
  <c r="V231" i="6" s="1"/>
  <c r="X232" i="6"/>
  <c r="W232" i="9"/>
  <c r="V232" i="9" s="1"/>
  <c r="X233" i="9"/>
  <c r="X232" i="12"/>
  <c r="W232" i="12" s="1"/>
  <c r="X236" i="11"/>
  <c r="W235" i="11"/>
  <c r="V235" i="11" s="1"/>
  <c r="X233" i="10"/>
  <c r="W233" i="10" s="1"/>
  <c r="V233" i="10" s="1"/>
  <c r="X233" i="7"/>
  <c r="W233" i="7" s="1"/>
  <c r="V233" i="7" s="1"/>
  <c r="X232" i="5"/>
  <c r="W232" i="5" s="1"/>
  <c r="V232" i="5" s="1"/>
  <c r="Y238" i="4"/>
  <c r="X237" i="4"/>
  <c r="W237" i="4" s="1"/>
  <c r="W233" i="9" l="1"/>
  <c r="V233" i="9" s="1"/>
  <c r="X234" i="9"/>
  <c r="W232" i="6"/>
  <c r="V232" i="6" s="1"/>
  <c r="X233" i="6"/>
  <c r="X233" i="12"/>
  <c r="W233" i="12" s="1"/>
  <c r="X237" i="11"/>
  <c r="W236" i="11"/>
  <c r="V236" i="11" s="1"/>
  <c r="X234" i="10"/>
  <c r="W234" i="10" s="1"/>
  <c r="V234" i="10" s="1"/>
  <c r="X234" i="7"/>
  <c r="W234" i="7" s="1"/>
  <c r="V234" i="7" s="1"/>
  <c r="X233" i="5"/>
  <c r="W233" i="5" s="1"/>
  <c r="V233" i="5" s="1"/>
  <c r="Y239" i="4"/>
  <c r="X238" i="4"/>
  <c r="W238" i="4" s="1"/>
  <c r="W233" i="6" l="1"/>
  <c r="V233" i="6" s="1"/>
  <c r="X234" i="6"/>
  <c r="W234" i="9"/>
  <c r="V234" i="9" s="1"/>
  <c r="X235" i="9"/>
  <c r="X234" i="12"/>
  <c r="W234" i="12" s="1"/>
  <c r="W237" i="11"/>
  <c r="V237" i="11" s="1"/>
  <c r="X238" i="11"/>
  <c r="X235" i="10"/>
  <c r="W235" i="10" s="1"/>
  <c r="V235" i="10" s="1"/>
  <c r="U146" i="1" s="1"/>
  <c r="X235" i="7"/>
  <c r="W235" i="7" s="1"/>
  <c r="V235" i="7" s="1"/>
  <c r="X234" i="5"/>
  <c r="W234" i="5" s="1"/>
  <c r="V234" i="5" s="1"/>
  <c r="Y240" i="4"/>
  <c r="X239" i="4"/>
  <c r="W239" i="4" s="1"/>
  <c r="W235" i="9" l="1"/>
  <c r="V235" i="9" s="1"/>
  <c r="X236" i="9"/>
  <c r="W234" i="6"/>
  <c r="V234" i="6" s="1"/>
  <c r="X235" i="6"/>
  <c r="X235" i="12"/>
  <c r="W235" i="12" s="1"/>
  <c r="W238" i="11"/>
  <c r="V238" i="11" s="1"/>
  <c r="X239" i="11"/>
  <c r="X236" i="10"/>
  <c r="W236" i="10" s="1"/>
  <c r="V236" i="10" s="1"/>
  <c r="X236" i="7"/>
  <c r="W236" i="7" s="1"/>
  <c r="V236" i="7" s="1"/>
  <c r="X235" i="5"/>
  <c r="W235" i="5" s="1"/>
  <c r="V235" i="5" s="1"/>
  <c r="Y241" i="4"/>
  <c r="X240" i="4"/>
  <c r="W240" i="4" s="1"/>
  <c r="W235" i="6" l="1"/>
  <c r="V235" i="6" s="1"/>
  <c r="X236" i="6"/>
  <c r="W236" i="9"/>
  <c r="V236" i="9" s="1"/>
  <c r="X237" i="9"/>
  <c r="X236" i="12"/>
  <c r="W236" i="12" s="1"/>
  <c r="W239" i="11"/>
  <c r="V239" i="11" s="1"/>
  <c r="X240" i="11"/>
  <c r="X237" i="10"/>
  <c r="W237" i="10" s="1"/>
  <c r="V237" i="10" s="1"/>
  <c r="X237" i="7"/>
  <c r="W237" i="7" s="1"/>
  <c r="V237" i="7" s="1"/>
  <c r="X236" i="5"/>
  <c r="W236" i="5" s="1"/>
  <c r="V236" i="5" s="1"/>
  <c r="Y242" i="4"/>
  <c r="X241" i="4"/>
  <c r="W241" i="4" s="1"/>
  <c r="W237" i="9" l="1"/>
  <c r="V237" i="9" s="1"/>
  <c r="X238" i="9"/>
  <c r="W236" i="6"/>
  <c r="V236" i="6" s="1"/>
  <c r="X237" i="6"/>
  <c r="X237" i="12"/>
  <c r="W237" i="12" s="1"/>
  <c r="X241" i="11"/>
  <c r="W240" i="11"/>
  <c r="V240" i="11" s="1"/>
  <c r="X238" i="10"/>
  <c r="W238" i="10" s="1"/>
  <c r="V238" i="10" s="1"/>
  <c r="X238" i="7"/>
  <c r="W238" i="7" s="1"/>
  <c r="V238" i="7" s="1"/>
  <c r="U85" i="1" s="1"/>
  <c r="X237" i="5"/>
  <c r="W237" i="5" s="1"/>
  <c r="V237" i="5" s="1"/>
  <c r="Y243" i="4"/>
  <c r="X242" i="4"/>
  <c r="W242" i="4" s="1"/>
  <c r="W237" i="6" l="1"/>
  <c r="V237" i="6" s="1"/>
  <c r="X238" i="6"/>
  <c r="W238" i="9"/>
  <c r="V238" i="9" s="1"/>
  <c r="X239" i="9"/>
  <c r="X238" i="12"/>
  <c r="W238" i="12" s="1"/>
  <c r="W241" i="11"/>
  <c r="V241" i="11" s="1"/>
  <c r="X242" i="11"/>
  <c r="X239" i="10"/>
  <c r="W239" i="10" s="1"/>
  <c r="V239" i="10" s="1"/>
  <c r="X239" i="7"/>
  <c r="W239" i="7" s="1"/>
  <c r="V239" i="7" s="1"/>
  <c r="X238" i="5"/>
  <c r="W238" i="5" s="1"/>
  <c r="V238" i="5" s="1"/>
  <c r="Y244" i="4"/>
  <c r="X243" i="4"/>
  <c r="W243" i="4" s="1"/>
  <c r="W239" i="9" l="1"/>
  <c r="V239" i="9" s="1"/>
  <c r="X240" i="9"/>
  <c r="W238" i="6"/>
  <c r="V238" i="6" s="1"/>
  <c r="X239" i="6"/>
  <c r="X239" i="12"/>
  <c r="W239" i="12" s="1"/>
  <c r="W242" i="11"/>
  <c r="V242" i="11" s="1"/>
  <c r="X243" i="11"/>
  <c r="X240" i="10"/>
  <c r="W240" i="10" s="1"/>
  <c r="V240" i="10" s="1"/>
  <c r="X240" i="7"/>
  <c r="W240" i="7" s="1"/>
  <c r="V240" i="7" s="1"/>
  <c r="X239" i="5"/>
  <c r="W239" i="5" s="1"/>
  <c r="V239" i="5" s="1"/>
  <c r="Y245" i="4"/>
  <c r="X244" i="4"/>
  <c r="W244" i="4" s="1"/>
  <c r="W239" i="6" l="1"/>
  <c r="V239" i="6" s="1"/>
  <c r="X240" i="6"/>
  <c r="W240" i="9"/>
  <c r="V240" i="9" s="1"/>
  <c r="X241" i="9"/>
  <c r="X240" i="12"/>
  <c r="W240" i="12" s="1"/>
  <c r="X244" i="11"/>
  <c r="W243" i="11"/>
  <c r="V243" i="11" s="1"/>
  <c r="X241" i="10"/>
  <c r="W241" i="10" s="1"/>
  <c r="V241" i="10" s="1"/>
  <c r="X241" i="7"/>
  <c r="W241" i="7" s="1"/>
  <c r="V241" i="7" s="1"/>
  <c r="X240" i="5"/>
  <c r="W240" i="5" s="1"/>
  <c r="V240" i="5" s="1"/>
  <c r="Y246" i="4"/>
  <c r="X245" i="4"/>
  <c r="W245" i="4" s="1"/>
  <c r="W241" i="9" l="1"/>
  <c r="V241" i="9" s="1"/>
  <c r="X242" i="9"/>
  <c r="W240" i="6"/>
  <c r="V240" i="6" s="1"/>
  <c r="X241" i="6"/>
  <c r="X241" i="12"/>
  <c r="W241" i="12" s="1"/>
  <c r="X245" i="11"/>
  <c r="W244" i="11"/>
  <c r="V244" i="11" s="1"/>
  <c r="X242" i="10"/>
  <c r="W242" i="10" s="1"/>
  <c r="V242" i="10" s="1"/>
  <c r="X242" i="7"/>
  <c r="W242" i="7" s="1"/>
  <c r="V242" i="7" s="1"/>
  <c r="X241" i="5"/>
  <c r="W241" i="5" s="1"/>
  <c r="V241" i="5" s="1"/>
  <c r="Y247" i="4"/>
  <c r="X246" i="4"/>
  <c r="W246" i="4" s="1"/>
  <c r="U27" i="1" s="1"/>
  <c r="W241" i="6" l="1"/>
  <c r="V241" i="6" s="1"/>
  <c r="X242" i="6"/>
  <c r="W242" i="9"/>
  <c r="V242" i="9" s="1"/>
  <c r="X243" i="9"/>
  <c r="X242" i="12"/>
  <c r="W242" i="12" s="1"/>
  <c r="W245" i="11"/>
  <c r="V245" i="11" s="1"/>
  <c r="X246" i="11"/>
  <c r="X243" i="10"/>
  <c r="W243" i="10" s="1"/>
  <c r="V243" i="10" s="1"/>
  <c r="X243" i="7"/>
  <c r="W243" i="7" s="1"/>
  <c r="V243" i="7" s="1"/>
  <c r="X242" i="5"/>
  <c r="W242" i="5" s="1"/>
  <c r="V242" i="5" s="1"/>
  <c r="Y248" i="4"/>
  <c r="X247" i="4"/>
  <c r="W247" i="4" s="1"/>
  <c r="W243" i="9" l="1"/>
  <c r="V243" i="9" s="1"/>
  <c r="X244" i="9"/>
  <c r="W242" i="6"/>
  <c r="V242" i="6" s="1"/>
  <c r="X243" i="6"/>
  <c r="X243" i="12"/>
  <c r="W243" i="12" s="1"/>
  <c r="X247" i="11"/>
  <c r="W246" i="11"/>
  <c r="V246" i="11" s="1"/>
  <c r="U195" i="1" s="1"/>
  <c r="X244" i="10"/>
  <c r="W244" i="10" s="1"/>
  <c r="V244" i="10" s="1"/>
  <c r="X244" i="7"/>
  <c r="W244" i="7" s="1"/>
  <c r="V244" i="7" s="1"/>
  <c r="X243" i="5"/>
  <c r="W243" i="5" s="1"/>
  <c r="V243" i="5" s="1"/>
  <c r="U49" i="1" s="1"/>
  <c r="Y249" i="4"/>
  <c r="X248" i="4"/>
  <c r="W248" i="4" s="1"/>
  <c r="W243" i="6" l="1"/>
  <c r="V243" i="6" s="1"/>
  <c r="X244" i="6"/>
  <c r="W244" i="9"/>
  <c r="V244" i="9" s="1"/>
  <c r="X245" i="9"/>
  <c r="X244" i="12"/>
  <c r="W244" i="12" s="1"/>
  <c r="W247" i="11"/>
  <c r="V247" i="11" s="1"/>
  <c r="X248" i="11"/>
  <c r="X245" i="10"/>
  <c r="W245" i="10" s="1"/>
  <c r="V245" i="10" s="1"/>
  <c r="X245" i="7"/>
  <c r="W245" i="7" s="1"/>
  <c r="V245" i="7" s="1"/>
  <c r="X244" i="5"/>
  <c r="W244" i="5" s="1"/>
  <c r="V244" i="5" s="1"/>
  <c r="Y250" i="4"/>
  <c r="X249" i="4"/>
  <c r="W249" i="4" s="1"/>
  <c r="U28" i="1" s="1"/>
  <c r="W245" i="9" l="1"/>
  <c r="V245" i="9" s="1"/>
  <c r="X246" i="9"/>
  <c r="W244" i="6"/>
  <c r="V244" i="6" s="1"/>
  <c r="X245" i="6"/>
  <c r="X245" i="12"/>
  <c r="W245" i="12" s="1"/>
  <c r="X249" i="11"/>
  <c r="W248" i="11"/>
  <c r="V248" i="11" s="1"/>
  <c r="X246" i="10"/>
  <c r="W246" i="10" s="1"/>
  <c r="V246" i="10" s="1"/>
  <c r="X246" i="7"/>
  <c r="W246" i="7" s="1"/>
  <c r="V246" i="7" s="1"/>
  <c r="U86" i="1" s="1"/>
  <c r="X245" i="5"/>
  <c r="W245" i="5" s="1"/>
  <c r="V245" i="5" s="1"/>
  <c r="Y251" i="4"/>
  <c r="X250" i="4"/>
  <c r="W250" i="4" s="1"/>
  <c r="W245" i="6" l="1"/>
  <c r="V245" i="6" s="1"/>
  <c r="X246" i="6"/>
  <c r="W246" i="9"/>
  <c r="V246" i="9" s="1"/>
  <c r="X247" i="9"/>
  <c r="X246" i="12"/>
  <c r="W246" i="12" s="1"/>
  <c r="W249" i="11"/>
  <c r="V249" i="11" s="1"/>
  <c r="X250" i="11"/>
  <c r="X247" i="10"/>
  <c r="W247" i="10" s="1"/>
  <c r="V247" i="10" s="1"/>
  <c r="X247" i="7"/>
  <c r="W247" i="7" s="1"/>
  <c r="V247" i="7" s="1"/>
  <c r="X246" i="5"/>
  <c r="W246" i="5" s="1"/>
  <c r="V246" i="5" s="1"/>
  <c r="Y252" i="4"/>
  <c r="X251" i="4"/>
  <c r="W251" i="4" s="1"/>
  <c r="W247" i="9" l="1"/>
  <c r="V247" i="9" s="1"/>
  <c r="X248" i="9"/>
  <c r="W246" i="6"/>
  <c r="V246" i="6" s="1"/>
  <c r="X247" i="6"/>
  <c r="X247" i="12"/>
  <c r="W247" i="12" s="1"/>
  <c r="W250" i="11"/>
  <c r="V250" i="11" s="1"/>
  <c r="X251" i="11"/>
  <c r="X248" i="10"/>
  <c r="W248" i="10" s="1"/>
  <c r="V248" i="10" s="1"/>
  <c r="U147" i="1" s="1"/>
  <c r="X248" i="7"/>
  <c r="W248" i="7" s="1"/>
  <c r="V248" i="7" s="1"/>
  <c r="U87" i="1" s="1"/>
  <c r="X247" i="5"/>
  <c r="W247" i="5" s="1"/>
  <c r="V247" i="5" s="1"/>
  <c r="Y253" i="4"/>
  <c r="X252" i="4"/>
  <c r="W252" i="4" s="1"/>
  <c r="W247" i="6" l="1"/>
  <c r="V247" i="6" s="1"/>
  <c r="X248" i="6"/>
  <c r="W248" i="9"/>
  <c r="V248" i="9" s="1"/>
  <c r="X249" i="9"/>
  <c r="X248" i="12"/>
  <c r="W248" i="12" s="1"/>
  <c r="X252" i="11"/>
  <c r="W251" i="11"/>
  <c r="V251" i="11" s="1"/>
  <c r="X249" i="10"/>
  <c r="W249" i="10" s="1"/>
  <c r="V249" i="10" s="1"/>
  <c r="X249" i="7"/>
  <c r="W249" i="7" s="1"/>
  <c r="V249" i="7" s="1"/>
  <c r="X248" i="5"/>
  <c r="W248" i="5" s="1"/>
  <c r="V248" i="5" s="1"/>
  <c r="Y254" i="4"/>
  <c r="X253" i="4"/>
  <c r="W253" i="4" s="1"/>
  <c r="W249" i="9" l="1"/>
  <c r="V249" i="9" s="1"/>
  <c r="X250" i="9"/>
  <c r="W248" i="6"/>
  <c r="V248" i="6" s="1"/>
  <c r="X249" i="6"/>
  <c r="X249" i="12"/>
  <c r="W249" i="12" s="1"/>
  <c r="X253" i="11"/>
  <c r="W252" i="11"/>
  <c r="V252" i="11" s="1"/>
  <c r="X250" i="10"/>
  <c r="W250" i="10" s="1"/>
  <c r="V250" i="10" s="1"/>
  <c r="X250" i="7"/>
  <c r="W250" i="7" s="1"/>
  <c r="V250" i="7" s="1"/>
  <c r="X249" i="5"/>
  <c r="W249" i="5" s="1"/>
  <c r="V249" i="5" s="1"/>
  <c r="Y255" i="4"/>
  <c r="X254" i="4"/>
  <c r="W254" i="4" s="1"/>
  <c r="W250" i="9" l="1"/>
  <c r="V250" i="9" s="1"/>
  <c r="X251" i="9"/>
  <c r="W249" i="6"/>
  <c r="V249" i="6" s="1"/>
  <c r="X250" i="6"/>
  <c r="X250" i="12"/>
  <c r="W250" i="12" s="1"/>
  <c r="W253" i="11"/>
  <c r="V253" i="11" s="1"/>
  <c r="X254" i="11"/>
  <c r="X251" i="10"/>
  <c r="W251" i="10" s="1"/>
  <c r="V251" i="10" s="1"/>
  <c r="X251" i="7"/>
  <c r="W251" i="7" s="1"/>
  <c r="V251" i="7" s="1"/>
  <c r="X250" i="5"/>
  <c r="W250" i="5" s="1"/>
  <c r="V250" i="5" s="1"/>
  <c r="Y256" i="4"/>
  <c r="X255" i="4"/>
  <c r="W255" i="4" s="1"/>
  <c r="W250" i="6" l="1"/>
  <c r="V250" i="6" s="1"/>
  <c r="X251" i="6"/>
  <c r="W251" i="9"/>
  <c r="V251" i="9" s="1"/>
  <c r="X252" i="9"/>
  <c r="X251" i="12"/>
  <c r="W251" i="12" s="1"/>
  <c r="W254" i="11"/>
  <c r="V254" i="11" s="1"/>
  <c r="X255" i="11"/>
  <c r="X252" i="10"/>
  <c r="W252" i="10" s="1"/>
  <c r="V252" i="10" s="1"/>
  <c r="X252" i="7"/>
  <c r="W252" i="7" s="1"/>
  <c r="V252" i="7" s="1"/>
  <c r="X251" i="5"/>
  <c r="W251" i="5" s="1"/>
  <c r="V251" i="5" s="1"/>
  <c r="Y257" i="4"/>
  <c r="X256" i="4"/>
  <c r="W256" i="4" s="1"/>
  <c r="W252" i="9" l="1"/>
  <c r="V252" i="9" s="1"/>
  <c r="X253" i="9"/>
  <c r="W251" i="6"/>
  <c r="V251" i="6" s="1"/>
  <c r="X252" i="6"/>
  <c r="X252" i="12"/>
  <c r="W252" i="12" s="1"/>
  <c r="X256" i="11"/>
  <c r="W255" i="11"/>
  <c r="V255" i="11" s="1"/>
  <c r="X253" i="10"/>
  <c r="W253" i="10" s="1"/>
  <c r="V253" i="10" s="1"/>
  <c r="X253" i="7"/>
  <c r="W253" i="7" s="1"/>
  <c r="V253" i="7" s="1"/>
  <c r="X252" i="5"/>
  <c r="W252" i="5" s="1"/>
  <c r="V252" i="5" s="1"/>
  <c r="Y258" i="4"/>
  <c r="X257" i="4"/>
  <c r="W257" i="4" s="1"/>
  <c r="W252" i="6" l="1"/>
  <c r="V252" i="6" s="1"/>
  <c r="X253" i="6"/>
  <c r="W253" i="9"/>
  <c r="V253" i="9" s="1"/>
  <c r="X254" i="9"/>
  <c r="X253" i="12"/>
  <c r="W253" i="12" s="1"/>
  <c r="X257" i="11"/>
  <c r="W256" i="11"/>
  <c r="V256" i="11" s="1"/>
  <c r="X254" i="10"/>
  <c r="W254" i="10" s="1"/>
  <c r="V254" i="10" s="1"/>
  <c r="X254" i="7"/>
  <c r="W254" i="7" s="1"/>
  <c r="V254" i="7" s="1"/>
  <c r="X253" i="5"/>
  <c r="W253" i="5" s="1"/>
  <c r="V253" i="5" s="1"/>
  <c r="Y259" i="4"/>
  <c r="X258" i="4"/>
  <c r="W258" i="4" s="1"/>
  <c r="W254" i="9" l="1"/>
  <c r="V254" i="9" s="1"/>
  <c r="X255" i="9"/>
  <c r="W253" i="6"/>
  <c r="V253" i="6" s="1"/>
  <c r="X254" i="6"/>
  <c r="X254" i="12"/>
  <c r="W254" i="12" s="1"/>
  <c r="W257" i="11"/>
  <c r="V257" i="11" s="1"/>
  <c r="X258" i="11"/>
  <c r="X255" i="10"/>
  <c r="W255" i="10" s="1"/>
  <c r="V255" i="10" s="1"/>
  <c r="X255" i="7"/>
  <c r="W255" i="7" s="1"/>
  <c r="V255" i="7" s="1"/>
  <c r="X254" i="5"/>
  <c r="W254" i="5" s="1"/>
  <c r="V254" i="5" s="1"/>
  <c r="Y260" i="4"/>
  <c r="X259" i="4"/>
  <c r="W259" i="4" s="1"/>
  <c r="W254" i="6" l="1"/>
  <c r="V254" i="6" s="1"/>
  <c r="X255" i="6"/>
  <c r="W255" i="9"/>
  <c r="V255" i="9" s="1"/>
  <c r="X256" i="9"/>
  <c r="X255" i="12"/>
  <c r="W255" i="12" s="1"/>
  <c r="X259" i="11"/>
  <c r="W258" i="11"/>
  <c r="V258" i="11" s="1"/>
  <c r="X256" i="10"/>
  <c r="W256" i="10" s="1"/>
  <c r="V256" i="10" s="1"/>
  <c r="U148" i="1" s="1"/>
  <c r="X256" i="7"/>
  <c r="W256" i="7" s="1"/>
  <c r="V256" i="7" s="1"/>
  <c r="X255" i="5"/>
  <c r="W255" i="5" s="1"/>
  <c r="V255" i="5" s="1"/>
  <c r="Y261" i="4"/>
  <c r="X260" i="4"/>
  <c r="W260" i="4" s="1"/>
  <c r="W256" i="9" l="1"/>
  <c r="V256" i="9" s="1"/>
  <c r="X257" i="9"/>
  <c r="W255" i="6"/>
  <c r="V255" i="6" s="1"/>
  <c r="X256" i="6"/>
  <c r="X256" i="12"/>
  <c r="W256" i="12" s="1"/>
  <c r="X260" i="11"/>
  <c r="W259" i="11"/>
  <c r="V259" i="11" s="1"/>
  <c r="U196" i="1" s="1"/>
  <c r="X257" i="10"/>
  <c r="W257" i="10" s="1"/>
  <c r="V257" i="10" s="1"/>
  <c r="U149" i="1" s="1"/>
  <c r="X257" i="7"/>
  <c r="W257" i="7" s="1"/>
  <c r="V257" i="7" s="1"/>
  <c r="X256" i="5"/>
  <c r="W256" i="5" s="1"/>
  <c r="V256" i="5" s="1"/>
  <c r="Y262" i="4"/>
  <c r="X261" i="4"/>
  <c r="W261" i="4" s="1"/>
  <c r="W256" i="6" l="1"/>
  <c r="V256" i="6" s="1"/>
  <c r="X257" i="6"/>
  <c r="W257" i="9"/>
  <c r="V257" i="9" s="1"/>
  <c r="X258" i="9"/>
  <c r="X257" i="12"/>
  <c r="W257" i="12" s="1"/>
  <c r="X261" i="11"/>
  <c r="W260" i="11"/>
  <c r="V260" i="11" s="1"/>
  <c r="X258" i="10"/>
  <c r="W258" i="10" s="1"/>
  <c r="V258" i="10" s="1"/>
  <c r="X258" i="7"/>
  <c r="W258" i="7" s="1"/>
  <c r="V258" i="7" s="1"/>
  <c r="X257" i="5"/>
  <c r="W257" i="5" s="1"/>
  <c r="V257" i="5" s="1"/>
  <c r="U50" i="1" s="1"/>
  <c r="U51" i="1" s="1"/>
  <c r="Y263" i="4"/>
  <c r="X262" i="4"/>
  <c r="W262" i="4" s="1"/>
  <c r="W258" i="9" l="1"/>
  <c r="V258" i="9" s="1"/>
  <c r="X259" i="9"/>
  <c r="W257" i="6"/>
  <c r="V257" i="6" s="1"/>
  <c r="X258" i="6"/>
  <c r="X258" i="12"/>
  <c r="W258" i="12" s="1"/>
  <c r="W261" i="11"/>
  <c r="V261" i="11" s="1"/>
  <c r="X262" i="11"/>
  <c r="X259" i="10"/>
  <c r="W259" i="10" s="1"/>
  <c r="V259" i="10" s="1"/>
  <c r="X259" i="7"/>
  <c r="W259" i="7" s="1"/>
  <c r="V259" i="7" s="1"/>
  <c r="X258" i="5"/>
  <c r="W258" i="5" s="1"/>
  <c r="V258" i="5" s="1"/>
  <c r="Y264" i="4"/>
  <c r="X263" i="4"/>
  <c r="W263" i="4" s="1"/>
  <c r="W258" i="6" l="1"/>
  <c r="V258" i="6" s="1"/>
  <c r="X259" i="6"/>
  <c r="W259" i="9"/>
  <c r="V259" i="9" s="1"/>
  <c r="X260" i="9"/>
  <c r="X259" i="12"/>
  <c r="W259" i="12" s="1"/>
  <c r="W262" i="11"/>
  <c r="V262" i="11" s="1"/>
  <c r="X263" i="11"/>
  <c r="X260" i="10"/>
  <c r="W260" i="10" s="1"/>
  <c r="V260" i="10" s="1"/>
  <c r="X260" i="7"/>
  <c r="W260" i="7" s="1"/>
  <c r="V260" i="7" s="1"/>
  <c r="X259" i="5"/>
  <c r="W259" i="5" s="1"/>
  <c r="V259" i="5" s="1"/>
  <c r="Y265" i="4"/>
  <c r="X264" i="4"/>
  <c r="W264" i="4" s="1"/>
  <c r="W260" i="9" l="1"/>
  <c r="V260" i="9" s="1"/>
  <c r="X261" i="9"/>
  <c r="W259" i="6"/>
  <c r="V259" i="6" s="1"/>
  <c r="X260" i="6"/>
  <c r="X260" i="12"/>
  <c r="W260" i="12" s="1"/>
  <c r="W263" i="11"/>
  <c r="V263" i="11" s="1"/>
  <c r="X264" i="11"/>
  <c r="X261" i="10"/>
  <c r="W261" i="10" s="1"/>
  <c r="V261" i="10" s="1"/>
  <c r="X261" i="7"/>
  <c r="W261" i="7" s="1"/>
  <c r="V261" i="7" s="1"/>
  <c r="X260" i="5"/>
  <c r="W260" i="5" s="1"/>
  <c r="V260" i="5" s="1"/>
  <c r="Y266" i="4"/>
  <c r="X265" i="4"/>
  <c r="W265" i="4" s="1"/>
  <c r="W261" i="9" l="1"/>
  <c r="V261" i="9" s="1"/>
  <c r="X262" i="9"/>
  <c r="W260" i="6"/>
  <c r="V260" i="6" s="1"/>
  <c r="X261" i="6"/>
  <c r="X261" i="12"/>
  <c r="W261" i="12" s="1"/>
  <c r="X265" i="11"/>
  <c r="W264" i="11"/>
  <c r="V264" i="11" s="1"/>
  <c r="X262" i="10"/>
  <c r="W262" i="10" s="1"/>
  <c r="V262" i="10" s="1"/>
  <c r="X262" i="7"/>
  <c r="W262" i="7" s="1"/>
  <c r="V262" i="7" s="1"/>
  <c r="X261" i="5"/>
  <c r="W261" i="5" s="1"/>
  <c r="V261" i="5" s="1"/>
  <c r="Y267" i="4"/>
  <c r="X266" i="4"/>
  <c r="W266" i="4" s="1"/>
  <c r="W262" i="9" l="1"/>
  <c r="V262" i="9" s="1"/>
  <c r="X263" i="9"/>
  <c r="W261" i="6"/>
  <c r="V261" i="6" s="1"/>
  <c r="X262" i="6"/>
  <c r="X262" i="12"/>
  <c r="W262" i="12" s="1"/>
  <c r="W265" i="11"/>
  <c r="V265" i="11" s="1"/>
  <c r="X266" i="11"/>
  <c r="X263" i="10"/>
  <c r="W263" i="10" s="1"/>
  <c r="V263" i="10" s="1"/>
  <c r="X263" i="7"/>
  <c r="W263" i="7" s="1"/>
  <c r="V263" i="7" s="1"/>
  <c r="X262" i="5"/>
  <c r="W262" i="5" s="1"/>
  <c r="V262" i="5" s="1"/>
  <c r="U52" i="1" s="1"/>
  <c r="Y268" i="4"/>
  <c r="X267" i="4"/>
  <c r="W267" i="4" s="1"/>
  <c r="W262" i="6" l="1"/>
  <c r="V262" i="6" s="1"/>
  <c r="X263" i="6"/>
  <c r="W263" i="9"/>
  <c r="V263" i="9" s="1"/>
  <c r="X264" i="9"/>
  <c r="X263" i="12"/>
  <c r="W263" i="12" s="1"/>
  <c r="W266" i="11"/>
  <c r="V266" i="11" s="1"/>
  <c r="X267" i="11"/>
  <c r="X264" i="10"/>
  <c r="W264" i="10" s="1"/>
  <c r="V264" i="10" s="1"/>
  <c r="X264" i="7"/>
  <c r="W264" i="7" s="1"/>
  <c r="V264" i="7" s="1"/>
  <c r="X263" i="5"/>
  <c r="W263" i="5" s="1"/>
  <c r="V263" i="5" s="1"/>
  <c r="Y269" i="4"/>
  <c r="X268" i="4"/>
  <c r="W268" i="4" s="1"/>
  <c r="W264" i="9" l="1"/>
  <c r="V264" i="9" s="1"/>
  <c r="X265" i="9"/>
  <c r="W263" i="6"/>
  <c r="V263" i="6" s="1"/>
  <c r="X264" i="6"/>
  <c r="X264" i="12"/>
  <c r="W264" i="12" s="1"/>
  <c r="X268" i="11"/>
  <c r="W267" i="11"/>
  <c r="V267" i="11" s="1"/>
  <c r="X265" i="10"/>
  <c r="W265" i="10" s="1"/>
  <c r="V265" i="10" s="1"/>
  <c r="X265" i="7"/>
  <c r="W265" i="7" s="1"/>
  <c r="V265" i="7" s="1"/>
  <c r="X264" i="5"/>
  <c r="W264" i="5" s="1"/>
  <c r="V264" i="5" s="1"/>
  <c r="Y270" i="4"/>
  <c r="X269" i="4"/>
  <c r="W269" i="4" s="1"/>
  <c r="W264" i="6" l="1"/>
  <c r="V264" i="6" s="1"/>
  <c r="U57" i="1" s="1"/>
  <c r="X265" i="6"/>
  <c r="W265" i="9"/>
  <c r="V265" i="9" s="1"/>
  <c r="X266" i="9"/>
  <c r="X265" i="12"/>
  <c r="W265" i="12" s="1"/>
  <c r="X269" i="11"/>
  <c r="W268" i="11"/>
  <c r="V268" i="11" s="1"/>
  <c r="X266" i="10"/>
  <c r="W266" i="10" s="1"/>
  <c r="V266" i="10" s="1"/>
  <c r="X266" i="7"/>
  <c r="W266" i="7" s="1"/>
  <c r="V266" i="7" s="1"/>
  <c r="X265" i="5"/>
  <c r="W265" i="5" s="1"/>
  <c r="V265" i="5" s="1"/>
  <c r="Y271" i="4"/>
  <c r="X270" i="4"/>
  <c r="W270" i="4" s="1"/>
  <c r="W266" i="9" l="1"/>
  <c r="V266" i="9" s="1"/>
  <c r="X267" i="9"/>
  <c r="W265" i="6"/>
  <c r="V265" i="6" s="1"/>
  <c r="X266" i="6"/>
  <c r="X266" i="12"/>
  <c r="W266" i="12" s="1"/>
  <c r="W269" i="11"/>
  <c r="V269" i="11" s="1"/>
  <c r="X270" i="11"/>
  <c r="X267" i="10"/>
  <c r="W267" i="10" s="1"/>
  <c r="V267" i="10" s="1"/>
  <c r="X267" i="7"/>
  <c r="W267" i="7" s="1"/>
  <c r="V267" i="7" s="1"/>
  <c r="X266" i="5"/>
  <c r="W266" i="5" s="1"/>
  <c r="V266" i="5" s="1"/>
  <c r="Y272" i="4"/>
  <c r="X271" i="4"/>
  <c r="W271" i="4" s="1"/>
  <c r="U151" i="1" l="1"/>
  <c r="U150" i="1"/>
  <c r="W266" i="6"/>
  <c r="V266" i="6" s="1"/>
  <c r="X267" i="6"/>
  <c r="W267" i="9"/>
  <c r="V267" i="9" s="1"/>
  <c r="X268" i="9"/>
  <c r="X267" i="12"/>
  <c r="W267" i="12" s="1"/>
  <c r="X271" i="11"/>
  <c r="W270" i="11"/>
  <c r="V270" i="11" s="1"/>
  <c r="X268" i="10"/>
  <c r="W268" i="10" s="1"/>
  <c r="V268" i="10" s="1"/>
  <c r="U152" i="1" s="1"/>
  <c r="X268" i="7"/>
  <c r="W268" i="7" s="1"/>
  <c r="V268" i="7" s="1"/>
  <c r="X267" i="5"/>
  <c r="W267" i="5" s="1"/>
  <c r="V267" i="5" s="1"/>
  <c r="Y273" i="4"/>
  <c r="X272" i="4"/>
  <c r="W272" i="4" s="1"/>
  <c r="W267" i="6" l="1"/>
  <c r="V267" i="6" s="1"/>
  <c r="X268" i="6"/>
  <c r="W268" i="9"/>
  <c r="V268" i="9" s="1"/>
  <c r="X269" i="9"/>
  <c r="X268" i="12"/>
  <c r="W268" i="12" s="1"/>
  <c r="W271" i="11"/>
  <c r="V271" i="11" s="1"/>
  <c r="X272" i="11"/>
  <c r="X269" i="10"/>
  <c r="W269" i="10" s="1"/>
  <c r="V269" i="10" s="1"/>
  <c r="U153" i="1" s="1"/>
  <c r="X269" i="7"/>
  <c r="W269" i="7" s="1"/>
  <c r="V269" i="7" s="1"/>
  <c r="X268" i="5"/>
  <c r="W268" i="5" s="1"/>
  <c r="V268" i="5" s="1"/>
  <c r="Y274" i="4"/>
  <c r="X273" i="4"/>
  <c r="W273" i="4" s="1"/>
  <c r="W269" i="9" l="1"/>
  <c r="V269" i="9" s="1"/>
  <c r="X270" i="9"/>
  <c r="W268" i="6"/>
  <c r="V268" i="6" s="1"/>
  <c r="X269" i="6"/>
  <c r="X269" i="12"/>
  <c r="W269" i="12" s="1"/>
  <c r="X273" i="11"/>
  <c r="W272" i="11"/>
  <c r="V272" i="11" s="1"/>
  <c r="X270" i="10"/>
  <c r="W270" i="10" s="1"/>
  <c r="V270" i="10" s="1"/>
  <c r="X270" i="7"/>
  <c r="W270" i="7" s="1"/>
  <c r="V270" i="7" s="1"/>
  <c r="X269" i="5"/>
  <c r="W269" i="5" s="1"/>
  <c r="V269" i="5" s="1"/>
  <c r="Y275" i="4"/>
  <c r="X274" i="4"/>
  <c r="W274" i="4" s="1"/>
  <c r="W269" i="6" l="1"/>
  <c r="V269" i="6" s="1"/>
  <c r="X270" i="6"/>
  <c r="W270" i="9"/>
  <c r="V270" i="9" s="1"/>
  <c r="X271" i="9"/>
  <c r="X270" i="12"/>
  <c r="W270" i="12" s="1"/>
  <c r="W273" i="11"/>
  <c r="V273" i="11" s="1"/>
  <c r="X274" i="11"/>
  <c r="X271" i="10"/>
  <c r="W271" i="10" s="1"/>
  <c r="V271" i="10" s="1"/>
  <c r="U154" i="1" s="1"/>
  <c r="X271" i="7"/>
  <c r="W271" i="7" s="1"/>
  <c r="V271" i="7" s="1"/>
  <c r="Y276" i="4"/>
  <c r="X275" i="4"/>
  <c r="W275" i="4" s="1"/>
  <c r="W271" i="9" l="1"/>
  <c r="V271" i="9" s="1"/>
  <c r="X272" i="9"/>
  <c r="W270" i="6"/>
  <c r="V270" i="6" s="1"/>
  <c r="X271" i="6"/>
  <c r="X271" i="12"/>
  <c r="W271" i="12" s="1"/>
  <c r="X275" i="11"/>
  <c r="W274" i="11"/>
  <c r="V274" i="11" s="1"/>
  <c r="X272" i="10"/>
  <c r="W272" i="10" s="1"/>
  <c r="V272" i="10" s="1"/>
  <c r="X272" i="7"/>
  <c r="W272" i="7" s="1"/>
  <c r="V272" i="7" s="1"/>
  <c r="Y277" i="4"/>
  <c r="X276" i="4"/>
  <c r="W276" i="4" s="1"/>
  <c r="W271" i="6" l="1"/>
  <c r="V271" i="6" s="1"/>
  <c r="X272" i="6"/>
  <c r="W272" i="9"/>
  <c r="V272" i="9" s="1"/>
  <c r="X273" i="9"/>
  <c r="X272" i="12"/>
  <c r="W272" i="12" s="1"/>
  <c r="X276" i="11"/>
  <c r="W275" i="11"/>
  <c r="V275" i="11" s="1"/>
  <c r="X273" i="10"/>
  <c r="W273" i="10" s="1"/>
  <c r="V273" i="10" s="1"/>
  <c r="X273" i="7"/>
  <c r="W273" i="7" s="1"/>
  <c r="V273" i="7" s="1"/>
  <c r="Y278" i="4"/>
  <c r="X277" i="4"/>
  <c r="W277" i="4" s="1"/>
  <c r="W273" i="9" l="1"/>
  <c r="V273" i="9" s="1"/>
  <c r="X274" i="9"/>
  <c r="W272" i="6"/>
  <c r="V272" i="6" s="1"/>
  <c r="X273" i="6"/>
  <c r="X273" i="12"/>
  <c r="W273" i="12" s="1"/>
  <c r="X277" i="11"/>
  <c r="W276" i="11"/>
  <c r="V276" i="11" s="1"/>
  <c r="X274" i="10"/>
  <c r="W274" i="10" s="1"/>
  <c r="V274" i="10" s="1"/>
  <c r="X274" i="7"/>
  <c r="W274" i="7" s="1"/>
  <c r="V274" i="7" s="1"/>
  <c r="Y279" i="4"/>
  <c r="X278" i="4"/>
  <c r="W278" i="4" s="1"/>
  <c r="X274" i="6" l="1"/>
  <c r="W273" i="6"/>
  <c r="V273" i="6" s="1"/>
  <c r="W274" i="9"/>
  <c r="V274" i="9" s="1"/>
  <c r="X275" i="9"/>
  <c r="X274" i="12"/>
  <c r="W274" i="12" s="1"/>
  <c r="W277" i="11"/>
  <c r="V277" i="11" s="1"/>
  <c r="X278" i="11"/>
  <c r="X275" i="10"/>
  <c r="W275" i="10" s="1"/>
  <c r="V275" i="10" s="1"/>
  <c r="X275" i="7"/>
  <c r="W275" i="7" s="1"/>
  <c r="V275" i="7" s="1"/>
  <c r="U88" i="1" s="1"/>
  <c r="Y280" i="4"/>
  <c r="X279" i="4"/>
  <c r="W279" i="4" s="1"/>
  <c r="W275" i="9" l="1"/>
  <c r="V275" i="9" s="1"/>
  <c r="X276" i="9"/>
  <c r="W274" i="6"/>
  <c r="V274" i="6" s="1"/>
  <c r="X275" i="6"/>
  <c r="X275" i="12"/>
  <c r="W275" i="12" s="1"/>
  <c r="W278" i="11"/>
  <c r="V278" i="11" s="1"/>
  <c r="X279" i="11"/>
  <c r="X276" i="10"/>
  <c r="W276" i="10" s="1"/>
  <c r="V276" i="10" s="1"/>
  <c r="X276" i="7"/>
  <c r="W276" i="7" s="1"/>
  <c r="V276" i="7" s="1"/>
  <c r="Y281" i="4"/>
  <c r="X280" i="4"/>
  <c r="W280" i="4" s="1"/>
  <c r="W275" i="6" l="1"/>
  <c r="V275" i="6" s="1"/>
  <c r="X276" i="6"/>
  <c r="W276" i="9"/>
  <c r="V276" i="9" s="1"/>
  <c r="X277" i="9"/>
  <c r="X276" i="12"/>
  <c r="W276" i="12" s="1"/>
  <c r="W279" i="11"/>
  <c r="V279" i="11" s="1"/>
  <c r="X280" i="11"/>
  <c r="X277" i="10"/>
  <c r="W277" i="10" s="1"/>
  <c r="V277" i="10" s="1"/>
  <c r="X277" i="7"/>
  <c r="W277" i="7" s="1"/>
  <c r="V277" i="7" s="1"/>
  <c r="Y282" i="4"/>
  <c r="X281" i="4"/>
  <c r="W281" i="4" s="1"/>
  <c r="W277" i="9" l="1"/>
  <c r="V277" i="9" s="1"/>
  <c r="X278" i="9"/>
  <c r="W276" i="6"/>
  <c r="V276" i="6" s="1"/>
  <c r="X277" i="6"/>
  <c r="X277" i="12"/>
  <c r="W277" i="12" s="1"/>
  <c r="X281" i="11"/>
  <c r="W280" i="11"/>
  <c r="V280" i="11" s="1"/>
  <c r="X278" i="10"/>
  <c r="W278" i="10" s="1"/>
  <c r="V278" i="10" s="1"/>
  <c r="X278" i="7"/>
  <c r="W278" i="7" s="1"/>
  <c r="V278" i="7" s="1"/>
  <c r="Y283" i="4"/>
  <c r="X282" i="4"/>
  <c r="W282" i="4" s="1"/>
  <c r="W278" i="9" l="1"/>
  <c r="V278" i="9" s="1"/>
  <c r="X279" i="9"/>
  <c r="W277" i="6"/>
  <c r="V277" i="6" s="1"/>
  <c r="X278" i="6"/>
  <c r="X278" i="12"/>
  <c r="W278" i="12" s="1"/>
  <c r="W281" i="11"/>
  <c r="V281" i="11" s="1"/>
  <c r="X282" i="11"/>
  <c r="X279" i="10"/>
  <c r="W279" i="10" s="1"/>
  <c r="V279" i="10" s="1"/>
  <c r="X279" i="7"/>
  <c r="W279" i="7" s="1"/>
  <c r="V279" i="7" s="1"/>
  <c r="Y284" i="4"/>
  <c r="X283" i="4"/>
  <c r="W283" i="4" s="1"/>
  <c r="W278" i="6" l="1"/>
  <c r="V278" i="6" s="1"/>
  <c r="X279" i="6"/>
  <c r="W279" i="9"/>
  <c r="V279" i="9" s="1"/>
  <c r="X280" i="9"/>
  <c r="X279" i="12"/>
  <c r="W279" i="12" s="1"/>
  <c r="X283" i="11"/>
  <c r="W282" i="11"/>
  <c r="V282" i="11" s="1"/>
  <c r="X280" i="10"/>
  <c r="W280" i="10" s="1"/>
  <c r="V280" i="10" s="1"/>
  <c r="X280" i="7"/>
  <c r="W280" i="7" s="1"/>
  <c r="V280" i="7" s="1"/>
  <c r="Y285" i="4"/>
  <c r="X284" i="4"/>
  <c r="W284" i="4" s="1"/>
  <c r="W280" i="9" l="1"/>
  <c r="V280" i="9" s="1"/>
  <c r="X281" i="9"/>
  <c r="W279" i="6"/>
  <c r="V279" i="6" s="1"/>
  <c r="X280" i="6"/>
  <c r="X280" i="12"/>
  <c r="W280" i="12" s="1"/>
  <c r="W283" i="11"/>
  <c r="V283" i="11" s="1"/>
  <c r="X284" i="11"/>
  <c r="X281" i="10"/>
  <c r="W281" i="10" s="1"/>
  <c r="V281" i="10" s="1"/>
  <c r="X281" i="7"/>
  <c r="W281" i="7" s="1"/>
  <c r="V281" i="7" s="1"/>
  <c r="Y286" i="4"/>
  <c r="X285" i="4"/>
  <c r="W285" i="4" s="1"/>
  <c r="W280" i="6" l="1"/>
  <c r="V280" i="6" s="1"/>
  <c r="X281" i="6"/>
  <c r="W281" i="9"/>
  <c r="V281" i="9" s="1"/>
  <c r="X282" i="9"/>
  <c r="X281" i="12"/>
  <c r="W281" i="12" s="1"/>
  <c r="X285" i="11"/>
  <c r="W284" i="11"/>
  <c r="V284" i="11" s="1"/>
  <c r="X282" i="10"/>
  <c r="W282" i="10" s="1"/>
  <c r="V282" i="10" s="1"/>
  <c r="X282" i="7"/>
  <c r="W282" i="7" s="1"/>
  <c r="V282" i="7" s="1"/>
  <c r="Y287" i="4"/>
  <c r="X286" i="4"/>
  <c r="W286" i="4" s="1"/>
  <c r="W281" i="6" l="1"/>
  <c r="V281" i="6" s="1"/>
  <c r="X282" i="6"/>
  <c r="W282" i="9"/>
  <c r="V282" i="9" s="1"/>
  <c r="U130" i="1" s="1"/>
  <c r="X283" i="9"/>
  <c r="X282" i="12"/>
  <c r="W282" i="12" s="1"/>
  <c r="W285" i="11"/>
  <c r="V285" i="11" s="1"/>
  <c r="X286" i="11"/>
  <c r="X283" i="10"/>
  <c r="W283" i="10" s="1"/>
  <c r="V283" i="10" s="1"/>
  <c r="X283" i="7"/>
  <c r="W283" i="7" s="1"/>
  <c r="V283" i="7" s="1"/>
  <c r="Y288" i="4"/>
  <c r="X287" i="4"/>
  <c r="W287" i="4" s="1"/>
  <c r="W283" i="9" l="1"/>
  <c r="V283" i="9" s="1"/>
  <c r="X284" i="9"/>
  <c r="W282" i="6"/>
  <c r="V282" i="6" s="1"/>
  <c r="X283" i="6"/>
  <c r="X283" i="12"/>
  <c r="W283" i="12" s="1"/>
  <c r="W286" i="11"/>
  <c r="V286" i="11" s="1"/>
  <c r="X287" i="11"/>
  <c r="X284" i="10"/>
  <c r="W284" i="10" s="1"/>
  <c r="V284" i="10" s="1"/>
  <c r="X284" i="7"/>
  <c r="W284" i="7" s="1"/>
  <c r="V284" i="7" s="1"/>
  <c r="Y289" i="4"/>
  <c r="X288" i="4"/>
  <c r="W288" i="4" s="1"/>
  <c r="W283" i="6" l="1"/>
  <c r="V283" i="6" s="1"/>
  <c r="X284" i="6"/>
  <c r="W284" i="9"/>
  <c r="V284" i="9" s="1"/>
  <c r="X285" i="9"/>
  <c r="X284" i="12"/>
  <c r="W284" i="12" s="1"/>
  <c r="X288" i="11"/>
  <c r="W287" i="11"/>
  <c r="V287" i="11" s="1"/>
  <c r="X285" i="10"/>
  <c r="W285" i="10" s="1"/>
  <c r="V285" i="10" s="1"/>
  <c r="X285" i="7"/>
  <c r="W285" i="7" s="1"/>
  <c r="V285" i="7" s="1"/>
  <c r="Y290" i="4"/>
  <c r="X289" i="4"/>
  <c r="W289" i="4" s="1"/>
  <c r="W285" i="9" l="1"/>
  <c r="V285" i="9" s="1"/>
  <c r="X286" i="9"/>
  <c r="W284" i="6"/>
  <c r="V284" i="6" s="1"/>
  <c r="X285" i="6"/>
  <c r="X285" i="12"/>
  <c r="W285" i="12" s="1"/>
  <c r="X289" i="11"/>
  <c r="W288" i="11"/>
  <c r="V288" i="11" s="1"/>
  <c r="X286" i="10"/>
  <c r="W286" i="10" s="1"/>
  <c r="V286" i="10" s="1"/>
  <c r="X286" i="7"/>
  <c r="W286" i="7" s="1"/>
  <c r="V286" i="7" s="1"/>
  <c r="Y291" i="4"/>
  <c r="X290" i="4"/>
  <c r="W290" i="4" s="1"/>
  <c r="W285" i="6" l="1"/>
  <c r="V285" i="6" s="1"/>
  <c r="U58" i="1" s="1"/>
  <c r="X286" i="6"/>
  <c r="W286" i="9"/>
  <c r="V286" i="9" s="1"/>
  <c r="X287" i="9"/>
  <c r="X286" i="12"/>
  <c r="W286" i="12" s="1"/>
  <c r="W289" i="11"/>
  <c r="V289" i="11" s="1"/>
  <c r="X290" i="11"/>
  <c r="X287" i="10"/>
  <c r="W287" i="10" s="1"/>
  <c r="V287" i="10" s="1"/>
  <c r="X287" i="7"/>
  <c r="W287" i="7" s="1"/>
  <c r="V287" i="7" s="1"/>
  <c r="Y292" i="4"/>
  <c r="X291" i="4"/>
  <c r="W291" i="4" s="1"/>
  <c r="W287" i="9" l="1"/>
  <c r="V287" i="9" s="1"/>
  <c r="X288" i="9"/>
  <c r="W286" i="6"/>
  <c r="V286" i="6" s="1"/>
  <c r="X287" i="6"/>
  <c r="X287" i="12"/>
  <c r="W287" i="12" s="1"/>
  <c r="W290" i="11"/>
  <c r="V290" i="11" s="1"/>
  <c r="X291" i="11"/>
  <c r="X288" i="10"/>
  <c r="W288" i="10" s="1"/>
  <c r="V288" i="10" s="1"/>
  <c r="X288" i="7"/>
  <c r="W288" i="7" s="1"/>
  <c r="V288" i="7" s="1"/>
  <c r="Y293" i="4"/>
  <c r="X292" i="4"/>
  <c r="W292" i="4" s="1"/>
  <c r="W287" i="6" l="1"/>
  <c r="V287" i="6" s="1"/>
  <c r="X288" i="6"/>
  <c r="W288" i="9"/>
  <c r="V288" i="9" s="1"/>
  <c r="X289" i="9"/>
  <c r="X288" i="12"/>
  <c r="W288" i="12" s="1"/>
  <c r="W291" i="11"/>
  <c r="V291" i="11" s="1"/>
  <c r="X292" i="11"/>
  <c r="X289" i="10"/>
  <c r="W289" i="10" s="1"/>
  <c r="V289" i="10" s="1"/>
  <c r="X289" i="7"/>
  <c r="W289" i="7" s="1"/>
  <c r="V289" i="7" s="1"/>
  <c r="Y294" i="4"/>
  <c r="X293" i="4"/>
  <c r="W293" i="4" s="1"/>
  <c r="W289" i="9" l="1"/>
  <c r="V289" i="9" s="1"/>
  <c r="X290" i="9"/>
  <c r="W288" i="6"/>
  <c r="V288" i="6" s="1"/>
  <c r="X289" i="6"/>
  <c r="X289" i="12"/>
  <c r="W289" i="12" s="1"/>
  <c r="X293" i="11"/>
  <c r="W292" i="11"/>
  <c r="V292" i="11" s="1"/>
  <c r="X290" i="10"/>
  <c r="W290" i="10" s="1"/>
  <c r="V290" i="10" s="1"/>
  <c r="X290" i="7"/>
  <c r="W290" i="7" s="1"/>
  <c r="V290" i="7" s="1"/>
  <c r="Y295" i="4"/>
  <c r="X294" i="4"/>
  <c r="W294" i="4" s="1"/>
  <c r="W289" i="6" l="1"/>
  <c r="V289" i="6" s="1"/>
  <c r="X290" i="6"/>
  <c r="W290" i="9"/>
  <c r="V290" i="9" s="1"/>
  <c r="X291" i="9"/>
  <c r="X290" i="12"/>
  <c r="W290" i="12" s="1"/>
  <c r="W293" i="11"/>
  <c r="V293" i="11" s="1"/>
  <c r="X294" i="11"/>
  <c r="X291" i="10"/>
  <c r="W291" i="10" s="1"/>
  <c r="V291" i="10" s="1"/>
  <c r="U155" i="1" s="1"/>
  <c r="X291" i="7"/>
  <c r="W291" i="7" s="1"/>
  <c r="V291" i="7" s="1"/>
  <c r="Y296" i="4"/>
  <c r="X295" i="4"/>
  <c r="W295" i="4" s="1"/>
  <c r="W291" i="9" l="1"/>
  <c r="V291" i="9" s="1"/>
  <c r="X292" i="9"/>
  <c r="W290" i="6"/>
  <c r="V290" i="6" s="1"/>
  <c r="X291" i="6"/>
  <c r="X291" i="12"/>
  <c r="W291" i="12" s="1"/>
  <c r="W294" i="11"/>
  <c r="V294" i="11" s="1"/>
  <c r="X295" i="11"/>
  <c r="X292" i="10"/>
  <c r="W292" i="10" s="1"/>
  <c r="V292" i="10" s="1"/>
  <c r="X292" i="7"/>
  <c r="W292" i="7" s="1"/>
  <c r="V292" i="7" s="1"/>
  <c r="Y297" i="4"/>
  <c r="X296" i="4"/>
  <c r="W296" i="4" s="1"/>
  <c r="W291" i="6" l="1"/>
  <c r="V291" i="6" s="1"/>
  <c r="X292" i="6"/>
  <c r="W292" i="9"/>
  <c r="V292" i="9" s="1"/>
  <c r="X293" i="9"/>
  <c r="X292" i="12"/>
  <c r="W292" i="12" s="1"/>
  <c r="W295" i="11"/>
  <c r="V295" i="11" s="1"/>
  <c r="X296" i="11"/>
  <c r="X293" i="10"/>
  <c r="W293" i="10" s="1"/>
  <c r="V293" i="10" s="1"/>
  <c r="X293" i="7"/>
  <c r="W293" i="7" s="1"/>
  <c r="V293" i="7" s="1"/>
  <c r="U89" i="1" s="1"/>
  <c r="Y298" i="4"/>
  <c r="X298" i="4" s="1"/>
  <c r="W298" i="4" s="1"/>
  <c r="X297" i="4"/>
  <c r="W297" i="4" s="1"/>
  <c r="W293" i="9" l="1"/>
  <c r="V293" i="9" s="1"/>
  <c r="X294" i="9"/>
  <c r="W292" i="6"/>
  <c r="V292" i="6" s="1"/>
  <c r="X293" i="6"/>
  <c r="X293" i="12"/>
  <c r="W293" i="12" s="1"/>
  <c r="X297" i="11"/>
  <c r="W296" i="11"/>
  <c r="V296" i="11" s="1"/>
  <c r="X294" i="10"/>
  <c r="W294" i="10" s="1"/>
  <c r="V294" i="10" s="1"/>
  <c r="X294" i="7"/>
  <c r="W294" i="7" s="1"/>
  <c r="V294" i="7" s="1"/>
  <c r="W293" i="6" l="1"/>
  <c r="V293" i="6" s="1"/>
  <c r="X294" i="6"/>
  <c r="W294" i="9"/>
  <c r="V294" i="9" s="1"/>
  <c r="U131" i="1" s="1"/>
  <c r="X295" i="9"/>
  <c r="X294" i="12"/>
  <c r="W294" i="12" s="1"/>
  <c r="W297" i="11"/>
  <c r="V297" i="11" s="1"/>
  <c r="X298" i="11"/>
  <c r="X295" i="10"/>
  <c r="W295" i="10" s="1"/>
  <c r="V295" i="10" s="1"/>
  <c r="X295" i="7"/>
  <c r="W295" i="7" s="1"/>
  <c r="V295" i="7" s="1"/>
  <c r="W295" i="9" l="1"/>
  <c r="V295" i="9" s="1"/>
  <c r="X296" i="9"/>
  <c r="W294" i="6"/>
  <c r="V294" i="6" s="1"/>
  <c r="X295" i="6"/>
  <c r="X295" i="12"/>
  <c r="W295" i="12" s="1"/>
  <c r="X299" i="11"/>
  <c r="W298" i="11"/>
  <c r="V298" i="11" s="1"/>
  <c r="X296" i="10"/>
  <c r="W296" i="10" s="1"/>
  <c r="V296" i="10" s="1"/>
  <c r="X296" i="7"/>
  <c r="W296" i="7" s="1"/>
  <c r="V296" i="7" s="1"/>
  <c r="W295" i="6" l="1"/>
  <c r="V295" i="6" s="1"/>
  <c r="X296" i="6"/>
  <c r="W296" i="9"/>
  <c r="V296" i="9" s="1"/>
  <c r="X297" i="9"/>
  <c r="X296" i="12"/>
  <c r="W296" i="12" s="1"/>
  <c r="V296" i="12" s="1"/>
  <c r="V295" i="12" s="1"/>
  <c r="X300" i="11"/>
  <c r="W299" i="11"/>
  <c r="V299" i="11" s="1"/>
  <c r="X297" i="10"/>
  <c r="W297" i="10" s="1"/>
  <c r="V297" i="10" s="1"/>
  <c r="U156" i="1" s="1"/>
  <c r="X297" i="7"/>
  <c r="W297" i="7" s="1"/>
  <c r="V297" i="7" s="1"/>
  <c r="W297" i="9" l="1"/>
  <c r="V297" i="9" s="1"/>
  <c r="X298" i="9"/>
  <c r="W296" i="6"/>
  <c r="V296" i="6" s="1"/>
  <c r="X297" i="6"/>
  <c r="V294" i="12"/>
  <c r="V293" i="12" s="1"/>
  <c r="V292" i="12" s="1"/>
  <c r="V291" i="12" s="1"/>
  <c r="V290" i="12" s="1"/>
  <c r="V289" i="12" s="1"/>
  <c r="U228" i="1"/>
  <c r="X297" i="12"/>
  <c r="W297" i="12" s="1"/>
  <c r="V297" i="12" s="1"/>
  <c r="X301" i="11"/>
  <c r="W300" i="11"/>
  <c r="V300" i="11" s="1"/>
  <c r="X298" i="10"/>
  <c r="W298" i="10" s="1"/>
  <c r="V298" i="10" s="1"/>
  <c r="X298" i="7"/>
  <c r="W298" i="7" s="1"/>
  <c r="V298" i="7" s="1"/>
  <c r="V288" i="12" l="1"/>
  <c r="V287" i="12" s="1"/>
  <c r="V286" i="12" s="1"/>
  <c r="V285" i="12" s="1"/>
  <c r="V284" i="12" s="1"/>
  <c r="U227" i="1"/>
  <c r="W297" i="6"/>
  <c r="V297" i="6" s="1"/>
  <c r="X298" i="6"/>
  <c r="W298" i="9"/>
  <c r="V298" i="9" s="1"/>
  <c r="X299" i="9"/>
  <c r="X298" i="12"/>
  <c r="W298" i="12" s="1"/>
  <c r="V298" i="12" s="1"/>
  <c r="W301" i="11"/>
  <c r="V301" i="11" s="1"/>
  <c r="X302" i="11"/>
  <c r="X299" i="10"/>
  <c r="W299" i="10" s="1"/>
  <c r="V299" i="10" s="1"/>
  <c r="U157" i="1" s="1"/>
  <c r="X299" i="7"/>
  <c r="W299" i="7" s="1"/>
  <c r="V299" i="7" s="1"/>
  <c r="W298" i="6" l="1"/>
  <c r="V298" i="6" s="1"/>
  <c r="X299" i="6"/>
  <c r="W299" i="9"/>
  <c r="V299" i="9" s="1"/>
  <c r="X300" i="9"/>
  <c r="V283" i="12"/>
  <c r="U226" i="1"/>
  <c r="X299" i="12"/>
  <c r="W299" i="12" s="1"/>
  <c r="V299" i="12" s="1"/>
  <c r="U242" i="1" s="1"/>
  <c r="X303" i="11"/>
  <c r="W302" i="11"/>
  <c r="V302" i="11" s="1"/>
  <c r="X300" i="10"/>
  <c r="W300" i="10" s="1"/>
  <c r="V300" i="10" s="1"/>
  <c r="X300" i="7"/>
  <c r="W300" i="7" s="1"/>
  <c r="V300" i="7" s="1"/>
  <c r="V282" i="12" l="1"/>
  <c r="V281" i="12" s="1"/>
  <c r="U225" i="1"/>
  <c r="W300" i="9"/>
  <c r="V300" i="9" s="1"/>
  <c r="X301" i="9"/>
  <c r="W299" i="6"/>
  <c r="V299" i="6" s="1"/>
  <c r="X300" i="6"/>
  <c r="X300" i="12"/>
  <c r="W300" i="12" s="1"/>
  <c r="V300" i="12" s="1"/>
  <c r="X304" i="11"/>
  <c r="W303" i="11"/>
  <c r="V303" i="11" s="1"/>
  <c r="X301" i="10"/>
  <c r="W301" i="10" s="1"/>
  <c r="V301" i="10" s="1"/>
  <c r="U158" i="1" s="1"/>
  <c r="X301" i="7"/>
  <c r="W301" i="7" s="1"/>
  <c r="V301" i="7" s="1"/>
  <c r="W300" i="6" l="1"/>
  <c r="V300" i="6" s="1"/>
  <c r="X301" i="6"/>
  <c r="W301" i="9"/>
  <c r="V301" i="9" s="1"/>
  <c r="X302" i="9"/>
  <c r="V280" i="12"/>
  <c r="U224" i="1"/>
  <c r="U223" i="1"/>
  <c r="X301" i="12"/>
  <c r="W301" i="12" s="1"/>
  <c r="V301" i="12" s="1"/>
  <c r="X305" i="11"/>
  <c r="W304" i="11"/>
  <c r="V304" i="11" s="1"/>
  <c r="X302" i="10"/>
  <c r="W302" i="10" s="1"/>
  <c r="V302" i="10" s="1"/>
  <c r="X302" i="7"/>
  <c r="W302" i="7" s="1"/>
  <c r="V302" i="7" s="1"/>
  <c r="W302" i="9" l="1"/>
  <c r="V302" i="9" s="1"/>
  <c r="X303" i="9"/>
  <c r="W301" i="6"/>
  <c r="V301" i="6" s="1"/>
  <c r="X302" i="6"/>
  <c r="V279" i="12"/>
  <c r="V278" i="12" s="1"/>
  <c r="V277" i="12" s="1"/>
  <c r="V276" i="12" s="1"/>
  <c r="U222" i="1"/>
  <c r="X302" i="12"/>
  <c r="W302" i="12" s="1"/>
  <c r="V302" i="12" s="1"/>
  <c r="W305" i="11"/>
  <c r="V305" i="11" s="1"/>
  <c r="X306" i="11"/>
  <c r="X303" i="10"/>
  <c r="W303" i="10" s="1"/>
  <c r="V303" i="10" s="1"/>
  <c r="U159" i="1" s="1"/>
  <c r="X303" i="7"/>
  <c r="W303" i="7" s="1"/>
  <c r="V303" i="7" s="1"/>
  <c r="V275" i="12" l="1"/>
  <c r="V274" i="12" s="1"/>
  <c r="V273" i="12" s="1"/>
  <c r="V272" i="12" s="1"/>
  <c r="V271" i="12" s="1"/>
  <c r="V270" i="12" s="1"/>
  <c r="V269" i="12" s="1"/>
  <c r="V268" i="12" s="1"/>
  <c r="V267" i="12" s="1"/>
  <c r="V266" i="12" s="1"/>
  <c r="U221" i="1"/>
  <c r="W302" i="6"/>
  <c r="V302" i="6" s="1"/>
  <c r="X303" i="6"/>
  <c r="W303" i="9"/>
  <c r="V303" i="9" s="1"/>
  <c r="X304" i="9"/>
  <c r="X303" i="12"/>
  <c r="W303" i="12" s="1"/>
  <c r="V303" i="12" s="1"/>
  <c r="W306" i="11"/>
  <c r="V306" i="11" s="1"/>
  <c r="X307" i="11"/>
  <c r="X304" i="10"/>
  <c r="W304" i="10" s="1"/>
  <c r="V304" i="10" s="1"/>
  <c r="X304" i="7"/>
  <c r="W304" i="7" s="1"/>
  <c r="V304" i="7" s="1"/>
  <c r="W303" i="6" l="1"/>
  <c r="V303" i="6" s="1"/>
  <c r="X304" i="6"/>
  <c r="W304" i="9"/>
  <c r="V304" i="9" s="1"/>
  <c r="X305" i="9"/>
  <c r="V265" i="12"/>
  <c r="V264" i="12" s="1"/>
  <c r="V263" i="12" s="1"/>
  <c r="V262" i="12" s="1"/>
  <c r="U219" i="1"/>
  <c r="U220" i="1" s="1"/>
  <c r="X304" i="12"/>
  <c r="W304" i="12" s="1"/>
  <c r="V304" i="12" s="1"/>
  <c r="W307" i="11"/>
  <c r="V307" i="11" s="1"/>
  <c r="X308" i="11"/>
  <c r="X305" i="10"/>
  <c r="W305" i="10" s="1"/>
  <c r="V305" i="10" s="1"/>
  <c r="U160" i="1" s="1"/>
  <c r="X305" i="7"/>
  <c r="W305" i="7" s="1"/>
  <c r="V305" i="7" s="1"/>
  <c r="V261" i="12" l="1"/>
  <c r="V260" i="12" s="1"/>
  <c r="U218" i="1"/>
  <c r="W305" i="9"/>
  <c r="V305" i="9" s="1"/>
  <c r="X306" i="9"/>
  <c r="W304" i="6"/>
  <c r="V304" i="6" s="1"/>
  <c r="X305" i="6"/>
  <c r="X305" i="12"/>
  <c r="W305" i="12" s="1"/>
  <c r="V305" i="12" s="1"/>
  <c r="X309" i="11"/>
  <c r="W308" i="11"/>
  <c r="V308" i="11" s="1"/>
  <c r="X306" i="10"/>
  <c r="W306" i="10" s="1"/>
  <c r="V306" i="10" s="1"/>
  <c r="X306" i="7"/>
  <c r="W306" i="7" s="1"/>
  <c r="V306" i="7" s="1"/>
  <c r="U90" i="1" s="1"/>
  <c r="W306" i="9" l="1"/>
  <c r="V306" i="9" s="1"/>
  <c r="X307" i="9"/>
  <c r="W305" i="6"/>
  <c r="V305" i="6" s="1"/>
  <c r="X306" i="6"/>
  <c r="V259" i="12"/>
  <c r="U217" i="1"/>
  <c r="X306" i="12"/>
  <c r="W306" i="12" s="1"/>
  <c r="V306" i="12" s="1"/>
  <c r="W309" i="11"/>
  <c r="V309" i="11" s="1"/>
  <c r="X310" i="11"/>
  <c r="X307" i="10"/>
  <c r="W307" i="10" s="1"/>
  <c r="V307" i="10" s="1"/>
  <c r="X307" i="7"/>
  <c r="W307" i="7" s="1"/>
  <c r="V307" i="7" s="1"/>
  <c r="V258" i="12" l="1"/>
  <c r="U216" i="1"/>
  <c r="W306" i="6"/>
  <c r="V306" i="6" s="1"/>
  <c r="X307" i="6"/>
  <c r="W307" i="9"/>
  <c r="V307" i="9" s="1"/>
  <c r="X308" i="9"/>
  <c r="X307" i="12"/>
  <c r="W307" i="12" s="1"/>
  <c r="V307" i="12" s="1"/>
  <c r="X311" i="11"/>
  <c r="W310" i="11"/>
  <c r="V310" i="11" s="1"/>
  <c r="X308" i="10"/>
  <c r="W308" i="10" s="1"/>
  <c r="V308" i="10" s="1"/>
  <c r="X308" i="7"/>
  <c r="W308" i="7" s="1"/>
  <c r="V308" i="7" s="1"/>
  <c r="W307" i="6" l="1"/>
  <c r="V307" i="6" s="1"/>
  <c r="X308" i="6"/>
  <c r="W308" i="9"/>
  <c r="V308" i="9" s="1"/>
  <c r="X309" i="9"/>
  <c r="V257" i="12"/>
  <c r="V256" i="12" s="1"/>
  <c r="V255" i="12" s="1"/>
  <c r="V254" i="12" s="1"/>
  <c r="V253" i="12" s="1"/>
  <c r="V252" i="12" s="1"/>
  <c r="V251" i="12" s="1"/>
  <c r="U215" i="1"/>
  <c r="X308" i="12"/>
  <c r="W308" i="12" s="1"/>
  <c r="V308" i="12" s="1"/>
  <c r="W311" i="11"/>
  <c r="V311" i="11" s="1"/>
  <c r="X312" i="11"/>
  <c r="X309" i="10"/>
  <c r="W309" i="10" s="1"/>
  <c r="V309" i="10" s="1"/>
  <c r="V250" i="12" l="1"/>
  <c r="V249" i="12" s="1"/>
  <c r="V248" i="12" s="1"/>
  <c r="U214" i="1"/>
  <c r="W309" i="9"/>
  <c r="V309" i="9" s="1"/>
  <c r="X310" i="9"/>
  <c r="W308" i="6"/>
  <c r="V308" i="6" s="1"/>
  <c r="X309" i="6"/>
  <c r="X309" i="12"/>
  <c r="W309" i="12" s="1"/>
  <c r="V309" i="12" s="1"/>
  <c r="X313" i="11"/>
  <c r="W312" i="11"/>
  <c r="V312" i="11" s="1"/>
  <c r="X310" i="10"/>
  <c r="W310" i="10" s="1"/>
  <c r="V310" i="10" s="1"/>
  <c r="U161" i="1" s="1"/>
  <c r="W310" i="9" l="1"/>
  <c r="V310" i="9" s="1"/>
  <c r="X311" i="9"/>
  <c r="W309" i="6"/>
  <c r="V309" i="6" s="1"/>
  <c r="X310" i="6"/>
  <c r="V247" i="12"/>
  <c r="U213" i="1"/>
  <c r="X310" i="12"/>
  <c r="W310" i="12" s="1"/>
  <c r="V310" i="12" s="1"/>
  <c r="W313" i="11"/>
  <c r="V313" i="11" s="1"/>
  <c r="X314" i="11"/>
  <c r="X311" i="10"/>
  <c r="W311" i="10" s="1"/>
  <c r="V311" i="10" s="1"/>
  <c r="U162" i="1" s="1"/>
  <c r="V246" i="12" l="1"/>
  <c r="V245" i="12" s="1"/>
  <c r="V244" i="12" s="1"/>
  <c r="V243" i="12" s="1"/>
  <c r="V242" i="12" s="1"/>
  <c r="V241" i="12" s="1"/>
  <c r="V240" i="12" s="1"/>
  <c r="V239" i="12" s="1"/>
  <c r="V238" i="12" s="1"/>
  <c r="V237" i="12" s="1"/>
  <c r="V236" i="12" s="1"/>
  <c r="V235" i="12" s="1"/>
  <c r="V234" i="12" s="1"/>
  <c r="V233" i="12" s="1"/>
  <c r="V232" i="12" s="1"/>
  <c r="V231" i="12" s="1"/>
  <c r="V230" i="12" s="1"/>
  <c r="V229" i="12" s="1"/>
  <c r="V228" i="12" s="1"/>
  <c r="V227" i="12" s="1"/>
  <c r="V226" i="12" s="1"/>
  <c r="U212" i="1"/>
  <c r="W310" i="6"/>
  <c r="V310" i="6" s="1"/>
  <c r="X311" i="6"/>
  <c r="W311" i="9"/>
  <c r="V311" i="9" s="1"/>
  <c r="X312" i="9"/>
  <c r="X311" i="12"/>
  <c r="W311" i="12" s="1"/>
  <c r="V311" i="12" s="1"/>
  <c r="X315" i="11"/>
  <c r="W314" i="11"/>
  <c r="V314" i="11" s="1"/>
  <c r="X312" i="10"/>
  <c r="W312" i="10" s="1"/>
  <c r="V312" i="10" s="1"/>
  <c r="U163" i="1" s="1"/>
  <c r="W311" i="6" l="1"/>
  <c r="V311" i="6" s="1"/>
  <c r="X312" i="6"/>
  <c r="W312" i="9"/>
  <c r="V312" i="9" s="1"/>
  <c r="X313" i="9"/>
  <c r="V225" i="12"/>
  <c r="V224" i="12" s="1"/>
  <c r="V223" i="12" s="1"/>
  <c r="V222" i="12" s="1"/>
  <c r="V221" i="12" s="1"/>
  <c r="U211" i="1"/>
  <c r="X312" i="12"/>
  <c r="W312" i="12" s="1"/>
  <c r="V312" i="12" s="1"/>
  <c r="W315" i="11"/>
  <c r="V315" i="11" s="1"/>
  <c r="X316" i="11"/>
  <c r="X313" i="10"/>
  <c r="W313" i="10" s="1"/>
  <c r="V313" i="10" s="1"/>
  <c r="V220" i="12" l="1"/>
  <c r="V219" i="12" s="1"/>
  <c r="U210" i="1"/>
  <c r="W313" i="9"/>
  <c r="V313" i="9" s="1"/>
  <c r="X314" i="9"/>
  <c r="W312" i="6"/>
  <c r="V312" i="6" s="1"/>
  <c r="X313" i="6"/>
  <c r="X313" i="12"/>
  <c r="W313" i="12" s="1"/>
  <c r="V313" i="12" s="1"/>
  <c r="X317" i="11"/>
  <c r="W316" i="11"/>
  <c r="V316" i="11" s="1"/>
  <c r="X314" i="10"/>
  <c r="W314" i="10" s="1"/>
  <c r="V314" i="10" s="1"/>
  <c r="W314" i="9" l="1"/>
  <c r="V314" i="9" s="1"/>
  <c r="X315" i="9"/>
  <c r="W313" i="6"/>
  <c r="V313" i="6" s="1"/>
  <c r="X314" i="6"/>
  <c r="V218" i="12"/>
  <c r="V217" i="12" s="1"/>
  <c r="V216" i="12" s="1"/>
  <c r="V215" i="12" s="1"/>
  <c r="U209" i="1"/>
  <c r="X314" i="12"/>
  <c r="W314" i="12" s="1"/>
  <c r="V314" i="12" s="1"/>
  <c r="W317" i="11"/>
  <c r="V317" i="11" s="1"/>
  <c r="X318" i="11"/>
  <c r="X315" i="10"/>
  <c r="W315" i="10" s="1"/>
  <c r="V315" i="10" s="1"/>
  <c r="V214" i="12" l="1"/>
  <c r="V213" i="12" s="1"/>
  <c r="V212" i="12" s="1"/>
  <c r="V211" i="12" s="1"/>
  <c r="V210" i="12" s="1"/>
  <c r="V209" i="12" s="1"/>
  <c r="V208" i="12" s="1"/>
  <c r="V207" i="12" s="1"/>
  <c r="V206" i="12" s="1"/>
  <c r="U208" i="1"/>
  <c r="W314" i="6"/>
  <c r="V314" i="6" s="1"/>
  <c r="X315" i="6"/>
  <c r="W315" i="9"/>
  <c r="V315" i="9" s="1"/>
  <c r="X316" i="9"/>
  <c r="X315" i="12"/>
  <c r="W315" i="12" s="1"/>
  <c r="V315" i="12" s="1"/>
  <c r="W318" i="11"/>
  <c r="V318" i="11" s="1"/>
  <c r="X319" i="11"/>
  <c r="X316" i="10"/>
  <c r="W316" i="10" s="1"/>
  <c r="V316" i="10" s="1"/>
  <c r="W315" i="6" l="1"/>
  <c r="V315" i="6" s="1"/>
  <c r="X316" i="6"/>
  <c r="W316" i="9"/>
  <c r="V316" i="9" s="1"/>
  <c r="X317" i="9"/>
  <c r="V205" i="12"/>
  <c r="V204" i="12" s="1"/>
  <c r="V203" i="12" s="1"/>
  <c r="V202" i="12" s="1"/>
  <c r="V201" i="12" s="1"/>
  <c r="V200" i="12" s="1"/>
  <c r="V199" i="12" s="1"/>
  <c r="V198" i="12" s="1"/>
  <c r="V197" i="12" s="1"/>
  <c r="V196" i="12" s="1"/>
  <c r="V195" i="12" s="1"/>
  <c r="V194" i="12" s="1"/>
  <c r="V193" i="12" s="1"/>
  <c r="U207" i="1"/>
  <c r="X316" i="12"/>
  <c r="W316" i="12" s="1"/>
  <c r="V316" i="12" s="1"/>
  <c r="U243" i="1" s="1"/>
  <c r="W319" i="11"/>
  <c r="V319" i="11" s="1"/>
  <c r="X320" i="11"/>
  <c r="X317" i="10"/>
  <c r="W317" i="10" s="1"/>
  <c r="V317" i="10" s="1"/>
  <c r="V192" i="12" l="1"/>
  <c r="V191" i="12" s="1"/>
  <c r="U206" i="1"/>
  <c r="W317" i="9"/>
  <c r="V317" i="9" s="1"/>
  <c r="X318" i="9"/>
  <c r="W316" i="6"/>
  <c r="V316" i="6" s="1"/>
  <c r="X317" i="6"/>
  <c r="X317" i="12"/>
  <c r="W317" i="12" s="1"/>
  <c r="V317" i="12" s="1"/>
  <c r="X321" i="11"/>
  <c r="W320" i="11"/>
  <c r="V320" i="11" s="1"/>
  <c r="X318" i="10"/>
  <c r="W318" i="10" s="1"/>
  <c r="V318" i="10" s="1"/>
  <c r="W318" i="9" l="1"/>
  <c r="V318" i="9" s="1"/>
  <c r="X319" i="9"/>
  <c r="W317" i="6"/>
  <c r="V317" i="6" s="1"/>
  <c r="X318" i="6"/>
  <c r="V190" i="12"/>
  <c r="V189" i="12" s="1"/>
  <c r="V188" i="12" s="1"/>
  <c r="V187" i="12" s="1"/>
  <c r="V186" i="12" s="1"/>
  <c r="U205" i="1"/>
  <c r="X318" i="12"/>
  <c r="W318" i="12" s="1"/>
  <c r="V318" i="12" s="1"/>
  <c r="W321" i="11"/>
  <c r="V321" i="11" s="1"/>
  <c r="X322" i="11"/>
  <c r="X319" i="10"/>
  <c r="W319" i="10" s="1"/>
  <c r="V319" i="10" s="1"/>
  <c r="V185" i="12" l="1"/>
  <c r="V184" i="12" s="1"/>
  <c r="V183" i="12" s="1"/>
  <c r="V182" i="12" s="1"/>
  <c r="V181" i="12" s="1"/>
  <c r="V180" i="12" s="1"/>
  <c r="V179" i="12" s="1"/>
  <c r="V178" i="12" s="1"/>
  <c r="V177" i="12" s="1"/>
  <c r="V176" i="12" s="1"/>
  <c r="V175" i="12" s="1"/>
  <c r="V174" i="12" s="1"/>
  <c r="V173" i="12" s="1"/>
  <c r="V172" i="12" s="1"/>
  <c r="U204" i="1"/>
  <c r="W318" i="6"/>
  <c r="V318" i="6" s="1"/>
  <c r="X319" i="6"/>
  <c r="W319" i="9"/>
  <c r="V319" i="9" s="1"/>
  <c r="X320" i="9"/>
  <c r="X319" i="12"/>
  <c r="W319" i="12" s="1"/>
  <c r="V319" i="12" s="1"/>
  <c r="W322" i="11"/>
  <c r="V322" i="11" s="1"/>
  <c r="X320" i="10"/>
  <c r="W320" i="10" s="1"/>
  <c r="V320" i="10" s="1"/>
  <c r="U164" i="1" s="1"/>
  <c r="W319" i="6" l="1"/>
  <c r="V319" i="6" s="1"/>
  <c r="X320" i="6"/>
  <c r="W320" i="9"/>
  <c r="V320" i="9" s="1"/>
  <c r="X321" i="9"/>
  <c r="V171" i="12"/>
  <c r="V170" i="12" s="1"/>
  <c r="V169" i="12" s="1"/>
  <c r="V168" i="12" s="1"/>
  <c r="V167" i="12" s="1"/>
  <c r="V166" i="12" s="1"/>
  <c r="V165" i="12" s="1"/>
  <c r="V164" i="12" s="1"/>
  <c r="V163" i="12" s="1"/>
  <c r="V162" i="12" s="1"/>
  <c r="V161" i="12" s="1"/>
  <c r="U203" i="1"/>
  <c r="X320" i="12"/>
  <c r="W320" i="12" s="1"/>
  <c r="V320" i="12" s="1"/>
  <c r="X321" i="10"/>
  <c r="W321" i="10" s="1"/>
  <c r="V321" i="10" s="1"/>
  <c r="W321" i="9" l="1"/>
  <c r="V321" i="9" s="1"/>
  <c r="X322" i="9"/>
  <c r="W320" i="6"/>
  <c r="V320" i="6" s="1"/>
  <c r="X321" i="6"/>
  <c r="V160" i="12"/>
  <c r="V159" i="12" s="1"/>
  <c r="V158" i="12" s="1"/>
  <c r="V157" i="12" s="1"/>
  <c r="U202" i="1"/>
  <c r="X321" i="12"/>
  <c r="W321" i="12" s="1"/>
  <c r="V321" i="12" s="1"/>
  <c r="X322" i="10"/>
  <c r="W322" i="10" s="1"/>
  <c r="V322" i="10" s="1"/>
  <c r="W321" i="6" l="1"/>
  <c r="V321" i="6" s="1"/>
  <c r="X322" i="6"/>
  <c r="W322" i="9"/>
  <c r="V322" i="9" s="1"/>
  <c r="X323" i="9"/>
  <c r="V156" i="12"/>
  <c r="V155" i="12" s="1"/>
  <c r="V154" i="12" s="1"/>
  <c r="V153" i="12" s="1"/>
  <c r="V152" i="12" s="1"/>
  <c r="V151" i="12" s="1"/>
  <c r="V150" i="12" s="1"/>
  <c r="V149" i="12" s="1"/>
  <c r="V148" i="12" s="1"/>
  <c r="V147" i="12" s="1"/>
  <c r="V146" i="12" s="1"/>
  <c r="V145" i="12" s="1"/>
  <c r="V144" i="12" s="1"/>
  <c r="V143" i="12" s="1"/>
  <c r="V142" i="12" s="1"/>
  <c r="V141" i="12" s="1"/>
  <c r="V140" i="12" s="1"/>
  <c r="U201" i="1"/>
  <c r="X322" i="12"/>
  <c r="X323" i="10"/>
  <c r="W323" i="10" s="1"/>
  <c r="V323" i="10" s="1"/>
  <c r="W323" i="9" l="1"/>
  <c r="V323" i="9" s="1"/>
  <c r="X324" i="9"/>
  <c r="V139" i="12"/>
  <c r="V138" i="12" s="1"/>
  <c r="U200" i="1"/>
  <c r="W322" i="6"/>
  <c r="V322" i="6" s="1"/>
  <c r="X323" i="6"/>
  <c r="X323" i="12"/>
  <c r="W322" i="12"/>
  <c r="V322" i="12" s="1"/>
  <c r="X324" i="10"/>
  <c r="W324" i="10" s="1"/>
  <c r="V324" i="10" s="1"/>
  <c r="V137" i="12" l="1"/>
  <c r="U199" i="1"/>
  <c r="W323" i="6"/>
  <c r="V323" i="6" s="1"/>
  <c r="X324" i="6"/>
  <c r="W324" i="9"/>
  <c r="V324" i="9" s="1"/>
  <c r="X325" i="9"/>
  <c r="W323" i="12"/>
  <c r="V323" i="12" s="1"/>
  <c r="X324" i="12"/>
  <c r="X325" i="10"/>
  <c r="W325" i="10" s="1"/>
  <c r="V325" i="10" s="1"/>
  <c r="U165" i="1" s="1"/>
  <c r="W324" i="6" l="1"/>
  <c r="V324" i="6" s="1"/>
  <c r="X325" i="6"/>
  <c r="W325" i="9"/>
  <c r="V325" i="9" s="1"/>
  <c r="X326" i="9"/>
  <c r="V136" i="12"/>
  <c r="V135" i="12" s="1"/>
  <c r="V134" i="12" s="1"/>
  <c r="V133" i="12" s="1"/>
  <c r="V132" i="12" s="1"/>
  <c r="V131" i="12" s="1"/>
  <c r="V130" i="12" s="1"/>
  <c r="V129" i="12" s="1"/>
  <c r="V128" i="12" s="1"/>
  <c r="V127" i="12" s="1"/>
  <c r="V126" i="12" s="1"/>
  <c r="V125" i="12" s="1"/>
  <c r="V124" i="12" s="1"/>
  <c r="V123" i="12" s="1"/>
  <c r="V122" i="12" s="1"/>
  <c r="V121" i="12" s="1"/>
  <c r="V120" i="12" s="1"/>
  <c r="V119" i="12" s="1"/>
  <c r="V118" i="12" s="1"/>
  <c r="V117" i="12" s="1"/>
  <c r="V116" i="12" s="1"/>
  <c r="V115" i="12" s="1"/>
  <c r="V114" i="12" s="1"/>
  <c r="V113" i="12" s="1"/>
  <c r="V112" i="12" s="1"/>
  <c r="V111" i="12" s="1"/>
  <c r="V110" i="12" s="1"/>
  <c r="V109" i="12" s="1"/>
  <c r="V108" i="12" s="1"/>
  <c r="V107" i="12" s="1"/>
  <c r="V106" i="12" s="1"/>
  <c r="V105" i="12" s="1"/>
  <c r="V104" i="12" s="1"/>
  <c r="V103" i="12" s="1"/>
  <c r="V102" i="12" s="1"/>
  <c r="V101" i="12" s="1"/>
  <c r="V100" i="12" s="1"/>
  <c r="V99" i="12" s="1"/>
  <c r="V98" i="12" s="1"/>
  <c r="V97" i="12" s="1"/>
  <c r="V96" i="12" s="1"/>
  <c r="V95" i="12" s="1"/>
  <c r="V94" i="12" s="1"/>
  <c r="V93" i="12" s="1"/>
  <c r="V92" i="12" s="1"/>
  <c r="V91" i="12" s="1"/>
  <c r="V90" i="12" s="1"/>
  <c r="V89" i="12" s="1"/>
  <c r="V88" i="12" s="1"/>
  <c r="V87" i="12" s="1"/>
  <c r="V86" i="12" s="1"/>
  <c r="V85" i="12" s="1"/>
  <c r="V84" i="12" s="1"/>
  <c r="V83" i="12" s="1"/>
  <c r="V82" i="12" s="1"/>
  <c r="V81" i="12" s="1"/>
  <c r="V80" i="12" s="1"/>
  <c r="V79" i="12" s="1"/>
  <c r="V78" i="12" s="1"/>
  <c r="V77" i="12" s="1"/>
  <c r="V76" i="12" s="1"/>
  <c r="V75" i="12" s="1"/>
  <c r="V74" i="12" s="1"/>
  <c r="V73" i="12" s="1"/>
  <c r="V72" i="12" s="1"/>
  <c r="U198" i="1"/>
  <c r="X325" i="12"/>
  <c r="W324" i="12"/>
  <c r="V324" i="12" s="1"/>
  <c r="X326" i="10"/>
  <c r="W326" i="10" s="1"/>
  <c r="V326" i="10" s="1"/>
  <c r="V71" i="12" l="1"/>
  <c r="V70" i="12" s="1"/>
  <c r="V69" i="12" s="1"/>
  <c r="V68" i="12" s="1"/>
  <c r="V67" i="12" s="1"/>
  <c r="V66" i="12" s="1"/>
  <c r="V65" i="12" s="1"/>
  <c r="V64" i="12" s="1"/>
  <c r="V63" i="12" s="1"/>
  <c r="V62" i="12" s="1"/>
  <c r="V61" i="12" s="1"/>
  <c r="V60" i="12" s="1"/>
  <c r="V59" i="12" s="1"/>
  <c r="V58" i="12" s="1"/>
  <c r="V57" i="12" s="1"/>
  <c r="V56" i="12" s="1"/>
  <c r="V55" i="12" s="1"/>
  <c r="V54" i="12" s="1"/>
  <c r="V53" i="12" s="1"/>
  <c r="V52" i="12" s="1"/>
  <c r="V51" i="12" s="1"/>
  <c r="V50" i="12" s="1"/>
  <c r="V49" i="12" s="1"/>
  <c r="V48" i="12" s="1"/>
  <c r="V47" i="12" s="1"/>
  <c r="V46" i="12" s="1"/>
  <c r="V45" i="12" s="1"/>
  <c r="V44" i="12" s="1"/>
  <c r="V43" i="12" s="1"/>
  <c r="V42" i="12" s="1"/>
  <c r="V41" i="12" s="1"/>
  <c r="V40" i="12" s="1"/>
  <c r="V39" i="12" s="1"/>
  <c r="V38" i="12" s="1"/>
  <c r="V37" i="12" s="1"/>
  <c r="V36" i="12" s="1"/>
  <c r="V35" i="12" s="1"/>
  <c r="V34" i="12" s="1"/>
  <c r="V33" i="12" s="1"/>
  <c r="V32" i="12" s="1"/>
  <c r="V31" i="12" s="1"/>
  <c r="V30" i="12" s="1"/>
  <c r="V29" i="12" s="1"/>
  <c r="V28" i="12" s="1"/>
  <c r="V27" i="12" s="1"/>
  <c r="V26" i="12" s="1"/>
  <c r="V25" i="12" s="1"/>
  <c r="V24" i="12" s="1"/>
  <c r="V23" i="12" s="1"/>
  <c r="V22" i="12" s="1"/>
  <c r="V21" i="12" s="1"/>
  <c r="V20" i="12" s="1"/>
  <c r="V19" i="12" s="1"/>
  <c r="V18" i="12" s="1"/>
  <c r="V17" i="12" s="1"/>
  <c r="V16" i="12" s="1"/>
  <c r="V15" i="12" s="1"/>
  <c r="V14" i="12" s="1"/>
  <c r="V13" i="12" s="1"/>
  <c r="V12" i="12" s="1"/>
  <c r="V11" i="12" s="1"/>
  <c r="V10" i="12" s="1"/>
  <c r="V9" i="12" s="1"/>
  <c r="V8" i="12" s="1"/>
  <c r="V7" i="12" s="1"/>
  <c r="V6" i="12" s="1"/>
  <c r="V5" i="12" s="1"/>
  <c r="V4" i="12" s="1"/>
  <c r="V3" i="12" s="1"/>
  <c r="V2" i="12" s="1"/>
  <c r="U197" i="1"/>
  <c r="W326" i="9"/>
  <c r="V326" i="9" s="1"/>
  <c r="X327" i="9"/>
  <c r="W325" i="6"/>
  <c r="V325" i="6" s="1"/>
  <c r="X326" i="6"/>
  <c r="W325" i="12"/>
  <c r="V325" i="12" s="1"/>
  <c r="X326" i="12"/>
  <c r="X327" i="10"/>
  <c r="W327" i="10" s="1"/>
  <c r="V327" i="10" s="1"/>
  <c r="W327" i="9" l="1"/>
  <c r="V327" i="9" s="1"/>
  <c r="X328" i="9"/>
  <c r="W326" i="6"/>
  <c r="V326" i="6" s="1"/>
  <c r="X327" i="6"/>
  <c r="X327" i="12"/>
  <c r="W326" i="12"/>
  <c r="V326" i="12" s="1"/>
  <c r="X328" i="10"/>
  <c r="W328" i="10" s="1"/>
  <c r="V328" i="10" s="1"/>
  <c r="W327" i="6" l="1"/>
  <c r="V327" i="6" s="1"/>
  <c r="X328" i="6"/>
  <c r="W328" i="9"/>
  <c r="V328" i="9" s="1"/>
  <c r="X329" i="9"/>
  <c r="W327" i="12"/>
  <c r="V327" i="12" s="1"/>
  <c r="X328" i="12"/>
  <c r="X329" i="10"/>
  <c r="W329" i="10" s="1"/>
  <c r="V329" i="10" s="1"/>
  <c r="W329" i="9" l="1"/>
  <c r="V329" i="9" s="1"/>
  <c r="X330" i="9"/>
  <c r="W328" i="6"/>
  <c r="V328" i="6" s="1"/>
  <c r="X329" i="6"/>
  <c r="W328" i="12"/>
  <c r="V328" i="12" s="1"/>
  <c r="X329" i="12"/>
  <c r="X330" i="10"/>
  <c r="W330" i="10" s="1"/>
  <c r="V330" i="10" s="1"/>
  <c r="W329" i="6" l="1"/>
  <c r="V329" i="6" s="1"/>
  <c r="X330" i="6"/>
  <c r="W330" i="9"/>
  <c r="V330" i="9" s="1"/>
  <c r="X331" i="9"/>
  <c r="W329" i="12"/>
  <c r="V329" i="12" s="1"/>
  <c r="X330" i="12"/>
  <c r="X331" i="10"/>
  <c r="W331" i="10" s="1"/>
  <c r="V331" i="10" s="1"/>
  <c r="W331" i="9" l="1"/>
  <c r="V331" i="9" s="1"/>
  <c r="X332" i="9"/>
  <c r="W330" i="6"/>
  <c r="V330" i="6" s="1"/>
  <c r="X331" i="6"/>
  <c r="W330" i="12"/>
  <c r="V330" i="12" s="1"/>
  <c r="X331" i="12"/>
  <c r="X332" i="10"/>
  <c r="W332" i="10" s="1"/>
  <c r="V332" i="10" s="1"/>
  <c r="W331" i="6" l="1"/>
  <c r="V331" i="6" s="1"/>
  <c r="X332" i="6"/>
  <c r="W332" i="9"/>
  <c r="V332" i="9" s="1"/>
  <c r="X333" i="9"/>
  <c r="W331" i="12"/>
  <c r="V331" i="12" s="1"/>
  <c r="X332" i="12"/>
  <c r="X333" i="10"/>
  <c r="W333" i="10" s="1"/>
  <c r="V333" i="10" s="1"/>
  <c r="U166" i="1" s="1"/>
  <c r="W333" i="9" l="1"/>
  <c r="V333" i="9" s="1"/>
  <c r="X334" i="9"/>
  <c r="W332" i="6"/>
  <c r="V332" i="6" s="1"/>
  <c r="X333" i="6"/>
  <c r="W332" i="12"/>
  <c r="V332" i="12" s="1"/>
  <c r="X333" i="12"/>
  <c r="X334" i="10"/>
  <c r="W334" i="10" s="1"/>
  <c r="V334" i="10" s="1"/>
  <c r="W333" i="6" l="1"/>
  <c r="V333" i="6" s="1"/>
  <c r="X334" i="6"/>
  <c r="W334" i="9"/>
  <c r="V334" i="9" s="1"/>
  <c r="X335" i="9"/>
  <c r="W333" i="12"/>
  <c r="V333" i="12" s="1"/>
  <c r="X334" i="12"/>
  <c r="X335" i="10"/>
  <c r="W335" i="10" s="1"/>
  <c r="V335" i="10" s="1"/>
  <c r="W335" i="9" l="1"/>
  <c r="V335" i="9" s="1"/>
  <c r="X336" i="9"/>
  <c r="W334" i="6"/>
  <c r="V334" i="6" s="1"/>
  <c r="X335" i="6"/>
  <c r="W334" i="12"/>
  <c r="V334" i="12" s="1"/>
  <c r="X335" i="12"/>
  <c r="X336" i="10"/>
  <c r="W336" i="10" s="1"/>
  <c r="V336" i="10" s="1"/>
  <c r="W335" i="6" l="1"/>
  <c r="V335" i="6" s="1"/>
  <c r="X336" i="6"/>
  <c r="W336" i="9"/>
  <c r="V336" i="9" s="1"/>
  <c r="X337" i="9"/>
  <c r="W335" i="12"/>
  <c r="V335" i="12" s="1"/>
  <c r="X336" i="12"/>
  <c r="X337" i="10"/>
  <c r="W337" i="10" s="1"/>
  <c r="V337" i="10" s="1"/>
  <c r="W337" i="9" l="1"/>
  <c r="V337" i="9" s="1"/>
  <c r="X338" i="9"/>
  <c r="W336" i="6"/>
  <c r="V336" i="6" s="1"/>
  <c r="X337" i="6"/>
  <c r="W336" i="12"/>
  <c r="V336" i="12" s="1"/>
  <c r="X337" i="12"/>
  <c r="X338" i="10"/>
  <c r="W338" i="10" s="1"/>
  <c r="V338" i="10" s="1"/>
  <c r="W337" i="6" l="1"/>
  <c r="V337" i="6" s="1"/>
  <c r="X338" i="6"/>
  <c r="W338" i="9"/>
  <c r="V338" i="9" s="1"/>
  <c r="X339" i="9"/>
  <c r="W337" i="12"/>
  <c r="V337" i="12" s="1"/>
  <c r="X338" i="12"/>
  <c r="X339" i="10"/>
  <c r="W339" i="10" s="1"/>
  <c r="V339" i="10" s="1"/>
  <c r="W339" i="9" l="1"/>
  <c r="V339" i="9" s="1"/>
  <c r="X340" i="9"/>
  <c r="W338" i="6"/>
  <c r="V338" i="6" s="1"/>
  <c r="X339" i="6"/>
  <c r="W338" i="12"/>
  <c r="V338" i="12" s="1"/>
  <c r="X339" i="12"/>
  <c r="X340" i="10"/>
  <c r="W340" i="10" s="1"/>
  <c r="V340" i="10" s="1"/>
  <c r="W339" i="6" l="1"/>
  <c r="V339" i="6" s="1"/>
  <c r="X340" i="6"/>
  <c r="W340" i="9"/>
  <c r="V340" i="9" s="1"/>
  <c r="X341" i="9"/>
  <c r="W339" i="12"/>
  <c r="V339" i="12" s="1"/>
  <c r="X340" i="12"/>
  <c r="X341" i="10"/>
  <c r="W341" i="10" s="1"/>
  <c r="V341" i="10" s="1"/>
  <c r="W341" i="9" l="1"/>
  <c r="V341" i="9" s="1"/>
  <c r="X342" i="9"/>
  <c r="W340" i="6"/>
  <c r="V340" i="6" s="1"/>
  <c r="X341" i="6"/>
  <c r="W340" i="12"/>
  <c r="V340" i="12" s="1"/>
  <c r="X341" i="12"/>
  <c r="X342" i="10"/>
  <c r="W342" i="10" s="1"/>
  <c r="V342" i="10" s="1"/>
  <c r="U167" i="1" s="1"/>
  <c r="W341" i="6" l="1"/>
  <c r="V341" i="6" s="1"/>
  <c r="X342" i="6"/>
  <c r="W342" i="9"/>
  <c r="V342" i="9" s="1"/>
  <c r="X343" i="9"/>
  <c r="W341" i="12"/>
  <c r="V341" i="12" s="1"/>
  <c r="X342" i="12"/>
  <c r="X343" i="10"/>
  <c r="W343" i="10" s="1"/>
  <c r="V343" i="10" s="1"/>
  <c r="W343" i="9" l="1"/>
  <c r="V343" i="9" s="1"/>
  <c r="X344" i="9"/>
  <c r="W342" i="6"/>
  <c r="V342" i="6" s="1"/>
  <c r="X343" i="6"/>
  <c r="W342" i="12"/>
  <c r="V342" i="12" s="1"/>
  <c r="X343" i="12"/>
  <c r="X344" i="10"/>
  <c r="W344" i="10" s="1"/>
  <c r="V344" i="10" s="1"/>
  <c r="W343" i="6" l="1"/>
  <c r="V343" i="6" s="1"/>
  <c r="X344" i="6"/>
  <c r="W344" i="9"/>
  <c r="V344" i="9" s="1"/>
  <c r="X345" i="9"/>
  <c r="W343" i="12"/>
  <c r="V343" i="12" s="1"/>
  <c r="X344" i="12"/>
  <c r="X345" i="10"/>
  <c r="W345" i="10" s="1"/>
  <c r="V345" i="10" s="1"/>
  <c r="W345" i="9" l="1"/>
  <c r="V345" i="9" s="1"/>
  <c r="X346" i="9"/>
  <c r="W344" i="6"/>
  <c r="V344" i="6" s="1"/>
  <c r="X345" i="6"/>
  <c r="W344" i="12"/>
  <c r="V344" i="12" s="1"/>
  <c r="X345" i="12"/>
  <c r="X346" i="10"/>
  <c r="W346" i="10" s="1"/>
  <c r="V346" i="10" s="1"/>
  <c r="W345" i="6" l="1"/>
  <c r="V345" i="6" s="1"/>
  <c r="X346" i="6"/>
  <c r="W346" i="9"/>
  <c r="V346" i="9" s="1"/>
  <c r="X347" i="9"/>
  <c r="W345" i="12"/>
  <c r="V345" i="12" s="1"/>
  <c r="X346" i="12"/>
  <c r="X347" i="10"/>
  <c r="W347" i="10" s="1"/>
  <c r="V347" i="10" s="1"/>
  <c r="W347" i="9" l="1"/>
  <c r="V347" i="9" s="1"/>
  <c r="X348" i="9"/>
  <c r="W346" i="6"/>
  <c r="V346" i="6" s="1"/>
  <c r="X347" i="6"/>
  <c r="W346" i="12"/>
  <c r="V346" i="12" s="1"/>
  <c r="X347" i="12"/>
  <c r="X348" i="10"/>
  <c r="W348" i="10" s="1"/>
  <c r="V348" i="10" s="1"/>
  <c r="W347" i="6" l="1"/>
  <c r="V347" i="6" s="1"/>
  <c r="X348" i="6"/>
  <c r="W348" i="9"/>
  <c r="V348" i="9" s="1"/>
  <c r="X349" i="9"/>
  <c r="W347" i="12"/>
  <c r="V347" i="12" s="1"/>
  <c r="X348" i="12"/>
  <c r="X349" i="10"/>
  <c r="W349" i="10" s="1"/>
  <c r="V349" i="10" s="1"/>
  <c r="W348" i="6" l="1"/>
  <c r="V348" i="6" s="1"/>
  <c r="X349" i="6"/>
  <c r="W349" i="9"/>
  <c r="V349" i="9" s="1"/>
  <c r="X350" i="9"/>
  <c r="W348" i="12"/>
  <c r="V348" i="12" s="1"/>
  <c r="X349" i="12"/>
  <c r="X350" i="10"/>
  <c r="W350" i="10" s="1"/>
  <c r="V350" i="10" s="1"/>
  <c r="W350" i="9" l="1"/>
  <c r="V350" i="9" s="1"/>
  <c r="X351" i="9"/>
  <c r="W349" i="6"/>
  <c r="V349" i="6" s="1"/>
  <c r="X350" i="6"/>
  <c r="W349" i="12"/>
  <c r="V349" i="12" s="1"/>
  <c r="X350" i="12"/>
  <c r="W350" i="12" s="1"/>
  <c r="V350" i="12" s="1"/>
  <c r="X351" i="10"/>
  <c r="W351" i="10" s="1"/>
  <c r="V351" i="10" s="1"/>
  <c r="W350" i="6" l="1"/>
  <c r="V350" i="6" s="1"/>
  <c r="X351" i="6"/>
  <c r="W351" i="9"/>
  <c r="V351" i="9" s="1"/>
  <c r="X352" i="9"/>
  <c r="X352" i="10"/>
  <c r="W352" i="10" s="1"/>
  <c r="V352" i="10" s="1"/>
  <c r="W352" i="9" l="1"/>
  <c r="V352" i="9" s="1"/>
  <c r="X353" i="9"/>
  <c r="W351" i="6"/>
  <c r="V351" i="6" s="1"/>
  <c r="X352" i="6"/>
  <c r="X353" i="10"/>
  <c r="W353" i="10" s="1"/>
  <c r="V353" i="10" s="1"/>
  <c r="W352" i="6" l="1"/>
  <c r="V352" i="6" s="1"/>
  <c r="X353" i="6"/>
  <c r="W353" i="9"/>
  <c r="V353" i="9" s="1"/>
  <c r="X354" i="9"/>
  <c r="X354" i="10"/>
  <c r="W354" i="10" s="1"/>
  <c r="V354" i="10" s="1"/>
  <c r="W354" i="9" l="1"/>
  <c r="V354" i="9" s="1"/>
  <c r="X355" i="9"/>
  <c r="W353" i="6"/>
  <c r="V353" i="6" s="1"/>
  <c r="X354" i="6"/>
  <c r="X355" i="10"/>
  <c r="W355" i="10" s="1"/>
  <c r="V355" i="10" s="1"/>
  <c r="W354" i="6" l="1"/>
  <c r="V354" i="6" s="1"/>
  <c r="X355" i="6"/>
  <c r="W355" i="9"/>
  <c r="V355" i="9" s="1"/>
  <c r="X356" i="9"/>
  <c r="X356" i="10"/>
  <c r="W356" i="10" s="1"/>
  <c r="V356" i="10" s="1"/>
  <c r="W356" i="9" l="1"/>
  <c r="V356" i="9" s="1"/>
  <c r="X357" i="9"/>
  <c r="W355" i="6"/>
  <c r="V355" i="6" s="1"/>
  <c r="X356" i="6"/>
  <c r="X357" i="10"/>
  <c r="W357" i="10" s="1"/>
  <c r="V357" i="10" s="1"/>
  <c r="W356" i="6" l="1"/>
  <c r="V356" i="6" s="1"/>
  <c r="X357" i="6"/>
  <c r="W357" i="9"/>
  <c r="V357" i="9" s="1"/>
  <c r="X358" i="9"/>
  <c r="X358" i="10"/>
  <c r="W358" i="10" s="1"/>
  <c r="V358" i="10" s="1"/>
  <c r="W358" i="9" l="1"/>
  <c r="V358" i="9" s="1"/>
  <c r="X359" i="9"/>
  <c r="W357" i="6"/>
  <c r="V357" i="6" s="1"/>
  <c r="X358" i="6"/>
  <c r="X359" i="10"/>
  <c r="W359" i="10" s="1"/>
  <c r="V359" i="10" s="1"/>
  <c r="W358" i="6" l="1"/>
  <c r="V358" i="6" s="1"/>
  <c r="X359" i="6"/>
  <c r="W359" i="9"/>
  <c r="V359" i="9" s="1"/>
  <c r="X360" i="9"/>
  <c r="X360" i="10"/>
  <c r="W360" i="10" s="1"/>
  <c r="V360" i="10" s="1"/>
  <c r="W360" i="9" l="1"/>
  <c r="V360" i="9" s="1"/>
  <c r="X361" i="9"/>
  <c r="W359" i="6"/>
  <c r="V359" i="6" s="1"/>
  <c r="X360" i="6"/>
  <c r="X361" i="10"/>
  <c r="W361" i="10" s="1"/>
  <c r="V361" i="10" s="1"/>
  <c r="W360" i="6" l="1"/>
  <c r="V360" i="6" s="1"/>
  <c r="X361" i="6"/>
  <c r="W361" i="9"/>
  <c r="V361" i="9" s="1"/>
  <c r="X362" i="9"/>
  <c r="X362" i="10"/>
  <c r="W362" i="10" s="1"/>
  <c r="V362" i="10" s="1"/>
  <c r="W362" i="9" l="1"/>
  <c r="V362" i="9" s="1"/>
  <c r="X363" i="9"/>
  <c r="W361" i="6"/>
  <c r="V361" i="6" s="1"/>
  <c r="X362" i="6"/>
  <c r="X363" i="10"/>
  <c r="W363" i="10" s="1"/>
  <c r="V363" i="10" s="1"/>
  <c r="W362" i="6" l="1"/>
  <c r="V362" i="6" s="1"/>
  <c r="X363" i="6"/>
  <c r="W363" i="9"/>
  <c r="V363" i="9" s="1"/>
  <c r="X364" i="9"/>
  <c r="X364" i="10"/>
  <c r="W364" i="10" s="1"/>
  <c r="V364" i="10" s="1"/>
  <c r="W364" i="9" l="1"/>
  <c r="V364" i="9" s="1"/>
  <c r="X365" i="9"/>
  <c r="W363" i="6"/>
  <c r="V363" i="6" s="1"/>
  <c r="X364" i="6"/>
  <c r="X365" i="10"/>
  <c r="W365" i="10" s="1"/>
  <c r="V365" i="10" s="1"/>
  <c r="W364" i="6" l="1"/>
  <c r="V364" i="6" s="1"/>
  <c r="X365" i="6"/>
  <c r="W365" i="9"/>
  <c r="V365" i="9" s="1"/>
  <c r="X366" i="9"/>
  <c r="X366" i="10"/>
  <c r="W366" i="10" s="1"/>
  <c r="V366" i="10" s="1"/>
  <c r="W366" i="9" l="1"/>
  <c r="V366" i="9" s="1"/>
  <c r="X367" i="9"/>
  <c r="W365" i="6"/>
  <c r="V365" i="6" s="1"/>
  <c r="X366" i="6"/>
  <c r="X367" i="10"/>
  <c r="W367" i="10" s="1"/>
  <c r="V367" i="10" s="1"/>
  <c r="W366" i="6" l="1"/>
  <c r="V366" i="6" s="1"/>
  <c r="X367" i="6"/>
  <c r="W367" i="9"/>
  <c r="V367" i="9" s="1"/>
  <c r="X368" i="9"/>
  <c r="X368" i="10"/>
  <c r="W368" i="10" s="1"/>
  <c r="V368" i="10" s="1"/>
  <c r="W368" i="9" l="1"/>
  <c r="V368" i="9" s="1"/>
  <c r="X369" i="9"/>
  <c r="W367" i="6"/>
  <c r="V367" i="6" s="1"/>
  <c r="X368" i="6"/>
  <c r="X369" i="10"/>
  <c r="W369" i="10" s="1"/>
  <c r="V369" i="10" s="1"/>
  <c r="W368" i="6" l="1"/>
  <c r="V368" i="6" s="1"/>
  <c r="X369" i="6"/>
  <c r="W369" i="9"/>
  <c r="V369" i="9" s="1"/>
  <c r="X370" i="9"/>
  <c r="X370" i="10"/>
  <c r="W370" i="10" s="1"/>
  <c r="V370" i="10" s="1"/>
  <c r="W370" i="9" l="1"/>
  <c r="V370" i="9" s="1"/>
  <c r="X371" i="9"/>
  <c r="W369" i="6"/>
  <c r="V369" i="6" s="1"/>
  <c r="X370" i="6"/>
  <c r="X371" i="10"/>
  <c r="W371" i="10" s="1"/>
  <c r="V371" i="10" s="1"/>
  <c r="W370" i="6" l="1"/>
  <c r="V370" i="6" s="1"/>
  <c r="X371" i="6"/>
  <c r="W371" i="9"/>
  <c r="V371" i="9" s="1"/>
  <c r="X372" i="9"/>
  <c r="X372" i="10"/>
  <c r="W372" i="10" s="1"/>
  <c r="V372" i="10" s="1"/>
  <c r="W372" i="9" l="1"/>
  <c r="V372" i="9" s="1"/>
  <c r="X373" i="9"/>
  <c r="W371" i="6"/>
  <c r="V371" i="6" s="1"/>
  <c r="X372" i="6"/>
  <c r="X373" i="10"/>
  <c r="W373" i="10" s="1"/>
  <c r="V373" i="10" s="1"/>
  <c r="W372" i="6" l="1"/>
  <c r="V372" i="6" s="1"/>
  <c r="X373" i="6"/>
  <c r="W373" i="9"/>
  <c r="V373" i="9" s="1"/>
  <c r="X374" i="9"/>
  <c r="X374" i="10"/>
  <c r="W374" i="10" s="1"/>
  <c r="V374" i="10" s="1"/>
  <c r="W374" i="9" l="1"/>
  <c r="V374" i="9" s="1"/>
  <c r="X375" i="9"/>
  <c r="W373" i="6"/>
  <c r="V373" i="6" s="1"/>
  <c r="X374" i="6"/>
  <c r="X375" i="10"/>
  <c r="W375" i="10" s="1"/>
  <c r="V375" i="10" s="1"/>
  <c r="W374" i="6" l="1"/>
  <c r="V374" i="6" s="1"/>
  <c r="X375" i="6"/>
  <c r="W375" i="9"/>
  <c r="V375" i="9" s="1"/>
  <c r="X376" i="9"/>
  <c r="X376" i="10"/>
  <c r="W376" i="10" s="1"/>
  <c r="V376" i="10" s="1"/>
  <c r="W376" i="9" l="1"/>
  <c r="V376" i="9" s="1"/>
  <c r="X377" i="9"/>
  <c r="W375" i="6"/>
  <c r="V375" i="6" s="1"/>
  <c r="X376" i="6"/>
  <c r="X377" i="10"/>
  <c r="W377" i="10" s="1"/>
  <c r="V377" i="10" s="1"/>
  <c r="W376" i="6" l="1"/>
  <c r="V376" i="6" s="1"/>
  <c r="X377" i="6"/>
  <c r="W377" i="9"/>
  <c r="V377" i="9" s="1"/>
  <c r="X378" i="9"/>
  <c r="X378" i="10"/>
  <c r="W378" i="10" s="1"/>
  <c r="V378" i="10" s="1"/>
  <c r="W378" i="9" l="1"/>
  <c r="V378" i="9" s="1"/>
  <c r="X379" i="9"/>
  <c r="W377" i="6"/>
  <c r="V377" i="6" s="1"/>
  <c r="X378" i="6"/>
  <c r="X379" i="10"/>
  <c r="W379" i="10" s="1"/>
  <c r="V379" i="10" s="1"/>
  <c r="W378" i="6" l="1"/>
  <c r="V378" i="6" s="1"/>
  <c r="X379" i="6"/>
  <c r="W379" i="9"/>
  <c r="V379" i="9" s="1"/>
  <c r="X380" i="9"/>
  <c r="X380" i="10"/>
  <c r="W380" i="10" s="1"/>
  <c r="V380" i="10" s="1"/>
  <c r="W380" i="9" l="1"/>
  <c r="V380" i="9" s="1"/>
  <c r="X381" i="9"/>
  <c r="W379" i="6"/>
  <c r="V379" i="6" s="1"/>
  <c r="X380" i="6"/>
  <c r="X381" i="10"/>
  <c r="W381" i="10" s="1"/>
  <c r="V381" i="10" s="1"/>
  <c r="W380" i="6" l="1"/>
  <c r="V380" i="6" s="1"/>
  <c r="X381" i="6"/>
  <c r="W381" i="9"/>
  <c r="V381" i="9" s="1"/>
  <c r="X382" i="9"/>
  <c r="X382" i="10"/>
  <c r="W382" i="10" s="1"/>
  <c r="V382" i="10" s="1"/>
  <c r="W382" i="9" l="1"/>
  <c r="V382" i="9" s="1"/>
  <c r="X383" i="9"/>
  <c r="W381" i="6"/>
  <c r="V381" i="6" s="1"/>
  <c r="X382" i="6"/>
  <c r="X383" i="10"/>
  <c r="W383" i="10" s="1"/>
  <c r="V383" i="10" s="1"/>
  <c r="W382" i="6" l="1"/>
  <c r="V382" i="6" s="1"/>
  <c r="X383" i="6"/>
  <c r="W383" i="9"/>
  <c r="V383" i="9" s="1"/>
  <c r="X384" i="9"/>
  <c r="X384" i="10"/>
  <c r="W384" i="10" s="1"/>
  <c r="V384" i="10" s="1"/>
  <c r="W384" i="9" l="1"/>
  <c r="V384" i="9" s="1"/>
  <c r="X385" i="9"/>
  <c r="W383" i="6"/>
  <c r="V383" i="6" s="1"/>
  <c r="X384" i="6"/>
  <c r="X385" i="10"/>
  <c r="W385" i="10" s="1"/>
  <c r="V385" i="10" s="1"/>
  <c r="W384" i="6" l="1"/>
  <c r="V384" i="6" s="1"/>
  <c r="X385" i="6"/>
  <c r="W385" i="9"/>
  <c r="V385" i="9" s="1"/>
  <c r="X386" i="9"/>
  <c r="X386" i="10"/>
  <c r="W386" i="10" s="1"/>
  <c r="V386" i="10" s="1"/>
  <c r="W386" i="9" l="1"/>
  <c r="V386" i="9" s="1"/>
  <c r="X387" i="9"/>
  <c r="W385" i="6"/>
  <c r="V385" i="6" s="1"/>
  <c r="X386" i="6"/>
  <c r="X387" i="10"/>
  <c r="W387" i="10" s="1"/>
  <c r="V387" i="10" s="1"/>
  <c r="W386" i="6" l="1"/>
  <c r="V386" i="6" s="1"/>
  <c r="X387" i="6"/>
  <c r="W387" i="9"/>
  <c r="V387" i="9" s="1"/>
  <c r="X388" i="9"/>
  <c r="X388" i="10"/>
  <c r="W388" i="10" s="1"/>
  <c r="V388" i="10" s="1"/>
  <c r="W388" i="9" l="1"/>
  <c r="V388" i="9" s="1"/>
  <c r="X389" i="9"/>
  <c r="W387" i="6"/>
  <c r="V387" i="6" s="1"/>
  <c r="X388" i="6"/>
  <c r="X389" i="10"/>
  <c r="W389" i="10" s="1"/>
  <c r="V389" i="10" s="1"/>
  <c r="W388" i="6" l="1"/>
  <c r="V388" i="6" s="1"/>
  <c r="X389" i="6"/>
  <c r="W389" i="9"/>
  <c r="V389" i="9" s="1"/>
  <c r="X390" i="9"/>
  <c r="X390" i="10"/>
  <c r="W390" i="10" s="1"/>
  <c r="V390" i="10" s="1"/>
  <c r="W390" i="9" l="1"/>
  <c r="V390" i="9" s="1"/>
  <c r="X391" i="9"/>
  <c r="W389" i="6"/>
  <c r="V389" i="6" s="1"/>
  <c r="X390" i="6"/>
  <c r="X391" i="10"/>
  <c r="W391" i="10" s="1"/>
  <c r="V391" i="10" s="1"/>
  <c r="W390" i="6" l="1"/>
  <c r="V390" i="6" s="1"/>
  <c r="X391" i="6"/>
  <c r="W391" i="9"/>
  <c r="V391" i="9" s="1"/>
  <c r="X392" i="9"/>
  <c r="X392" i="10"/>
  <c r="W392" i="10" s="1"/>
  <c r="V392" i="10" s="1"/>
  <c r="U168" i="1" s="1"/>
  <c r="W392" i="9" l="1"/>
  <c r="V392" i="9" s="1"/>
  <c r="X393" i="9"/>
  <c r="W391" i="6"/>
  <c r="V391" i="6" s="1"/>
  <c r="X392" i="6"/>
  <c r="X393" i="10"/>
  <c r="W393" i="10" s="1"/>
  <c r="V393" i="10" s="1"/>
  <c r="W392" i="6" l="1"/>
  <c r="V392" i="6" s="1"/>
  <c r="X393" i="6"/>
  <c r="W393" i="9"/>
  <c r="V393" i="9" s="1"/>
  <c r="X394" i="9"/>
  <c r="X394" i="10"/>
  <c r="W394" i="10" s="1"/>
  <c r="V394" i="10" s="1"/>
  <c r="W394" i="9" l="1"/>
  <c r="V394" i="9" s="1"/>
  <c r="X395" i="9"/>
  <c r="W393" i="6"/>
  <c r="V393" i="6" s="1"/>
  <c r="X394" i="6"/>
  <c r="X395" i="10"/>
  <c r="W395" i="10" s="1"/>
  <c r="V395" i="10" s="1"/>
  <c r="W394" i="6" l="1"/>
  <c r="V394" i="6" s="1"/>
  <c r="X395" i="6"/>
  <c r="W395" i="9"/>
  <c r="V395" i="9" s="1"/>
  <c r="X396" i="9"/>
  <c r="X396" i="10"/>
  <c r="W396" i="10" s="1"/>
  <c r="V396" i="10" s="1"/>
  <c r="W396" i="9" l="1"/>
  <c r="V396" i="9" s="1"/>
  <c r="X397" i="9"/>
  <c r="W395" i="6"/>
  <c r="V395" i="6" s="1"/>
  <c r="X396" i="6"/>
  <c r="X397" i="10"/>
  <c r="W397" i="10" s="1"/>
  <c r="V397" i="10" s="1"/>
  <c r="W396" i="6" l="1"/>
  <c r="V396" i="6" s="1"/>
  <c r="X397" i="6"/>
  <c r="W397" i="9"/>
  <c r="V397" i="9" s="1"/>
  <c r="X398" i="9"/>
  <c r="X398" i="10"/>
  <c r="W398" i="10" s="1"/>
  <c r="V398" i="10" s="1"/>
  <c r="W398" i="9" l="1"/>
  <c r="V398" i="9" s="1"/>
  <c r="X399" i="9"/>
  <c r="W397" i="6"/>
  <c r="V397" i="6" s="1"/>
  <c r="X398" i="6"/>
  <c r="X399" i="10"/>
  <c r="W399" i="10" s="1"/>
  <c r="V399" i="10" s="1"/>
  <c r="W398" i="6" l="1"/>
  <c r="V398" i="6" s="1"/>
  <c r="X399" i="6"/>
  <c r="W399" i="9"/>
  <c r="V399" i="9" s="1"/>
  <c r="X400" i="9"/>
  <c r="W400" i="9" s="1"/>
  <c r="V400" i="9" s="1"/>
  <c r="X400" i="10"/>
  <c r="W400" i="10" l="1"/>
  <c r="V400" i="10" s="1"/>
  <c r="X401" i="10"/>
  <c r="W399" i="6"/>
  <c r="V399" i="6" s="1"/>
  <c r="X400" i="6"/>
  <c r="W400" i="6" l="1"/>
  <c r="V400" i="6" s="1"/>
  <c r="X401" i="6"/>
  <c r="W401" i="10"/>
  <c r="V401" i="10" s="1"/>
  <c r="X402" i="10"/>
  <c r="X403" i="10" l="1"/>
  <c r="W402" i="10"/>
  <c r="V402" i="10" s="1"/>
  <c r="W401" i="6"/>
  <c r="V401" i="6" s="1"/>
  <c r="X402" i="6"/>
  <c r="W402" i="6" l="1"/>
  <c r="V402" i="6" s="1"/>
  <c r="X403" i="6"/>
  <c r="X404" i="10"/>
  <c r="W403" i="10"/>
  <c r="V403" i="10" s="1"/>
  <c r="W404" i="10" l="1"/>
  <c r="V404" i="10" s="1"/>
  <c r="X405" i="10"/>
  <c r="W403" i="6"/>
  <c r="V403" i="6" s="1"/>
  <c r="X404" i="6"/>
  <c r="W404" i="6" l="1"/>
  <c r="V404" i="6" s="1"/>
  <c r="X405" i="6"/>
  <c r="W405" i="10"/>
  <c r="V405" i="10" s="1"/>
  <c r="X406" i="10"/>
  <c r="W406" i="10" l="1"/>
  <c r="V406" i="10" s="1"/>
  <c r="X407" i="10"/>
  <c r="W405" i="6"/>
  <c r="V405" i="6" s="1"/>
  <c r="X406" i="6"/>
  <c r="W407" i="10" l="1"/>
  <c r="V407" i="10" s="1"/>
  <c r="U169" i="1" s="1"/>
  <c r="X408" i="10"/>
  <c r="W406" i="6"/>
  <c r="V406" i="6" s="1"/>
  <c r="X407" i="6"/>
  <c r="W407" i="6" l="1"/>
  <c r="V407" i="6" s="1"/>
  <c r="X408" i="6"/>
  <c r="W408" i="10"/>
  <c r="V408" i="10" s="1"/>
  <c r="X409" i="10"/>
  <c r="W408" i="6" l="1"/>
  <c r="V408" i="6" s="1"/>
  <c r="X409" i="6"/>
  <c r="W409" i="10"/>
  <c r="V409" i="10" s="1"/>
  <c r="X410" i="10"/>
  <c r="W409" i="6" l="1"/>
  <c r="V409" i="6" s="1"/>
  <c r="X410" i="6"/>
  <c r="W410" i="10"/>
  <c r="V410" i="10" s="1"/>
  <c r="X411" i="10"/>
  <c r="W411" i="10" l="1"/>
  <c r="V411" i="10" s="1"/>
  <c r="X412" i="10"/>
  <c r="W410" i="6"/>
  <c r="V410" i="6" s="1"/>
  <c r="X411" i="6"/>
  <c r="W411" i="6" l="1"/>
  <c r="V411" i="6" s="1"/>
  <c r="X412" i="6"/>
  <c r="W412" i="10"/>
  <c r="V412" i="10" s="1"/>
  <c r="X413" i="10"/>
  <c r="W413" i="10" l="1"/>
  <c r="V413" i="10" s="1"/>
  <c r="X414" i="10"/>
  <c r="W412" i="6"/>
  <c r="V412" i="6" s="1"/>
  <c r="X413" i="6"/>
  <c r="W413" i="6" l="1"/>
  <c r="V413" i="6" s="1"/>
  <c r="X414" i="6"/>
  <c r="W414" i="10"/>
  <c r="V414" i="10" s="1"/>
  <c r="X415" i="10"/>
  <c r="W415" i="10" l="1"/>
  <c r="V415" i="10" s="1"/>
  <c r="X416" i="10"/>
  <c r="W414" i="6"/>
  <c r="V414" i="6" s="1"/>
  <c r="X415" i="6"/>
  <c r="W415" i="6" l="1"/>
  <c r="V415" i="6" s="1"/>
  <c r="X416" i="6"/>
  <c r="W416" i="10"/>
  <c r="V416" i="10" s="1"/>
  <c r="X417" i="10"/>
  <c r="W417" i="10" l="1"/>
  <c r="V417" i="10" s="1"/>
  <c r="X418" i="10"/>
  <c r="W416" i="6"/>
  <c r="V416" i="6" s="1"/>
  <c r="X417" i="6"/>
  <c r="W417" i="6" l="1"/>
  <c r="V417" i="6" s="1"/>
  <c r="X418" i="6"/>
  <c r="W418" i="10"/>
  <c r="V418" i="10" s="1"/>
  <c r="X419" i="10"/>
  <c r="W419" i="10" l="1"/>
  <c r="V419" i="10" s="1"/>
  <c r="X420" i="10"/>
  <c r="W418" i="6"/>
  <c r="V418" i="6" s="1"/>
  <c r="X419" i="6"/>
  <c r="W419" i="6" l="1"/>
  <c r="V419" i="6" s="1"/>
  <c r="X420" i="6"/>
  <c r="W420" i="10"/>
  <c r="V420" i="10" s="1"/>
  <c r="X421" i="10"/>
  <c r="W421" i="10" l="1"/>
  <c r="V421" i="10" s="1"/>
  <c r="X422" i="10"/>
  <c r="W420" i="6"/>
  <c r="V420" i="6" s="1"/>
  <c r="X421" i="6"/>
  <c r="W421" i="6" l="1"/>
  <c r="V421" i="6" s="1"/>
  <c r="X422" i="6"/>
  <c r="W422" i="10"/>
  <c r="V422" i="10" s="1"/>
  <c r="X423" i="10"/>
  <c r="W423" i="10" l="1"/>
  <c r="V423" i="10" s="1"/>
  <c r="X424" i="10"/>
  <c r="W422" i="6"/>
  <c r="V422" i="6" s="1"/>
  <c r="X423" i="6"/>
  <c r="W423" i="6" l="1"/>
  <c r="V423" i="6" s="1"/>
  <c r="X424" i="6"/>
  <c r="W424" i="10"/>
  <c r="V424" i="10" s="1"/>
  <c r="X425" i="10"/>
  <c r="W425" i="10" l="1"/>
  <c r="V425" i="10" s="1"/>
  <c r="X426" i="10"/>
  <c r="W424" i="6"/>
  <c r="V424" i="6" s="1"/>
  <c r="X425" i="6"/>
  <c r="W425" i="6" l="1"/>
  <c r="V425" i="6" s="1"/>
  <c r="X426" i="6"/>
  <c r="W426" i="10"/>
  <c r="V426" i="10" s="1"/>
  <c r="X427" i="10"/>
  <c r="W427" i="10" l="1"/>
  <c r="V427" i="10" s="1"/>
  <c r="X428" i="10"/>
  <c r="W426" i="6"/>
  <c r="V426" i="6" s="1"/>
  <c r="X427" i="6"/>
  <c r="W427" i="6" l="1"/>
  <c r="V427" i="6" s="1"/>
  <c r="X428" i="6"/>
  <c r="W428" i="10"/>
  <c r="V428" i="10" s="1"/>
  <c r="X429" i="10"/>
  <c r="W429" i="10" l="1"/>
  <c r="V429" i="10" s="1"/>
  <c r="X430" i="10"/>
  <c r="W428" i="6"/>
  <c r="V428" i="6" s="1"/>
  <c r="X429" i="6"/>
  <c r="W429" i="6" l="1"/>
  <c r="V429" i="6" s="1"/>
  <c r="X430" i="6"/>
  <c r="W430" i="10"/>
  <c r="V430" i="10" s="1"/>
  <c r="X431" i="10"/>
  <c r="W431" i="10" l="1"/>
  <c r="V431" i="10" s="1"/>
  <c r="X432" i="10"/>
  <c r="W430" i="6"/>
  <c r="V430" i="6" s="1"/>
  <c r="X431" i="6"/>
  <c r="W431" i="6" l="1"/>
  <c r="V431" i="6" s="1"/>
  <c r="X432" i="6"/>
  <c r="W432" i="10"/>
  <c r="V432" i="10" s="1"/>
  <c r="X433" i="10"/>
  <c r="W433" i="10" l="1"/>
  <c r="V433" i="10" s="1"/>
  <c r="X434" i="10"/>
  <c r="W432" i="6"/>
  <c r="V432" i="6" s="1"/>
  <c r="X433" i="6"/>
  <c r="W433" i="6" l="1"/>
  <c r="V433" i="6" s="1"/>
  <c r="X434" i="6"/>
  <c r="W434" i="10"/>
  <c r="V434" i="10" s="1"/>
  <c r="X435" i="10"/>
  <c r="W435" i="10" l="1"/>
  <c r="V435" i="10" s="1"/>
  <c r="X436" i="10"/>
  <c r="W434" i="6"/>
  <c r="V434" i="6" s="1"/>
  <c r="X435" i="6"/>
  <c r="W435" i="6" l="1"/>
  <c r="V435" i="6" s="1"/>
  <c r="X436" i="6"/>
  <c r="W436" i="10"/>
  <c r="V436" i="10" s="1"/>
  <c r="X437" i="10"/>
  <c r="W437" i="10" l="1"/>
  <c r="V437" i="10" s="1"/>
  <c r="X438" i="10"/>
  <c r="W436" i="6"/>
  <c r="V436" i="6" s="1"/>
  <c r="X437" i="6"/>
  <c r="W437" i="6" l="1"/>
  <c r="V437" i="6" s="1"/>
  <c r="X438" i="6"/>
  <c r="W438" i="10"/>
  <c r="V438" i="10" s="1"/>
  <c r="U170" i="1" s="1"/>
  <c r="X439" i="10"/>
  <c r="W439" i="10" l="1"/>
  <c r="V439" i="10" s="1"/>
  <c r="X440" i="10"/>
  <c r="W438" i="6"/>
  <c r="V438" i="6" s="1"/>
  <c r="X439" i="6"/>
  <c r="W439" i="6" l="1"/>
  <c r="V439" i="6" s="1"/>
  <c r="X440" i="6"/>
  <c r="W440" i="10"/>
  <c r="V440" i="10" s="1"/>
  <c r="X441" i="10"/>
  <c r="W441" i="10" l="1"/>
  <c r="V441" i="10" s="1"/>
  <c r="X442" i="10"/>
  <c r="W440" i="6"/>
  <c r="V440" i="6" s="1"/>
  <c r="X441" i="6"/>
  <c r="W441" i="6" l="1"/>
  <c r="V441" i="6" s="1"/>
  <c r="X442" i="6"/>
  <c r="W442" i="10"/>
  <c r="V442" i="10" s="1"/>
  <c r="U171" i="1" s="1"/>
  <c r="X443" i="10"/>
  <c r="W443" i="10" l="1"/>
  <c r="V443" i="10" s="1"/>
  <c r="X444" i="10"/>
  <c r="W442" i="6"/>
  <c r="V442" i="6" s="1"/>
  <c r="X443" i="6"/>
  <c r="W443" i="6" l="1"/>
  <c r="V443" i="6" s="1"/>
  <c r="X444" i="6"/>
  <c r="W444" i="10"/>
  <c r="V444" i="10" s="1"/>
  <c r="X445" i="10"/>
  <c r="W445" i="10" l="1"/>
  <c r="V445" i="10" s="1"/>
  <c r="X446" i="10"/>
  <c r="W444" i="6"/>
  <c r="V444" i="6" s="1"/>
  <c r="X445" i="6"/>
  <c r="W445" i="6" l="1"/>
  <c r="V445" i="6" s="1"/>
  <c r="X446" i="6"/>
  <c r="W446" i="10"/>
  <c r="V446" i="10" s="1"/>
  <c r="X447" i="10"/>
  <c r="W447" i="10" l="1"/>
  <c r="V447" i="10" s="1"/>
  <c r="X448" i="10"/>
  <c r="W446" i="6"/>
  <c r="V446" i="6" s="1"/>
  <c r="X447" i="6"/>
  <c r="W447" i="6" l="1"/>
  <c r="V447" i="6" s="1"/>
  <c r="X448" i="6"/>
  <c r="W448" i="10"/>
  <c r="V448" i="10" s="1"/>
  <c r="X449" i="10"/>
  <c r="W448" i="6" l="1"/>
  <c r="V448" i="6" s="1"/>
  <c r="X449" i="6"/>
  <c r="W449" i="10"/>
  <c r="V449" i="10" s="1"/>
  <c r="X450" i="10"/>
  <c r="W450" i="10" l="1"/>
  <c r="V450" i="10" s="1"/>
  <c r="X451" i="10"/>
  <c r="W449" i="6"/>
  <c r="V449" i="6" s="1"/>
  <c r="X450" i="6"/>
  <c r="W450" i="6" l="1"/>
  <c r="V450" i="6" s="1"/>
  <c r="X451" i="6"/>
  <c r="W451" i="10"/>
  <c r="V451" i="10" s="1"/>
  <c r="X452" i="10"/>
  <c r="W452" i="10" l="1"/>
  <c r="V452" i="10" s="1"/>
  <c r="X453" i="10"/>
  <c r="W451" i="6"/>
  <c r="V451" i="6" s="1"/>
  <c r="X452" i="6"/>
  <c r="W452" i="6" l="1"/>
  <c r="V452" i="6" s="1"/>
  <c r="X453" i="6"/>
  <c r="W453" i="10"/>
  <c r="V453" i="10" s="1"/>
  <c r="X454" i="10"/>
  <c r="W454" i="10" l="1"/>
  <c r="V454" i="10" s="1"/>
  <c r="X455" i="10"/>
  <c r="W453" i="6"/>
  <c r="V453" i="6" s="1"/>
  <c r="X454" i="6"/>
  <c r="W454" i="6" l="1"/>
  <c r="V454" i="6" s="1"/>
  <c r="X455" i="6"/>
  <c r="W455" i="10"/>
  <c r="V455" i="10" s="1"/>
  <c r="X456" i="10"/>
  <c r="W456" i="10" l="1"/>
  <c r="V456" i="10" s="1"/>
  <c r="X457" i="10"/>
  <c r="W455" i="6"/>
  <c r="V455" i="6" s="1"/>
  <c r="X456" i="6"/>
  <c r="W457" i="10" l="1"/>
  <c r="V457" i="10" s="1"/>
  <c r="X458" i="10"/>
  <c r="W456" i="6"/>
  <c r="V456" i="6" s="1"/>
  <c r="X457" i="6"/>
  <c r="W457" i="6" l="1"/>
  <c r="V457" i="6" s="1"/>
  <c r="X458" i="6"/>
  <c r="W458" i="10"/>
  <c r="V458" i="10" s="1"/>
  <c r="X459" i="10"/>
  <c r="W459" i="10" l="1"/>
  <c r="V459" i="10" s="1"/>
  <c r="X460" i="10"/>
  <c r="W458" i="6"/>
  <c r="V458" i="6" s="1"/>
  <c r="X459" i="6"/>
  <c r="W459" i="6" l="1"/>
  <c r="V459" i="6" s="1"/>
  <c r="X460" i="6"/>
  <c r="W460" i="10"/>
  <c r="V460" i="10" s="1"/>
  <c r="X461" i="10"/>
  <c r="W461" i="10" l="1"/>
  <c r="V461" i="10" s="1"/>
  <c r="X462" i="10"/>
  <c r="W460" i="6"/>
  <c r="V460" i="6" s="1"/>
  <c r="X461" i="6"/>
  <c r="W461" i="6" l="1"/>
  <c r="V461" i="6" s="1"/>
  <c r="X462" i="6"/>
  <c r="W462" i="10"/>
  <c r="V462" i="10" s="1"/>
  <c r="X463" i="10"/>
  <c r="W463" i="10" l="1"/>
  <c r="V463" i="10" s="1"/>
  <c r="X464" i="10"/>
  <c r="W462" i="6"/>
  <c r="V462" i="6" s="1"/>
  <c r="X463" i="6"/>
  <c r="W463" i="6" l="1"/>
  <c r="V463" i="6" s="1"/>
  <c r="X464" i="6"/>
  <c r="W464" i="10"/>
  <c r="V464" i="10" s="1"/>
  <c r="X465" i="10"/>
  <c r="W465" i="10" l="1"/>
  <c r="V465" i="10" s="1"/>
  <c r="X466" i="10"/>
  <c r="W464" i="6"/>
  <c r="V464" i="6" s="1"/>
  <c r="X465" i="6"/>
  <c r="W465" i="6" l="1"/>
  <c r="V465" i="6" s="1"/>
  <c r="X466" i="6"/>
  <c r="W466" i="10"/>
  <c r="V466" i="10" s="1"/>
  <c r="X467" i="10"/>
  <c r="W466" i="6" l="1"/>
  <c r="V466" i="6" s="1"/>
  <c r="X467" i="6"/>
  <c r="W467" i="10"/>
  <c r="V467" i="10" s="1"/>
  <c r="X468" i="10"/>
  <c r="W468" i="10" l="1"/>
  <c r="V468" i="10" s="1"/>
  <c r="X469" i="10"/>
  <c r="W467" i="6"/>
  <c r="V467" i="6" s="1"/>
  <c r="X468" i="6"/>
  <c r="W468" i="6" l="1"/>
  <c r="V468" i="6" s="1"/>
  <c r="X469" i="6"/>
  <c r="W469" i="10"/>
  <c r="V469" i="10" s="1"/>
  <c r="X470" i="10"/>
  <c r="W470" i="10" l="1"/>
  <c r="V470" i="10" s="1"/>
  <c r="X471" i="10"/>
  <c r="W469" i="6"/>
  <c r="V469" i="6" s="1"/>
  <c r="X470" i="6"/>
  <c r="W470" i="6" l="1"/>
  <c r="V470" i="6" s="1"/>
  <c r="X471" i="6"/>
  <c r="W471" i="10"/>
  <c r="V471" i="10" s="1"/>
  <c r="X472" i="10"/>
  <c r="W472" i="10" l="1"/>
  <c r="V472" i="10" s="1"/>
  <c r="X473" i="10"/>
  <c r="W471" i="6"/>
  <c r="V471" i="6" s="1"/>
  <c r="X472" i="6"/>
  <c r="W472" i="6" l="1"/>
  <c r="V472" i="6" s="1"/>
  <c r="X473" i="6"/>
  <c r="W473" i="10"/>
  <c r="V473" i="10" s="1"/>
  <c r="X474" i="10"/>
  <c r="W474" i="10" l="1"/>
  <c r="V474" i="10" s="1"/>
  <c r="X475" i="10"/>
  <c r="W473" i="6"/>
  <c r="V473" i="6" s="1"/>
  <c r="X474" i="6"/>
  <c r="W474" i="6" l="1"/>
  <c r="V474" i="6" s="1"/>
  <c r="X475" i="6"/>
  <c r="W475" i="10"/>
  <c r="V475" i="10" s="1"/>
  <c r="X476" i="10"/>
  <c r="W476" i="10" l="1"/>
  <c r="V476" i="10" s="1"/>
  <c r="X477" i="10"/>
  <c r="W475" i="6"/>
  <c r="V475" i="6" s="1"/>
  <c r="X476" i="6"/>
  <c r="W477" i="10" l="1"/>
  <c r="V477" i="10" s="1"/>
  <c r="X478" i="10"/>
  <c r="W476" i="6"/>
  <c r="V476" i="6" s="1"/>
  <c r="X477" i="6"/>
  <c r="W478" i="10" l="1"/>
  <c r="V478" i="10" s="1"/>
  <c r="X479" i="10"/>
  <c r="W477" i="6"/>
  <c r="V477" i="6" s="1"/>
  <c r="X478" i="6"/>
  <c r="W479" i="10" l="1"/>
  <c r="V479" i="10" s="1"/>
  <c r="U173" i="1" s="1"/>
  <c r="U172" i="1" s="1"/>
  <c r="X480" i="10"/>
  <c r="W478" i="6"/>
  <c r="V478" i="6" s="1"/>
  <c r="X479" i="6"/>
  <c r="W480" i="10" l="1"/>
  <c r="V480" i="10" s="1"/>
  <c r="X481" i="10"/>
  <c r="W479" i="6"/>
  <c r="V479" i="6" s="1"/>
  <c r="X480" i="6"/>
  <c r="W481" i="10" l="1"/>
  <c r="V481" i="10" s="1"/>
  <c r="X482" i="10"/>
  <c r="W480" i="6"/>
  <c r="V480" i="6" s="1"/>
  <c r="X481" i="6"/>
  <c r="W481" i="6" l="1"/>
  <c r="V481" i="6" s="1"/>
  <c r="X482" i="6"/>
  <c r="W482" i="10"/>
  <c r="V482" i="10" s="1"/>
  <c r="X483" i="10"/>
  <c r="W483" i="10" l="1"/>
  <c r="V483" i="10" s="1"/>
  <c r="X484" i="10"/>
  <c r="W482" i="6"/>
  <c r="V482" i="6" s="1"/>
  <c r="X483" i="6"/>
  <c r="W484" i="10" l="1"/>
  <c r="V484" i="10" s="1"/>
  <c r="X485" i="10"/>
  <c r="W483" i="6"/>
  <c r="V483" i="6" s="1"/>
  <c r="X484" i="6"/>
  <c r="W485" i="10" l="1"/>
  <c r="V485" i="10" s="1"/>
  <c r="X486" i="10"/>
  <c r="W484" i="6"/>
  <c r="V484" i="6" s="1"/>
  <c r="X485" i="6"/>
  <c r="W486" i="10" l="1"/>
  <c r="V486" i="10" s="1"/>
  <c r="X487" i="10"/>
  <c r="W485" i="6"/>
  <c r="V485" i="6" s="1"/>
  <c r="X486" i="6"/>
  <c r="W486" i="6" l="1"/>
  <c r="V486" i="6" s="1"/>
  <c r="X487" i="6"/>
  <c r="W487" i="10"/>
  <c r="V487" i="10" s="1"/>
  <c r="X488" i="10"/>
  <c r="W487" i="6" l="1"/>
  <c r="V487" i="6" s="1"/>
  <c r="X488" i="6"/>
  <c r="W488" i="10"/>
  <c r="V488" i="10" s="1"/>
  <c r="X489" i="10"/>
  <c r="W488" i="6" l="1"/>
  <c r="V488" i="6" s="1"/>
  <c r="X489" i="6"/>
  <c r="W489" i="10"/>
  <c r="V489" i="10" s="1"/>
  <c r="X490" i="10"/>
  <c r="W490" i="10" l="1"/>
  <c r="V490" i="10" s="1"/>
  <c r="X491" i="10"/>
  <c r="W489" i="6"/>
  <c r="V489" i="6" s="1"/>
  <c r="X490" i="6"/>
  <c r="W490" i="6" l="1"/>
  <c r="V490" i="6" s="1"/>
  <c r="X491" i="6"/>
  <c r="W491" i="10"/>
  <c r="V491" i="10" s="1"/>
  <c r="X492" i="10"/>
  <c r="W492" i="10" l="1"/>
  <c r="V492" i="10" s="1"/>
  <c r="X493" i="10"/>
  <c r="W491" i="6"/>
  <c r="V491" i="6" s="1"/>
  <c r="X492" i="6"/>
  <c r="W492" i="6" l="1"/>
  <c r="V492" i="6" s="1"/>
  <c r="X493" i="6"/>
  <c r="W493" i="10"/>
  <c r="V493" i="10" s="1"/>
  <c r="X494" i="10"/>
  <c r="W494" i="10" l="1"/>
  <c r="V494" i="10" s="1"/>
  <c r="X495" i="10"/>
  <c r="W493" i="6"/>
  <c r="V493" i="6" s="1"/>
  <c r="X494" i="6"/>
  <c r="W494" i="6" l="1"/>
  <c r="V494" i="6" s="1"/>
  <c r="X495" i="6"/>
  <c r="W495" i="10"/>
  <c r="V495" i="10" s="1"/>
  <c r="X496" i="10"/>
  <c r="W496" i="10" l="1"/>
  <c r="V496" i="10" s="1"/>
  <c r="X497" i="10"/>
  <c r="W495" i="6"/>
  <c r="V495" i="6" s="1"/>
  <c r="X496" i="6"/>
  <c r="W497" i="10" l="1"/>
  <c r="V497" i="10" s="1"/>
  <c r="X498" i="10"/>
  <c r="W496" i="6"/>
  <c r="V496" i="6" s="1"/>
  <c r="X497" i="6"/>
  <c r="W497" i="6" l="1"/>
  <c r="V497" i="6" s="1"/>
  <c r="X498" i="6"/>
  <c r="W498" i="10"/>
  <c r="V498" i="10" s="1"/>
  <c r="X499" i="10"/>
  <c r="W499" i="10" l="1"/>
  <c r="V499" i="10" s="1"/>
  <c r="X500" i="10"/>
  <c r="W498" i="6"/>
  <c r="V498" i="6" s="1"/>
  <c r="X499" i="6"/>
  <c r="W499" i="6" l="1"/>
  <c r="V499" i="6" s="1"/>
  <c r="X500" i="6"/>
  <c r="W500" i="10"/>
  <c r="V500" i="10" s="1"/>
  <c r="X501" i="10"/>
  <c r="W501" i="10" s="1"/>
  <c r="V501" i="10" s="1"/>
  <c r="W500" i="6" l="1"/>
  <c r="V500" i="6" s="1"/>
  <c r="X501" i="6"/>
  <c r="W501" i="6" l="1"/>
  <c r="V501" i="6" s="1"/>
  <c r="X502" i="6"/>
  <c r="W502" i="6" l="1"/>
  <c r="V502" i="6" s="1"/>
  <c r="X503" i="6"/>
  <c r="W503" i="6" l="1"/>
  <c r="V503" i="6" s="1"/>
  <c r="X504" i="6"/>
  <c r="W504" i="6" l="1"/>
  <c r="V504" i="6" s="1"/>
  <c r="X505" i="6"/>
  <c r="W505" i="6" l="1"/>
  <c r="V505" i="6" s="1"/>
  <c r="U59" i="1" s="1"/>
  <c r="X506" i="6"/>
  <c r="W506" i="6" l="1"/>
  <c r="V506" i="6" s="1"/>
  <c r="X507" i="6"/>
  <c r="W507" i="6" l="1"/>
  <c r="V507" i="6" s="1"/>
  <c r="X508" i="6"/>
  <c r="W508" i="6" l="1"/>
  <c r="V508" i="6" s="1"/>
  <c r="X509" i="6"/>
  <c r="W509" i="6" l="1"/>
  <c r="V509" i="6" s="1"/>
  <c r="X510" i="6"/>
  <c r="W510" i="6" l="1"/>
  <c r="V510" i="6" s="1"/>
  <c r="X511" i="6"/>
  <c r="W511" i="6" l="1"/>
  <c r="V511" i="6" s="1"/>
  <c r="X512" i="6"/>
  <c r="W512" i="6" l="1"/>
  <c r="V512" i="6" s="1"/>
  <c r="X513" i="6"/>
  <c r="W513" i="6" l="1"/>
  <c r="V513" i="6" s="1"/>
  <c r="X514" i="6"/>
  <c r="W514" i="6" s="1"/>
  <c r="V514"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John Fredy Silva García</author>
  </authors>
  <commentList>
    <comment ref="B7" authorId="0" shapeId="0" xr:uid="{00000000-0006-0000-0000-000001000000}">
      <text>
        <r>
          <rPr>
            <b/>
            <sz val="9"/>
            <color indexed="81"/>
            <rFont val="Tahoma"/>
            <family val="2"/>
          </rPr>
          <t>John Fredy Silva García:</t>
        </r>
        <r>
          <rPr>
            <sz val="9"/>
            <color indexed="81"/>
            <rFont val="Tahoma"/>
            <family val="2"/>
          </rPr>
          <t xml:space="preserve">
No sirve el Horometro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tc={3E95FE9F-6A5F-49A1-9795-42839BEC70BF}</author>
    <author>tc={1476DAEE-AA6F-43E3-978A-FE26FE0C1CC4}</author>
    <author>tc={9DEEBEB8-51EE-4CBA-A279-292B4C6D9708}</author>
    <author>tc={CB6560C2-1D8C-4057-A079-FCC97BE88B49}</author>
    <author>tc={3C8C8881-473F-43E6-BCB4-2CAE37E64CB1}</author>
  </authors>
  <commentList>
    <comment ref="V9" authorId="0" shapeId="0" xr:uid="{3E95FE9F-6A5F-49A1-9795-42839BEC70BF}">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Total de eventos de mtto correctivo de la hoja Entrada a Taller</t>
        </r>
      </text>
    </comment>
    <comment ref="W9" authorId="1" shapeId="0" xr:uid="{1476DAEE-AA6F-43E3-978A-FE26FE0C1CC4}">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Suma de dias de eventos por mtto correctivo hoja Entrada Taller * 24 horas para pasarlo a horas</t>
        </r>
      </text>
    </comment>
    <comment ref="W11" authorId="2" shapeId="0" xr:uid="{9DEEBEB8-51EE-4CBA-A279-292B4C6D9708}">
      <text>
        <r>
          <rPr>
            <sz val="11"/>
            <color theme="1"/>
            <rFont val="Calibri"/>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Suma de dias de eventos por Overhaul hoja Entrada Taller * 24 horas para pasarlo a horas
</t>
        </r>
      </text>
    </comment>
    <comment ref="V13" authorId="3" shapeId="0" xr:uid="{CB6560C2-1D8C-4057-A079-FCC97BE88B49}">
      <text>
        <r>
          <rPr>
            <sz val="11"/>
            <color theme="1"/>
            <rFont val="Calibri"/>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Total de eventos de mtto preventivo de la hoja Entrada a Taller
</t>
        </r>
      </text>
    </comment>
    <comment ref="W13" authorId="4" shapeId="0" xr:uid="{3C8C8881-473F-43E6-BCB4-2CAE37E64CB1}">
      <text>
        <r>
          <rPr>
            <sz val="11"/>
            <color theme="1"/>
            <rFont val="Calibri"/>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Suma de dias de eventos por mtto preventivo hoja Entrada Taller * 24 horas para pasarlo a horas
</t>
        </r>
      </text>
    </comment>
  </commentList>
</comments>
</file>

<file path=xl/sharedStrings.xml><?xml version="1.0" encoding="utf-8"?>
<sst xmlns="http://schemas.openxmlformats.org/spreadsheetml/2006/main" count="28676" uniqueCount="515">
  <si>
    <t>Fecha de ingreso</t>
  </si>
  <si>
    <t>Hora de ingreso</t>
  </si>
  <si>
    <t>Interno</t>
  </si>
  <si>
    <t>Tipo equipo</t>
  </si>
  <si>
    <t>Tipo mtto</t>
  </si>
  <si>
    <t>Mtto</t>
  </si>
  <si>
    <t>Sistema afectado 1</t>
  </si>
  <si>
    <t>Sistema afectado 2</t>
  </si>
  <si>
    <t>Sistema afectado 3</t>
  </si>
  <si>
    <t>Ejecuta 1</t>
  </si>
  <si>
    <t>Ejecuta 2</t>
  </si>
  <si>
    <t>Ejecuta 3</t>
  </si>
  <si>
    <t>Fecha estimada de salida</t>
  </si>
  <si>
    <t>Fecha de salida</t>
  </si>
  <si>
    <t>Hora de salida</t>
  </si>
  <si>
    <t>Descripcion de la reparacion a efectuar</t>
  </si>
  <si>
    <t>Estado de la novedad</t>
  </si>
  <si>
    <t>Estado equipo</t>
  </si>
  <si>
    <t>Taller</t>
  </si>
  <si>
    <t>Montacargas</t>
  </si>
  <si>
    <t>Correctivo</t>
  </si>
  <si>
    <t>Avería</t>
  </si>
  <si>
    <t>Transmisión</t>
  </si>
  <si>
    <t>Técnico Edinsa</t>
  </si>
  <si>
    <t>Equipo ingresa a taller, daños en la caja aceite quemado a pesar de realizar el cambio</t>
  </si>
  <si>
    <t>Cerrado</t>
  </si>
  <si>
    <t>Equipo operativo</t>
  </si>
  <si>
    <t>Villavicencio</t>
  </si>
  <si>
    <t>Overhaul</t>
  </si>
  <si>
    <t>Repotenciación</t>
  </si>
  <si>
    <t>Equipo ingresa para OH</t>
  </si>
  <si>
    <t>Calle 80</t>
  </si>
  <si>
    <t>Preventivo</t>
  </si>
  <si>
    <t>Inspección</t>
  </si>
  <si>
    <t>Motor</t>
  </si>
  <si>
    <t>Omar Fernandez</t>
  </si>
  <si>
    <t>Se realiza inspeccion del motor el cual se encuentra con culata pandeada y anillos de los pistones rotos</t>
  </si>
  <si>
    <t>Se envia motor para reparación y reparación de caja (overhaul)</t>
  </si>
  <si>
    <t>Juan Russi</t>
  </si>
  <si>
    <t>Ingresa al taller por rotura de la caja</t>
  </si>
  <si>
    <t>Se solicita culata 7/8</t>
  </si>
  <si>
    <t>Frenos</t>
  </si>
  <si>
    <t>Javier Sarmiento</t>
  </si>
  <si>
    <t>Montacarga se queda sin frenos</t>
  </si>
  <si>
    <t xml:space="preserve">Reparación motor- transmisión </t>
  </si>
  <si>
    <t>Juan Suarez</t>
  </si>
  <si>
    <t>Motor esta consumiendo aceite y bota la compresión</t>
  </si>
  <si>
    <t>M1</t>
  </si>
  <si>
    <t>Mastil</t>
  </si>
  <si>
    <t>Eléctrico</t>
  </si>
  <si>
    <t>Dirección</t>
  </si>
  <si>
    <t>Granada</t>
  </si>
  <si>
    <t>Daniel rodriguez</t>
  </si>
  <si>
    <t xml:space="preserve">Montacarga presenta falla de sistema electrico en encendido </t>
  </si>
  <si>
    <t xml:space="preserve">Jhon Buitrago </t>
  </si>
  <si>
    <t xml:space="preserve">Monatacarga con exceso de humo, revision culata </t>
  </si>
  <si>
    <t xml:space="preserve">Carlos orjuela </t>
  </si>
  <si>
    <t xml:space="preserve">Se evidencia aceite de motor muy espeso </t>
  </si>
  <si>
    <t xml:space="preserve">Montacarga larga de frenos </t>
  </si>
  <si>
    <t xml:space="preserve">Mantenimiento general frenos,  cambio de bandas </t>
  </si>
  <si>
    <t xml:space="preserve">Cambio de bandas monatacarga </t>
  </si>
  <si>
    <t>Lubricación</t>
  </si>
  <si>
    <t xml:space="preserve">Cambio de Aceite motor y filtro </t>
  </si>
  <si>
    <t>M2</t>
  </si>
  <si>
    <t>Nicolas Pinzon</t>
  </si>
  <si>
    <t xml:space="preserve">Mantenimiento preventivo programado M2, revisar distribuidor que se quedo frenado, daño en eje de levas </t>
  </si>
  <si>
    <t>Hidraulico</t>
  </si>
  <si>
    <t xml:space="preserve">Montacarga presenta fuga por cilindro de inclinacion </t>
  </si>
  <si>
    <t>Estructural</t>
  </si>
  <si>
    <t xml:space="preserve">Yesithmar Rios </t>
  </si>
  <si>
    <t xml:space="preserve">Soldar parrillas monatacarga </t>
  </si>
  <si>
    <t>Nicolas Pinzón</t>
  </si>
  <si>
    <t xml:space="preserve">Montacaraga no da marcha hacia adelante </t>
  </si>
  <si>
    <t xml:space="preserve">Monatacarga se calienta y deja de dar marcha hacia adelante </t>
  </si>
  <si>
    <t xml:space="preserve">Montacarga no da marcha hacia adelante </t>
  </si>
  <si>
    <t xml:space="preserve">Montacarga se queda sin marchas </t>
  </si>
  <si>
    <t xml:space="preserve">Montacarga presenta daño en un impulsador </t>
  </si>
  <si>
    <t xml:space="preserve">Plan Mantenimiento programado M2 con cambio de empaque de culata por recalentamineto </t>
  </si>
  <si>
    <t xml:space="preserve">Cambio splinder direccion, rodamientos y rodillos </t>
  </si>
  <si>
    <t xml:space="preserve">Cambio de aceite montacarga, engrase, ajuste tren de direccion </t>
  </si>
  <si>
    <t xml:space="preserve">Mantenimiento programado M2 </t>
  </si>
  <si>
    <t xml:space="preserve">Montacarga presenta fuga por el cilindro tapa </t>
  </si>
  <si>
    <t xml:space="preserve">Presenta fuga por cilindro de tapa </t>
  </si>
  <si>
    <t xml:space="preserve">Falla en bomba hidraulica montacarga, daño los dientes del piñon de la bomba </t>
  </si>
  <si>
    <t xml:space="preserve">Fuga de aceite hiraulico por manguera de cilindro central </t>
  </si>
  <si>
    <t xml:space="preserve">Falla en motor de aaranque montacarga </t>
  </si>
  <si>
    <t>Alimentación</t>
  </si>
  <si>
    <t xml:space="preserve">Correccion de fuga de gas, en regulador de GLP </t>
  </si>
  <si>
    <t>Rectificacion de roscas que sostienen el motor de arranque</t>
  </si>
  <si>
    <t xml:space="preserve">Cambio de rodamiento de agujas y rodamiento de carga </t>
  </si>
  <si>
    <t>Combustible</t>
  </si>
  <si>
    <t>Cambio empaquetadura cilindro central mastil, cambio empaquetadura cilindro tapa, correccion fuga de gas.</t>
  </si>
  <si>
    <t xml:space="preserve">Revision sistema electrio, no carga el alternador, correccion de luces y pito </t>
  </si>
  <si>
    <t>Correccion de fuga de hidraulica por cilindro tapa</t>
  </si>
  <si>
    <t>Daño operacional</t>
  </si>
  <si>
    <t xml:space="preserve">Motacarga sufre daño en bancada de tren de direccion, donde parte los esparragos y daña la bancada </t>
  </si>
  <si>
    <t xml:space="preserve">Cambio de rodamientos esplinder y cambio de cacho dereco montacargas </t>
  </si>
  <si>
    <t xml:space="preserve">Carlos Orjuela </t>
  </si>
  <si>
    <t xml:space="preserve">Fuga por mangura de hidraulico cilindro tapa </t>
  </si>
  <si>
    <t>Fuga de aceite hidraulico por manguera que va de la bomba hidraulica a la valvula de control</t>
  </si>
  <si>
    <t xml:space="preserve">Fuga hidraulico por manguera mastil </t>
  </si>
  <si>
    <t>Fuga de gas por sistema glp</t>
  </si>
  <si>
    <t>Kevyn Acosta</t>
  </si>
  <si>
    <t xml:space="preserve">Daño en rodamineto interior cacho direccion </t>
  </si>
  <si>
    <t xml:space="preserve">Perdida de pasador que asegura cilindro de inclinacion en el mastil </t>
  </si>
  <si>
    <t xml:space="preserve">Cambio correa de ventilador, revisar posible recalentamiento </t>
  </si>
  <si>
    <t xml:space="preserve">Plan de Mantenimiento M1, correccion fuga de aceite por la transmision </t>
  </si>
  <si>
    <t>Fuga de aceite hidraulico por tuberia mastil</t>
  </si>
  <si>
    <t xml:space="preserve">Plan de Mantenimiento M1 programado </t>
  </si>
  <si>
    <t xml:space="preserve">Cambio bujias montacarga </t>
  </si>
  <si>
    <t xml:space="preserve">Monatacarga se rompre cadena de reparticion y daño en deslizador de cadena </t>
  </si>
  <si>
    <t xml:space="preserve">Ajuste casquetes de mastil </t>
  </si>
  <si>
    <t>Daniel Rodriguez</t>
  </si>
  <si>
    <t xml:space="preserve">Se sale el bendix del motor de arranque </t>
  </si>
  <si>
    <t xml:space="preserve">Cambio de tapa prensa </t>
  </si>
  <si>
    <t xml:space="preserve">Cambio de manguera mastil presenta fuga de hidraulico </t>
  </si>
  <si>
    <t xml:space="preserve">Cambio de carcaza transmision, se encuantra fisurada </t>
  </si>
  <si>
    <t xml:space="preserve">Cambio de manguera por lado de orbitrol montacarga </t>
  </si>
  <si>
    <t xml:space="preserve">Cambio volante motor debido a que sufrio una roptura </t>
  </si>
  <si>
    <t xml:space="preserve">Motor pierde fuerza, pendiente recontuccion y mecanizados puente trasero montacarga </t>
  </si>
  <si>
    <t>Refrigeración</t>
  </si>
  <si>
    <t xml:space="preserve">Cambio de radiador montacarga, por fisura en panel </t>
  </si>
  <si>
    <t xml:space="preserve">Monatacarga no da marcha hacia atrás por falla electrica </t>
  </si>
  <si>
    <t xml:space="preserve">Camio de radiador montacarga </t>
  </si>
  <si>
    <t xml:space="preserve">Montacarga presenta roptura en soporte donde se asegura cilindro de inclinacion </t>
  </si>
  <si>
    <t xml:space="preserve">Monatacarga pierde fuerza por exceso de gas, camio tapa de distribuidor </t>
  </si>
  <si>
    <t xml:space="preserve">Montacarga presenta fallas en el sistema electrico, no enciende y quema los fusibles </t>
  </si>
  <si>
    <t xml:space="preserve">Montacarga presenta fuga de refrigerante por manguera, alternador no genera carga a baterias </t>
  </si>
  <si>
    <t>Llantas</t>
  </si>
  <si>
    <t>Suspensión</t>
  </si>
  <si>
    <t xml:space="preserve">Montacarga se fisura llanta, se realiza cambio de rodamiento de carga y rodillo de agujas suspension </t>
  </si>
  <si>
    <t xml:space="preserve">Montacarga se suelta motor de arranque daño en las roscas </t>
  </si>
  <si>
    <t xml:space="preserve">Montacarga presenta falla electrica quema el fusible de ignicion </t>
  </si>
  <si>
    <t xml:space="preserve">Montacara presenta recalentamiento y se hace cambio de empaque de culata </t>
  </si>
  <si>
    <t xml:space="preserve">Monatacarga tiene la direccion dura </t>
  </si>
  <si>
    <t xml:space="preserve">Montacarga con radiador roto , revisar si la culata no sufrio daño </t>
  </si>
  <si>
    <t xml:space="preserve">Revision general frenos fuga de liquido de frenos en las bandas </t>
  </si>
  <si>
    <t>Revision general alternador monatacarga y carga de bateria</t>
  </si>
  <si>
    <t xml:space="preserve">Rectificacion de roscas donde se asegura tapa transmision automatica montacargas </t>
  </si>
  <si>
    <t xml:space="preserve">Kevin Acosta </t>
  </si>
  <si>
    <t>Rutina plan de mantenimiento programada M2</t>
  </si>
  <si>
    <t xml:space="preserve">Motor de monatacarga se queda frenado por exceso de vinipel </t>
  </si>
  <si>
    <t>Montacarga pierde las marchas</t>
  </si>
  <si>
    <t>Cambio splinder montacargas</t>
  </si>
  <si>
    <t xml:space="preserve">Maycool Ardila </t>
  </si>
  <si>
    <t>Montacarga se rompe tapa trasera diferencial</t>
  </si>
  <si>
    <t xml:space="preserve">Montacarga se queda sin marchas, cambio llantas delanteras </t>
  </si>
  <si>
    <t xml:space="preserve">Monatacarga se queda sin marchas </t>
  </si>
  <si>
    <t>Ruedas</t>
  </si>
  <si>
    <t>Montacarga rompe pernos rueda traseras</t>
  </si>
  <si>
    <t xml:space="preserve">Montacarga se queda sin marcha hacia adelante </t>
  </si>
  <si>
    <t xml:space="preserve">Montacarga se revisa el sistema de logueo, porque no identifica </t>
  </si>
  <si>
    <t xml:space="preserve">Montacarga presenta ruido fuerte en el motor </t>
  </si>
  <si>
    <t>Jeison Arcos</t>
  </si>
  <si>
    <t xml:space="preserve">Monatacarga se rompe tornillo hausing </t>
  </si>
  <si>
    <t xml:space="preserve">Montacarga no da inclinacion mastil </t>
  </si>
  <si>
    <t xml:space="preserve">Cambio de mangueras direccion montacarga </t>
  </si>
  <si>
    <t>Andres Belalcazar</t>
  </si>
  <si>
    <t xml:space="preserve">Cambio de cilindro inclinacion, presenta fuga hidraulico en la botella </t>
  </si>
  <si>
    <t xml:space="preserve">Montacarga presenta fuga en cilindro direccion </t>
  </si>
  <si>
    <t xml:space="preserve">Cambio magueras mastil presenta fugas </t>
  </si>
  <si>
    <t xml:space="preserve">Revision general de luces montacarga </t>
  </si>
  <si>
    <t xml:space="preserve">Reparacion tren trasero montacarga para nuevamente dar ajuste en splinder direccion </t>
  </si>
  <si>
    <t>Daño en rin de rueda delantera monatacraga por golpe</t>
  </si>
  <si>
    <t>Tanque de radiador roto montacarga</t>
  </si>
  <si>
    <t xml:space="preserve">Fuga por manguera inferior radiador de montacarga </t>
  </si>
  <si>
    <t xml:space="preserve">Daño en impulsadores monatacaraga, cambio de llantas </t>
  </si>
  <si>
    <t xml:space="preserve">Fuga de aceite hidraulico por maguera direccion </t>
  </si>
  <si>
    <t>Montacarga pierde las marchas y el motor no desvoca , motor en reparacion megataller cll 80</t>
  </si>
  <si>
    <t>Montacarga se cae el cardan y genera fisura en carcaza de transmision</t>
  </si>
  <si>
    <t xml:space="preserve">Cambio manguera de direccion montacarga </t>
  </si>
  <si>
    <t xml:space="preserve">Montacarga no sostiene la minima </t>
  </si>
  <si>
    <t xml:space="preserve">Montacarga pierde marchas </t>
  </si>
  <si>
    <t xml:space="preserve">Cambio manguera direccion </t>
  </si>
  <si>
    <t>Montacarga se encuentra muy accelerada</t>
  </si>
  <si>
    <t xml:space="preserve">Montacarga no enciende, daño en fusibles </t>
  </si>
  <si>
    <t xml:space="preserve">Cambio de Manguera direccion, esta rota </t>
  </si>
  <si>
    <t xml:space="preserve">Graduacion de frenos y revision ajuste de mastil y tapa prensa carga </t>
  </si>
  <si>
    <t xml:space="preserve">Montacarga se apaga no accelera </t>
  </si>
  <si>
    <t xml:space="preserve">Montacarga pierde las marchas </t>
  </si>
  <si>
    <t xml:space="preserve">Montacarga sufre daño en swiche de ingnicion </t>
  </si>
  <si>
    <t xml:space="preserve">Montacarga rompe correa ventilador y presenta fuga de refrigerante </t>
  </si>
  <si>
    <t xml:space="preserve">Montacarga e recalienta presenta fuga de agua </t>
  </si>
  <si>
    <t>Montacarga sufre daño en volante motor</t>
  </si>
  <si>
    <t xml:space="preserve">Montacarga se encuentra frenada </t>
  </si>
  <si>
    <t xml:space="preserve">Daño en rin de rueda trasera montacarga, bocin y pernos rueda </t>
  </si>
  <si>
    <t xml:space="preserve">Montacarga no abre el paso de gas por sistema electrico </t>
  </si>
  <si>
    <t xml:space="preserve">Montacarga pierde marcha hacia adelnate </t>
  </si>
  <si>
    <t xml:space="preserve">Montacaraga se rompe cacho direccion </t>
  </si>
  <si>
    <t xml:space="preserve">Montacarga sufre daño en instalacion de marchas, por la instalacion </t>
  </si>
  <si>
    <t xml:space="preserve">Montacarga presenta aceite motor my espeso </t>
  </si>
  <si>
    <t xml:space="preserve">Montacarga presenta alta temperatura en la transmision de velocidades </t>
  </si>
  <si>
    <t xml:space="preserve">Montacarga presenta fuerte ruido en motor </t>
  </si>
  <si>
    <t xml:space="preserve">Montacarga no se mantiene en minima </t>
  </si>
  <si>
    <t xml:space="preserve">Montacarga presenta hidraulico por mangueras de tapa pensacarga </t>
  </si>
  <si>
    <t xml:space="preserve">Montacarga se queda sin marcha hacia atrás </t>
  </si>
  <si>
    <t xml:space="preserve">Montacarga presenta fuga por retenedor transmision </t>
  </si>
  <si>
    <t xml:space="preserve">Montacarga se rompe racor de manguera mastil </t>
  </si>
  <si>
    <t xml:space="preserve">Montacarga pierde la marcha hacia atrás </t>
  </si>
  <si>
    <t>Montacarga presenta fuga por maguera tapa prensacarga y manguera orbitrol direccion</t>
  </si>
  <si>
    <t>Montacarga pierde las marchas, cambio convertidor</t>
  </si>
  <si>
    <t xml:space="preserve">Montacarga presenta fuga de aceite por la transmison </t>
  </si>
  <si>
    <t xml:space="preserve">Tecnico Distoyota </t>
  </si>
  <si>
    <t>Montacarga presenta fuga de aceite entre la transmision de velocidades y el motor</t>
  </si>
  <si>
    <t xml:space="preserve">Montacarga se sueltan tornillos del collarin de hausing </t>
  </si>
  <si>
    <t xml:space="preserve">Cambio de llantas traseras montacarga </t>
  </si>
  <si>
    <t xml:space="preserve">Revision general de frenos </t>
  </si>
  <si>
    <t xml:space="preserve">Cambio splinder direccion, cambio volante de motor, engrase general </t>
  </si>
  <si>
    <t>ADN</t>
  </si>
  <si>
    <t xml:space="preserve">Engrase general montacarga </t>
  </si>
  <si>
    <t>Revision splinder direccion, cambio aceite de motor, cambio rodillos porta horquillas mastil.</t>
  </si>
  <si>
    <t xml:space="preserve">Montacarga se rompe ventilador, daña radiador </t>
  </si>
  <si>
    <t xml:space="preserve">Fuga de hidraulico por manguera elevacion uñas mastil </t>
  </si>
  <si>
    <t xml:space="preserve">Sebastian Fernandez </t>
  </si>
  <si>
    <t>Johan Fernandez</t>
  </si>
  <si>
    <t>Cambio Empaque culata, revision general instalacion Montacargas y falla en sistema electrico de GLP, calibracion de carburacion y alimentacion</t>
  </si>
  <si>
    <t xml:space="preserve">Cambio de radiador montacarga por tanque roto </t>
  </si>
  <si>
    <t xml:space="preserve">Montacarga no frena, presenta fuga de aceite en la rueda </t>
  </si>
  <si>
    <t xml:space="preserve">Ajuste tapa mastil montacarga </t>
  </si>
  <si>
    <t xml:space="preserve">Montacarga se queda pegado el selector de transmision </t>
  </si>
  <si>
    <t>Nivelacion de fluidos, aceite motor, aceite hidraulico, liquido frenos, refrigerante, aceite transmision - Reparación de exploradoras</t>
  </si>
  <si>
    <t xml:space="preserve">Montacargas pierde las marchas </t>
  </si>
  <si>
    <t xml:space="preserve">Montacarga pierde las marchas por daño eectrico </t>
  </si>
  <si>
    <t xml:space="preserve">Revision electrica en general, sitema GLP, sistema de luces </t>
  </si>
  <si>
    <t xml:space="preserve">Monatacargas se queda sin marchas </t>
  </si>
  <si>
    <t xml:space="preserve">Montacarga presenta fuga cilindro direccion, y se realiza rectificacion roscas carcaza transmision </t>
  </si>
  <si>
    <t xml:space="preserve">Montacarga presenta fuga cilindro inclinacion </t>
  </si>
  <si>
    <t>Montacarga sufre daño mando de marchas</t>
  </si>
  <si>
    <t xml:space="preserve">Correccion fuga hidraulico inclinacion montacarga </t>
  </si>
  <si>
    <t xml:space="preserve">Daño en trinquete frenos montacargas </t>
  </si>
  <si>
    <t xml:space="preserve">Cambio radiador montacarga </t>
  </si>
  <si>
    <t xml:space="preserve">Manteimiento frenos montacarga cambio de bandas </t>
  </si>
  <si>
    <t xml:space="preserve">Montacarga presenta fuga por transmision </t>
  </si>
  <si>
    <t xml:space="preserve">Montacarga no da gas presenta falla en sistema electrico </t>
  </si>
  <si>
    <t xml:space="preserve">Cambio manguera hidraulica mastil, cambio puente trasero suspension montacarga </t>
  </si>
  <si>
    <t>Cambio empaquetadura regulador de gas</t>
  </si>
  <si>
    <t>Reparacion carcaza transmision (queda en prueba según lo solicitado por generencia, se cambia radiador y mangueras enfriador)</t>
  </si>
  <si>
    <t>Revision presion de aceite, cambio manguera hidraulica</t>
  </si>
  <si>
    <t xml:space="preserve">Cambio manguera hidraulica mastil </t>
  </si>
  <si>
    <t>Chasis</t>
  </si>
  <si>
    <t>Equipo sufre colicion con otra montacargas generando daños en bastidor, radiador y posiblemente chasis; se endereza bastidor y se cambia radiador.</t>
  </si>
  <si>
    <t>john buitrago</t>
  </si>
  <si>
    <t>Reparacion motor y transmision en megataller calle 80</t>
  </si>
  <si>
    <t>Revision motor de arranque.</t>
  </si>
  <si>
    <t>Reparacion tapa estabilizadora</t>
  </si>
  <si>
    <t>Correccion fuga de aceite transmision</t>
  </si>
  <si>
    <t>Cambio llanta por averia en aro</t>
  </si>
  <si>
    <t>Colicion con trailer S64580 donde se produce daño en las poleas de mastil, se rompen mangueras hidraulicas y se tuerce soporte polea.</t>
  </si>
  <si>
    <t>Reparacion motor de arranque, cambio manguera direccion</t>
  </si>
  <si>
    <t>Cabio manguera tapa estabilizadora (daño por colision)</t>
  </si>
  <si>
    <t xml:space="preserve">Revision transmision y radiador </t>
  </si>
  <si>
    <t>Reaparacion fugas por culata motor</t>
  </si>
  <si>
    <t>Alex Montiel</t>
  </si>
  <si>
    <t xml:space="preserve">Cambio correa de ventilador </t>
  </si>
  <si>
    <t>Revision frenos, fuga de liquido de frenos, bandas contaminadas</t>
  </si>
  <si>
    <t>motor</t>
  </si>
  <si>
    <t>Volante de motor se fracturo, reemplazar y rectificar roscas carcasa conectora</t>
  </si>
  <si>
    <t>cambio de radiador</t>
  </si>
  <si>
    <t>Equipo presenta falla en marchas, se desmonta tapa transmision para realizar mtto</t>
  </si>
  <si>
    <t>javier sarmiento</t>
  </si>
  <si>
    <t>sobrecalentamiento en tapa control transmision</t>
  </si>
  <si>
    <t>falla en tapa transmision</t>
  </si>
  <si>
    <t>equipo sin marcha, tapa de control transmsion, empaquetar cilindro elevacion</t>
  </si>
  <si>
    <t>transmision presenta falla, adicional presenta recalentamiento en el motor</t>
  </si>
  <si>
    <t>presenta falla en bomba hidraulica, piñon PTO.</t>
  </si>
  <si>
    <t>alex montiel</t>
  </si>
  <si>
    <t>equipo presenta falla en transmsion, pendiente llegada de repuestos</t>
  </si>
  <si>
    <t xml:space="preserve">equipo presenta falla en transmision, adicional presenta recalentamiento </t>
  </si>
  <si>
    <t>En diagnóstico</t>
  </si>
  <si>
    <t>Motor presenta consumo de aceite, empaquetar cilindro principal hidraulico, se retira transmision y se ensambla en el equipo 1095</t>
  </si>
  <si>
    <t>Reglamentarios</t>
  </si>
  <si>
    <t>John Buitrago</t>
  </si>
  <si>
    <t>falla en transmision de velocidaddes, no da marcha</t>
  </si>
  <si>
    <t>equipo presenta falla en transmision.</t>
  </si>
  <si>
    <t>fuga por manguera hidraulica</t>
  </si>
  <si>
    <t>equipo sin marchas, realizar mtto a tapa de mandos</t>
  </si>
  <si>
    <t>equipo presenta falla en transmision, provisionalmente se reemplaza por la del equipo 1199 mientras llegan los repuestos de importacion</t>
  </si>
  <si>
    <t>fractura en punta embolo cilindro side shift, adicional reemplazo de mangueras hidraulicas</t>
  </si>
  <si>
    <t>Cristian Cardenas</t>
  </si>
  <si>
    <t xml:space="preserve">el equipo continua presentando daño en l transmision pendiente orden de mantenimiento </t>
  </si>
  <si>
    <t>el equipo continua presentando daño en l transmision pendiente orden de mantenimiento</t>
  </si>
  <si>
    <t>magio diesel</t>
  </si>
  <si>
    <t>el equipo ingresa a taller por recalentamiento, se procede a relizar la verificacion y se evidencia que esta posiblemente pandeo de la culata, se envia a rectificadora por fortuna no sufrio daños se realiza el cambio de empaque de culata y se procede al armado</t>
  </si>
  <si>
    <t>el equipo se ingresa a taller por daño en los splinder de direccion, se procede a realizar la reparacion y el cambio de rodamientos de carga, splinder, rodillos de aguja y engrasado del equipo</t>
  </si>
  <si>
    <t>el equipo ingresa a taller por ruptura de radiador, se procede a realizar la reparacion del radiador y se realiza el montaje del mismo</t>
  </si>
  <si>
    <t xml:space="preserve">el equipo ingresa ataller por fallas de motor, el moro no empareja se procede con la revision y se evidencia que algunos balancines no estan fincuonando </t>
  </si>
  <si>
    <t>el equipo ingresa ataller por daño del retenedor de la diferencial</t>
  </si>
  <si>
    <t>brayan pinilla</t>
  </si>
  <si>
    <t>el equipo ingresa a taller por corto electrico adicional se evidencia ruido extraño en el motor pendoente prueba de presion de aceite, se inicia la reparacion del motor y la transmision pendiente envio a bogota por que la devolvio la transportadora</t>
  </si>
  <si>
    <t>Abierto</t>
  </si>
  <si>
    <t>Espera de repuestos</t>
  </si>
  <si>
    <t xml:space="preserve">montajes industriales </t>
  </si>
  <si>
    <t>el equipo ingresa a taller por ruptura del mastil en la parte del soporte de la tapa se realiza el desmonte del mismo para realizar la reparacion de esta pieza - s realiza soldado del mastil y montaje del mismo</t>
  </si>
  <si>
    <t>servigenerales m y m</t>
  </si>
  <si>
    <t xml:space="preserve">el equipo ingresa a taller por ruptura del cacho delantero izquierdo se procede a desmontar el del 0477 para solventar la novedad </t>
  </si>
  <si>
    <t xml:space="preserve">el equipo ingresa a taller por problemas en la transmision en las marchas, se realiza el cambio de tapas para realizar pruebas pero se evidencia que sigue sin dar marchas por lo cual se solicita autorizacion para realizar el cambio de transmision con el equipo 0477 por tal mootivo se realiza el cambio y se pone operativa la 1101 </t>
  </si>
  <si>
    <t xml:space="preserve">cristian cardenas </t>
  </si>
  <si>
    <t>el equipo ingresa ataller por posible fogueo del empaque de culata</t>
  </si>
  <si>
    <t>el equipo ingresa a taller por ruptura en la base de la botella de inclinacion donde se asegura con el chasis</t>
  </si>
  <si>
    <t>el equipo ingresa ataller por daño en buje poleade elevacion del mastil en el cual la balinera se rompe y queda trabajando sobre el buje por lo que el operador no se fijo y siguio trabajando el equipo de esta manera hasta dañarlo</t>
  </si>
  <si>
    <t>SERVIGENERALES MYM</t>
  </si>
  <si>
    <t xml:space="preserve">el equipo ingresa a taller por desmansanado de volante motor </t>
  </si>
  <si>
    <t xml:space="preserve">el equipo es traido al taller por problemas de marchas </t>
  </si>
  <si>
    <t>el equipo ingresa ataller por fuga de aciete atf de la transmision, se verifica y es el retenedor de la transmision, se cambia retenedor se poen a ruebas el 27/06/2024 para ver como evoluciona</t>
  </si>
  <si>
    <t xml:space="preserve">el equipo ingresa ataller por fuga de aciete atf de la transmision, se verifica y es el retenedor de la transmision </t>
  </si>
  <si>
    <t>servigenerales MYM</t>
  </si>
  <si>
    <t>el equipo ingresa a taller por fuga de aceite hidraulico se verifica y presenta ruptura de mangueras de mastil</t>
  </si>
  <si>
    <t>jhon buitrago</t>
  </si>
  <si>
    <t>jahider castillo</t>
  </si>
  <si>
    <t>el equipo ingresa a taller por ruptura del tornillo soporte queajusta la diferencial al chasis de la montacarga</t>
  </si>
  <si>
    <t>el equipo ingresa a taller por ruptura del tornillo soporte que ajusta y sostiene la contrapesa al chasis de la montacarga</t>
  </si>
  <si>
    <t xml:space="preserve">el equipo ingresa a taller por ruptura del collarin del soporte de la diferencial se solicita la ampliacion del codigo por que no se encuentra extendido al centro </t>
  </si>
  <si>
    <t xml:space="preserve">el equipo ingresa a taller por fuga en l transmision </t>
  </si>
  <si>
    <t>carlos matoma</t>
  </si>
  <si>
    <t>el equipo ingres a taller por ruptura de cadena principal mastil</t>
  </si>
  <si>
    <t xml:space="preserve">el equipo ingresa a taller por problemas de marchas, pendiente llegada de empaquetadura los cuales ya se encuentran solicitados </t>
  </si>
  <si>
    <t>el equipo ingresa a taller por ruptura de volante motor y daño en el troque trasero</t>
  </si>
  <si>
    <t>jeison arcos</t>
  </si>
  <si>
    <t xml:space="preserve">el equipo ingresa a taller por ruptura de botella mastil y fenos largos </t>
  </si>
  <si>
    <t xml:space="preserve">el equipo ingresa para mantenimiento M1 </t>
  </si>
  <si>
    <t>En ejecución de reparación</t>
  </si>
  <si>
    <t xml:space="preserve">el equipo ingresa para mantenimiento M1 - a la espera de repuestos </t>
  </si>
  <si>
    <t xml:space="preserve">el equipo ingresa a taller por problemas de marchas en especial hacia atrás ccuando esta en frio se realiz mantenimiento de acuerdo a la asesoria del ingeniero hammes sanabria pero persiste la falla </t>
  </si>
  <si>
    <t>Fecha</t>
  </si>
  <si>
    <t>Vehiculo</t>
  </si>
  <si>
    <t>Plaza</t>
  </si>
  <si>
    <t>Tipo Vehiculo</t>
  </si>
  <si>
    <t>Marca Vehiculo</t>
  </si>
  <si>
    <t>Regional</t>
  </si>
  <si>
    <t>Tipo de Operación</t>
  </si>
  <si>
    <t>Tiempo Encendido</t>
  </si>
  <si>
    <t>Tiempo apagado</t>
  </si>
  <si>
    <t>Tiempo movimiento</t>
  </si>
  <si>
    <t>Tiempo detenido</t>
  </si>
  <si>
    <t>Distancia recorrida</t>
  </si>
  <si>
    <t>Vel Promedio (Km/h)</t>
  </si>
  <si>
    <t>Consumo</t>
  </si>
  <si>
    <t>Excesos de velocidad</t>
  </si>
  <si>
    <t>Aceleraciones bruscas</t>
  </si>
  <si>
    <t>Frenadas bruscas</t>
  </si>
  <si>
    <t>Reporte de ocio</t>
  </si>
  <si>
    <t>Exceso de velocidad en zona de control</t>
  </si>
  <si>
    <t>Ocio Prolongado</t>
  </si>
  <si>
    <t>T3-VILLAVICENCIO</t>
  </si>
  <si>
    <t>MONTACARGAS COMBUSTIÓN</t>
  </si>
  <si>
    <t>TOYOTA</t>
  </si>
  <si>
    <t>Centro</t>
  </si>
  <si>
    <t>Empaque y Producto</t>
  </si>
  <si>
    <t>MONTACARGA</t>
  </si>
  <si>
    <t>TOYOTA MONTACARGAS GLP 3,0 TON</t>
  </si>
  <si>
    <t>2005</t>
  </si>
  <si>
    <t>TOYOTA 7FG30</t>
  </si>
  <si>
    <t>7FG30</t>
  </si>
  <si>
    <t>GASCOL CENTRO</t>
  </si>
  <si>
    <t>CENTRO</t>
  </si>
  <si>
    <t>T3</t>
  </si>
  <si>
    <t>MONTACARGAS</t>
  </si>
  <si>
    <t xml:space="preserve"> 15-20</t>
  </si>
  <si>
    <t>PROPIO</t>
  </si>
  <si>
    <t>R1</t>
  </si>
  <si>
    <t>CONTRABALANCEADA</t>
  </si>
  <si>
    <t>250415</t>
  </si>
  <si>
    <t>2007</t>
  </si>
  <si>
    <t>TOYOTA 8FG30</t>
  </si>
  <si>
    <t>8FG30</t>
  </si>
  <si>
    <t>GASEOSAS LUX VILLAVICENCIO</t>
  </si>
  <si>
    <t>308FGJ35-10884</t>
  </si>
  <si>
    <t>4Y*2276558</t>
  </si>
  <si>
    <t>GASEOSAS DE CORDOBA VILLAVICENCIO</t>
  </si>
  <si>
    <t>R2</t>
  </si>
  <si>
    <t>250416</t>
  </si>
  <si>
    <t>308FGJ35-10885</t>
  </si>
  <si>
    <t>4Y*2276577</t>
  </si>
  <si>
    <t>250427</t>
  </si>
  <si>
    <t>TOYOTA MONTACARGAS GLP 3,5 TON</t>
  </si>
  <si>
    <t>2008</t>
  </si>
  <si>
    <t>TOYOTA 8FGJ35</t>
  </si>
  <si>
    <t>8FGJ35</t>
  </si>
  <si>
    <t>LUX ADN</t>
  </si>
  <si>
    <t>308FGJ35-11694</t>
  </si>
  <si>
    <t>4Y*2307028</t>
  </si>
  <si>
    <t xml:space="preserve"> 10-15</t>
  </si>
  <si>
    <t>250477</t>
  </si>
  <si>
    <t>TOYOTA MONTACARGAS DUAL GLP 3,5 TON</t>
  </si>
  <si>
    <t>308FGJ35-11821</t>
  </si>
  <si>
    <t>4Y*2311406</t>
  </si>
  <si>
    <t>251058</t>
  </si>
  <si>
    <t>2010</t>
  </si>
  <si>
    <t>CEDI GRANADA</t>
  </si>
  <si>
    <t>308FGJ35-30384</t>
  </si>
  <si>
    <t>4Y 2347456</t>
  </si>
  <si>
    <t>R3</t>
  </si>
  <si>
    <t>251060</t>
  </si>
  <si>
    <t>308FGJ35-30390</t>
  </si>
  <si>
    <t>4Y 2347652</t>
  </si>
  <si>
    <t>251095</t>
  </si>
  <si>
    <t>308FGJ35-30465</t>
  </si>
  <si>
    <t>4Y 2349443</t>
  </si>
  <si>
    <t>251101</t>
  </si>
  <si>
    <t>308FGJ35-30477</t>
  </si>
  <si>
    <t>4Y 2349822</t>
  </si>
  <si>
    <t>251199</t>
  </si>
  <si>
    <t>2012</t>
  </si>
  <si>
    <t>308FGJ35 - 32811</t>
  </si>
  <si>
    <t>4Y2424134</t>
  </si>
  <si>
    <t>Equipo</t>
  </si>
  <si>
    <t>Denominación</t>
  </si>
  <si>
    <t>Año construc.</t>
  </si>
  <si>
    <t>Fabricante</t>
  </si>
  <si>
    <t>Denomin.tipo</t>
  </si>
  <si>
    <t>Línea</t>
  </si>
  <si>
    <t>Población</t>
  </si>
  <si>
    <t>Fabr. Nº-serie</t>
  </si>
  <si>
    <t>NºPieza fabric.</t>
  </si>
  <si>
    <t>Calle</t>
  </si>
  <si>
    <t>Válido de</t>
  </si>
  <si>
    <t>Grupo</t>
  </si>
  <si>
    <t>Tipo</t>
  </si>
  <si>
    <t>EDAD</t>
  </si>
  <si>
    <t>RANGO</t>
  </si>
  <si>
    <t>ACTIVO</t>
  </si>
  <si>
    <t>CLASIFICACIÓN</t>
  </si>
  <si>
    <t>CLASIFICACIÓN 1</t>
  </si>
  <si>
    <t>250346</t>
  </si>
  <si>
    <t>TOYOTA MONTACARGAS DUAL GLP 3,0 TON</t>
  </si>
  <si>
    <t>7FGJ35-15979</t>
  </si>
  <si>
    <t>4Y*2205454</t>
  </si>
  <si>
    <t>Horometro Actual</t>
  </si>
  <si>
    <t>44513</t>
  </si>
  <si>
    <t>Horas Trabajo</t>
  </si>
  <si>
    <t>Horometro</t>
  </si>
  <si>
    <t>Orden</t>
  </si>
  <si>
    <t>N</t>
  </si>
  <si>
    <t xml:space="preserve">Horometro </t>
  </si>
  <si>
    <t>Prestamo de Otra Operación</t>
  </si>
  <si>
    <t>N/A</t>
  </si>
  <si>
    <t>Etiquetas de fila</t>
  </si>
  <si>
    <t>Total general</t>
  </si>
  <si>
    <t>Desgaste discos de fricción</t>
  </si>
  <si>
    <t>Vástagos controladores de marchas</t>
  </si>
  <si>
    <t>Daño convertidor</t>
  </si>
  <si>
    <t>Sellos divisores de flujo</t>
  </si>
  <si>
    <t>Fuga de sellos</t>
  </si>
  <si>
    <t>Bomba transferencia</t>
  </si>
  <si>
    <t>Daño carcaza</t>
  </si>
  <si>
    <t>Tapa diferencial</t>
  </si>
  <si>
    <t>Daño Electrico</t>
  </si>
  <si>
    <t>Retenedor Diferencial</t>
  </si>
  <si>
    <t>Dias Taller</t>
  </si>
  <si>
    <t>Cambio Empaquetadura</t>
  </si>
  <si>
    <t>Bomba Hidraulica</t>
  </si>
  <si>
    <t>Mangueras</t>
  </si>
  <si>
    <t>Fuga Hidraulica</t>
  </si>
  <si>
    <t>Daño Cilindro</t>
  </si>
  <si>
    <t xml:space="preserve">Valvula de control </t>
  </si>
  <si>
    <t>Daño Culata Temperatura</t>
  </si>
  <si>
    <t>Correas Distribución</t>
  </si>
  <si>
    <t>Falla Rutina Mantenimiento</t>
  </si>
  <si>
    <t>Cambio Bujias</t>
  </si>
  <si>
    <t>Reparacion Motor</t>
  </si>
  <si>
    <t>Empaquetadura Carburador</t>
  </si>
  <si>
    <t>Daño Volante Motor</t>
  </si>
  <si>
    <t xml:space="preserve">Sensor Presion Aceite </t>
  </si>
  <si>
    <t>Kit distribucion</t>
  </si>
  <si>
    <t>Baja Presion Aceite</t>
  </si>
  <si>
    <t>Daño Impulsadores</t>
  </si>
  <si>
    <t>Material Externo Distribucion</t>
  </si>
  <si>
    <t>Mando Marchas</t>
  </si>
  <si>
    <t>Daño Fusibles</t>
  </si>
  <si>
    <t>Daño Alternador</t>
  </si>
  <si>
    <t>Motor de Arranque</t>
  </si>
  <si>
    <t>Sistema GLP</t>
  </si>
  <si>
    <t>Switch de Encendido</t>
  </si>
  <si>
    <t>Luces</t>
  </si>
  <si>
    <t>Sistema Identificacion</t>
  </si>
  <si>
    <t>Teflones Tapa</t>
  </si>
  <si>
    <t>Rodamientos Levante</t>
  </si>
  <si>
    <t xml:space="preserve">Daño Cadena </t>
  </si>
  <si>
    <t>Impactos o Golpes</t>
  </si>
  <si>
    <t>Bujes Mastil</t>
  </si>
  <si>
    <t>Ajuste Splinder Direccion</t>
  </si>
  <si>
    <t xml:space="preserve">Daño Cubo Direccion </t>
  </si>
  <si>
    <t>Casquillo Pivote</t>
  </si>
  <si>
    <t>Daño Rodamientos Tapa Cubo</t>
  </si>
  <si>
    <t>Kit Sellos Cilindro Direccion</t>
  </si>
  <si>
    <t>Daño Orbitrol</t>
  </si>
  <si>
    <t>N° Eventos</t>
  </si>
  <si>
    <t>Daño Radiador</t>
  </si>
  <si>
    <t>Cambio Manguera</t>
  </si>
  <si>
    <t>Daño Ventilador</t>
  </si>
  <si>
    <t>Bandas Freno</t>
  </si>
  <si>
    <t>Retenedor Rueda</t>
  </si>
  <si>
    <t>Graduacion Frenos</t>
  </si>
  <si>
    <t>Cambio Bomba Freno</t>
  </si>
  <si>
    <t>Cilindros de Rueda</t>
  </si>
  <si>
    <t>% Frecuencia</t>
  </si>
  <si>
    <t>Kit de Distribución</t>
  </si>
  <si>
    <t>Total correctivos</t>
  </si>
  <si>
    <t>Horas correctivos</t>
  </si>
  <si>
    <t>Horas operativas</t>
  </si>
  <si>
    <t>Total preventivos</t>
  </si>
  <si>
    <t>Horas Preventivos</t>
  </si>
  <si>
    <t>Total Horas Mtto</t>
  </si>
  <si>
    <t>Disponibilidad</t>
  </si>
  <si>
    <t>Confiabilidad</t>
  </si>
  <si>
    <t>MTTR (Horas)</t>
  </si>
  <si>
    <t>Total Overhaul</t>
  </si>
  <si>
    <t>Horas Overhaul</t>
  </si>
  <si>
    <t>Fecha Ingreso</t>
  </si>
  <si>
    <t>Fecha Salida</t>
  </si>
  <si>
    <t>Hr Taller</t>
  </si>
  <si>
    <t>Inicio Muestreo</t>
  </si>
  <si>
    <t xml:space="preserve">Fin de Muestreo </t>
  </si>
  <si>
    <t>Sistemas</t>
  </si>
  <si>
    <t>Sistema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</si>
</sst>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
  </numFmts>
  <fonts count="13" x14ac:knownFonts="1">
    <font>
      <sz val="11"/>
      <color theme="1"/>
      <name val="Calibri"/>
      <family val="2"/>
      <scheme val="minor"/>
    </font>
    <font>
      <b/>
      <sz val="10"/>
      <color theme="0"/>
      <name val="Arial"/>
      <family val="2"/>
    </font>
    <font>
      <sz val="10"/>
      <color theme="1"/>
      <name val="Calibri"/>
      <family val="2"/>
      <scheme val="minor"/>
    </font>
    <font>
      <b/>
      <sz val="6"/>
      <color rgb="FFFFFFFF"/>
      <name val="Verdana"/>
      <family val="2"/>
    </font>
    <font>
      <sz val="6"/>
      <color rgb="FF000000"/>
      <name val="Verdana"/>
      <family val="2"/>
    </font>
    <font>
      <b/>
      <sz val="11"/>
      <color rgb="FFFF0000"/>
      <name val="Calibri"/>
      <family val="2"/>
      <scheme val="minor"/>
    </font>
    <font>
      <sz val="9"/>
      <color indexed="81"/>
      <name val="Tahoma"/>
      <family val="2"/>
    </font>
    <font>
      <b/>
      <sz val="9"/>
      <color indexed="81"/>
      <name val="Tahoma"/>
      <family val="2"/>
    </font>
    <font>
      <b/>
      <sz val="11"/>
      <color theme="0"/>
      <name val="Calibri"/>
      <family val="2"/>
      <scheme val="minor"/>
    </font>
    <font>
      <b/>
      <sz val="11"/>
      <color theme="1"/>
      <name val="Calibri"/>
      <family val="2"/>
      <scheme val="minor"/>
    </font>
    <font>
      <sz val="11"/>
      <color theme="1"/>
      <name val="Calibri"/>
      <family val="2"/>
      <scheme val="minor"/>
    </font>
    <font>
      <sz val="12"/>
      <color theme="1"/>
      <name val="Times New Roman"/>
      <family val="1"/>
    </font>
    <font>
      <sz val="12"/>
      <color rgb="FF000000"/>
      <name val="Times New Roman"/>
      <family val="1"/>
    </font>
  </fonts>
  <fills count="17">
    <fill>
      <patternFill patternType="none"/>
    </fill>
    <fill>
      <patternFill patternType="gray125"/>
    </fill>
    <fill>
      <patternFill patternType="solid">
        <fgColor theme="0" tint="-0.499984740745262"/>
        <bgColor indexed="64"/>
      </patternFill>
    </fill>
    <fill>
      <patternFill patternType="solid">
        <fgColor theme="4" tint="-0.249977111117893"/>
        <bgColor indexed="64"/>
      </patternFill>
    </fill>
    <fill>
      <patternFill patternType="solid">
        <fgColor theme="0"/>
        <bgColor indexed="64"/>
      </patternFill>
    </fill>
    <fill>
      <patternFill patternType="solid">
        <fgColor rgb="FF000080"/>
        <bgColor indexed="64"/>
      </patternFill>
    </fill>
    <fill>
      <patternFill patternType="solid">
        <fgColor rgb="FFCCCCFF"/>
        <bgColor indexed="64"/>
      </patternFill>
    </fill>
    <fill>
      <patternFill patternType="solid">
        <fgColor theme="4" tint="0.79998168889431442"/>
        <bgColor theme="4" tint="0.79998168889431442"/>
      </patternFill>
    </fill>
    <fill>
      <patternFill patternType="solid">
        <fgColor indexed="19"/>
        <bgColor indexed="64"/>
      </patternFill>
    </fill>
    <fill>
      <patternFill patternType="solid">
        <fgColor indexed="43"/>
        <bgColor indexed="64"/>
      </patternFill>
    </fill>
    <fill>
      <patternFill patternType="solid">
        <fgColor rgb="FFFF845D"/>
        <bgColor indexed="64"/>
      </patternFill>
    </fill>
    <fill>
      <patternFill patternType="solid">
        <fgColor rgb="FFFF845D"/>
        <bgColor theme="4" tint="0.79998168889431442"/>
      </patternFill>
    </fill>
    <fill>
      <patternFill patternType="solid">
        <fgColor theme="4" tint="0.59999389629810485"/>
        <bgColor indexed="64"/>
      </patternFill>
    </fill>
    <fill>
      <patternFill patternType="solid">
        <fgColor theme="6"/>
        <bgColor theme="6"/>
      </patternFill>
    </fill>
    <fill>
      <patternFill patternType="solid">
        <fgColor theme="6" tint="0.79998168889431442"/>
        <bgColor theme="6" tint="0.79998168889431442"/>
      </patternFill>
    </fill>
    <fill>
      <patternFill patternType="solid">
        <fgColor theme="0" tint="-0.14999847407452621"/>
        <bgColor theme="0" tint="-0.14999847407452621"/>
      </patternFill>
    </fill>
    <fill>
      <patternFill patternType="solid">
        <fgColor theme="6" tint="0.59999389629810485"/>
        <bgColor theme="6" tint="0.59999389629810485"/>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0"/>
      </left>
      <right/>
      <top style="thin">
        <color theme="0"/>
      </top>
      <bottom/>
      <diagonal/>
    </border>
    <border>
      <left/>
      <right/>
      <top/>
      <bottom style="medium">
        <color theme="1"/>
      </bottom>
      <diagonal/>
    </border>
    <border>
      <left/>
      <right/>
      <top style="medium">
        <color theme="1"/>
      </top>
      <bottom/>
      <diagonal/>
    </border>
    <border>
      <left style="thin">
        <color theme="0"/>
      </left>
      <right/>
      <top/>
      <bottom/>
      <diagonal/>
    </border>
    <border>
      <left/>
      <right/>
      <top style="thick">
        <color theme="0"/>
      </top>
      <bottom/>
      <diagonal/>
    </border>
    <border>
      <left style="thin">
        <color theme="0"/>
      </left>
      <right/>
      <top style="thick">
        <color theme="0"/>
      </top>
      <bottom/>
      <diagonal/>
    </border>
    <border>
      <left/>
      <right/>
      <top style="thin">
        <color theme="0"/>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9" fontId="10" fillId="0" borderId="0" applyFont="0" applyFill="0" applyBorder="0" applyAlignment="0" applyProtection="0"/>
  </cellStyleXfs>
  <cellXfs count="92">
    <xf numFmtId="0" fontId="0" fillId="0" borderId="0" xfId="0"/>
    <xf numFmtId="0" fontId="1" fillId="3" borderId="1" xfId="0" applyFont="1" applyFill="1" applyBorder="1" applyAlignment="1">
      <alignment horizontal="center" vertical="center" wrapText="1"/>
    </xf>
    <xf numFmtId="14" fontId="2" fillId="0" borderId="1" xfId="0" applyNumberFormat="1" applyFont="1" applyBorder="1" applyAlignment="1" applyProtection="1">
      <alignment horizontal="center" vertical="center"/>
      <protection locked="0"/>
    </xf>
    <xf numFmtId="20" fontId="2" fillId="0" borderId="1" xfId="0" applyNumberFormat="1"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1" xfId="0" applyFont="1" applyBorder="1" applyAlignment="1">
      <alignment horizontal="center" vertical="center"/>
    </xf>
    <xf numFmtId="49" fontId="2" fillId="0" borderId="1" xfId="0" applyNumberFormat="1" applyFont="1" applyBorder="1" applyAlignment="1" applyProtection="1">
      <alignment horizontal="left" vertical="center" wrapText="1"/>
      <protection locked="0"/>
    </xf>
    <xf numFmtId="0" fontId="2" fillId="0" borderId="1" xfId="0" applyFont="1" applyBorder="1" applyAlignment="1" applyProtection="1">
      <alignment horizontal="center" vertical="center" wrapText="1"/>
      <protection locked="0"/>
    </xf>
    <xf numFmtId="0" fontId="2" fillId="4" borderId="1" xfId="0" applyFont="1" applyFill="1" applyBorder="1" applyAlignment="1" applyProtection="1">
      <alignment horizontal="center" vertical="center" wrapText="1"/>
      <protection locked="0"/>
    </xf>
    <xf numFmtId="49" fontId="2" fillId="0" borderId="1" xfId="0" applyNumberFormat="1" applyFont="1" applyBorder="1" applyAlignment="1" applyProtection="1">
      <alignment horizontal="left" vertical="center"/>
      <protection locked="0"/>
    </xf>
    <xf numFmtId="0" fontId="3" fillId="5" borderId="0" xfId="0" applyFont="1" applyFill="1" applyAlignment="1">
      <alignment wrapText="1"/>
    </xf>
    <xf numFmtId="14" fontId="4" fillId="6" borderId="0" xfId="0" applyNumberFormat="1" applyFont="1" applyFill="1" applyAlignment="1">
      <alignment horizontal="left" wrapText="1"/>
    </xf>
    <xf numFmtId="0" fontId="4" fillId="6" borderId="0" xfId="0" applyFont="1" applyFill="1" applyAlignment="1">
      <alignment horizontal="left" wrapText="1"/>
    </xf>
    <xf numFmtId="49" fontId="0" fillId="7" borderId="3" xfId="0" applyNumberFormat="1" applyFill="1" applyBorder="1"/>
    <xf numFmtId="0" fontId="0" fillId="7" borderId="3" xfId="0" applyFill="1" applyBorder="1"/>
    <xf numFmtId="14" fontId="0" fillId="7" borderId="3" xfId="0" applyNumberFormat="1" applyFill="1" applyBorder="1"/>
    <xf numFmtId="0" fontId="0" fillId="7" borderId="4" xfId="0" applyFill="1" applyBorder="1"/>
    <xf numFmtId="49" fontId="0" fillId="0" borderId="3" xfId="0" applyNumberFormat="1" applyBorder="1"/>
    <xf numFmtId="0" fontId="0" fillId="0" borderId="3" xfId="0" applyBorder="1"/>
    <xf numFmtId="14" fontId="0" fillId="0" borderId="3" xfId="0" applyNumberFormat="1" applyBorder="1"/>
    <xf numFmtId="0" fontId="0" fillId="0" borderId="4" xfId="0" applyBorder="1"/>
    <xf numFmtId="0" fontId="5" fillId="9" borderId="3" xfId="0" applyFont="1" applyFill="1" applyBorder="1" applyAlignment="1">
      <alignment horizontal="left"/>
    </xf>
    <xf numFmtId="0" fontId="5" fillId="9" borderId="4" xfId="0" applyFont="1" applyFill="1" applyBorder="1" applyAlignment="1">
      <alignment horizontal="left"/>
    </xf>
    <xf numFmtId="49" fontId="0" fillId="0" borderId="0" xfId="0" applyNumberFormat="1"/>
    <xf numFmtId="0" fontId="3" fillId="5" borderId="0" xfId="0" applyFont="1" applyFill="1" applyAlignment="1">
      <alignment horizontal="center" vertical="center" wrapText="1"/>
    </xf>
    <xf numFmtId="49" fontId="0" fillId="11" borderId="3" xfId="0" applyNumberFormat="1" applyFill="1" applyBorder="1"/>
    <xf numFmtId="0" fontId="0" fillId="11" borderId="3" xfId="0" applyFill="1" applyBorder="1"/>
    <xf numFmtId="14" fontId="0" fillId="11" borderId="3" xfId="0" applyNumberFormat="1" applyFill="1" applyBorder="1"/>
    <xf numFmtId="0" fontId="0" fillId="11" borderId="4" xfId="0" applyFill="1" applyBorder="1"/>
    <xf numFmtId="0" fontId="0" fillId="10" borderId="0" xfId="0" applyFill="1"/>
    <xf numFmtId="0" fontId="0" fillId="0" borderId="0" xfId="0" applyAlignment="1">
      <alignment horizontal="center" vertical="center"/>
    </xf>
    <xf numFmtId="14" fontId="2" fillId="12" borderId="1" xfId="0" applyNumberFormat="1" applyFont="1" applyFill="1" applyBorder="1" applyAlignment="1" applyProtection="1">
      <alignment horizontal="center" vertical="center"/>
      <protection locked="0"/>
    </xf>
    <xf numFmtId="20" fontId="2" fillId="12" borderId="1" xfId="0" applyNumberFormat="1" applyFont="1" applyFill="1" applyBorder="1" applyAlignment="1" applyProtection="1">
      <alignment horizontal="center" vertical="center"/>
      <protection locked="0"/>
    </xf>
    <xf numFmtId="0" fontId="2" fillId="12" borderId="1" xfId="0" applyFont="1" applyFill="1" applyBorder="1" applyAlignment="1" applyProtection="1">
      <alignment horizontal="center" vertical="center"/>
      <protection locked="0"/>
    </xf>
    <xf numFmtId="0" fontId="2" fillId="12" borderId="1" xfId="0" applyFont="1" applyFill="1" applyBorder="1" applyAlignment="1">
      <alignment horizontal="center" vertical="center"/>
    </xf>
    <xf numFmtId="49" fontId="2" fillId="12" borderId="1" xfId="0" applyNumberFormat="1" applyFont="1" applyFill="1" applyBorder="1" applyAlignment="1" applyProtection="1">
      <alignment horizontal="left" vertical="center"/>
      <protection locked="0"/>
    </xf>
    <xf numFmtId="0" fontId="0" fillId="12" borderId="0" xfId="0" applyFill="1"/>
    <xf numFmtId="0" fontId="0" fillId="0" borderId="0" xfId="0" applyAlignment="1">
      <alignment horizontal="center"/>
    </xf>
    <xf numFmtId="0" fontId="0" fillId="0" borderId="0" xfId="0" pivotButton="1"/>
    <xf numFmtId="0" fontId="0" fillId="0" borderId="0" xfId="0" applyAlignment="1">
      <alignment horizontal="left"/>
    </xf>
    <xf numFmtId="0" fontId="0" fillId="15" borderId="0" xfId="0" applyFill="1"/>
    <xf numFmtId="0" fontId="0" fillId="15" borderId="0" xfId="0" applyFill="1" applyAlignment="1">
      <alignment horizontal="center" vertical="center"/>
    </xf>
    <xf numFmtId="0" fontId="0" fillId="0" borderId="6" xfId="0" applyBorder="1"/>
    <xf numFmtId="0" fontId="0" fillId="0" borderId="6" xfId="0" applyBorder="1" applyAlignment="1">
      <alignment horizontal="center" vertical="center"/>
    </xf>
    <xf numFmtId="9" fontId="0" fillId="0" borderId="6" xfId="0" applyNumberFormat="1" applyBorder="1" applyAlignment="1">
      <alignment horizontal="center" vertical="center"/>
    </xf>
    <xf numFmtId="0" fontId="8" fillId="13" borderId="7" xfId="0" applyFont="1" applyFill="1" applyBorder="1"/>
    <xf numFmtId="0" fontId="8" fillId="13" borderId="7" xfId="0" applyFont="1" applyFill="1" applyBorder="1" applyAlignment="1">
      <alignment horizontal="center" vertical="center"/>
    </xf>
    <xf numFmtId="0" fontId="0" fillId="15" borderId="7" xfId="0" applyFill="1" applyBorder="1"/>
    <xf numFmtId="0" fontId="0" fillId="15" borderId="7" xfId="0" applyFill="1" applyBorder="1" applyAlignment="1">
      <alignment horizontal="center" vertical="center"/>
    </xf>
    <xf numFmtId="0" fontId="8" fillId="13" borderId="0" xfId="0" applyFont="1" applyFill="1" applyAlignment="1">
      <alignment horizontal="center" vertical="center"/>
    </xf>
    <xf numFmtId="0" fontId="9" fillId="0" borderId="0" xfId="0" applyFont="1"/>
    <xf numFmtId="164" fontId="0" fillId="16" borderId="5" xfId="0" applyNumberFormat="1" applyFill="1" applyBorder="1" applyAlignment="1">
      <alignment horizontal="center" vertical="center"/>
    </xf>
    <xf numFmtId="0" fontId="8" fillId="13" borderId="8" xfId="0" applyFont="1" applyFill="1" applyBorder="1" applyAlignment="1">
      <alignment horizontal="center" vertical="center"/>
    </xf>
    <xf numFmtId="0" fontId="9" fillId="16" borderId="9" xfId="0" applyFont="1" applyFill="1" applyBorder="1" applyAlignment="1">
      <alignment horizontal="center" vertical="center"/>
    </xf>
    <xf numFmtId="0" fontId="9" fillId="16" borderId="10" xfId="0" applyFont="1" applyFill="1" applyBorder="1" applyAlignment="1">
      <alignment horizontal="center" vertical="center"/>
    </xf>
    <xf numFmtId="0" fontId="0" fillId="14" borderId="11" xfId="0" applyFill="1" applyBorder="1" applyAlignment="1">
      <alignment horizontal="left" indent="1"/>
    </xf>
    <xf numFmtId="0" fontId="0" fillId="14" borderId="5" xfId="0" applyFill="1" applyBorder="1" applyAlignment="1">
      <alignment horizontal="center"/>
    </xf>
    <xf numFmtId="164" fontId="0" fillId="14" borderId="5" xfId="0" applyNumberFormat="1" applyFill="1" applyBorder="1" applyAlignment="1">
      <alignment horizontal="center" vertical="center"/>
    </xf>
    <xf numFmtId="0" fontId="0" fillId="16" borderId="11" xfId="0" applyFill="1" applyBorder="1" applyAlignment="1">
      <alignment horizontal="left" indent="1"/>
    </xf>
    <xf numFmtId="0" fontId="0" fillId="16" borderId="5" xfId="0" applyFill="1" applyBorder="1" applyAlignment="1">
      <alignment horizontal="center"/>
    </xf>
    <xf numFmtId="9" fontId="0" fillId="16" borderId="10" xfId="0" applyNumberFormat="1" applyFill="1" applyBorder="1" applyAlignment="1">
      <alignment horizontal="center" vertical="center"/>
    </xf>
    <xf numFmtId="164" fontId="0" fillId="15" borderId="7" xfId="0" applyNumberFormat="1" applyFill="1" applyBorder="1" applyAlignment="1">
      <alignment horizontal="center" vertical="center"/>
    </xf>
    <xf numFmtId="164" fontId="0" fillId="0" borderId="0" xfId="0" applyNumberFormat="1" applyAlignment="1">
      <alignment horizontal="center" vertical="center"/>
    </xf>
    <xf numFmtId="164" fontId="0" fillId="15" borderId="0" xfId="0" applyNumberFormat="1" applyFill="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2" fillId="6" borderId="15" xfId="0" applyFont="1" applyFill="1" applyBorder="1" applyAlignment="1">
      <alignment horizontal="center" vertical="center" wrapText="1"/>
    </xf>
    <xf numFmtId="0" fontId="12" fillId="6" borderId="16" xfId="0" applyFont="1" applyFill="1" applyBorder="1" applyAlignment="1">
      <alignment horizontal="center" vertical="center" wrapText="1"/>
    </xf>
    <xf numFmtId="164" fontId="12" fillId="6" borderId="16" xfId="1" applyNumberFormat="1" applyFont="1" applyFill="1" applyBorder="1" applyAlignment="1">
      <alignment horizontal="center" vertical="center" wrapText="1"/>
    </xf>
    <xf numFmtId="2" fontId="12" fillId="6" borderId="17" xfId="1" applyNumberFormat="1" applyFont="1" applyFill="1" applyBorder="1" applyAlignment="1">
      <alignment horizontal="center" vertical="center" wrapText="1"/>
    </xf>
    <xf numFmtId="9" fontId="0" fillId="0" borderId="0" xfId="1" applyFont="1"/>
    <xf numFmtId="0" fontId="1" fillId="3" borderId="18" xfId="0" applyFont="1" applyFill="1" applyBorder="1" applyAlignment="1">
      <alignment horizontal="center" vertical="center" wrapText="1"/>
    </xf>
    <xf numFmtId="165" fontId="0" fillId="0" borderId="0" xfId="0" applyNumberFormat="1"/>
    <xf numFmtId="0" fontId="5" fillId="8" borderId="2" xfId="0" applyFont="1" applyFill="1" applyBorder="1" applyAlignment="1">
      <alignment horizontal="center" vertical="center"/>
    </xf>
    <xf numFmtId="0" fontId="5" fillId="8" borderId="3" xfId="0" applyFont="1" applyFill="1" applyBorder="1" applyAlignment="1">
      <alignment horizontal="center" vertical="center"/>
    </xf>
    <xf numFmtId="49" fontId="0" fillId="10" borderId="2" xfId="0" applyNumberFormat="1" applyFill="1" applyBorder="1" applyAlignment="1">
      <alignment horizontal="center" vertical="center"/>
    </xf>
    <xf numFmtId="49" fontId="0" fillId="10" borderId="3" xfId="0" applyNumberFormat="1" applyFill="1" applyBorder="1" applyAlignment="1">
      <alignment horizontal="center" vertical="center"/>
    </xf>
    <xf numFmtId="49" fontId="0" fillId="0" borderId="3" xfId="0" applyNumberFormat="1" applyBorder="1" applyAlignment="1">
      <alignment horizontal="center" vertical="center"/>
    </xf>
    <xf numFmtId="49" fontId="0" fillId="7" borderId="3" xfId="0" applyNumberFormat="1" applyFill="1" applyBorder="1" applyAlignment="1">
      <alignment horizontal="center" vertical="center"/>
    </xf>
    <xf numFmtId="14" fontId="1" fillId="2" borderId="19" xfId="0" applyNumberFormat="1"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1" fillId="2" borderId="19" xfId="0" applyFont="1" applyFill="1" applyBorder="1" applyAlignment="1">
      <alignment horizontal="center" vertical="center" wrapText="1"/>
    </xf>
    <xf numFmtId="49" fontId="1" fillId="3" borderId="19" xfId="0" applyNumberFormat="1"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xf numFmtId="22" fontId="0" fillId="0" borderId="1" xfId="0" applyNumberFormat="1" applyBorder="1"/>
    <xf numFmtId="0" fontId="0" fillId="0" borderId="1" xfId="0" applyBorder="1" applyAlignment="1">
      <alignment horizontal="center"/>
    </xf>
    <xf numFmtId="0" fontId="0" fillId="12" borderId="1" xfId="0" applyFill="1" applyBorder="1" applyAlignment="1">
      <alignment horizontal="center" vertical="center"/>
    </xf>
    <xf numFmtId="0" fontId="0" fillId="12" borderId="1" xfId="0" applyFill="1" applyBorder="1"/>
    <xf numFmtId="14" fontId="0" fillId="0" borderId="0" xfId="0" applyNumberFormat="1" applyAlignment="1">
      <alignment horizontal="center"/>
    </xf>
  </cellXfs>
  <cellStyles count="2">
    <cellStyle name="Normal" xfId="0" builtinId="0"/>
    <cellStyle name="Percent" xfId="1" builtinId="5"/>
  </cellStyles>
  <dxfs count="11">
    <dxf>
      <alignment horizontal="center" textRotation="0" wrapText="0" indent="0" justifyLastLine="0" shrinkToFit="0" readingOrder="0"/>
    </dxf>
    <dxf>
      <alignment horizontal="center" vertical="center" textRotation="0" wrapText="0" indent="0" justifyLastLine="0" shrinkToFit="0" readingOrder="0"/>
    </dxf>
    <dxf>
      <numFmt numFmtId="19" formatCode="d/mm/yyyy"/>
      <alignment horizontal="center" textRotation="0" wrapText="0" indent="0" justifyLastLine="0" shrinkToFit="0" readingOrder="0"/>
    </dxf>
    <dxf>
      <numFmt numFmtId="19" formatCode="d/mm/yyyy"/>
      <alignment horizontal="center" textRotation="0" wrapText="0" indent="0" justifyLastLine="0" shrinkToFit="0" readingOrder="0"/>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ill>
        <patternFill>
          <bgColor rgb="FFFF0000"/>
        </patternFill>
      </fill>
    </dxf>
    <dxf>
      <fill>
        <patternFill>
          <bgColor rgb="FFFF0000"/>
        </patternFill>
      </fill>
    </dxf>
    <dxf>
      <alignment horizontal="center" readingOrder="0"/>
    </dxf>
  </dxfs>
  <tableStyles count="0" defaultTableStyle="TableStyleMedium2" defaultPivotStyle="PivotStyleLight16"/>
  <colors>
    <mruColors>
      <color rgb="FFFF84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7.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Times New Roman" panose="02020603050405020304" pitchFamily="18" charset="0"/>
                <a:ea typeface="+mn-ea"/>
                <a:cs typeface="+mn-cs"/>
              </a:defRPr>
            </a:pPr>
            <a:r>
              <a:rPr lang="es-CO"/>
              <a:t>TRANSMISIÓN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Times New Roman" panose="02020603050405020304" pitchFamily="18" charset="0"/>
              <a:ea typeface="+mn-ea"/>
              <a:cs typeface="+mn-cs"/>
            </a:defRPr>
          </a:pPr>
          <a:endParaRPr lang="es-CO"/>
        </a:p>
      </c:txPr>
    </c:title>
    <c:autoTitleDeleted val="0"/>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Times New Roman" panose="02020603050405020304" pitchFamily="18" charset="0"/>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'Pareto Fallas'!$I$6:$I$15</c:f>
              <c:strCache>
                <c:ptCount val="10"/>
                <c:pt idx="0">
                  <c:v>Vástagos controladores de marchas</c:v>
                </c:pt>
                <c:pt idx="1">
                  <c:v>Fuga de sellos</c:v>
                </c:pt>
                <c:pt idx="2">
                  <c:v>Desgaste discos de fricción</c:v>
                </c:pt>
                <c:pt idx="3">
                  <c:v>Daño carcaza</c:v>
                </c:pt>
                <c:pt idx="4">
                  <c:v>Retenedor Diferencial</c:v>
                </c:pt>
                <c:pt idx="5">
                  <c:v>Daño convertidor</c:v>
                </c:pt>
                <c:pt idx="6">
                  <c:v>Tapa diferencial</c:v>
                </c:pt>
                <c:pt idx="7">
                  <c:v>Bomba transferencia</c:v>
                </c:pt>
                <c:pt idx="8">
                  <c:v>Sellos divisores de flujo</c:v>
                </c:pt>
                <c:pt idx="9">
                  <c:v>Daño Electrico</c:v>
                </c:pt>
              </c:strCache>
            </c:strRef>
          </c:cat>
          <c:val>
            <c:numRef>
              <c:f>'Pareto Fallas'!$J$6:$J$15</c:f>
              <c:numCache>
                <c:formatCode>General</c:formatCode>
                <c:ptCount val="10"/>
                <c:pt idx="0">
                  <c:v>31</c:v>
                </c:pt>
                <c:pt idx="1">
                  <c:v>12</c:v>
                </c:pt>
                <c:pt idx="2">
                  <c:v>9</c:v>
                </c:pt>
                <c:pt idx="3">
                  <c:v>3</c:v>
                </c:pt>
                <c:pt idx="4">
                  <c:v>1</c:v>
                </c:pt>
                <c:pt idx="5">
                  <c:v>1</c:v>
                </c:pt>
                <c:pt idx="6">
                  <c:v>1</c:v>
                </c:pt>
                <c:pt idx="7">
                  <c:v>1</c:v>
                </c:pt>
                <c:pt idx="8">
                  <c:v>1</c:v>
                </c:pt>
                <c:pt idx="9">
                  <c:v>1</c:v>
                </c:pt>
              </c:numCache>
            </c:numRef>
          </c:val>
          <c:extLst>
            <c:ext xmlns:c16="http://schemas.microsoft.com/office/drawing/2014/chart" uri="{C3380CC4-5D6E-409C-BE32-E72D297353CC}">
              <c16:uniqueId val="{00000000-CD39-4CA4-A32F-F943248F8E88}"/>
            </c:ext>
          </c:extLst>
        </c:ser>
        <c:dLbls>
          <c:dLblPos val="outEnd"/>
          <c:showLegendKey val="0"/>
          <c:showVal val="1"/>
          <c:showCatName val="0"/>
          <c:showSerName val="0"/>
          <c:showPercent val="0"/>
          <c:showBubbleSize val="0"/>
        </c:dLbls>
        <c:gapWidth val="182"/>
        <c:axId val="365732768"/>
        <c:axId val="365724608"/>
      </c:barChart>
      <c:catAx>
        <c:axId val="36573276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mn-cs"/>
              </a:defRPr>
            </a:pPr>
            <a:endParaRPr lang="es-CO"/>
          </a:p>
        </c:txPr>
        <c:crossAx val="365724608"/>
        <c:crosses val="autoZero"/>
        <c:auto val="1"/>
        <c:lblAlgn val="ctr"/>
        <c:lblOffset val="100"/>
        <c:noMultiLvlLbl val="0"/>
      </c:catAx>
      <c:valAx>
        <c:axId val="36572460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mn-cs"/>
              </a:defRPr>
            </a:pPr>
            <a:endParaRPr lang="es-CO"/>
          </a:p>
        </c:txPr>
        <c:crossAx val="3657327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aseline="0">
          <a:latin typeface="Times New Roman" panose="02020603050405020304" pitchFamily="18" charset="0"/>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Times New Roman" panose="02020603050405020304" pitchFamily="18" charset="0"/>
                <a:ea typeface="+mn-ea"/>
                <a:cs typeface="+mn-cs"/>
              </a:defRPr>
            </a:pPr>
            <a:r>
              <a:rPr lang="es-CO"/>
              <a:t>SISTEMA HIDRÁULICO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Times New Roman" panose="02020603050405020304" pitchFamily="18" charset="0"/>
              <a:ea typeface="+mn-ea"/>
              <a:cs typeface="+mn-cs"/>
            </a:defRPr>
          </a:pPr>
          <a:endParaRPr lang="es-CO"/>
        </a:p>
      </c:txPr>
    </c:title>
    <c:autoTitleDeleted val="0"/>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Times New Roman" panose="02020603050405020304" pitchFamily="18" charset="0"/>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[2]Hoja1!$I$20:$I$25</c:f>
              <c:strCache>
                <c:ptCount val="6"/>
                <c:pt idx="0">
                  <c:v>Mangueras</c:v>
                </c:pt>
                <c:pt idx="1">
                  <c:v>Cambio Empaquetadura</c:v>
                </c:pt>
                <c:pt idx="2">
                  <c:v>Fuga Hidraulica</c:v>
                </c:pt>
                <c:pt idx="3">
                  <c:v>Daño Cilindro</c:v>
                </c:pt>
                <c:pt idx="4">
                  <c:v>Bomba Hidraulica</c:v>
                </c:pt>
                <c:pt idx="5">
                  <c:v>Valvula de control </c:v>
                </c:pt>
              </c:strCache>
            </c:strRef>
          </c:cat>
          <c:val>
            <c:numRef>
              <c:f>[2]Hoja1!$J$20:$J$25</c:f>
              <c:numCache>
                <c:formatCode>General</c:formatCode>
                <c:ptCount val="6"/>
                <c:pt idx="0">
                  <c:v>16</c:v>
                </c:pt>
                <c:pt idx="1">
                  <c:v>9</c:v>
                </c:pt>
                <c:pt idx="2">
                  <c:v>7</c:v>
                </c:pt>
                <c:pt idx="3">
                  <c:v>3</c:v>
                </c:pt>
                <c:pt idx="4">
                  <c:v>2</c:v>
                </c:pt>
                <c:pt idx="5">
                  <c:v>1</c:v>
                </c:pt>
              </c:numCache>
            </c:numRef>
          </c:val>
          <c:extLst>
            <c:ext xmlns:c16="http://schemas.microsoft.com/office/drawing/2014/chart" uri="{C3380CC4-5D6E-409C-BE32-E72D297353CC}">
              <c16:uniqueId val="{00000000-41B8-43A6-AB4E-901BD9123D53}"/>
            </c:ext>
          </c:extLst>
        </c:ser>
        <c:dLbls>
          <c:dLblPos val="outEnd"/>
          <c:showLegendKey val="0"/>
          <c:showVal val="1"/>
          <c:showCatName val="0"/>
          <c:showSerName val="0"/>
          <c:showPercent val="0"/>
          <c:showBubbleSize val="0"/>
        </c:dLbls>
        <c:gapWidth val="182"/>
        <c:axId val="927071008"/>
        <c:axId val="927071968"/>
      </c:barChart>
      <c:catAx>
        <c:axId val="92707100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mn-cs"/>
              </a:defRPr>
            </a:pPr>
            <a:endParaRPr lang="es-CO"/>
          </a:p>
        </c:txPr>
        <c:crossAx val="927071968"/>
        <c:crosses val="autoZero"/>
        <c:auto val="1"/>
        <c:lblAlgn val="ctr"/>
        <c:lblOffset val="100"/>
        <c:noMultiLvlLbl val="0"/>
      </c:catAx>
      <c:valAx>
        <c:axId val="92707196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mn-cs"/>
              </a:defRPr>
            </a:pPr>
            <a:endParaRPr lang="es-CO"/>
          </a:p>
        </c:txPr>
        <c:crossAx val="9270710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aseline="0">
          <a:latin typeface="Times New Roman" panose="02020603050405020304" pitchFamily="18" charset="0"/>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Times New Roman" panose="02020603050405020304" pitchFamily="18" charset="0"/>
                <a:ea typeface="+mn-ea"/>
                <a:cs typeface="+mn-cs"/>
              </a:defRPr>
            </a:pPr>
            <a:r>
              <a:rPr lang="es-CO"/>
              <a:t>MOTOR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Times New Roman" panose="02020603050405020304" pitchFamily="18" charset="0"/>
              <a:ea typeface="+mn-ea"/>
              <a:cs typeface="+mn-cs"/>
            </a:defRPr>
          </a:pPr>
          <a:endParaRPr lang="es-CO"/>
        </a:p>
      </c:txPr>
    </c:title>
    <c:autoTitleDeleted val="0"/>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Times New Roman" panose="02020603050405020304" pitchFamily="18" charset="0"/>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[2]Hoja1!$M$6:$M$17</c:f>
              <c:strCache>
                <c:ptCount val="12"/>
                <c:pt idx="0">
                  <c:v>Daño Culata Temperatura</c:v>
                </c:pt>
                <c:pt idx="1">
                  <c:v>Daño Volante Motor</c:v>
                </c:pt>
                <c:pt idx="2">
                  <c:v>Reparacion Motor</c:v>
                </c:pt>
                <c:pt idx="3">
                  <c:v>Empaquetadura Carburador</c:v>
                </c:pt>
                <c:pt idx="4">
                  <c:v>Kit distribucion</c:v>
                </c:pt>
                <c:pt idx="5">
                  <c:v>Correas Distribución</c:v>
                </c:pt>
                <c:pt idx="6">
                  <c:v>Daño Impulsadores</c:v>
                </c:pt>
                <c:pt idx="7">
                  <c:v>Falla Rutina Mantenimiento</c:v>
                </c:pt>
                <c:pt idx="8">
                  <c:v>Baja Presion Aceite</c:v>
                </c:pt>
                <c:pt idx="9">
                  <c:v>Cambio Bujias</c:v>
                </c:pt>
                <c:pt idx="10">
                  <c:v>Sensor Presion Aceite </c:v>
                </c:pt>
                <c:pt idx="11">
                  <c:v>Material Externo Distribucion</c:v>
                </c:pt>
              </c:strCache>
            </c:strRef>
          </c:cat>
          <c:val>
            <c:numRef>
              <c:f>[2]Hoja1!$N$6:$N$17</c:f>
              <c:numCache>
                <c:formatCode>General</c:formatCode>
                <c:ptCount val="12"/>
                <c:pt idx="0">
                  <c:v>8</c:v>
                </c:pt>
                <c:pt idx="1">
                  <c:v>5</c:v>
                </c:pt>
                <c:pt idx="2">
                  <c:v>5</c:v>
                </c:pt>
                <c:pt idx="3">
                  <c:v>3</c:v>
                </c:pt>
                <c:pt idx="4">
                  <c:v>2</c:v>
                </c:pt>
                <c:pt idx="5">
                  <c:v>2</c:v>
                </c:pt>
                <c:pt idx="6">
                  <c:v>2</c:v>
                </c:pt>
                <c:pt idx="7">
                  <c:v>2</c:v>
                </c:pt>
                <c:pt idx="8">
                  <c:v>2</c:v>
                </c:pt>
                <c:pt idx="9">
                  <c:v>1</c:v>
                </c:pt>
                <c:pt idx="10">
                  <c:v>1</c:v>
                </c:pt>
                <c:pt idx="11">
                  <c:v>1</c:v>
                </c:pt>
              </c:numCache>
            </c:numRef>
          </c:val>
          <c:extLst>
            <c:ext xmlns:c16="http://schemas.microsoft.com/office/drawing/2014/chart" uri="{C3380CC4-5D6E-409C-BE32-E72D297353CC}">
              <c16:uniqueId val="{00000000-CF7D-4D67-8720-6B642E47B104}"/>
            </c:ext>
          </c:extLst>
        </c:ser>
        <c:dLbls>
          <c:dLblPos val="outEnd"/>
          <c:showLegendKey val="0"/>
          <c:showVal val="1"/>
          <c:showCatName val="0"/>
          <c:showSerName val="0"/>
          <c:showPercent val="0"/>
          <c:showBubbleSize val="0"/>
        </c:dLbls>
        <c:gapWidth val="182"/>
        <c:axId val="940782576"/>
        <c:axId val="940783536"/>
      </c:barChart>
      <c:catAx>
        <c:axId val="94078257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mn-cs"/>
              </a:defRPr>
            </a:pPr>
            <a:endParaRPr lang="es-CO"/>
          </a:p>
        </c:txPr>
        <c:crossAx val="940783536"/>
        <c:crosses val="autoZero"/>
        <c:auto val="1"/>
        <c:lblAlgn val="ctr"/>
        <c:lblOffset val="100"/>
        <c:noMultiLvlLbl val="0"/>
      </c:catAx>
      <c:valAx>
        <c:axId val="94078353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mn-cs"/>
              </a:defRPr>
            </a:pPr>
            <a:endParaRPr lang="es-CO"/>
          </a:p>
        </c:txPr>
        <c:crossAx val="9407825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aseline="0">
          <a:latin typeface="Times New Roman" panose="02020603050405020304" pitchFamily="18" charset="0"/>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Times New Roman" panose="02020603050405020304" pitchFamily="18" charset="0"/>
                <a:ea typeface="+mn-ea"/>
                <a:cs typeface="+mn-cs"/>
              </a:defRPr>
            </a:pPr>
            <a:r>
              <a:rPr lang="es-CO"/>
              <a:t>SISTEMA ELECTRICO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Times New Roman" panose="02020603050405020304" pitchFamily="18" charset="0"/>
              <a:ea typeface="+mn-ea"/>
              <a:cs typeface="+mn-cs"/>
            </a:defRPr>
          </a:pPr>
          <a:endParaRPr lang="es-CO"/>
        </a:p>
      </c:txPr>
    </c:title>
    <c:autoTitleDeleted val="0"/>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Times New Roman" panose="02020603050405020304" pitchFamily="18" charset="0"/>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[2]Hoja1!$M$21:$M$29</c:f>
              <c:strCache>
                <c:ptCount val="9"/>
                <c:pt idx="0">
                  <c:v>Motor de Arranque</c:v>
                </c:pt>
                <c:pt idx="1">
                  <c:v>Switch de Encendido</c:v>
                </c:pt>
                <c:pt idx="2">
                  <c:v>Sistema GLP</c:v>
                </c:pt>
                <c:pt idx="3">
                  <c:v>Mando Marchas</c:v>
                </c:pt>
                <c:pt idx="4">
                  <c:v>Daño Alternador</c:v>
                </c:pt>
                <c:pt idx="5">
                  <c:v>Kit de Distribución</c:v>
                </c:pt>
                <c:pt idx="6">
                  <c:v>Sistema Identificacion</c:v>
                </c:pt>
                <c:pt idx="7">
                  <c:v>Luces</c:v>
                </c:pt>
                <c:pt idx="8">
                  <c:v>Daño Fusibles</c:v>
                </c:pt>
              </c:strCache>
            </c:strRef>
          </c:cat>
          <c:val>
            <c:numRef>
              <c:f>[2]Hoja1!$N$21:$N$29</c:f>
              <c:numCache>
                <c:formatCode>General</c:formatCode>
                <c:ptCount val="9"/>
                <c:pt idx="0">
                  <c:v>6</c:v>
                </c:pt>
                <c:pt idx="1">
                  <c:v>4</c:v>
                </c:pt>
                <c:pt idx="2">
                  <c:v>4</c:v>
                </c:pt>
                <c:pt idx="3">
                  <c:v>3</c:v>
                </c:pt>
                <c:pt idx="4">
                  <c:v>2</c:v>
                </c:pt>
                <c:pt idx="5">
                  <c:v>1</c:v>
                </c:pt>
                <c:pt idx="6">
                  <c:v>1</c:v>
                </c:pt>
                <c:pt idx="7">
                  <c:v>1</c:v>
                </c:pt>
                <c:pt idx="8">
                  <c:v>1</c:v>
                </c:pt>
              </c:numCache>
            </c:numRef>
          </c:val>
          <c:extLst>
            <c:ext xmlns:c16="http://schemas.microsoft.com/office/drawing/2014/chart" uri="{C3380CC4-5D6E-409C-BE32-E72D297353CC}">
              <c16:uniqueId val="{00000000-F983-4D67-8536-41ABA0290ED9}"/>
            </c:ext>
          </c:extLst>
        </c:ser>
        <c:dLbls>
          <c:dLblPos val="outEnd"/>
          <c:showLegendKey val="0"/>
          <c:showVal val="1"/>
          <c:showCatName val="0"/>
          <c:showSerName val="0"/>
          <c:showPercent val="0"/>
          <c:showBubbleSize val="0"/>
        </c:dLbls>
        <c:gapWidth val="182"/>
        <c:axId val="950383280"/>
        <c:axId val="950383760"/>
      </c:barChart>
      <c:catAx>
        <c:axId val="95038328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mn-cs"/>
              </a:defRPr>
            </a:pPr>
            <a:endParaRPr lang="es-CO"/>
          </a:p>
        </c:txPr>
        <c:crossAx val="950383760"/>
        <c:crosses val="autoZero"/>
        <c:auto val="1"/>
        <c:lblAlgn val="ctr"/>
        <c:lblOffset val="100"/>
        <c:noMultiLvlLbl val="0"/>
      </c:catAx>
      <c:valAx>
        <c:axId val="95038376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mn-cs"/>
              </a:defRPr>
            </a:pPr>
            <a:endParaRPr lang="es-CO"/>
          </a:p>
        </c:txPr>
        <c:crossAx val="950383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aseline="0">
          <a:latin typeface="Times New Roman" panose="02020603050405020304" pitchFamily="18" charset="0"/>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Times New Roman" panose="02020603050405020304" pitchFamily="18" charset="0"/>
                <a:ea typeface="+mn-ea"/>
                <a:cs typeface="+mn-cs"/>
              </a:defRPr>
            </a:pPr>
            <a:r>
              <a:rPr lang="es-CO"/>
              <a:t>SISTEMA DE DIRECCIÓN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Times New Roman" panose="02020603050405020304" pitchFamily="18" charset="0"/>
              <a:ea typeface="+mn-ea"/>
              <a:cs typeface="+mn-cs"/>
            </a:defRPr>
          </a:pPr>
          <a:endParaRPr lang="es-CO"/>
        </a:p>
      </c:txPr>
    </c:title>
    <c:autoTitleDeleted val="0"/>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Times New Roman" panose="02020603050405020304" pitchFamily="18" charset="0"/>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[2]Hoja1!$Q$6:$Q$11</c:f>
              <c:strCache>
                <c:ptCount val="6"/>
                <c:pt idx="0">
                  <c:v>Daño Rodamientos Tapa Cubo</c:v>
                </c:pt>
                <c:pt idx="1">
                  <c:v>Ajuste Splinder Direccion</c:v>
                </c:pt>
                <c:pt idx="2">
                  <c:v>Kit Sellos Cilindro Direccion</c:v>
                </c:pt>
                <c:pt idx="3">
                  <c:v>Daño Cubo Direccion </c:v>
                </c:pt>
                <c:pt idx="4">
                  <c:v>Daño Orbitrol</c:v>
                </c:pt>
                <c:pt idx="5">
                  <c:v>Casquillo Pivote</c:v>
                </c:pt>
              </c:strCache>
            </c:strRef>
          </c:cat>
          <c:val>
            <c:numRef>
              <c:f>[2]Hoja1!$R$6:$R$11</c:f>
              <c:numCache>
                <c:formatCode>General</c:formatCode>
                <c:ptCount val="6"/>
                <c:pt idx="0">
                  <c:v>3</c:v>
                </c:pt>
                <c:pt idx="1">
                  <c:v>3</c:v>
                </c:pt>
                <c:pt idx="2">
                  <c:v>2</c:v>
                </c:pt>
                <c:pt idx="3">
                  <c:v>2</c:v>
                </c:pt>
                <c:pt idx="4">
                  <c:v>1</c:v>
                </c:pt>
                <c:pt idx="5">
                  <c:v>1</c:v>
                </c:pt>
              </c:numCache>
            </c:numRef>
          </c:val>
          <c:extLst>
            <c:ext xmlns:c16="http://schemas.microsoft.com/office/drawing/2014/chart" uri="{C3380CC4-5D6E-409C-BE32-E72D297353CC}">
              <c16:uniqueId val="{00000000-3C8A-4D41-8389-F2EB7A77E7AE}"/>
            </c:ext>
          </c:extLst>
        </c:ser>
        <c:dLbls>
          <c:dLblPos val="outEnd"/>
          <c:showLegendKey val="0"/>
          <c:showVal val="1"/>
          <c:showCatName val="0"/>
          <c:showSerName val="0"/>
          <c:showPercent val="0"/>
          <c:showBubbleSize val="0"/>
        </c:dLbls>
        <c:gapWidth val="182"/>
        <c:axId val="365709248"/>
        <c:axId val="365715488"/>
      </c:barChart>
      <c:catAx>
        <c:axId val="3657092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mn-cs"/>
              </a:defRPr>
            </a:pPr>
            <a:endParaRPr lang="es-CO"/>
          </a:p>
        </c:txPr>
        <c:crossAx val="365715488"/>
        <c:crosses val="autoZero"/>
        <c:auto val="1"/>
        <c:lblAlgn val="ctr"/>
        <c:lblOffset val="100"/>
        <c:noMultiLvlLbl val="0"/>
      </c:catAx>
      <c:valAx>
        <c:axId val="36571548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mn-cs"/>
              </a:defRPr>
            </a:pPr>
            <a:endParaRPr lang="es-CO"/>
          </a:p>
        </c:txPr>
        <c:crossAx val="3657092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aseline="0">
          <a:latin typeface="Times New Roman" panose="02020603050405020304" pitchFamily="18" charset="0"/>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Times New Roman" panose="02020603050405020304" pitchFamily="18" charset="0"/>
                <a:ea typeface="+mn-ea"/>
                <a:cs typeface="+mn-cs"/>
              </a:defRPr>
            </a:pPr>
            <a:r>
              <a:rPr lang="es-CO"/>
              <a:t>SISTEMA DE REFRIGERACIÓN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Times New Roman" panose="02020603050405020304" pitchFamily="18" charset="0"/>
              <a:ea typeface="+mn-ea"/>
              <a:cs typeface="+mn-cs"/>
            </a:defRPr>
          </a:pPr>
          <a:endParaRPr lang="es-CO"/>
        </a:p>
      </c:txPr>
    </c:title>
    <c:autoTitleDeleted val="0"/>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Times New Roman" panose="02020603050405020304" pitchFamily="18" charset="0"/>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[2]Hoja1!$Q$15:$Q$17</c:f>
              <c:strCache>
                <c:ptCount val="3"/>
                <c:pt idx="0">
                  <c:v>Daño Radiador</c:v>
                </c:pt>
                <c:pt idx="1">
                  <c:v>Cambio Manguera</c:v>
                </c:pt>
                <c:pt idx="2">
                  <c:v>Daño Ventilador</c:v>
                </c:pt>
              </c:strCache>
            </c:strRef>
          </c:cat>
          <c:val>
            <c:numRef>
              <c:f>[2]Hoja1!$R$15:$R$17</c:f>
              <c:numCache>
                <c:formatCode>General</c:formatCode>
                <c:ptCount val="3"/>
                <c:pt idx="0">
                  <c:v>8</c:v>
                </c:pt>
                <c:pt idx="1">
                  <c:v>3</c:v>
                </c:pt>
                <c:pt idx="2">
                  <c:v>1</c:v>
                </c:pt>
              </c:numCache>
            </c:numRef>
          </c:val>
          <c:extLst>
            <c:ext xmlns:c16="http://schemas.microsoft.com/office/drawing/2014/chart" uri="{C3380CC4-5D6E-409C-BE32-E72D297353CC}">
              <c16:uniqueId val="{00000000-B6B4-4DDA-86D9-A4E09A7447DB}"/>
            </c:ext>
          </c:extLst>
        </c:ser>
        <c:dLbls>
          <c:dLblPos val="outEnd"/>
          <c:showLegendKey val="0"/>
          <c:showVal val="1"/>
          <c:showCatName val="0"/>
          <c:showSerName val="0"/>
          <c:showPercent val="0"/>
          <c:showBubbleSize val="0"/>
        </c:dLbls>
        <c:gapWidth val="182"/>
        <c:axId val="1037021072"/>
        <c:axId val="1037023472"/>
      </c:barChart>
      <c:catAx>
        <c:axId val="103702107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mn-cs"/>
              </a:defRPr>
            </a:pPr>
            <a:endParaRPr lang="es-CO"/>
          </a:p>
        </c:txPr>
        <c:crossAx val="1037023472"/>
        <c:crosses val="autoZero"/>
        <c:auto val="1"/>
        <c:lblAlgn val="ctr"/>
        <c:lblOffset val="100"/>
        <c:noMultiLvlLbl val="0"/>
      </c:catAx>
      <c:valAx>
        <c:axId val="10370234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mn-cs"/>
              </a:defRPr>
            </a:pPr>
            <a:endParaRPr lang="es-CO"/>
          </a:p>
        </c:txPr>
        <c:crossAx val="10370210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aseline="0">
          <a:latin typeface="Times New Roman" panose="02020603050405020304" pitchFamily="18" charset="0"/>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Times New Roman" panose="02020603050405020304" pitchFamily="18" charset="0"/>
                <a:ea typeface="+mn-ea"/>
                <a:cs typeface="+mn-cs"/>
              </a:defRPr>
            </a:pPr>
            <a:r>
              <a:rPr lang="es-CO"/>
              <a:t>SISTEMA DE FRENOS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Times New Roman" panose="02020603050405020304" pitchFamily="18" charset="0"/>
              <a:ea typeface="+mn-ea"/>
              <a:cs typeface="+mn-cs"/>
            </a:defRPr>
          </a:pPr>
          <a:endParaRPr lang="es-CO"/>
        </a:p>
      </c:txPr>
    </c:title>
    <c:autoTitleDeleted val="0"/>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Times New Roman" panose="02020603050405020304" pitchFamily="18" charset="0"/>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[2]Hoja1!$Q$21:$Q$25</c:f>
              <c:strCache>
                <c:ptCount val="5"/>
                <c:pt idx="0">
                  <c:v>Bandas Freno</c:v>
                </c:pt>
                <c:pt idx="1">
                  <c:v>Cilindros de Rueda</c:v>
                </c:pt>
                <c:pt idx="2">
                  <c:v>Retenedor Rueda</c:v>
                </c:pt>
                <c:pt idx="3">
                  <c:v>Graduacion Frenos</c:v>
                </c:pt>
                <c:pt idx="4">
                  <c:v>Cambio Bomba Freno</c:v>
                </c:pt>
              </c:strCache>
            </c:strRef>
          </c:cat>
          <c:val>
            <c:numRef>
              <c:f>[2]Hoja1!$R$21:$R$25</c:f>
              <c:numCache>
                <c:formatCode>General</c:formatCode>
                <c:ptCount val="5"/>
                <c:pt idx="0">
                  <c:v>6</c:v>
                </c:pt>
                <c:pt idx="1">
                  <c:v>2</c:v>
                </c:pt>
                <c:pt idx="2">
                  <c:v>2</c:v>
                </c:pt>
                <c:pt idx="3">
                  <c:v>1</c:v>
                </c:pt>
                <c:pt idx="4">
                  <c:v>1</c:v>
                </c:pt>
              </c:numCache>
            </c:numRef>
          </c:val>
          <c:extLst>
            <c:ext xmlns:c16="http://schemas.microsoft.com/office/drawing/2014/chart" uri="{C3380CC4-5D6E-409C-BE32-E72D297353CC}">
              <c16:uniqueId val="{00000000-49C0-4EF3-AA8D-C67C7AE9B61E}"/>
            </c:ext>
          </c:extLst>
        </c:ser>
        <c:dLbls>
          <c:dLblPos val="outEnd"/>
          <c:showLegendKey val="0"/>
          <c:showVal val="1"/>
          <c:showCatName val="0"/>
          <c:showSerName val="0"/>
          <c:showPercent val="0"/>
          <c:showBubbleSize val="0"/>
        </c:dLbls>
        <c:gapWidth val="182"/>
        <c:axId val="950404400"/>
        <c:axId val="950424560"/>
      </c:barChart>
      <c:catAx>
        <c:axId val="9504044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mn-cs"/>
              </a:defRPr>
            </a:pPr>
            <a:endParaRPr lang="es-CO"/>
          </a:p>
        </c:txPr>
        <c:crossAx val="950424560"/>
        <c:crosses val="autoZero"/>
        <c:auto val="1"/>
        <c:lblAlgn val="ctr"/>
        <c:lblOffset val="100"/>
        <c:noMultiLvlLbl val="0"/>
      </c:catAx>
      <c:valAx>
        <c:axId val="95042456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mn-cs"/>
              </a:defRPr>
            </a:pPr>
            <a:endParaRPr lang="es-CO"/>
          </a:p>
        </c:txPr>
        <c:crossAx val="9504044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aseline="0">
          <a:latin typeface="Times New Roman" panose="02020603050405020304" pitchFamily="18" charset="0"/>
        </a:defRPr>
      </a:pPr>
      <a:endParaRPr lang="es-CO"/>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_xlchart.v1.2</cx:f>
      </cx:numDim>
    </cx:data>
    <cx:data id="1">
      <cx:strDim type="cat">
        <cx:f>_xlchart.v1.0</cx:f>
      </cx:strDim>
      <cx:numDim type="val">
        <cx:f>_xlchart.v1.4</cx:f>
      </cx:numDim>
    </cx:data>
  </cx:chartData>
  <cx:chart>
    <cx:title pos="t" align="ctr" overlay="0">
      <cx:tx>
        <cx:txData>
          <cx:v>PARETO FALLAS POR SISTEMAS</cx:v>
        </cx:txData>
      </cx:tx>
      <cx:txPr>
        <a:bodyPr spcFirstLastPara="1" vertOverflow="ellipsis" wrap="square" lIns="0" tIns="0" rIns="0" bIns="0" anchor="ctr" anchorCtr="1"/>
        <a:lstStyle/>
        <a:p>
          <a:pPr algn="ctr">
            <a:defRPr baseline="0">
              <a:latin typeface="Times New Roman" panose="02020603050405020304" pitchFamily="18" charset="0"/>
            </a:defRPr>
          </a:pPr>
          <a:r>
            <a:rPr lang="es-CO" baseline="0">
              <a:latin typeface="Times New Roman" panose="02020603050405020304" pitchFamily="18" charset="0"/>
            </a:rPr>
            <a:t>PARETO FALLAS POR SISTEMAS</a:t>
          </a:r>
        </a:p>
      </cx:txPr>
    </cx:title>
    <cx:plotArea>
      <cx:plotAreaRegion>
        <cx:series layoutId="clusteredColumn" uniqueId="{53AC8F91-D59B-4048-8867-89244729FBB3}" formatIdx="0">
          <cx:tx>
            <cx:txData>
              <cx:f>_xlchart.v1.1</cx:f>
              <cx:v>N° Eventos</cx:v>
            </cx:txData>
          </cx:tx>
          <cx:dataId val="0"/>
          <cx:layoutPr>
            <cx:aggregation/>
          </cx:layoutPr>
          <cx:axisId val="1"/>
        </cx:series>
        <cx:series layoutId="clusteredColumn" hidden="1" uniqueId="{14C78678-8297-4045-9348-B03F396E30FC}" formatIdx="2">
          <cx:tx>
            <cx:txData>
              <cx:f>_xlchart.v1.3</cx:f>
              <cx:v>% Frecuencia</cx:v>
            </cx:txData>
          </cx:tx>
          <cx:dataId val="1"/>
          <cx:layoutPr>
            <cx:aggregation/>
          </cx:layoutPr>
          <cx:axisId val="1"/>
        </cx:series>
        <cx:series layoutId="paretoLine" ownerIdx="0" uniqueId="{748BDF43-C4F6-413F-9EF3-6BB9A6992D7D}" formatIdx="1">
          <cx:axisId val="2"/>
        </cx:series>
        <cx:series layoutId="paretoLine" ownerIdx="1" uniqueId="{48269071-5F5E-490F-A8F5-AFC9C59C41E5}" formatIdx="3">
          <cx:axisId val="2"/>
        </cx:series>
      </cx:plotAreaRegion>
      <cx:axis id="0">
        <cx:catScaling gapWidth="0"/>
        <cx:tickLabels/>
        <cx:txPr>
          <a:bodyPr vertOverflow="overflow" horzOverflow="overflow" wrap="square" lIns="0" tIns="0" rIns="0" bIns="0"/>
          <a:lstStyle/>
          <a:p>
            <a:pPr algn="ctr" rtl="0">
              <a:defRPr sz="900" b="0" i="0" baseline="0">
                <a:solidFill>
                  <a:srgbClr val="595959"/>
                </a:solidFill>
                <a:latin typeface="Times New Roman" panose="02020603050405020304" pitchFamily="18" charset="0"/>
                <a:ea typeface="Calibri" panose="020F0502020204030204" pitchFamily="34" charset="0"/>
                <a:cs typeface="Calibri" panose="020F0502020204030204" pitchFamily="34" charset="0"/>
              </a:defRPr>
            </a:pPr>
            <a:endParaRPr lang="es-CO" baseline="0">
              <a:latin typeface="Times New Roman" panose="02020603050405020304" pitchFamily="18" charset="0"/>
            </a:endParaRPr>
          </a:p>
        </cx:txPr>
      </cx:axis>
      <cx:axis id="1">
        <cx:valScaling/>
        <cx:majorGridlines/>
        <cx:tickLabels/>
        <cx:txPr>
          <a:bodyPr vertOverflow="overflow" horzOverflow="overflow" wrap="square" lIns="0" tIns="0" rIns="0" bIns="0"/>
          <a:lstStyle/>
          <a:p>
            <a:pPr algn="ctr" rtl="0">
              <a:defRPr sz="900" b="0" i="0" baseline="0">
                <a:solidFill>
                  <a:srgbClr val="595959"/>
                </a:solidFill>
                <a:latin typeface="Times New Roman" panose="02020603050405020304" pitchFamily="18" charset="0"/>
                <a:ea typeface="Calibri" panose="020F0502020204030204" pitchFamily="34" charset="0"/>
                <a:cs typeface="Calibri" panose="020F0502020204030204" pitchFamily="34" charset="0"/>
              </a:defRPr>
            </a:pPr>
            <a:endParaRPr lang="es-CO" baseline="0">
              <a:latin typeface="Times New Roman" panose="02020603050405020304" pitchFamily="18" charset="0"/>
            </a:endParaRPr>
          </a:p>
        </cx:txPr>
      </cx:axis>
      <cx:axis id="2">
        <cx:valScaling max="1" min="0"/>
        <cx:units unit="percentage"/>
        <cx:tickLabels/>
        <cx:txPr>
          <a:bodyPr vertOverflow="overflow" horzOverflow="overflow" wrap="square" lIns="0" tIns="0" rIns="0" bIns="0"/>
          <a:lstStyle/>
          <a:p>
            <a:pPr algn="ctr" rtl="0">
              <a:defRPr sz="900" b="0" i="0" baseline="0">
                <a:solidFill>
                  <a:srgbClr val="595959"/>
                </a:solidFill>
                <a:latin typeface="Times New Roman" panose="02020603050405020304" pitchFamily="18" charset="0"/>
                <a:ea typeface="Calibri" panose="020F0502020204030204" pitchFamily="34" charset="0"/>
                <a:cs typeface="Calibri" panose="020F0502020204030204" pitchFamily="34" charset="0"/>
              </a:defRPr>
            </a:pPr>
            <a:endParaRPr lang="es-CO" baseline="0">
              <a:latin typeface="Times New Roman" panose="02020603050405020304" pitchFamily="18" charset="0"/>
            </a:endParaRPr>
          </a:p>
        </cx:txPr>
      </cx:axis>
    </cx:plotArea>
  </cx:chart>
  <cx:clrMapOvr bg1="lt1" tx1="dk1" bg2="lt2" tx2="dk2" accent1="accent1" accent2="accent2" accent3="accent3" accent4="accent4" accent5="accent5" accent6="accent6" hlink="hlink" folHlink="folHlink"/>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chart" Target="../charts/chart1.xml"/><Relationship Id="rId1" Type="http://schemas.microsoft.com/office/2014/relationships/chartEx" Target="../charts/chartEx1.xml"/><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2</xdr:col>
      <xdr:colOff>145805</xdr:colOff>
      <xdr:row>23</xdr:row>
      <xdr:rowOff>18317</xdr:rowOff>
    </xdr:from>
    <xdr:to>
      <xdr:col>6</xdr:col>
      <xdr:colOff>565638</xdr:colOff>
      <xdr:row>37</xdr:row>
      <xdr:rowOff>94517</xdr:rowOff>
    </xdr:to>
    <mc:AlternateContent xmlns:mc="http://schemas.openxmlformats.org/markup-compatibility/2006">
      <mc:Choice xmlns:cx1="http://schemas.microsoft.com/office/drawing/2015/9/8/chartex" Requires="cx1">
        <xdr:graphicFrame macro="">
          <xdr:nvGraphicFramePr>
            <xdr:cNvPr id="3" name="Gráfico 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2203205" y="4308377"/>
              <a:ext cx="4694653" cy="2636520"/>
            </a:xfrm>
            <a:prstGeom prst="rect">
              <a:avLst/>
            </a:prstGeom>
            <a:solidFill>
              <a:prstClr val="white"/>
            </a:solidFill>
            <a:ln w="1">
              <a:solidFill>
                <a:prstClr val="green"/>
              </a:solidFill>
            </a:ln>
          </xdr:spPr>
          <xdr:txBody>
            <a:bodyPr vertOverflow="clip" horzOverflow="clip"/>
            <a:lstStyle/>
            <a:p>
              <a:r>
                <a:rPr lang="es-CO"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7</xdr:col>
      <xdr:colOff>341780</xdr:colOff>
      <xdr:row>27</xdr:row>
      <xdr:rowOff>169208</xdr:rowOff>
    </xdr:from>
    <xdr:to>
      <xdr:col>11</xdr:col>
      <xdr:colOff>61633</xdr:colOff>
      <xdr:row>42</xdr:row>
      <xdr:rowOff>54908</xdr:rowOff>
    </xdr:to>
    <xdr:graphicFrame macro="">
      <xdr:nvGraphicFramePr>
        <xdr:cNvPr id="4" name="Gráfico 3">
          <a:extLst>
            <a:ext uri="{FF2B5EF4-FFF2-40B4-BE49-F238E27FC236}">
              <a16:creationId xmlns:a16="http://schemas.microsoft.com/office/drawing/2014/main" id="{0FC60C37-D315-92F6-E5D0-BCD79571AF9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358588</xdr:colOff>
      <xdr:row>43</xdr:row>
      <xdr:rowOff>45204</xdr:rowOff>
    </xdr:from>
    <xdr:to>
      <xdr:col>11</xdr:col>
      <xdr:colOff>85659</xdr:colOff>
      <xdr:row>57</xdr:row>
      <xdr:rowOff>166607</xdr:rowOff>
    </xdr:to>
    <xdr:graphicFrame macro="">
      <xdr:nvGraphicFramePr>
        <xdr:cNvPr id="2" name="Gráfico 1">
          <a:extLst>
            <a:ext uri="{FF2B5EF4-FFF2-40B4-BE49-F238E27FC236}">
              <a16:creationId xmlns:a16="http://schemas.microsoft.com/office/drawing/2014/main" id="{5671C6EA-B196-4783-8E4F-AA616733F7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634747</xdr:colOff>
      <xdr:row>29</xdr:row>
      <xdr:rowOff>137699</xdr:rowOff>
    </xdr:from>
    <xdr:to>
      <xdr:col>16</xdr:col>
      <xdr:colOff>228296</xdr:colOff>
      <xdr:row>44</xdr:row>
      <xdr:rowOff>68603</xdr:rowOff>
    </xdr:to>
    <xdr:graphicFrame macro="">
      <xdr:nvGraphicFramePr>
        <xdr:cNvPr id="5" name="Gráfico 4">
          <a:extLst>
            <a:ext uri="{FF2B5EF4-FFF2-40B4-BE49-F238E27FC236}">
              <a16:creationId xmlns:a16="http://schemas.microsoft.com/office/drawing/2014/main" id="{2AA0F9B6-FFAB-4FC7-A057-92F4831515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634746</xdr:colOff>
      <xdr:row>45</xdr:row>
      <xdr:rowOff>51663</xdr:rowOff>
    </xdr:from>
    <xdr:to>
      <xdr:col>16</xdr:col>
      <xdr:colOff>228295</xdr:colOff>
      <xdr:row>59</xdr:row>
      <xdr:rowOff>173066</xdr:rowOff>
    </xdr:to>
    <xdr:graphicFrame macro="">
      <xdr:nvGraphicFramePr>
        <xdr:cNvPr id="6" name="Gráfico 5">
          <a:extLst>
            <a:ext uri="{FF2B5EF4-FFF2-40B4-BE49-F238E27FC236}">
              <a16:creationId xmlns:a16="http://schemas.microsoft.com/office/drawing/2014/main" id="{77A0B981-F519-4330-B1F7-897DC295E5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16</xdr:col>
      <xdr:colOff>979089</xdr:colOff>
      <xdr:row>29</xdr:row>
      <xdr:rowOff>171317</xdr:rowOff>
    </xdr:from>
    <xdr:to>
      <xdr:col>21</xdr:col>
      <xdr:colOff>540921</xdr:colOff>
      <xdr:row>44</xdr:row>
      <xdr:rowOff>102221</xdr:rowOff>
    </xdr:to>
    <xdr:graphicFrame macro="">
      <xdr:nvGraphicFramePr>
        <xdr:cNvPr id="7" name="Gráfico 6">
          <a:extLst>
            <a:ext uri="{FF2B5EF4-FFF2-40B4-BE49-F238E27FC236}">
              <a16:creationId xmlns:a16="http://schemas.microsoft.com/office/drawing/2014/main" id="{06002389-B152-4F11-95C8-21DB00CE54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16</xdr:col>
      <xdr:colOff>1001502</xdr:colOff>
      <xdr:row>46</xdr:row>
      <xdr:rowOff>6837</xdr:rowOff>
    </xdr:from>
    <xdr:to>
      <xdr:col>21</xdr:col>
      <xdr:colOff>563334</xdr:colOff>
      <xdr:row>60</xdr:row>
      <xdr:rowOff>128240</xdr:rowOff>
    </xdr:to>
    <xdr:graphicFrame macro="">
      <xdr:nvGraphicFramePr>
        <xdr:cNvPr id="8" name="Gráfico 7">
          <a:extLst>
            <a:ext uri="{FF2B5EF4-FFF2-40B4-BE49-F238E27FC236}">
              <a16:creationId xmlns:a16="http://schemas.microsoft.com/office/drawing/2014/main" id="{97F858F1-0690-4EAB-84F9-31D2F064B9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22</xdr:col>
      <xdr:colOff>145486</xdr:colOff>
      <xdr:row>30</xdr:row>
      <xdr:rowOff>67235</xdr:rowOff>
    </xdr:from>
    <xdr:to>
      <xdr:col>28</xdr:col>
      <xdr:colOff>126113</xdr:colOff>
      <xdr:row>45</xdr:row>
      <xdr:rowOff>1367</xdr:rowOff>
    </xdr:to>
    <xdr:graphicFrame macro="">
      <xdr:nvGraphicFramePr>
        <xdr:cNvPr id="9" name="Gráfico 8">
          <a:extLst>
            <a:ext uri="{FF2B5EF4-FFF2-40B4-BE49-F238E27FC236}">
              <a16:creationId xmlns:a16="http://schemas.microsoft.com/office/drawing/2014/main" id="{1715CD85-74B1-4423-86C8-56E939DA9F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olsubsidio365-my.sharepoint.com/Users/jfsilva/OneDrive%20-%20Gaseosas%20Postobon%20S.A/Escritorio/Postobon/Equipos%20en%20Taller%20T2/T2-3/0371%20Villavicencio.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BRAYFORSER\Downloads\Datos%20Proyecto%20(1)%201%20(version%201).xlsx" TargetMode="External"/><Relationship Id="rId1" Type="http://schemas.openxmlformats.org/officeDocument/2006/relationships/externalLinkPath" Target="Datos%20Proyecto%20(1)%201%20(version%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jfsilva\OneDrive%20-%20Gaseosas%20Postobon%20S.A\Documentos\Postobon\Equipos%20en%20Taller%20T2\T2-3\0371%20Villavicencio.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fsilva\OneDrive%20-%20Gaseosas%20Postobon%20S.A\Escritorio\Postobon\Equipos%20en%20Taller%20T2\T2-3\0371%20Villavicenci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Listas desplegables"/>
    </sheetNames>
    <sheetDataSet>
      <sheetData sheetId="0" refreshError="1"/>
      <sheetData sheetId="1">
        <row r="2">
          <cell r="C2" t="str">
            <v>Preventivo</v>
          </cell>
          <cell r="F2" t="str">
            <v>Alimentación</v>
          </cell>
          <cell r="H2" t="str">
            <v>Villavicencio</v>
          </cell>
        </row>
        <row r="3">
          <cell r="C3" t="str">
            <v>Correctivo</v>
          </cell>
          <cell r="F3" t="str">
            <v>Alistamiento equipo</v>
          </cell>
          <cell r="H3" t="str">
            <v>Calle 80</v>
          </cell>
        </row>
        <row r="4">
          <cell r="C4" t="str">
            <v>Overhaul</v>
          </cell>
          <cell r="F4" t="str">
            <v>Cabina</v>
          </cell>
          <cell r="H4" t="str">
            <v>Gascol Centro</v>
          </cell>
        </row>
        <row r="5">
          <cell r="F5" t="str">
            <v>Chasis</v>
          </cell>
          <cell r="H5" t="str">
            <v>Granada</v>
          </cell>
        </row>
        <row r="6">
          <cell r="F6" t="str">
            <v>Combustible</v>
          </cell>
          <cell r="H6" t="str">
            <v>ADN</v>
          </cell>
        </row>
        <row r="7">
          <cell r="F7" t="str">
            <v>Dirección</v>
          </cell>
          <cell r="H7" t="str">
            <v>Taller externo</v>
          </cell>
        </row>
        <row r="8">
          <cell r="F8" t="str">
            <v>Eléctrico</v>
          </cell>
        </row>
        <row r="9">
          <cell r="F9" t="str">
            <v>Estructural</v>
          </cell>
        </row>
        <row r="10">
          <cell r="F10" t="str">
            <v>Filtración</v>
          </cell>
        </row>
        <row r="11">
          <cell r="F11" t="str">
            <v>Frenos</v>
          </cell>
        </row>
        <row r="12">
          <cell r="F12" t="str">
            <v>Herramientas</v>
          </cell>
        </row>
        <row r="13">
          <cell r="F13" t="str">
            <v>Hidraulico</v>
          </cell>
        </row>
        <row r="14">
          <cell r="F14" t="str">
            <v>Latonería y pintura</v>
          </cell>
        </row>
        <row r="15">
          <cell r="F15" t="str">
            <v>Lavado y impieza</v>
          </cell>
        </row>
        <row r="16">
          <cell r="F16" t="str">
            <v>Llantas</v>
          </cell>
        </row>
        <row r="17">
          <cell r="F17" t="str">
            <v>Locativo</v>
          </cell>
        </row>
        <row r="18">
          <cell r="F18" t="str">
            <v>Lubricación</v>
          </cell>
        </row>
        <row r="19">
          <cell r="F19" t="str">
            <v>Mastil</v>
          </cell>
        </row>
        <row r="20">
          <cell r="F20" t="str">
            <v>Miscelaneos</v>
          </cell>
        </row>
        <row r="21">
          <cell r="F21" t="str">
            <v>Motor</v>
          </cell>
        </row>
        <row r="22">
          <cell r="F22" t="str">
            <v>Neumatico</v>
          </cell>
        </row>
        <row r="23">
          <cell r="F23" t="str">
            <v>Refrigeración</v>
          </cell>
        </row>
        <row r="24">
          <cell r="F24" t="str">
            <v>Reglamentarios</v>
          </cell>
        </row>
        <row r="25">
          <cell r="F25" t="str">
            <v>Rodamientos</v>
          </cell>
        </row>
        <row r="26">
          <cell r="F26" t="str">
            <v>Ruedas</v>
          </cell>
        </row>
        <row r="27">
          <cell r="F27" t="str">
            <v>Servicio</v>
          </cell>
        </row>
        <row r="28">
          <cell r="F28" t="str">
            <v>Suspensión</v>
          </cell>
        </row>
        <row r="29">
          <cell r="F29" t="str">
            <v>Transmisión</v>
          </cell>
        </row>
        <row r="30">
          <cell r="F30" t="str">
            <v>Tren de apoyo</v>
          </cell>
        </row>
        <row r="31">
          <cell r="F31" t="str">
            <v>Tren motriz</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3"/>
      <sheetName val="Hoja1"/>
      <sheetName val="Entrada Taller"/>
      <sheetName val="Horas"/>
      <sheetName val="0415"/>
      <sheetName val="0416"/>
      <sheetName val="0427"/>
      <sheetName val="0477"/>
      <sheetName val="1058"/>
      <sheetName val="1060"/>
      <sheetName val="1095"/>
      <sheetName val="1101"/>
      <sheetName val="1199"/>
    </sheetNames>
    <sheetDataSet>
      <sheetData sheetId="0" refreshError="1"/>
      <sheetData sheetId="1">
        <row r="6">
          <cell r="M6" t="str">
            <v>Daño Culata Temperatura</v>
          </cell>
          <cell r="N6">
            <v>8</v>
          </cell>
          <cell r="Q6" t="str">
            <v>Daño Rodamientos Tapa Cubo</v>
          </cell>
          <cell r="R6">
            <v>3</v>
          </cell>
        </row>
        <row r="7">
          <cell r="M7" t="str">
            <v>Daño Volante Motor</v>
          </cell>
          <cell r="N7">
            <v>5</v>
          </cell>
          <cell r="Q7" t="str">
            <v>Ajuste Splinder Direccion</v>
          </cell>
          <cell r="R7">
            <v>3</v>
          </cell>
        </row>
        <row r="8">
          <cell r="M8" t="str">
            <v>Reparacion Motor</v>
          </cell>
          <cell r="N8">
            <v>5</v>
          </cell>
          <cell r="Q8" t="str">
            <v>Kit Sellos Cilindro Direccion</v>
          </cell>
          <cell r="R8">
            <v>2</v>
          </cell>
        </row>
        <row r="9">
          <cell r="M9" t="str">
            <v>Empaquetadura Carburador</v>
          </cell>
          <cell r="N9">
            <v>3</v>
          </cell>
          <cell r="Q9" t="str">
            <v xml:space="preserve">Daño Cubo Direccion </v>
          </cell>
          <cell r="R9">
            <v>2</v>
          </cell>
        </row>
        <row r="10">
          <cell r="M10" t="str">
            <v>Kit distribucion</v>
          </cell>
          <cell r="N10">
            <v>2</v>
          </cell>
          <cell r="Q10" t="str">
            <v>Daño Orbitrol</v>
          </cell>
          <cell r="R10">
            <v>1</v>
          </cell>
        </row>
        <row r="11">
          <cell r="M11" t="str">
            <v>Correas Distribución</v>
          </cell>
          <cell r="N11">
            <v>2</v>
          </cell>
          <cell r="Q11" t="str">
            <v>Casquillo Pivote</v>
          </cell>
          <cell r="R11">
            <v>1</v>
          </cell>
        </row>
        <row r="12">
          <cell r="M12" t="str">
            <v>Daño Impulsadores</v>
          </cell>
          <cell r="N12">
            <v>2</v>
          </cell>
        </row>
        <row r="13">
          <cell r="M13" t="str">
            <v>Falla Rutina Mantenimiento</v>
          </cell>
          <cell r="N13">
            <v>2</v>
          </cell>
        </row>
        <row r="14">
          <cell r="M14" t="str">
            <v>Baja Presion Aceite</v>
          </cell>
          <cell r="N14">
            <v>2</v>
          </cell>
        </row>
        <row r="15">
          <cell r="M15" t="str">
            <v>Cambio Bujias</v>
          </cell>
          <cell r="N15">
            <v>1</v>
          </cell>
          <cell r="Q15" t="str">
            <v>Daño Radiador</v>
          </cell>
          <cell r="R15">
            <v>8</v>
          </cell>
        </row>
        <row r="16">
          <cell r="M16" t="str">
            <v xml:space="preserve">Sensor Presion Aceite </v>
          </cell>
          <cell r="N16">
            <v>1</v>
          </cell>
          <cell r="Q16" t="str">
            <v>Cambio Manguera</v>
          </cell>
          <cell r="R16">
            <v>3</v>
          </cell>
        </row>
        <row r="17">
          <cell r="M17" t="str">
            <v>Material Externo Distribucion</v>
          </cell>
          <cell r="N17">
            <v>1</v>
          </cell>
          <cell r="Q17" t="str">
            <v>Daño Ventilador</v>
          </cell>
          <cell r="R17">
            <v>1</v>
          </cell>
        </row>
        <row r="20">
          <cell r="I20" t="str">
            <v>Mangueras</v>
          </cell>
          <cell r="J20">
            <v>16</v>
          </cell>
        </row>
        <row r="21">
          <cell r="I21" t="str">
            <v>Cambio Empaquetadura</v>
          </cell>
          <cell r="J21">
            <v>9</v>
          </cell>
          <cell r="M21" t="str">
            <v>Motor de Arranque</v>
          </cell>
          <cell r="N21">
            <v>6</v>
          </cell>
          <cell r="Q21" t="str">
            <v>Bandas Freno</v>
          </cell>
          <cell r="R21">
            <v>6</v>
          </cell>
        </row>
        <row r="22">
          <cell r="I22" t="str">
            <v>Fuga Hidraulica</v>
          </cell>
          <cell r="J22">
            <v>7</v>
          </cell>
          <cell r="M22" t="str">
            <v>Switch de Encendido</v>
          </cell>
          <cell r="N22">
            <v>4</v>
          </cell>
          <cell r="Q22" t="str">
            <v>Cilindros de Rueda</v>
          </cell>
          <cell r="R22">
            <v>2</v>
          </cell>
        </row>
        <row r="23">
          <cell r="I23" t="str">
            <v>Daño Cilindro</v>
          </cell>
          <cell r="J23">
            <v>3</v>
          </cell>
          <cell r="M23" t="str">
            <v>Sistema GLP</v>
          </cell>
          <cell r="N23">
            <v>4</v>
          </cell>
          <cell r="Q23" t="str">
            <v>Retenedor Rueda</v>
          </cell>
          <cell r="R23">
            <v>2</v>
          </cell>
        </row>
        <row r="24">
          <cell r="I24" t="str">
            <v>Bomba Hidraulica</v>
          </cell>
          <cell r="J24">
            <v>2</v>
          </cell>
          <cell r="M24" t="str">
            <v>Mando Marchas</v>
          </cell>
          <cell r="N24">
            <v>3</v>
          </cell>
          <cell r="Q24" t="str">
            <v>Graduacion Frenos</v>
          </cell>
          <cell r="R24">
            <v>1</v>
          </cell>
        </row>
        <row r="25">
          <cell r="I25" t="str">
            <v xml:space="preserve">Valvula de control </v>
          </cell>
          <cell r="J25">
            <v>1</v>
          </cell>
          <cell r="M25" t="str">
            <v>Daño Alternador</v>
          </cell>
          <cell r="N25">
            <v>2</v>
          </cell>
          <cell r="Q25" t="str">
            <v>Cambio Bomba Freno</v>
          </cell>
          <cell r="R25">
            <v>1</v>
          </cell>
        </row>
        <row r="26">
          <cell r="M26" t="str">
            <v>Kit de Distribución</v>
          </cell>
          <cell r="N26">
            <v>1</v>
          </cell>
        </row>
        <row r="27">
          <cell r="M27" t="str">
            <v>Sistema Identificacion</v>
          </cell>
          <cell r="N27">
            <v>1</v>
          </cell>
        </row>
        <row r="28">
          <cell r="M28" t="str">
            <v>Luces</v>
          </cell>
          <cell r="N28">
            <v>1</v>
          </cell>
        </row>
        <row r="29">
          <cell r="M29" t="str">
            <v>Daño Fusibles</v>
          </cell>
          <cell r="N29">
            <v>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desplegable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desplegables"/>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BRAYAN GERONIMO FORERO SERRANO" id="{64CF7739-5022-4219-A824-6FF68997609D}" userId="S::brayforser@colsubsidio.com::f96584d5-6c06-4745-81a6-ffac33783e5e"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5652.503380787035" createdVersion="6" refreshedVersion="6" minRefreshableVersion="3" recordCount="242" xr:uid="{00000000-000A-0000-FFFF-FFFF42000000}">
  <cacheSource type="worksheet">
    <worksheetSource ref="A1:U243" sheet="Entrada Taller"/>
  </cacheSource>
  <cacheFields count="22">
    <cacheField name="Fecha de ingreso" numFmtId="14">
      <sharedItems containsSemiMixedTypes="0" containsNonDate="0" containsDate="1" containsString="0" minDate="2023-03-10T00:00:00" maxDate="2024-08-16T00:00:00"/>
    </cacheField>
    <cacheField name="Hora de ingreso" numFmtId="20">
      <sharedItems containsSemiMixedTypes="0" containsNonDate="0" containsDate="1" containsString="0" minDate="1899-12-30T06:00:00" maxDate="1899-12-30T21:00:00"/>
    </cacheField>
    <cacheField name="Interno" numFmtId="0">
      <sharedItems containsSemiMixedTypes="0" containsString="0" containsNumber="1" containsInteger="1" minValue="250346" maxValue="251199"/>
    </cacheField>
    <cacheField name="Tipo equipo" numFmtId="0">
      <sharedItems/>
    </cacheField>
    <cacheField name="Tipo mtto" numFmtId="0">
      <sharedItems count="3">
        <s v="Correctivo"/>
        <s v="Preventivo"/>
        <s v="Overhaul"/>
      </sharedItems>
    </cacheField>
    <cacheField name="Mtto" numFmtId="0">
      <sharedItems/>
    </cacheField>
    <cacheField name="Sistema afectado 1" numFmtId="0">
      <sharedItems count="18">
        <s v="Transmisión"/>
        <s v="Reglamentarios"/>
        <s v="Motor"/>
        <s v="Hidraulico"/>
        <s v="Refrigeración"/>
        <s v="Mastil"/>
        <s v="Chasis"/>
        <s v="Lubricación"/>
        <s v="Estructural"/>
        <s v="Alimentación"/>
        <s v="Eléctrico"/>
        <s v="Frenos"/>
        <s v="Combustible"/>
        <s v="Llantas"/>
        <s v="Suspensión"/>
        <s v="Dirección"/>
        <s v="Ruedas"/>
        <s v="Hidráulico" u="1"/>
      </sharedItems>
    </cacheField>
    <cacheField name="Dias Taller" numFmtId="0">
      <sharedItems containsSemiMixedTypes="0" containsString="0" containsNumber="1" containsInteger="1" minValue="-45497" maxValue="165"/>
    </cacheField>
    <cacheField name="Sistema afectado 2" numFmtId="0">
      <sharedItems containsBlank="1" count="76">
        <s v="Vástagos controladores de marchas"/>
        <m/>
        <s v="Daño Culata Temperatura"/>
        <s v="Desgaste discos de fricción"/>
        <s v="Cambio Empaquetadura"/>
        <s v="Cambio Manguera"/>
        <s v="Daño convertidor"/>
        <s v="Daño Ventilador"/>
        <s v="Daño Radiador"/>
        <s v="Sellos divisores de flujo"/>
        <s v="Correas Distribución"/>
        <s v="Fuga de sellos"/>
        <s v="Bomba transferencia"/>
        <s v="Teflones Tapa"/>
        <s v="Rodamientos Levante"/>
        <s v="Estructural"/>
        <s v="Falla Rutina Mantenimiento"/>
        <s v="Bomba Hidraulica"/>
        <s v="Cambio Bujias"/>
        <s v="Mangueras"/>
        <s v="Reparacion Motor"/>
        <s v="Fuga Hidraulica"/>
        <s v="Empaquetadura Carburador"/>
        <s v="Mando Marchas"/>
        <s v="Cilindros de Rueda"/>
        <s v="Daño Cadena "/>
        <s v="Daño carcaza"/>
        <s v="Tapa diferencial"/>
        <s v="Daño Volante Motor"/>
        <s v="Dirección"/>
        <s v="M1"/>
        <s v="Suspensión"/>
        <s v="Ajuste Splinder Direccion"/>
        <s v="Daño Fusibles"/>
        <s v="Daño Cubo Direccion "/>
        <s v="Baja Presion Aceite"/>
        <s v="Sensor Presion Aceite "/>
        <s v="Impactos o Golpes"/>
        <s v="Daño Cilindro"/>
        <s v="Kit distribucion"/>
        <s v="Motor de Arranque"/>
        <s v="Daño Alternador"/>
        <s v="Casquillo Pivote"/>
        <s v="Daño Rodamientos Tapa Cubo"/>
        <s v="Kit de Distribución"/>
        <s v="Chasis"/>
        <s v="Preventivo"/>
        <s v="Mastil"/>
        <s v="Sistema GLP"/>
        <s v="Lubricación"/>
        <s v="Material Externo Distribucion"/>
        <s v="Switch de Encendido"/>
        <s v="Bandas Freno"/>
        <s v="Eléctrico"/>
        <s v="Daño Electrico"/>
        <s v="Kit Sellos Cilindro Direccion"/>
        <s v="M2"/>
        <s v="Retenedor Rueda"/>
        <s v="Retenedor Diferencial"/>
        <s v="Cambio Bomba Freno"/>
        <s v="Bujes Mastil"/>
        <s v="Hidraulico"/>
        <s v="Valvula de control "/>
        <s v="Luces"/>
        <s v="Daño Impulsadores"/>
        <s v="Daño Orbitrol"/>
        <s v="Sistema Identificacion"/>
        <s v="Graduacion Frenos"/>
        <s v="Refrigeración" u="1"/>
        <s v="Llantas" u="1"/>
        <s v="Tren de apoyo" u="1"/>
        <s v="Motor" u="1"/>
        <s v="Alimentación" u="1"/>
        <s v="Transmisión" u="1"/>
        <s v="Tren motriz" u="1"/>
        <s v="Kit de Reparticion" u="1"/>
      </sharedItems>
    </cacheField>
    <cacheField name="Sistema afectado 3" numFmtId="0">
      <sharedItems containsBlank="1"/>
    </cacheField>
    <cacheField name="Ejecuta 1" numFmtId="0">
      <sharedItems/>
    </cacheField>
    <cacheField name="Ejecuta 2" numFmtId="0">
      <sharedItems containsBlank="1"/>
    </cacheField>
    <cacheField name="Ejecuta 3" numFmtId="0">
      <sharedItems containsBlank="1"/>
    </cacheField>
    <cacheField name="Fecha estimada de salida" numFmtId="0">
      <sharedItems containsDate="1" containsString="0" containsBlank="1" containsMixedTypes="1" minDate="1900-01-01T12:51:04" maxDate="2024-08-31T00:00:00"/>
    </cacheField>
    <cacheField name="Fecha de salida" numFmtId="14">
      <sharedItems containsNonDate="0" containsDate="1" containsString="0" containsBlank="1" minDate="2023-03-10T00:00:00" maxDate="2024-08-18T00:00:00"/>
    </cacheField>
    <cacheField name="Hora de salida" numFmtId="0">
      <sharedItems containsDate="1" containsString="0" containsBlank="1" containsMixedTypes="1" minDate="1900-01-07T05:53:03" maxDate="1899-12-30T23:00:00"/>
    </cacheField>
    <cacheField name="Descripcion de la reparacion a efectuar" numFmtId="0">
      <sharedItems longText="1"/>
    </cacheField>
    <cacheField name="Estado de la novedad" numFmtId="0">
      <sharedItems/>
    </cacheField>
    <cacheField name="Estado equipo" numFmtId="0">
      <sharedItems/>
    </cacheField>
    <cacheField name="Taller" numFmtId="0">
      <sharedItems/>
    </cacheField>
    <cacheField name="Horometro " numFmtId="0">
      <sharedItems containsMixedTypes="1" containsNumber="1" minValue="30249.59" maxValue="44870.9"/>
    </cacheField>
    <cacheField name="% Frecuencia" numFmtId="0" formula="'Sistema afectado 1'/&quot;225&quot;" databaseField="0"/>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42">
  <r>
    <d v="2024-02-05T00:00:00"/>
    <d v="1899-12-30T07:00:00"/>
    <n v="250346"/>
    <s v="Montacargas"/>
    <x v="0"/>
    <s v="Avería"/>
    <x v="0"/>
    <n v="0"/>
    <x v="0"/>
    <m/>
    <s v="Alex Montiel"/>
    <m/>
    <m/>
    <n v="45327"/>
    <d v="2024-02-05T00:00:00"/>
    <n v="0.77083333333333337"/>
    <s v="Equipo presenta falla en marchas, se desmonta tapa transmision para realizar mtto"/>
    <s v="Cerrado"/>
    <s v="Equipo operativo"/>
    <s v="Villavicencio"/>
    <s v="N/A"/>
  </r>
  <r>
    <d v="2024-03-12T00:00:00"/>
    <d v="1899-12-30T06:00:00"/>
    <n v="250346"/>
    <s v="Montacargas"/>
    <x v="0"/>
    <s v="Avería"/>
    <x v="1"/>
    <n v="4"/>
    <x v="1"/>
    <m/>
    <s v="John Buitrago"/>
    <m/>
    <m/>
    <d v="2024-03-20T00:00:00"/>
    <d v="2024-03-16T00:00:00"/>
    <d v="1899-12-30T16:00:00"/>
    <s v="falla en transmision de velocidaddes, no da marcha"/>
    <s v="Cerrado"/>
    <s v="Equipo operativo"/>
    <s v="Villavicencio"/>
    <s v="N/A"/>
  </r>
  <r>
    <d v="2023-04-02T00:00:00"/>
    <d v="1899-12-30T07:30:00"/>
    <n v="250415"/>
    <s v="Montacargas"/>
    <x v="1"/>
    <s v="Inspección"/>
    <x v="2"/>
    <n v="26"/>
    <x v="2"/>
    <m/>
    <s v="Omar Fernandez"/>
    <m/>
    <m/>
    <d v="2023-04-28T00:00:00"/>
    <d v="2023-04-28T00:00:00"/>
    <d v="1899-12-30T14:00:00"/>
    <s v="Se realiza inspeccion del motor el cual se encuentra con culata pandeada y anillos de los pistones rotos"/>
    <s v="Cerrado"/>
    <s v="Equipo operativo"/>
    <s v="Villavicencio"/>
    <n v="39167.61"/>
  </r>
  <r>
    <d v="2023-06-06T00:00:00"/>
    <d v="1899-12-30T08:00:00"/>
    <n v="250415"/>
    <s v="Montacargas"/>
    <x v="0"/>
    <s v="Avería"/>
    <x v="0"/>
    <n v="148"/>
    <x v="3"/>
    <m/>
    <s v="Javier Sarmiento"/>
    <m/>
    <m/>
    <d v="2023-10-30T00:00:00"/>
    <d v="2023-11-01T00:00:00"/>
    <d v="1899-12-30T18:00:00"/>
    <s v="Reparación motor- transmisión "/>
    <s v="Cerrado"/>
    <s v="Equipo operativo"/>
    <s v="Calle 80"/>
    <n v="40012.61"/>
  </r>
  <r>
    <d v="2023-11-08T00:00:00"/>
    <d v="1899-12-30T07:00:00"/>
    <n v="250415"/>
    <s v="Montacargas"/>
    <x v="0"/>
    <s v="Avería"/>
    <x v="3"/>
    <n v="0"/>
    <x v="4"/>
    <m/>
    <s v="Omar Fernandez"/>
    <s v="Andres Belalcazar"/>
    <m/>
    <m/>
    <d v="2023-11-08T00:00:00"/>
    <d v="1899-12-30T12:00:00"/>
    <s v="Cambio de cilindro inclinacion, presenta fuga hidraulico en la botella "/>
    <s v="Cerrado"/>
    <s v="Equipo operativo"/>
    <s v="Villavicencio"/>
    <n v="42027.61"/>
  </r>
  <r>
    <d v="2023-11-16T00:00:00"/>
    <d v="1899-12-30T18:00:00"/>
    <n v="250415"/>
    <s v="Montacargas"/>
    <x v="0"/>
    <s v="Avería"/>
    <x v="4"/>
    <n v="0"/>
    <x v="5"/>
    <m/>
    <s v="Jeison Arcos"/>
    <m/>
    <m/>
    <m/>
    <d v="2023-11-16T00:00:00"/>
    <d v="1899-12-30T20:00:00"/>
    <s v="Fuga por manguera inferior radiador de montacarga "/>
    <s v="Cerrado"/>
    <s v="Equipo operativo"/>
    <s v="Villavicencio"/>
    <n v="42168.24"/>
  </r>
  <r>
    <d v="2023-11-17T00:00:00"/>
    <d v="1899-12-30T07:30:00"/>
    <n v="250415"/>
    <s v="Montacargas"/>
    <x v="0"/>
    <s v="Avería"/>
    <x v="0"/>
    <n v="0"/>
    <x v="0"/>
    <m/>
    <s v="Omar Fernandez"/>
    <s v="Jeison Arcos"/>
    <m/>
    <d v="2023-11-22T00:00:00"/>
    <d v="2023-11-17T00:00:00"/>
    <d v="1899-12-30T11:30:00"/>
    <s v="Montacarga se queda sin marcha hacia adelante "/>
    <s v="Cerrado"/>
    <s v="Equipo operativo"/>
    <s v="Villavicencio"/>
    <n v="42175.07"/>
  </r>
  <r>
    <d v="2023-11-20T00:00:00"/>
    <d v="1899-12-30T06:00:00"/>
    <n v="250415"/>
    <s v="Montacargas"/>
    <x v="0"/>
    <s v="Avería"/>
    <x v="0"/>
    <n v="0"/>
    <x v="0"/>
    <m/>
    <s v="Omar Fernandez"/>
    <m/>
    <m/>
    <d v="2023-11-22T00:00:00"/>
    <d v="2023-11-20T00:00:00"/>
    <d v="1899-12-30T10:30:00"/>
    <s v="Montacarga pierde marchas "/>
    <s v="Cerrado"/>
    <s v="Equipo operativo"/>
    <s v="Villavicencio"/>
    <n v="42227.92"/>
  </r>
  <r>
    <d v="2023-12-01T00:00:00"/>
    <d v="1899-12-30T08:00:00"/>
    <n v="250415"/>
    <s v="Montacargas"/>
    <x v="0"/>
    <s v="Avería"/>
    <x v="0"/>
    <n v="0"/>
    <x v="0"/>
    <m/>
    <s v="Juan Russi"/>
    <s v="Jeison Arcos"/>
    <m/>
    <m/>
    <d v="2023-12-01T00:00:00"/>
    <d v="1899-12-30T10:30:00"/>
    <s v="Montacarga pierde las marchas "/>
    <s v="Cerrado"/>
    <s v="Equipo operativo"/>
    <s v="Villavicencio"/>
    <n v="42326.61"/>
  </r>
  <r>
    <d v="2023-12-04T00:00:00"/>
    <d v="1899-12-30T09:00:00"/>
    <n v="250415"/>
    <s v="Montacargas"/>
    <x v="0"/>
    <s v="Avería"/>
    <x v="0"/>
    <n v="1"/>
    <x v="0"/>
    <m/>
    <s v="Juan Russi"/>
    <s v="Carlos Orjuela "/>
    <m/>
    <d v="2023-12-08T00:00:00"/>
    <d v="2023-12-05T00:00:00"/>
    <d v="1899-12-30T17:30:00"/>
    <s v="Montacarga pierde marcha hacia adelnate "/>
    <s v="Cerrado"/>
    <s v="Equipo operativo"/>
    <s v="Villavicencio"/>
    <n v="42353.09"/>
  </r>
  <r>
    <d v="2023-12-13T00:00:00"/>
    <d v="1899-12-30T12:00:00"/>
    <n v="250415"/>
    <s v="Montacargas"/>
    <x v="0"/>
    <s v="Avería"/>
    <x v="0"/>
    <n v="1"/>
    <x v="6"/>
    <m/>
    <s v="Carlos orjuela "/>
    <m/>
    <m/>
    <d v="2023-12-15T00:00:00"/>
    <d v="2023-12-14T00:00:00"/>
    <d v="1899-12-30T11:00:00"/>
    <s v="Montacarga pierde las marchas, cambio convertidor"/>
    <s v="Cerrado"/>
    <s v="Equipo operativo"/>
    <s v="Villavicencio"/>
    <n v="42517.74"/>
  </r>
  <r>
    <d v="2023-12-16T00:00:00"/>
    <d v="1899-12-30T08:00:00"/>
    <n v="250415"/>
    <s v="Montacargas"/>
    <x v="0"/>
    <s v="Avería"/>
    <x v="0"/>
    <n v="3"/>
    <x v="0"/>
    <m/>
    <s v="Juan Russi"/>
    <s v="Tecnico Distoyota "/>
    <m/>
    <d v="2023-12-21T00:00:00"/>
    <d v="2023-12-19T00:00:00"/>
    <d v="1899-12-30T15:00:00"/>
    <s v="Montacarga no da marcha hacia adelante "/>
    <s v="Cerrado"/>
    <s v="Equipo operativo"/>
    <s v="Villavicencio"/>
    <n v="42562.049999999996"/>
  </r>
  <r>
    <d v="2023-12-23T00:00:00"/>
    <d v="1899-12-30T10:00:00"/>
    <n v="250415"/>
    <s v="Montacargas"/>
    <x v="0"/>
    <s v="Avería"/>
    <x v="4"/>
    <n v="1"/>
    <x v="7"/>
    <m/>
    <s v="Juan Russi"/>
    <m/>
    <m/>
    <m/>
    <d v="2023-12-24T00:00:00"/>
    <d v="1899-12-30T10:00:00"/>
    <s v="Montacarga se rompe ventilador, daña radiador "/>
    <s v="Cerrado"/>
    <s v="Equipo operativo"/>
    <s v="Villavicencio"/>
    <n v="42622.22"/>
  </r>
  <r>
    <d v="2023-12-27T00:00:00"/>
    <d v="1899-12-30T16:00:00"/>
    <n v="250415"/>
    <s v="Montacargas"/>
    <x v="0"/>
    <s v="Avería"/>
    <x v="4"/>
    <n v="0"/>
    <x v="8"/>
    <m/>
    <s v="Juan Russi"/>
    <m/>
    <m/>
    <m/>
    <d v="2023-12-27T00:00:00"/>
    <d v="1899-12-30T17:30:00"/>
    <s v="Cambio de radiador montacarga por tanque roto "/>
    <s v="Cerrado"/>
    <s v="Equipo operativo"/>
    <s v="Villavicencio"/>
    <n v="42643.11"/>
  </r>
  <r>
    <d v="2024-01-02T00:00:00"/>
    <d v="1899-12-30T08:00:00"/>
    <n v="250415"/>
    <s v="Montacargas"/>
    <x v="0"/>
    <s v="Avería"/>
    <x v="0"/>
    <n v="0"/>
    <x v="0"/>
    <m/>
    <s v="Juan Russi"/>
    <m/>
    <m/>
    <m/>
    <d v="2024-01-02T00:00:00"/>
    <d v="1899-12-30T15:00:00"/>
    <s v="Montacargas pierde las marchas "/>
    <s v="Cerrado"/>
    <s v="Equipo operativo"/>
    <s v="Villavicencio"/>
    <n v="42741.279999999999"/>
  </r>
  <r>
    <d v="2024-01-03T00:00:00"/>
    <d v="1899-12-30T16:00:00"/>
    <n v="250415"/>
    <s v="Montacargas"/>
    <x v="0"/>
    <s v="Avería"/>
    <x v="0"/>
    <n v="1"/>
    <x v="0"/>
    <m/>
    <s v="Tecnico Distoyota "/>
    <m/>
    <m/>
    <d v="2024-01-06T00:00:00"/>
    <d v="2024-01-04T00:00:00"/>
    <d v="1899-12-30T10:00:00"/>
    <s v="Monatacargas se queda sin marchas "/>
    <s v="Cerrado"/>
    <s v="Equipo operativo"/>
    <s v="Villavicencio"/>
    <n v="42757.95"/>
  </r>
  <r>
    <d v="2024-01-15T00:00:00"/>
    <d v="1899-12-30T10:00:00"/>
    <n v="250415"/>
    <s v="Montacargas"/>
    <x v="0"/>
    <s v="Avería"/>
    <x v="0"/>
    <n v="15"/>
    <x v="9"/>
    <m/>
    <s v="Javier Sarmiento"/>
    <m/>
    <m/>
    <d v="2024-01-31T00:00:00"/>
    <d v="2024-01-30T00:00:00"/>
    <d v="1899-12-30T16:00:00"/>
    <s v="Reparacion carcaza transmision (queda en prueba según lo solicitado por generencia, se cambia radiador y mangueras enfriador)"/>
    <s v="Cerrado"/>
    <s v="Equipo operativo"/>
    <s v="Villavicencio"/>
    <n v="42918.67"/>
  </r>
  <r>
    <d v="2024-02-01T00:00:00"/>
    <d v="1899-12-30T06:00:00"/>
    <n v="250415"/>
    <s v="Montacargas"/>
    <x v="0"/>
    <s v="Avería"/>
    <x v="2"/>
    <n v="0"/>
    <x v="10"/>
    <m/>
    <s v="Alex Montiel"/>
    <m/>
    <m/>
    <d v="2024-02-01T00:00:00"/>
    <d v="2024-02-01T00:00:00"/>
    <d v="1899-12-30T08:00:00"/>
    <s v="Cambio correa de ventilador "/>
    <s v="Cerrado"/>
    <s v="Equipo operativo"/>
    <s v="Villavicencio"/>
    <n v="43126.57"/>
  </r>
  <r>
    <d v="2024-02-25T00:00:00"/>
    <d v="1899-12-30T06:00:00"/>
    <n v="250415"/>
    <s v="Montacargas"/>
    <x v="0"/>
    <s v="Avería"/>
    <x v="0"/>
    <n v="8"/>
    <x v="11"/>
    <m/>
    <s v="Javier Sarmiento"/>
    <m/>
    <m/>
    <d v="2024-02-29T00:00:00"/>
    <d v="2024-03-04T00:00:00"/>
    <d v="1899-12-30T15:00:00"/>
    <s v="transmision presenta falla, adicional presenta recalentamiento en el motor"/>
    <s v="Cerrado"/>
    <s v="Equipo operativo"/>
    <s v="Villavicencio"/>
    <n v="43541.06"/>
  </r>
  <r>
    <d v="2024-03-11T00:00:00"/>
    <d v="1899-12-30T06:00:00"/>
    <n v="250415"/>
    <s v="Montacargas"/>
    <x v="0"/>
    <s v="Avería"/>
    <x v="0"/>
    <n v="0"/>
    <x v="0"/>
    <m/>
    <s v="Jhon Buitrago "/>
    <s v="alex montiel"/>
    <m/>
    <d v="2024-03-19T00:00:00"/>
    <d v="2024-03-11T00:00:00"/>
    <d v="1899-12-30T16:00:00"/>
    <s v="equipo presenta falla en transmision, adicional presenta recalentamiento "/>
    <s v="Cerrado"/>
    <s v="En diagnóstico"/>
    <s v="Villavicencio"/>
    <n v="43758.89"/>
  </r>
  <r>
    <d v="2024-03-13T00:00:00"/>
    <d v="1899-12-30T06:00:00"/>
    <n v="250415"/>
    <s v="Montacargas"/>
    <x v="0"/>
    <s v="Avería"/>
    <x v="0"/>
    <n v="0"/>
    <x v="12"/>
    <m/>
    <s v="John Buitrago"/>
    <s v="alex montiel"/>
    <m/>
    <d v="2024-03-14T00:00:00"/>
    <d v="2024-03-13T00:00:00"/>
    <d v="1899-12-30T11:30:00"/>
    <s v="equipo presenta falla en transmision."/>
    <s v="Cerrado"/>
    <s v="Equipo operativo"/>
    <s v="Villavicencio"/>
    <n v="43781.919999999998"/>
  </r>
  <r>
    <d v="2024-04-04T00:00:00"/>
    <d v="1899-12-30T06:00:00"/>
    <n v="250415"/>
    <s v="Montacargas"/>
    <x v="0"/>
    <s v="Avería"/>
    <x v="0"/>
    <n v="9"/>
    <x v="3"/>
    <m/>
    <s v="John Buitrago"/>
    <m/>
    <m/>
    <d v="2024-04-20T00:00:00"/>
    <d v="2024-04-13T00:00:00"/>
    <d v="1899-12-30T11:40:00"/>
    <s v="el equipo continua presentando daño en l transmision pendiente orden de mantenimiento"/>
    <s v="Cerrado"/>
    <s v="Equipo operativo"/>
    <s v="Villavicencio"/>
    <n v="44067.92"/>
  </r>
  <r>
    <d v="2024-05-27T00:00:00"/>
    <d v="1899-12-30T06:50:00"/>
    <n v="250415"/>
    <s v="Montacargas"/>
    <x v="0"/>
    <s v="Daño operacional"/>
    <x v="5"/>
    <n v="0"/>
    <x v="13"/>
    <m/>
    <s v="montajes industriales "/>
    <m/>
    <m/>
    <d v="2024-05-28T00:00:00"/>
    <d v="2024-05-27T00:00:00"/>
    <d v="1899-12-30T18:30:00"/>
    <s v="el equipo ingresa a taller por ruptura del mastil en la parte del soporte de la tapa se realiza el desmonte del mismo para realizar la reparacion de esta pieza - s realiza soldado del mastil y montaje del mismo"/>
    <s v="Cerrado"/>
    <s v="Equipo operativo"/>
    <s v="Villavicencio"/>
    <n v="44391.199999999997"/>
  </r>
  <r>
    <d v="2024-05-31T00:00:00"/>
    <d v="1899-12-30T06:30:00"/>
    <n v="250415"/>
    <s v="Montacargas"/>
    <x v="0"/>
    <s v="Daño operacional"/>
    <x v="2"/>
    <n v="1"/>
    <x v="2"/>
    <m/>
    <s v="servigenerales m y m"/>
    <s v="cristian cardenas "/>
    <s v="brayan pinilla"/>
    <d v="2024-06-02T00:00:00"/>
    <d v="2024-06-01T00:00:00"/>
    <d v="1899-12-30T07:00:00"/>
    <s v="el equipo ingresa ataller por posible fogueo del empaque de culata"/>
    <s v="Cerrado"/>
    <s v="Equipo operativo"/>
    <s v="Villavicencio"/>
    <n v="44396.18"/>
  </r>
  <r>
    <d v="2024-06-12T00:00:00"/>
    <d v="1899-12-30T10:30:00"/>
    <n v="250415"/>
    <s v="Montacargas"/>
    <x v="0"/>
    <s v="Daño operacional"/>
    <x v="5"/>
    <n v="6"/>
    <x v="14"/>
    <m/>
    <s v="montajes industriales "/>
    <s v="brayan pinilla"/>
    <m/>
    <d v="2024-06-20T00:00:00"/>
    <d v="2024-06-18T00:00:00"/>
    <d v="1899-12-30T17:30:00"/>
    <s v="el equipo ingresa ataller por daño en buje poleade elevacion del mastil en el cual la balinera se rompe y queda trabajando sobre el buje por lo que el operador no se fijo y siguio trabajando el equipo de esta manera hasta dañarlo"/>
    <s v="Cerrado"/>
    <s v="Equipo operativo"/>
    <s v="Villavicencio"/>
    <n v="44509.87"/>
  </r>
  <r>
    <d v="2024-07-07T00:00:00"/>
    <d v="1899-12-30T10:40:00"/>
    <n v="250415"/>
    <s v="Montacargas"/>
    <x v="0"/>
    <s v="Avería"/>
    <x v="6"/>
    <n v="3"/>
    <x v="15"/>
    <m/>
    <s v="Cristian Cardenas"/>
    <s v="jhon buitrago"/>
    <s v="jahider castillo"/>
    <d v="2024-07-12T00:00:00"/>
    <d v="2024-07-10T00:00:00"/>
    <d v="1899-12-30T08:30:00"/>
    <s v="el equipo ingresa a taller por ruptura del tornillo soporte queajusta la diferencial al chasis de la montacarga"/>
    <s v="Cerrado"/>
    <s v="Equipo operativo"/>
    <s v="Villavicencio"/>
    <n v="44807.86"/>
  </r>
  <r>
    <d v="2024-07-10T00:00:00"/>
    <d v="1899-12-30T18:15:00"/>
    <n v="250415"/>
    <s v="Montacargas"/>
    <x v="0"/>
    <s v="Avería"/>
    <x v="6"/>
    <n v="1"/>
    <x v="1"/>
    <m/>
    <s v="Jhon Buitrago "/>
    <s v="brayan pinilla"/>
    <m/>
    <d v="2024-07-14T00:00:00"/>
    <d v="2024-07-11T00:00:00"/>
    <d v="1899-12-30T19:30:00"/>
    <s v="el equipo ingresa a taller por ruptura del collarin del soporte de la diferencial se solicita la ampliacion del codigo por que no se encuentra extendido al centro "/>
    <s v="Cerrado"/>
    <s v="Equipo operativo"/>
    <s v="Villavicencio"/>
    <n v="44870.9"/>
  </r>
  <r>
    <d v="2023-03-12T00:00:00"/>
    <d v="1899-12-30T08:30:00"/>
    <n v="250416"/>
    <s v="Montacargas"/>
    <x v="2"/>
    <s v="Repotenciación"/>
    <x v="0"/>
    <n v="53"/>
    <x v="3"/>
    <m/>
    <s v="Técnico Edinsa"/>
    <m/>
    <m/>
    <d v="2023-03-25T00:00:00"/>
    <d v="2023-05-04T00:00:00"/>
    <d v="1899-12-30T18:00:00"/>
    <s v="Equipo ingresa para OH"/>
    <s v="Cerrado"/>
    <s v="Equipo operativo"/>
    <s v="Calle 80"/>
    <n v="40280.25"/>
  </r>
  <r>
    <d v="2023-07-10T00:00:00"/>
    <d v="1899-12-30T09:00:00"/>
    <n v="250416"/>
    <s v="Montacargas"/>
    <x v="0"/>
    <s v="Avería"/>
    <x v="2"/>
    <n v="1"/>
    <x v="16"/>
    <m/>
    <s v="Carlos orjuela "/>
    <m/>
    <m/>
    <d v="2023-07-12T00:00:00"/>
    <d v="2023-07-11T00:00:00"/>
    <d v="1899-12-30T22:00:00"/>
    <s v="Se evidencia aceite de motor muy espeso "/>
    <s v="Cerrado"/>
    <s v="Equipo operativo"/>
    <s v="Villavicencio"/>
    <n v="41840.25"/>
  </r>
  <r>
    <d v="2023-08-10T00:00:00"/>
    <d v="1899-12-30T09:00:00"/>
    <n v="250416"/>
    <s v="Montacargas"/>
    <x v="0"/>
    <s v="Avería"/>
    <x v="7"/>
    <n v="0"/>
    <x v="1"/>
    <m/>
    <s v="Juan Suarez"/>
    <m/>
    <m/>
    <m/>
    <d v="2023-08-10T00:00:00"/>
    <d v="1899-12-30T11:00:00"/>
    <s v="Cambio de aceite montacarga, engrase, ajuste tren de direccion "/>
    <s v="Cerrado"/>
    <s v="Equipo operativo"/>
    <s v="Villavicencio"/>
    <n v="42217.3"/>
  </r>
  <r>
    <d v="2023-08-17T00:00:00"/>
    <d v="1899-12-30T16:00:00"/>
    <n v="250416"/>
    <s v="Montacargas"/>
    <x v="0"/>
    <s v="Avería"/>
    <x v="3"/>
    <n v="1"/>
    <x v="4"/>
    <m/>
    <s v="Nicolas Pinzón"/>
    <s v="Omar Fernandez"/>
    <m/>
    <d v="2023-08-20T00:00:00"/>
    <d v="2023-08-18T00:00:00"/>
    <d v="1899-12-30T16:30:00"/>
    <s v="Montacarga presenta fuga por el cilindro tapa "/>
    <s v="Cerrado"/>
    <s v="Equipo operativo"/>
    <s v="Villavicencio"/>
    <n v="42349.65"/>
  </r>
  <r>
    <d v="2023-08-22T00:00:00"/>
    <d v="1899-12-30T06:00:00"/>
    <n v="250416"/>
    <s v="Montacargas"/>
    <x v="0"/>
    <s v="Avería"/>
    <x v="3"/>
    <n v="0"/>
    <x v="17"/>
    <m/>
    <s v="Omar Fernandez"/>
    <m/>
    <m/>
    <m/>
    <d v="2023-08-22T00:00:00"/>
    <d v="1899-12-30T16:00:00"/>
    <s v="Falla en bomba hidraulica montacarga, daño los dientes del piñon de la bomba "/>
    <s v="Cerrado"/>
    <s v="Equipo operativo"/>
    <s v="Villavicencio"/>
    <n v="42436.74"/>
  </r>
  <r>
    <d v="2023-09-18T00:00:00"/>
    <d v="1899-12-30T07:00:00"/>
    <n v="250416"/>
    <s v="Montacargas"/>
    <x v="0"/>
    <s v="Avería"/>
    <x v="2"/>
    <n v="0"/>
    <x v="18"/>
    <m/>
    <s v="Nicolas Pinzón"/>
    <m/>
    <m/>
    <m/>
    <d v="2023-09-18T00:00:00"/>
    <d v="1899-12-30T11:30:00"/>
    <s v="Cambio bujias montacarga "/>
    <s v="Cerrado"/>
    <s v="Equipo operativo"/>
    <s v="Villavicencio"/>
    <n v="42840.71"/>
  </r>
  <r>
    <d v="2023-09-20T00:00:00"/>
    <d v="1899-12-30T16:00:00"/>
    <n v="250416"/>
    <s v="Montacargas"/>
    <x v="0"/>
    <s v="Avería"/>
    <x v="8"/>
    <n v="0"/>
    <x v="1"/>
    <m/>
    <s v="Carlos orjuela "/>
    <m/>
    <m/>
    <m/>
    <d v="2023-09-20T00:00:00"/>
    <d v="1899-12-30T16:35:00"/>
    <s v="Cambio de tapa prensa "/>
    <s v="Cerrado"/>
    <s v="Equipo operativo"/>
    <s v="Villavicencio"/>
    <n v="42881.96"/>
  </r>
  <r>
    <d v="2023-09-22T00:00:00"/>
    <d v="1899-12-30T13:00:00"/>
    <n v="250416"/>
    <s v="Montacargas"/>
    <x v="0"/>
    <s v="Avería"/>
    <x v="3"/>
    <n v="0"/>
    <x v="19"/>
    <m/>
    <s v="Omar Fernandez"/>
    <m/>
    <m/>
    <m/>
    <d v="2023-09-22T00:00:00"/>
    <d v="1899-12-30T14:30:00"/>
    <s v="Cambio de manguera por lado de orbitrol montacarga "/>
    <s v="Cerrado"/>
    <s v="Equipo operativo"/>
    <s v="Villavicencio"/>
    <n v="42920.13"/>
  </r>
  <r>
    <d v="2023-09-28T00:00:00"/>
    <d v="1899-12-30T06:00:00"/>
    <n v="250416"/>
    <s v="Montacargas"/>
    <x v="0"/>
    <s v="Daño operacional"/>
    <x v="2"/>
    <n v="72"/>
    <x v="20"/>
    <m/>
    <s v="Nicolas Pinzón"/>
    <s v="Omar Fernandez"/>
    <m/>
    <d v="2023-12-09T00:00:00"/>
    <d v="2023-12-09T00:00:00"/>
    <d v="1899-12-30T14:00:00"/>
    <s v="Motor pierde fuerza, pendiente recontuccion y mecanizados puente trasero montacarga "/>
    <s v="Cerrado"/>
    <s v="Equipo operativo"/>
    <s v="Villavicencio"/>
    <n v="43027.83"/>
  </r>
  <r>
    <d v="2023-12-11T00:00:00"/>
    <d v="1899-12-30T07:00:00"/>
    <n v="250416"/>
    <s v="Montacargas"/>
    <x v="0"/>
    <s v="Avería"/>
    <x v="9"/>
    <n v="0"/>
    <x v="1"/>
    <m/>
    <s v="Juan Russi"/>
    <m/>
    <m/>
    <m/>
    <d v="2023-12-11T00:00:00"/>
    <d v="1899-12-30T11:00:00"/>
    <s v="Montacarga no se mantiene en minima "/>
    <s v="Cerrado"/>
    <s v="Equipo operativo"/>
    <s v="Villavicencio"/>
    <n v="43277.99"/>
  </r>
  <r>
    <d v="2023-12-12T00:00:00"/>
    <d v="1899-12-30T08:00:00"/>
    <n v="250416"/>
    <s v="Montacargas"/>
    <x v="0"/>
    <s v="Avería"/>
    <x v="3"/>
    <n v="0"/>
    <x v="19"/>
    <m/>
    <s v="Juan Russi"/>
    <m/>
    <m/>
    <m/>
    <d v="2023-12-12T00:00:00"/>
    <d v="1899-12-30T09:00:00"/>
    <s v="Montacarga se rompe racor de manguera mastil "/>
    <s v="Cerrado"/>
    <s v="Equipo operativo"/>
    <s v="Villavicencio"/>
    <n v="43296.87"/>
  </r>
  <r>
    <d v="2023-12-14T00:00:00"/>
    <d v="1899-12-30T06:00:00"/>
    <n v="250416"/>
    <s v="Montacargas"/>
    <x v="0"/>
    <s v="Avería"/>
    <x v="0"/>
    <n v="0"/>
    <x v="11"/>
    <m/>
    <s v="Carlos orjuela "/>
    <s v="Tecnico Distoyota "/>
    <m/>
    <m/>
    <d v="2023-12-14T00:00:00"/>
    <d v="1899-12-30T10:30:00"/>
    <s v="Montacarga presenta fuga de aceite entre la transmision de velocidades y el motor"/>
    <s v="Cerrado"/>
    <s v="Equipo operativo"/>
    <s v="Villavicencio"/>
    <n v="43323.32"/>
  </r>
  <r>
    <d v="2023-12-23T00:00:00"/>
    <d v="1899-12-30T12:00:00"/>
    <n v="250416"/>
    <s v="Montacargas"/>
    <x v="0"/>
    <s v="Avería"/>
    <x v="3"/>
    <n v="0"/>
    <x v="21"/>
    <m/>
    <s v="Juan Russi"/>
    <m/>
    <m/>
    <m/>
    <d v="2023-12-23T00:00:00"/>
    <d v="1899-12-30T13:30:00"/>
    <s v="Fuga de hidraulico por manguera elevacion uñas mastil "/>
    <s v="Cerrado"/>
    <s v="Equipo operativo"/>
    <s v="Villavicencio"/>
    <n v="43483.92"/>
  </r>
  <r>
    <d v="2024-01-03T00:00:00"/>
    <d v="1899-12-30T09:00:00"/>
    <n v="250416"/>
    <s v="Montacargas"/>
    <x v="0"/>
    <s v="Avería"/>
    <x v="2"/>
    <n v="0"/>
    <x v="22"/>
    <m/>
    <s v="Tecnico Distoyota "/>
    <m/>
    <m/>
    <m/>
    <d v="2024-01-03T00:00:00"/>
    <d v="1899-12-30T10:00:00"/>
    <s v="Montacarga no se mantiene en minima "/>
    <s v="Cerrado"/>
    <s v="Equipo operativo"/>
    <s v="Villavicencio"/>
    <n v="43663.38"/>
  </r>
  <r>
    <d v="2024-01-04T00:00:00"/>
    <d v="1899-12-30T15:00:00"/>
    <n v="250416"/>
    <s v="Montacargas"/>
    <x v="0"/>
    <s v="Avería"/>
    <x v="3"/>
    <n v="0"/>
    <x v="4"/>
    <m/>
    <s v="Andres Belalcazar"/>
    <m/>
    <m/>
    <m/>
    <d v="2024-01-04T00:00:00"/>
    <d v="1899-12-30T16:00:00"/>
    <s v="Montacarga presenta fuga cilindro inclinacion "/>
    <s v="Cerrado"/>
    <s v="Equipo operativo"/>
    <s v="Villavicencio"/>
    <n v="43675.3"/>
  </r>
  <r>
    <d v="2024-01-06T00:00:00"/>
    <d v="1899-12-30T10:00:00"/>
    <n v="250416"/>
    <s v="Montacargas"/>
    <x v="0"/>
    <s v="Avería"/>
    <x v="10"/>
    <n v="0"/>
    <x v="23"/>
    <m/>
    <s v="Javier Sarmiento"/>
    <m/>
    <m/>
    <m/>
    <d v="2024-01-06T00:00:00"/>
    <d v="1899-12-30T12:00:00"/>
    <s v="Montacarga sufre daño mando de marchas"/>
    <s v="Cerrado"/>
    <s v="Equipo operativo"/>
    <s v="Villavicencio"/>
    <n v="43715.6"/>
  </r>
  <r>
    <d v="2024-01-08T00:00:00"/>
    <d v="1899-12-30T07:00:00"/>
    <n v="250416"/>
    <s v="Montacargas"/>
    <x v="0"/>
    <s v="Avería"/>
    <x v="11"/>
    <n v="0"/>
    <x v="24"/>
    <m/>
    <s v="Javier Sarmiento"/>
    <m/>
    <m/>
    <m/>
    <d v="2024-01-08T00:00:00"/>
    <d v="1899-12-30T10:00:00"/>
    <s v="Daño en trinquete frenos montacargas "/>
    <s v="Cerrado"/>
    <s v="Equipo operativo"/>
    <s v="Villavicencio"/>
    <n v="43760.27"/>
  </r>
  <r>
    <d v="2024-01-13T00:00:00"/>
    <d v="1899-12-30T06:00:00"/>
    <n v="250416"/>
    <s v="Montacargas"/>
    <x v="0"/>
    <s v="Avería"/>
    <x v="12"/>
    <n v="1"/>
    <x v="1"/>
    <m/>
    <s v="Javier Sarmiento"/>
    <m/>
    <m/>
    <d v="2024-01-14T00:00:00"/>
    <d v="2024-01-14T00:00:00"/>
    <d v="1899-12-30T11:00:00"/>
    <s v="Cambio empaquetadura regulador de gas"/>
    <s v="Cerrado"/>
    <s v="Equipo operativo"/>
    <s v="Villavicencio"/>
    <n v="43859.360000000001"/>
  </r>
  <r>
    <d v="2024-01-17T00:00:00"/>
    <d v="1899-12-30T07:00:00"/>
    <n v="250416"/>
    <s v="Montacargas"/>
    <x v="0"/>
    <s v="Daño operacional"/>
    <x v="6"/>
    <n v="0"/>
    <x v="1"/>
    <m/>
    <s v="Javier Sarmiento"/>
    <m/>
    <m/>
    <d v="2024-02-05T00:00:00"/>
    <d v="2024-01-17T00:00:00"/>
    <d v="1899-12-30T17:30:00"/>
    <s v="Equipo sufre colicion con otra montacargas generando daños en bastidor, radiador y posiblemente chasis; se endereza bastidor y se cambia radiador."/>
    <s v="Cerrado"/>
    <s v="Equipo operativo"/>
    <s v="Villavicencio"/>
    <n v="43932.31"/>
  </r>
  <r>
    <d v="2024-01-19T00:00:00"/>
    <d v="1899-12-30T15:00:00"/>
    <n v="250416"/>
    <s v="Montacargas"/>
    <x v="0"/>
    <s v="Avería"/>
    <x v="0"/>
    <n v="0"/>
    <x v="11"/>
    <m/>
    <s v="Javier Sarmiento"/>
    <m/>
    <m/>
    <m/>
    <d v="2024-01-19T00:00:00"/>
    <d v="1899-12-30T17:30:00"/>
    <s v="Correccion fuga de aceite transmision"/>
    <s v="Cerrado"/>
    <s v="Equipo operativo"/>
    <s v="Villavicencio"/>
    <n v="43968.54"/>
  </r>
  <r>
    <d v="2024-02-05T00:00:00"/>
    <d v="1899-12-30T07:00:00"/>
    <n v="250416"/>
    <s v="Montacargas"/>
    <x v="0"/>
    <s v="Avería"/>
    <x v="4"/>
    <n v="0"/>
    <x v="8"/>
    <m/>
    <s v="Alex Montiel"/>
    <m/>
    <m/>
    <d v="2024-02-05T00:00:00"/>
    <d v="2024-02-05T00:00:00"/>
    <d v="1899-12-30T09:30:00"/>
    <s v="cambio de radiador"/>
    <s v="Cerrado"/>
    <s v="Equipo operativo"/>
    <s v="Villavicencio"/>
    <n v="44273.93"/>
  </r>
  <r>
    <d v="2024-02-19T00:00:00"/>
    <d v="1899-12-30T06:00:00"/>
    <n v="250416"/>
    <s v="Montacargas"/>
    <x v="0"/>
    <s v="Avería"/>
    <x v="0"/>
    <n v="0"/>
    <x v="0"/>
    <m/>
    <s v="Javier Sarmiento"/>
    <m/>
    <m/>
    <d v="2024-02-23T00:00:00"/>
    <d v="2024-02-19T00:00:00"/>
    <d v="1899-12-30T14:00:00"/>
    <s v="falla en tapa transmision"/>
    <s v="Cerrado"/>
    <s v="Equipo operativo"/>
    <s v="Villavicencio"/>
    <n v="44491.43"/>
  </r>
  <r>
    <d v="2024-02-27T00:00:00"/>
    <d v="1899-12-30T08:00:00"/>
    <n v="250416"/>
    <s v="Montacargas"/>
    <x v="0"/>
    <s v="Avería"/>
    <x v="0"/>
    <n v="15"/>
    <x v="11"/>
    <m/>
    <s v="Jhon Buitrago "/>
    <s v="alex montiel"/>
    <m/>
    <d v="2024-03-15T00:00:00"/>
    <d v="2024-03-13T00:00:00"/>
    <d v="1899-12-30T18:00:00"/>
    <s v="equipo presenta falla en transmsion, pendiente llegada de repuestos"/>
    <s v="Cerrado"/>
    <s v="Equipo operativo"/>
    <s v="Villavicencio"/>
    <n v="44495.43"/>
  </r>
  <r>
    <d v="2024-03-20T00:00:00"/>
    <d v="1899-12-30T07:00:00"/>
    <n v="250416"/>
    <s v="Montacargas"/>
    <x v="0"/>
    <s v="Inspección"/>
    <x v="0"/>
    <n v="71"/>
    <x v="3"/>
    <m/>
    <s v="Cristian Cardenas"/>
    <s v="Jeison Arcos"/>
    <s v="Andres Belalcazar"/>
    <d v="2024-06-03T00:00:00"/>
    <d v="2024-05-30T00:00:00"/>
    <d v="1899-12-30T09:00:00"/>
    <s v="el equipo continua presentando daño en l transmision pendiente orden de mantenimiento "/>
    <s v="Cerrado"/>
    <s v="Equipo operativo"/>
    <s v="Villavicencio"/>
    <n v="44506.73"/>
  </r>
  <r>
    <d v="2024-07-21T00:00:00"/>
    <d v="1899-12-30T10:40:00"/>
    <n v="250416"/>
    <s v="Montacargas"/>
    <x v="0"/>
    <s v="Avería"/>
    <x v="5"/>
    <n v="4"/>
    <x v="25"/>
    <m/>
    <s v="Jeison Arcos"/>
    <s v="brayan pinilla"/>
    <s v="carlos matoma"/>
    <d v="2024-07-23T00:00:00"/>
    <d v="2024-07-25T00:00:00"/>
    <d v="1899-12-30T18:10:00"/>
    <s v="el equipo ingres a taller por ruptura de cadena principal mastil"/>
    <s v="Cerrado"/>
    <s v="Equipo operativo"/>
    <s v="Villavicencio"/>
    <n v="44510"/>
  </r>
  <r>
    <d v="2024-08-15T00:00:00"/>
    <d v="1899-12-30T13:40:00"/>
    <n v="250416"/>
    <s v="Montacargas"/>
    <x v="0"/>
    <s v="Inspección"/>
    <x v="0"/>
    <n v="2"/>
    <x v="0"/>
    <m/>
    <s v="brayan pinilla"/>
    <s v="cristian cardenas "/>
    <s v="Jeison Arcos"/>
    <d v="2024-08-17T00:00:00"/>
    <d v="2024-08-17T00:00:00"/>
    <d v="1899-12-30T16:40:00"/>
    <s v="el equipo ingresa a taller por problemas de marchas en especial hacia atrás ccuando esta en frio se realiz mantenimiento de acuerdo a la asesoria del ingeniero hammes sanabria pero persiste la falla "/>
    <s v="Cerrado"/>
    <s v="Equipo operativo"/>
    <s v="Villavicencio"/>
    <s v="44513"/>
  </r>
  <r>
    <d v="2023-09-21T00:00:00"/>
    <d v="1899-12-30T08:00:00"/>
    <n v="250427"/>
    <s v="Montacargas"/>
    <x v="0"/>
    <s v="Avería"/>
    <x v="0"/>
    <n v="0"/>
    <x v="26"/>
    <m/>
    <s v="Carlos orjuela "/>
    <m/>
    <m/>
    <m/>
    <d v="2023-09-21T00:00:00"/>
    <d v="1899-12-30T19:00:00"/>
    <s v="Cambio de carcaza transmision, se encuantra fisurada "/>
    <s v="Cerrado"/>
    <s v="Equipo operativo"/>
    <s v="Villavicencio"/>
    <n v="36259.409999999996"/>
  </r>
  <r>
    <d v="2023-10-25T00:00:00"/>
    <d v="1899-12-30T16:00:00"/>
    <n v="250427"/>
    <s v="Montacargas"/>
    <x v="0"/>
    <s v="Avería"/>
    <x v="0"/>
    <n v="1"/>
    <x v="27"/>
    <m/>
    <s v="Omar Fernandez"/>
    <s v="Maycool Ardila "/>
    <m/>
    <m/>
    <d v="2023-10-26T00:00:00"/>
    <d v="1899-12-30T12:00:00"/>
    <s v="Montacarga se rompe tapa trasera diferencial"/>
    <s v="Cerrado"/>
    <s v="Equipo operativo"/>
    <s v="Villavicencio"/>
    <n v="36394.199999999997"/>
  </r>
  <r>
    <d v="2023-11-29T00:00:00"/>
    <d v="1899-12-30T07:00:00"/>
    <n v="250427"/>
    <s v="Montacargas"/>
    <x v="0"/>
    <s v="Avería"/>
    <x v="2"/>
    <n v="0"/>
    <x v="28"/>
    <m/>
    <s v="Juan Russi"/>
    <s v="Omar Fernandez"/>
    <m/>
    <d v="2023-11-30T00:00:00"/>
    <d v="2023-11-29T00:00:00"/>
    <d v="1899-12-30T14:00:00"/>
    <s v="Montacarga sufre daño en volante motor"/>
    <s v="Cerrado"/>
    <s v="Equipo operativo"/>
    <s v="Villavicencio"/>
    <n v="36523.24"/>
  </r>
  <r>
    <d v="2023-12-20T00:00:00"/>
    <d v="1899-12-30T14:30:00"/>
    <n v="250427"/>
    <s v="Montacargas"/>
    <x v="1"/>
    <s v="Inspección"/>
    <x v="7"/>
    <n v="0"/>
    <x v="29"/>
    <s v="Motor"/>
    <s v="Juan Russi"/>
    <s v="Tecnico Distoyota "/>
    <m/>
    <m/>
    <d v="2023-12-20T00:00:00"/>
    <d v="1899-12-30T18:00:00"/>
    <s v="Cambio splinder direccion, cambio volante de motor, engrase general "/>
    <s v="Cerrado"/>
    <s v="Equipo operativo"/>
    <s v="ADN"/>
    <n v="36614.69"/>
  </r>
  <r>
    <d v="2024-08-01T00:00:00"/>
    <d v="1899-12-30T10:50:00"/>
    <n v="250427"/>
    <s v="Montacargas"/>
    <x v="1"/>
    <s v="M1"/>
    <x v="0"/>
    <n v="1"/>
    <x v="30"/>
    <s v="Mastil"/>
    <s v="Cristian Cardenas"/>
    <s v="Jeison Arcos"/>
    <s v="carlos matoma"/>
    <d v="2024-08-30T00:00:00"/>
    <d v="2024-08-02T00:00:00"/>
    <m/>
    <s v="el equipo ingresa para mantenimiento M1 "/>
    <s v="Abierto"/>
    <s v="En ejecución de reparación"/>
    <s v="ADN"/>
    <n v="37585.5"/>
  </r>
  <r>
    <d v="2023-05-02T00:00:00"/>
    <d v="1899-12-30T07:00:00"/>
    <n v="250477"/>
    <s v="Montacargas"/>
    <x v="0"/>
    <s v="Avería"/>
    <x v="2"/>
    <n v="127"/>
    <x v="20"/>
    <m/>
    <s v="Técnico Edinsa"/>
    <m/>
    <m/>
    <d v="2023-09-10T00:00:00"/>
    <d v="2023-09-06T00:00:00"/>
    <d v="1899-12-30T15:00:00"/>
    <s v="Se envia motor para reparación y reparación de caja (overhaul)"/>
    <s v="Cerrado"/>
    <s v="Equipo operativo"/>
    <s v="Calle 80"/>
    <n v="38566.160000000003"/>
  </r>
  <r>
    <d v="2023-09-14T00:00:00"/>
    <d v="1899-12-30T08:00:00"/>
    <n v="250477"/>
    <s v="Montacargas"/>
    <x v="1"/>
    <s v="M1"/>
    <x v="0"/>
    <n v="0"/>
    <x v="30"/>
    <m/>
    <s v="Carlos orjuela "/>
    <m/>
    <m/>
    <m/>
    <d v="2023-09-14T00:00:00"/>
    <d v="1899-12-30T18:00:00"/>
    <s v="Plan de Mantenimiento M1, correccion fuga de aceite por la transmision "/>
    <s v="Cerrado"/>
    <s v="Equipo operativo"/>
    <s v="Villavicencio"/>
    <n v="38897.410000000003"/>
  </r>
  <r>
    <d v="2023-10-05T00:00:00"/>
    <d v="1899-12-30T09:00:00"/>
    <n v="250477"/>
    <s v="Montacargas"/>
    <x v="0"/>
    <s v="Avería"/>
    <x v="13"/>
    <n v="0"/>
    <x v="31"/>
    <m/>
    <s v="Nicolas Pinzón"/>
    <s v="Kevyn Acosta"/>
    <m/>
    <m/>
    <d v="2023-10-05T00:00:00"/>
    <d v="1899-12-30T11:00:00"/>
    <s v="Montacarga se fisura llanta, se realiza cambio de rodamiento de carga y rodillo de agujas suspension "/>
    <s v="Cerrado"/>
    <s v="Equipo operativo"/>
    <s v="Villavicencio"/>
    <n v="39020.21"/>
  </r>
  <r>
    <d v="2023-10-26T00:00:00"/>
    <d v="1899-12-30T14:00:00"/>
    <n v="250477"/>
    <s v="Montacargas"/>
    <x v="0"/>
    <s v="Avería"/>
    <x v="14"/>
    <n v="0"/>
    <x v="1"/>
    <m/>
    <s v="Omar Fernandez"/>
    <m/>
    <m/>
    <m/>
    <d v="2023-10-26T00:00:00"/>
    <d v="1899-12-30T17:00:00"/>
    <s v="Cambio splinder montacargas"/>
    <s v="Cerrado"/>
    <s v="Equipo operativo"/>
    <s v="Villavicencio"/>
    <n v="39369.9"/>
  </r>
  <r>
    <d v="2023-10-27T00:00:00"/>
    <d v="1899-12-30T08:00:00"/>
    <n v="250477"/>
    <s v="Montacargas"/>
    <x v="0"/>
    <s v="Avería"/>
    <x v="0"/>
    <n v="0"/>
    <x v="0"/>
    <m/>
    <s v="Omar Fernandez"/>
    <s v="Daniel Rodriguez"/>
    <m/>
    <m/>
    <d v="2023-10-27T00:00:00"/>
    <d v="1899-12-30T11:00:00"/>
    <s v="Montacarga se queda sin marchas, cambio llantas delanteras "/>
    <s v="Cerrado"/>
    <s v="Equipo operativo"/>
    <s v="Villavicencio"/>
    <n v="39372.880000000005"/>
  </r>
  <r>
    <d v="2023-10-30T00:00:00"/>
    <d v="1899-12-30T09:00:00"/>
    <n v="250477"/>
    <s v="Montacargas"/>
    <x v="0"/>
    <s v="Avería"/>
    <x v="0"/>
    <n v="0"/>
    <x v="0"/>
    <m/>
    <s v="Omar Fernandez"/>
    <m/>
    <m/>
    <m/>
    <d v="2023-10-30T00:00:00"/>
    <d v="1899-12-30T13:00:00"/>
    <s v="Monatacarga se queda sin marchas "/>
    <s v="Cerrado"/>
    <s v="Equipo operativo"/>
    <s v="Villavicencio"/>
    <n v="39405.590000000004"/>
  </r>
  <r>
    <d v="2023-10-31T00:00:00"/>
    <d v="1899-12-30T10:00:00"/>
    <n v="250477"/>
    <s v="Montacargas"/>
    <x v="0"/>
    <s v="Avería"/>
    <x v="0"/>
    <n v="0"/>
    <x v="0"/>
    <m/>
    <s v="Omar Fernandez"/>
    <s v="Kevyn Acosta"/>
    <s v="Maycool Ardila "/>
    <m/>
    <d v="2023-10-31T00:00:00"/>
    <d v="1899-12-30T16:30:00"/>
    <s v="Montacarga se queda sin marcha hacia adelante "/>
    <s v="Cerrado"/>
    <s v="Equipo operativo"/>
    <s v="Villavicencio"/>
    <n v="39407.54"/>
  </r>
  <r>
    <d v="2023-11-10T00:00:00"/>
    <d v="1899-12-30T08:00:00"/>
    <n v="250477"/>
    <s v="Montacargas"/>
    <x v="0"/>
    <s v="Avería"/>
    <x v="3"/>
    <n v="0"/>
    <x v="19"/>
    <m/>
    <s v="Omar Fernandez"/>
    <m/>
    <m/>
    <m/>
    <d v="2023-11-10T00:00:00"/>
    <d v="1899-12-30T09:00:00"/>
    <s v="Cambio magueras mastil presenta fugas "/>
    <s v="Cerrado"/>
    <s v="Equipo operativo"/>
    <s v="Villavicencio"/>
    <n v="39527.15"/>
  </r>
  <r>
    <d v="2023-11-14T00:00:00"/>
    <d v="1899-12-30T07:00:00"/>
    <n v="250477"/>
    <s v="Montacargas"/>
    <x v="0"/>
    <s v="Avería"/>
    <x v="15"/>
    <n v="2"/>
    <x v="32"/>
    <m/>
    <s v="Daniel rodriguez"/>
    <s v="Omar Fernandez"/>
    <m/>
    <d v="2023-11-18T00:00:00"/>
    <d v="2023-11-16T00:00:00"/>
    <d v="1899-12-30T21:00:00"/>
    <s v="Reparacion tren trasero montacarga para nuevamente dar ajuste en splinder direccion "/>
    <s v="Cerrado"/>
    <s v="Equipo operativo"/>
    <s v="Villavicencio"/>
    <n v="39607.51"/>
  </r>
  <r>
    <d v="2023-11-20T00:00:00"/>
    <d v="1899-12-30T06:00:00"/>
    <n v="250477"/>
    <s v="Montacargas"/>
    <x v="0"/>
    <s v="Avería"/>
    <x v="2"/>
    <n v="0"/>
    <x v="22"/>
    <m/>
    <s v="Omar Fernandez"/>
    <m/>
    <m/>
    <d v="2023-11-21T00:00:00"/>
    <d v="2023-11-20T00:00:00"/>
    <d v="1899-12-30T11:00:00"/>
    <s v="Montacarga no sostiene la minima "/>
    <s v="Cerrado"/>
    <s v="Equipo operativo"/>
    <s v="Villavicencio"/>
    <n v="39710.200000000004"/>
  </r>
  <r>
    <d v="2023-11-20T00:00:00"/>
    <d v="1899-12-30T18:00:00"/>
    <n v="250477"/>
    <s v="Montacargas"/>
    <x v="0"/>
    <s v="Avería"/>
    <x v="2"/>
    <n v="0"/>
    <x v="22"/>
    <m/>
    <s v="Juan Russi"/>
    <m/>
    <m/>
    <m/>
    <d v="2023-11-20T00:00:00"/>
    <d v="1899-12-30T18:40:00"/>
    <s v="Montacarga se encuentra muy accelerada"/>
    <s v="Cerrado"/>
    <s v="Equipo operativo"/>
    <s v="Villavicencio"/>
    <n v="39710.200000000004"/>
  </r>
  <r>
    <d v="2023-11-23T00:00:00"/>
    <d v="1899-12-30T07:00:00"/>
    <n v="250477"/>
    <s v="Montacargas"/>
    <x v="0"/>
    <s v="Avería"/>
    <x v="10"/>
    <n v="0"/>
    <x v="33"/>
    <m/>
    <s v="Juan Russi"/>
    <m/>
    <m/>
    <m/>
    <d v="2023-11-23T00:00:00"/>
    <d v="1899-12-30T08:00:00"/>
    <s v="Montacarga no enciende, daño en fusibles "/>
    <s v="Cerrado"/>
    <s v="Equipo operativo"/>
    <s v="Villavicencio"/>
    <n v="39756.32"/>
  </r>
  <r>
    <d v="2023-11-24T00:00:00"/>
    <d v="1899-12-30T06:00:00"/>
    <n v="250477"/>
    <s v="Montacargas"/>
    <x v="0"/>
    <s v="Avería"/>
    <x v="3"/>
    <n v="0"/>
    <x v="19"/>
    <m/>
    <s v="Omar Fernandez"/>
    <m/>
    <m/>
    <m/>
    <d v="2023-11-24T00:00:00"/>
    <d v="1899-12-30T07:00:00"/>
    <s v="Cambio de Manguera direccion, esta rota "/>
    <s v="Cerrado"/>
    <s v="Equipo operativo"/>
    <s v="Villavicencio"/>
    <n v="39775.69"/>
  </r>
  <r>
    <d v="2023-11-25T00:00:00"/>
    <d v="1899-12-30T07:00:00"/>
    <n v="250477"/>
    <s v="Montacargas"/>
    <x v="0"/>
    <s v="Avería"/>
    <x v="9"/>
    <n v="0"/>
    <x v="1"/>
    <m/>
    <s v="Juan Russi"/>
    <m/>
    <m/>
    <m/>
    <d v="2023-11-25T00:00:00"/>
    <d v="1899-12-30T09:00:00"/>
    <s v="Montacarga se apaga no accelera "/>
    <s v="Cerrado"/>
    <s v="Equipo operativo"/>
    <s v="Villavicencio"/>
    <n v="39777.17"/>
  </r>
  <r>
    <d v="2023-12-01T00:00:00"/>
    <d v="1899-12-30T06:00:00"/>
    <n v="250477"/>
    <s v="Montacargas"/>
    <x v="0"/>
    <s v="Daño operacional"/>
    <x v="13"/>
    <n v="0"/>
    <x v="1"/>
    <m/>
    <s v="Juan Russi"/>
    <m/>
    <m/>
    <m/>
    <d v="2023-12-01T00:00:00"/>
    <d v="1899-12-30T08:00:00"/>
    <s v="Daño en rin de rueda trasera montacarga, bocin y pernos rueda "/>
    <s v="Cerrado"/>
    <s v="Equipo operativo"/>
    <s v="Villavicencio"/>
    <n v="39831.89"/>
  </r>
  <r>
    <d v="2023-12-05T00:00:00"/>
    <d v="1899-12-30T07:00:00"/>
    <n v="250477"/>
    <s v="Montacargas"/>
    <x v="0"/>
    <s v="Avería"/>
    <x v="15"/>
    <n v="0"/>
    <x v="34"/>
    <m/>
    <s v="Carlos orjuela "/>
    <s v="Juan Russi"/>
    <m/>
    <d v="2023-12-06T00:00:00"/>
    <d v="2023-12-05T00:00:00"/>
    <d v="1899-12-30T11:00:00"/>
    <s v="Montacaraga se rompe cacho direccion "/>
    <s v="Cerrado"/>
    <s v="Equipo operativo"/>
    <s v="Villavicencio"/>
    <n v="39911.39"/>
  </r>
  <r>
    <d v="2023-12-07T00:00:00"/>
    <d v="1899-12-30T12:00:00"/>
    <n v="250477"/>
    <s v="Montacargas"/>
    <x v="0"/>
    <s v="Avería"/>
    <x v="2"/>
    <n v="0"/>
    <x v="16"/>
    <m/>
    <s v="Carlos orjuela "/>
    <s v="Juan Russi"/>
    <m/>
    <d v="2023-12-09T00:00:00"/>
    <d v="2023-12-07T00:00:00"/>
    <d v="1899-12-30T20:00:00"/>
    <s v="Montacarga presenta aceite motor my espeso "/>
    <s v="Cerrado"/>
    <s v="Equipo operativo"/>
    <s v="Villavicencio"/>
    <n v="39950.44"/>
  </r>
  <r>
    <d v="2023-12-09T00:00:00"/>
    <d v="1899-12-30T06:00:00"/>
    <n v="250477"/>
    <s v="Montacargas"/>
    <x v="0"/>
    <s v="Avería"/>
    <x v="2"/>
    <n v="0"/>
    <x v="28"/>
    <m/>
    <s v="Juan Russi"/>
    <s v="Carlos Orjuela "/>
    <m/>
    <d v="2023-12-15T00:00:00"/>
    <d v="2023-12-09T00:00:00"/>
    <d v="1899-12-30T14:00:00"/>
    <s v="Montacarga presenta fuerte ruido en motor "/>
    <s v="Cerrado"/>
    <s v="Equipo operativo"/>
    <s v="Villavicencio"/>
    <n v="39994.01"/>
  </r>
  <r>
    <d v="2023-12-11T00:00:00"/>
    <d v="1899-12-30T06:00:00"/>
    <n v="250477"/>
    <s v="Montacargas"/>
    <x v="0"/>
    <s v="Avería"/>
    <x v="2"/>
    <n v="17"/>
    <x v="35"/>
    <m/>
    <s v="Juan Russi"/>
    <s v="Carlos Orjuela "/>
    <m/>
    <d v="2023-12-28T00:00:00"/>
    <d v="2023-12-28T00:00:00"/>
    <d v="1899-12-30T17:00:00"/>
    <s v="Montacarga presenta ruido fuerte en el motor "/>
    <s v="Cerrado"/>
    <s v="Equipo operativo"/>
    <s v="Villavicencio"/>
    <n v="40014.01"/>
  </r>
  <r>
    <d v="2024-01-12T00:00:00"/>
    <d v="1899-12-30T07:00:00"/>
    <n v="250477"/>
    <s v="Montacargas"/>
    <x v="0"/>
    <s v="Avería"/>
    <x v="3"/>
    <n v="0"/>
    <x v="19"/>
    <m/>
    <s v="Javier Sarmiento"/>
    <s v="Jeison Arcos"/>
    <m/>
    <m/>
    <d v="2024-01-12T00:00:00"/>
    <d v="1899-12-30T11:00:00"/>
    <s v="Cambio manguera hidraulica mastil, cambio puente trasero suspension montacarga "/>
    <s v="Cerrado"/>
    <s v="Equipo operativo"/>
    <s v="Villavicencio"/>
    <n v="40294.26"/>
  </r>
  <r>
    <d v="2024-01-16T00:00:00"/>
    <d v="1899-12-30T06:00:00"/>
    <n v="250477"/>
    <s v="Montacargas"/>
    <x v="0"/>
    <s v="Avería"/>
    <x v="2"/>
    <n v="0"/>
    <x v="36"/>
    <m/>
    <s v="Javier Sarmiento"/>
    <m/>
    <m/>
    <m/>
    <d v="2024-01-16T00:00:00"/>
    <d v="1899-12-30T11:00:00"/>
    <s v="Revision presion de aceite, cambio manguera hidraulica"/>
    <s v="Cerrado"/>
    <s v="Equipo operativo"/>
    <s v="Villavicencio"/>
    <n v="40362.239999999998"/>
  </r>
  <r>
    <d v="2024-01-17T00:00:00"/>
    <d v="1899-12-30T06:30:00"/>
    <n v="250477"/>
    <s v="Montacargas"/>
    <x v="0"/>
    <s v="Avería"/>
    <x v="3"/>
    <n v="0"/>
    <x v="19"/>
    <m/>
    <s v="Javier Sarmiento"/>
    <m/>
    <m/>
    <d v="2024-01-17T00:00:00"/>
    <d v="2024-01-17T00:00:00"/>
    <d v="1899-12-30T12:30:00"/>
    <s v="Cambio manguera hidraulica mastil "/>
    <s v="Cerrado"/>
    <s v="Equipo operativo"/>
    <s v="Villavicencio"/>
    <n v="40383.11"/>
  </r>
  <r>
    <d v="2024-01-22T00:00:00"/>
    <d v="1899-12-30T06:30:00"/>
    <n v="250477"/>
    <s v="Montacargas"/>
    <x v="0"/>
    <s v="Avería"/>
    <x v="13"/>
    <n v="0"/>
    <x v="1"/>
    <m/>
    <s v="Javier Sarmiento"/>
    <m/>
    <m/>
    <m/>
    <d v="2024-01-22T00:00:00"/>
    <d v="1899-12-30T09:00:00"/>
    <s v="Cambio llanta por averia en aro"/>
    <s v="Cerrado"/>
    <s v="Equipo operativo"/>
    <s v="Villavicencio"/>
    <n v="40472.769999999997"/>
  </r>
  <r>
    <d v="2024-01-22T00:00:00"/>
    <d v="1899-12-30T10:00:00"/>
    <n v="250477"/>
    <s v="Montacargas"/>
    <x v="0"/>
    <s v="Daño operacional"/>
    <x v="5"/>
    <n v="0"/>
    <x v="37"/>
    <m/>
    <s v="Javier Sarmiento"/>
    <m/>
    <m/>
    <d v="2024-01-23T00:00:00"/>
    <d v="2024-01-22T00:00:00"/>
    <d v="1899-12-30T18:00:00"/>
    <s v="Colicion con trailer S64580 donde se produce daño en las poleas de mastil, se rompen mangueras hidraulicas y se tuerce soporte polea."/>
    <s v="Cerrado"/>
    <s v="Equipo operativo"/>
    <s v="Villavicencio"/>
    <n v="40472.769999999997"/>
  </r>
  <r>
    <d v="2024-01-23T00:00:00"/>
    <d v="1899-12-30T12:00:00"/>
    <n v="250477"/>
    <s v="Montacargas"/>
    <x v="0"/>
    <s v="Daño operacional"/>
    <x v="5"/>
    <n v="0"/>
    <x v="37"/>
    <m/>
    <s v="Javier Sarmiento"/>
    <m/>
    <m/>
    <d v="2024-01-23T00:00:00"/>
    <d v="2024-01-23T00:00:00"/>
    <d v="1899-12-30T15:24:00"/>
    <s v="Cabio manguera tapa estabilizadora (daño por colision)"/>
    <s v="Cerrado"/>
    <s v="Equipo operativo"/>
    <s v="Villavicencio"/>
    <n v="40493.49"/>
  </r>
  <r>
    <d v="2024-03-04T00:00:00"/>
    <d v="1899-12-30T06:00:00"/>
    <n v="250477"/>
    <s v="Montacargas"/>
    <x v="0"/>
    <s v="Avería"/>
    <x v="3"/>
    <n v="3"/>
    <x v="17"/>
    <m/>
    <s v="Jhon Buitrago "/>
    <m/>
    <m/>
    <d v="2024-03-09T00:00:00"/>
    <d v="2024-03-07T00:00:00"/>
    <d v="1899-12-30T16:00:00"/>
    <s v="presenta falla en bomba hidraulica, piñon PTO."/>
    <s v="Cerrado"/>
    <s v="Equipo operativo"/>
    <s v="Villavicencio"/>
    <n v="40823.75"/>
  </r>
  <r>
    <d v="2024-03-13T00:00:00"/>
    <d v="1899-12-30T06:00:00"/>
    <n v="250477"/>
    <s v="Montacargas"/>
    <x v="0"/>
    <s v="Avería"/>
    <x v="0"/>
    <n v="0"/>
    <x v="0"/>
    <m/>
    <s v="John Buitrago"/>
    <m/>
    <m/>
    <d v="2024-03-13T00:00:00"/>
    <d v="2024-03-13T00:00:00"/>
    <d v="1899-12-30T08:00:00"/>
    <s v="equipo sin marchas, realizar mtto a tapa de mandos"/>
    <s v="Cerrado"/>
    <s v="Equipo operativo"/>
    <s v="Villavicencio"/>
    <n v="40834.75"/>
  </r>
  <r>
    <d v="2024-03-15T00:00:00"/>
    <d v="1899-12-30T06:00:00"/>
    <n v="250477"/>
    <s v="Montacargas"/>
    <x v="0"/>
    <s v="Avería"/>
    <x v="3"/>
    <n v="0"/>
    <x v="38"/>
    <m/>
    <s v="John Buitrago"/>
    <m/>
    <m/>
    <d v="2024-03-15T00:00:00"/>
    <d v="2024-03-15T00:00:00"/>
    <d v="1899-12-30T19:00:00"/>
    <s v="fractura en punta embolo cilindro side shift, adicional reemplazo de mangueras hidraulicas"/>
    <s v="Cerrado"/>
    <s v="Equipo operativo"/>
    <s v="Villavicencio"/>
    <n v="40851.019999999997"/>
  </r>
  <r>
    <d v="2024-04-11T00:00:00"/>
    <d v="1899-12-30T15:30:00"/>
    <n v="250477"/>
    <s v="Montacargas"/>
    <x v="0"/>
    <s v="Avería"/>
    <x v="4"/>
    <n v="0"/>
    <x v="8"/>
    <m/>
    <s v="Cristian Cardenas"/>
    <s v="Andres Belalcazar"/>
    <m/>
    <d v="2024-04-12T00:00:00"/>
    <d v="2024-04-11T00:00:00"/>
    <d v="1899-12-30T18:00:00"/>
    <s v="el equipo ingresa a taller por ruptura de radiador, se procede a realizar la reparacion del radiador y se realiza el montaje del mismo"/>
    <s v="Cerrado"/>
    <s v="Equipo operativo"/>
    <s v="Villavicencio"/>
    <n v="41277.129999999997"/>
  </r>
  <r>
    <d v="2024-04-29T00:00:00"/>
    <d v="1899-12-30T18:10:00"/>
    <n v="250477"/>
    <s v="Montacargas"/>
    <x v="0"/>
    <s v="Avería"/>
    <x v="2"/>
    <n v="4"/>
    <x v="39"/>
    <m/>
    <s v="Cristian Cardenas"/>
    <s v="Andres Belalcazar"/>
    <s v="Jeison Arcos"/>
    <d v="2024-05-06T00:00:00"/>
    <d v="2024-05-03T00:00:00"/>
    <d v="1899-12-30T08:15:00"/>
    <s v="el equipo ingresa ataller por fallas de motor, el moro no empareja se procede con la revision y se evidencia que algunos balancines no estan fincuonando "/>
    <s v="Cerrado"/>
    <s v="Equipo operativo"/>
    <s v="Villavicencio"/>
    <n v="41419.17"/>
  </r>
  <r>
    <d v="2024-05-15T00:00:00"/>
    <d v="1899-12-30T11:40:00"/>
    <n v="250477"/>
    <s v="Montacargas"/>
    <x v="1"/>
    <s v="M1"/>
    <x v="2"/>
    <n v="-45427"/>
    <x v="20"/>
    <m/>
    <s v="Cristian Cardenas"/>
    <s v="brayan pinilla"/>
    <m/>
    <d v="2024-08-30T00:00:00"/>
    <m/>
    <m/>
    <s v="el equipo ingresa a taller por corto electrico adicional se evidencia ruido extraño en el motor pendoente prueba de presion de aceite, se inicia la reparacion del motor y la transmision pendiente envio a bogota por que la devolvio la transportadora"/>
    <s v="Abierto"/>
    <s v="Espera de repuestos"/>
    <s v="Villavicencio"/>
    <n v="41458.230000000003"/>
  </r>
  <r>
    <d v="2023-06-28T00:00:00"/>
    <d v="1899-12-30T06:00:00"/>
    <n v="251058"/>
    <s v="Montacargas"/>
    <x v="0"/>
    <s v="Avería"/>
    <x v="2"/>
    <n v="24"/>
    <x v="2"/>
    <m/>
    <s v="Jhon Buitrago "/>
    <m/>
    <m/>
    <d v="2023-07-26T00:00:00"/>
    <d v="2023-07-22T00:00:00"/>
    <d v="1899-12-30T22:00:00"/>
    <s v="Monatacarga con exceso de humo, revision culata "/>
    <s v="Cerrado"/>
    <s v="Equipo operativo"/>
    <s v="Villavicencio"/>
    <n v="36372.519999999997"/>
  </r>
  <r>
    <d v="2023-07-26T00:00:00"/>
    <d v="1899-12-30T13:00:00"/>
    <n v="251058"/>
    <s v="Montacargas"/>
    <x v="0"/>
    <s v="Avería"/>
    <x v="0"/>
    <n v="1"/>
    <x v="0"/>
    <m/>
    <s v="Nicolas Pinzón"/>
    <m/>
    <m/>
    <d v="2023-07-27T00:00:00"/>
    <d v="2023-07-27T00:00:00"/>
    <d v="1899-12-30T08:00:00"/>
    <s v="Montacaraga no da marcha hacia adelante "/>
    <s v="Cerrado"/>
    <s v="Equipo operativo"/>
    <s v="Villavicencio"/>
    <n v="36708.519999999997"/>
  </r>
  <r>
    <d v="2023-07-29T00:00:00"/>
    <d v="1899-12-30T08:00:00"/>
    <n v="251058"/>
    <s v="Montacargas"/>
    <x v="0"/>
    <s v="Avería"/>
    <x v="0"/>
    <n v="0"/>
    <x v="0"/>
    <m/>
    <s v="Nicolas Pinzón"/>
    <m/>
    <m/>
    <m/>
    <d v="2023-07-29T00:00:00"/>
    <d v="1899-12-30T14:00:00"/>
    <s v="Monatacarga se calienta y deja de dar marcha hacia adelante "/>
    <s v="Cerrado"/>
    <s v="Equipo operativo"/>
    <s v="Villavicencio"/>
    <n v="36744.519999999997"/>
  </r>
  <r>
    <d v="2023-08-02T00:00:00"/>
    <d v="1899-12-30T08:00:00"/>
    <n v="251058"/>
    <s v="Montacargas"/>
    <x v="0"/>
    <s v="Avería"/>
    <x v="0"/>
    <n v="2"/>
    <x v="0"/>
    <m/>
    <s v="Juan Suarez"/>
    <m/>
    <m/>
    <d v="2023-08-10T00:00:00"/>
    <d v="2023-08-04T00:00:00"/>
    <d v="1899-12-30T16:00:00"/>
    <s v="Montacarga no da marcha hacia adelante "/>
    <s v="Cerrado"/>
    <s v="Equipo operativo"/>
    <s v="Villavicencio"/>
    <n v="36792.519999999997"/>
  </r>
  <r>
    <d v="2023-08-11T00:00:00"/>
    <d v="1899-12-30T10:00:00"/>
    <n v="251058"/>
    <s v="Montacargas"/>
    <x v="1"/>
    <s v="M2"/>
    <x v="7"/>
    <n v="1"/>
    <x v="29"/>
    <s v="Motor"/>
    <s v="Juan Suarez"/>
    <m/>
    <m/>
    <m/>
    <d v="2023-08-12T00:00:00"/>
    <d v="1899-12-30T08:00:00"/>
    <s v="Mantenimiento programado M2 "/>
    <s v="Cerrado"/>
    <s v="Equipo operativo"/>
    <s v="Villavicencio"/>
    <n v="36900.519999999997"/>
  </r>
  <r>
    <d v="2023-08-23T00:00:00"/>
    <d v="1899-12-30T09:00:00"/>
    <n v="251058"/>
    <s v="Montacargas"/>
    <x v="0"/>
    <s v="Avería"/>
    <x v="3"/>
    <n v="0"/>
    <x v="21"/>
    <m/>
    <s v="Omar Fernandez"/>
    <m/>
    <m/>
    <d v="2023-08-23T00:00:00"/>
    <d v="2023-08-23T00:00:00"/>
    <d v="1899-12-30T16:00:00"/>
    <s v="Fuga de aceite hiraulico por manguera de cilindro central "/>
    <s v="Cerrado"/>
    <s v="Equipo operativo"/>
    <s v="Villavicencio"/>
    <n v="37044.519999999997"/>
  </r>
  <r>
    <d v="2023-08-24T00:00:00"/>
    <d v="1899-12-30T14:30:00"/>
    <n v="251058"/>
    <s v="Montacargas"/>
    <x v="0"/>
    <s v="Avería"/>
    <x v="10"/>
    <n v="0"/>
    <x v="40"/>
    <m/>
    <s v="Nicolas Pinzón"/>
    <m/>
    <m/>
    <m/>
    <d v="2023-08-24T00:00:00"/>
    <d v="1899-12-30T15:30:00"/>
    <s v="Falla en motor de aaranque montacarga "/>
    <s v="Cerrado"/>
    <s v="Equipo operativo"/>
    <s v="Villavicencio"/>
    <n v="37056.519999999997"/>
  </r>
  <r>
    <d v="2023-08-26T00:00:00"/>
    <d v="1899-12-30T08:00:00"/>
    <n v="251058"/>
    <s v="Montacargas"/>
    <x v="0"/>
    <s v="Avería"/>
    <x v="10"/>
    <n v="0"/>
    <x v="40"/>
    <m/>
    <s v="Omar Fernandez"/>
    <m/>
    <m/>
    <m/>
    <d v="2023-08-26T00:00:00"/>
    <d v="1899-12-30T11:00:00"/>
    <s v="Rectificacion de roscas que sostienen el motor de arranque"/>
    <s v="Cerrado"/>
    <s v="Equipo operativo"/>
    <s v="Villavicencio"/>
    <n v="37080.519999999997"/>
  </r>
  <r>
    <d v="2023-08-30T00:00:00"/>
    <d v="1899-12-30T10:00:00"/>
    <n v="251058"/>
    <s v="Montacargas"/>
    <x v="0"/>
    <s v="Avería"/>
    <x v="10"/>
    <n v="1"/>
    <x v="41"/>
    <m/>
    <s v="Daniel rodriguez"/>
    <m/>
    <m/>
    <d v="2023-09-01T00:00:00"/>
    <d v="2023-08-31T00:00:00"/>
    <d v="1899-12-30T09:40:00"/>
    <s v="Revision sistema electrio, no carga el alternador, correccion de luces y pito "/>
    <s v="Cerrado"/>
    <s v="Equipo operativo"/>
    <s v="Villavicencio"/>
    <n v="37128.519999999997"/>
  </r>
  <r>
    <d v="2023-09-04T00:00:00"/>
    <d v="1899-12-30T11:00:00"/>
    <n v="251058"/>
    <s v="Montacargas"/>
    <x v="0"/>
    <s v="Daño operacional"/>
    <x v="15"/>
    <n v="1"/>
    <x v="42"/>
    <m/>
    <s v="Omar Fernandez"/>
    <s v="Nicolas Pinzon"/>
    <m/>
    <d v="2023-09-06T00:00:00"/>
    <d v="2023-09-05T00:00:00"/>
    <d v="1899-12-30T18:30:00"/>
    <s v="Motacarga sufre daño en bancada de tren de direccion, donde parte los esparragos y daña la bancada "/>
    <s v="Cerrado"/>
    <s v="Equipo operativo"/>
    <s v="Villavicencio"/>
    <n v="37188.519999999997"/>
  </r>
  <r>
    <d v="2023-09-07T00:00:00"/>
    <d v="1899-12-30T11:30:00"/>
    <n v="251058"/>
    <s v="Montacargas"/>
    <x v="0"/>
    <s v="Avería"/>
    <x v="9"/>
    <n v="0"/>
    <x v="1"/>
    <m/>
    <s v="Carlos orjuela "/>
    <m/>
    <m/>
    <m/>
    <d v="2023-09-07T00:00:00"/>
    <d v="1899-12-30T13:00:00"/>
    <s v="Fuga de gas por sistema glp"/>
    <s v="Cerrado"/>
    <s v="Equipo operativo"/>
    <s v="Villavicencio"/>
    <n v="37224.519999999997"/>
  </r>
  <r>
    <d v="2023-09-08T00:00:00"/>
    <d v="1899-12-30T08:00:00"/>
    <n v="251058"/>
    <s v="Montacargas"/>
    <x v="0"/>
    <s v="Avería"/>
    <x v="15"/>
    <n v="0"/>
    <x v="43"/>
    <m/>
    <s v="Carlos orjuela "/>
    <s v="Kevyn Acosta"/>
    <m/>
    <m/>
    <d v="2023-09-08T00:00:00"/>
    <d v="1899-12-30T11:00:00"/>
    <s v="Daño en rodamineto interior cacho direccion "/>
    <s v="Cerrado"/>
    <s v="Equipo operativo"/>
    <s v="Villavicencio"/>
    <n v="37236.519999999997"/>
  </r>
  <r>
    <d v="2023-09-13T00:00:00"/>
    <d v="1899-12-30T09:00:00"/>
    <n v="251058"/>
    <s v="Montacargas"/>
    <x v="0"/>
    <s v="Avería"/>
    <x v="2"/>
    <n v="0"/>
    <x v="2"/>
    <m/>
    <s v="Carlos orjuela "/>
    <m/>
    <m/>
    <m/>
    <d v="2023-09-13T00:00:00"/>
    <d v="1899-12-30T11:00:00"/>
    <s v="Cambio correa de ventilador, revisar posible recalentamiento "/>
    <s v="Cerrado"/>
    <s v="Equipo operativo"/>
    <s v="Villavicencio"/>
    <n v="37296.519999999997"/>
  </r>
  <r>
    <d v="2023-09-15T00:00:00"/>
    <d v="1899-12-30T09:00:00"/>
    <n v="251058"/>
    <s v="Montacargas"/>
    <x v="0"/>
    <s v="Avería"/>
    <x v="3"/>
    <n v="4"/>
    <x v="21"/>
    <m/>
    <s v="Omar Fernandez"/>
    <s v="Kevyn Acosta"/>
    <m/>
    <d v="2023-09-19T00:00:00"/>
    <d v="2023-09-19T00:00:00"/>
    <d v="1899-12-30T19:00:00"/>
    <s v="Fuga de aceite hidraulico por tuberia mastil"/>
    <s v="Cerrado"/>
    <s v="Equipo operativo"/>
    <s v="Villavicencio"/>
    <n v="37320.519999999997"/>
  </r>
  <r>
    <d v="2023-10-03T00:00:00"/>
    <d v="1899-12-30T10:00:00"/>
    <n v="251058"/>
    <s v="Montacargas"/>
    <x v="0"/>
    <s v="Avería"/>
    <x v="10"/>
    <n v="0"/>
    <x v="44"/>
    <m/>
    <s v="Nicolas Pinzón"/>
    <s v="Omar Fernandez"/>
    <m/>
    <m/>
    <d v="2023-10-03T00:00:00"/>
    <d v="1899-12-30T15:00:00"/>
    <s v="Monatacarga pierde fuerza por exceso de gas, camio tapa de distribuidor "/>
    <s v="Cerrado"/>
    <s v="Equipo operativo"/>
    <s v="Villavicencio"/>
    <n v="37536.519999999997"/>
  </r>
  <r>
    <d v="2023-10-05T00:00:00"/>
    <d v="1899-12-30T12:30:00"/>
    <n v="251058"/>
    <s v="Montacargas"/>
    <x v="0"/>
    <s v="Avería"/>
    <x v="10"/>
    <n v="0"/>
    <x v="40"/>
    <m/>
    <s v="Nicolas Pinzón"/>
    <s v="Omar Fernandez"/>
    <m/>
    <m/>
    <d v="2023-10-05T00:00:00"/>
    <d v="1899-12-30T16:00:00"/>
    <s v="Montacarga se suelta motor de arranque daño en las roscas "/>
    <s v="Cerrado"/>
    <s v="Equipo operativo"/>
    <s v="Villavicencio"/>
    <n v="37560.519999999997"/>
  </r>
  <r>
    <d v="2023-10-21T00:00:00"/>
    <d v="1899-12-30T07:00:00"/>
    <n v="251058"/>
    <s v="Montacargas"/>
    <x v="1"/>
    <s v="M2"/>
    <x v="15"/>
    <n v="0"/>
    <x v="1"/>
    <m/>
    <s v="Kevin Acosta "/>
    <s v="Omar Fernandez"/>
    <m/>
    <d v="2023-10-22T00:00:00"/>
    <d v="2023-10-21T00:00:00"/>
    <d v="1899-12-30T11:00:00"/>
    <s v="Rutina plan de mantenimiento programada M2"/>
    <s v="Cerrado"/>
    <s v="Equipo operativo"/>
    <s v="Villavicencio"/>
    <n v="37752.519999999997"/>
  </r>
  <r>
    <d v="2023-10-31T00:00:00"/>
    <d v="1899-12-30T06:00:00"/>
    <n v="251058"/>
    <s v="Montacargas"/>
    <x v="0"/>
    <s v="Avería"/>
    <x v="16"/>
    <n v="0"/>
    <x v="1"/>
    <m/>
    <s v="Maycool Ardila "/>
    <s v="Kevyn Acosta"/>
    <m/>
    <m/>
    <d v="2023-10-31T00:00:00"/>
    <d v="1899-12-30T14:00:00"/>
    <s v="Montacarga rompe pernos rueda traseras"/>
    <s v="Cerrado"/>
    <s v="Equipo operativo"/>
    <s v="Villavicencio"/>
    <n v="37872.519999999997"/>
  </r>
  <r>
    <d v="2023-11-02T00:00:00"/>
    <d v="1899-12-30T14:00:00"/>
    <n v="251058"/>
    <s v="Montacargas"/>
    <x v="0"/>
    <s v="Avería"/>
    <x v="2"/>
    <n v="21"/>
    <x v="35"/>
    <m/>
    <s v="Omar Fernandez"/>
    <m/>
    <m/>
    <d v="2023-12-01T00:00:00"/>
    <d v="2023-11-23T00:00:00"/>
    <d v="1899-12-30T17:00:00"/>
    <s v="Montacarga presenta ruido fuerte en el motor "/>
    <s v="Cerrado"/>
    <s v="Equipo operativo"/>
    <s v="Villavicencio"/>
    <n v="37896.519999999997"/>
  </r>
  <r>
    <d v="2023-11-27T00:00:00"/>
    <d v="1899-12-30T11:00:00"/>
    <n v="251058"/>
    <s v="Montacargas"/>
    <x v="0"/>
    <s v="Avería"/>
    <x v="0"/>
    <n v="0"/>
    <x v="0"/>
    <m/>
    <s v="Omar Fernandez"/>
    <s v="Jeison Arcos"/>
    <m/>
    <m/>
    <d v="2023-11-27T00:00:00"/>
    <d v="1899-12-30T13:00:00"/>
    <s v="Montacarga se queda sin marchas "/>
    <s v="Cerrado"/>
    <s v="Equipo operativo"/>
    <s v="Villavicencio"/>
    <n v="38196.519999999997"/>
  </r>
  <r>
    <d v="2023-11-28T00:00:00"/>
    <d v="1899-12-30T06:00:00"/>
    <n v="251058"/>
    <s v="Montacargas"/>
    <x v="0"/>
    <s v="Avería"/>
    <x v="0"/>
    <n v="0"/>
    <x v="0"/>
    <m/>
    <s v="Omar Fernandez"/>
    <s v="Juan Russi"/>
    <m/>
    <m/>
    <d v="2023-11-28T00:00:00"/>
    <d v="1899-12-30T19:00:00"/>
    <s v="Montacarga pierde las marchas"/>
    <s v="Cerrado"/>
    <s v="Equipo operativo"/>
    <s v="Villavicencio"/>
    <n v="38208.519999999997"/>
  </r>
  <r>
    <d v="2023-12-06T00:00:00"/>
    <d v="1899-12-30T08:00:00"/>
    <n v="251058"/>
    <s v="Montacargas"/>
    <x v="0"/>
    <s v="Avería"/>
    <x v="10"/>
    <n v="0"/>
    <x v="23"/>
    <m/>
    <s v="Carlos orjuela "/>
    <m/>
    <m/>
    <m/>
    <d v="2023-12-06T00:00:00"/>
    <d v="1899-12-30T08:30:00"/>
    <s v="Montacarga sufre daño en instalacion de marchas, por la instalacion "/>
    <s v="Cerrado"/>
    <s v="Equipo operativo"/>
    <s v="Villavicencio"/>
    <n v="38304.519999999997"/>
  </r>
  <r>
    <d v="2023-12-11T00:00:00"/>
    <d v="1899-12-30T09:00:00"/>
    <n v="251058"/>
    <s v="Montacargas"/>
    <x v="0"/>
    <s v="Avería"/>
    <x v="0"/>
    <n v="0"/>
    <x v="0"/>
    <m/>
    <s v="Carlos orjuela "/>
    <m/>
    <m/>
    <d v="2023-12-12T00:00:00"/>
    <d v="2023-12-11T00:00:00"/>
    <d v="1899-12-30T17:00:00"/>
    <s v="Montacarga se queda sin marcha hacia atrás "/>
    <s v="Cerrado"/>
    <s v="Equipo operativo"/>
    <s v="Villavicencio"/>
    <n v="38364.519999999997"/>
  </r>
  <r>
    <d v="2023-12-12T00:00:00"/>
    <d v="1899-12-30T08:00:00"/>
    <n v="251058"/>
    <s v="Montacargas"/>
    <x v="0"/>
    <s v="Avería"/>
    <x v="0"/>
    <n v="0"/>
    <x v="0"/>
    <m/>
    <s v="Carlos orjuela "/>
    <s v="Juan Russi"/>
    <m/>
    <m/>
    <d v="2023-12-12T00:00:00"/>
    <d v="1899-12-30T11:30:00"/>
    <s v="Montacarga pierde la marcha hacia atrás "/>
    <s v="Cerrado"/>
    <s v="Equipo operativo"/>
    <s v="Villavicencio"/>
    <n v="38376.519999999997"/>
  </r>
  <r>
    <d v="2023-12-13T00:00:00"/>
    <d v="1899-12-30T13:00:00"/>
    <n v="251058"/>
    <s v="Montacargas"/>
    <x v="0"/>
    <s v="Avería"/>
    <x v="0"/>
    <n v="0"/>
    <x v="11"/>
    <m/>
    <s v="Carlos orjuela "/>
    <m/>
    <m/>
    <d v="2023-12-15T00:00:00"/>
    <d v="2023-12-13T00:00:00"/>
    <d v="1899-12-30T16:00:00"/>
    <s v="Montacarga presenta fuga de aceite por la transmison "/>
    <s v="Cerrado"/>
    <s v="Equipo operativo"/>
    <s v="Villavicencio"/>
    <n v="38388.519999999997"/>
  </r>
  <r>
    <d v="2023-12-19T00:00:00"/>
    <d v="1899-12-30T16:00:00"/>
    <n v="251058"/>
    <s v="Montacargas"/>
    <x v="0"/>
    <s v="Avería"/>
    <x v="13"/>
    <n v="0"/>
    <x v="1"/>
    <m/>
    <s v="Jhon Buitrago "/>
    <m/>
    <m/>
    <m/>
    <d v="2023-12-19T00:00:00"/>
    <d v="1899-12-30T17:00:00"/>
    <s v="Cambio de llantas traseras montacarga "/>
    <s v="Cerrado"/>
    <s v="Equipo operativo"/>
    <s v="Villavicencio"/>
    <n v="38460.519999999997"/>
  </r>
  <r>
    <d v="2024-01-12T00:00:00"/>
    <d v="1899-12-30T06:00:00"/>
    <n v="251058"/>
    <s v="Montacargas"/>
    <x v="0"/>
    <s v="Avería"/>
    <x v="2"/>
    <n v="59"/>
    <x v="20"/>
    <m/>
    <s v="Javier Sarmiento"/>
    <s v="john buitrago"/>
    <m/>
    <d v="2024-03-15T00:00:00"/>
    <d v="2024-03-11T00:00:00"/>
    <d v="1899-12-30T18:00:00"/>
    <s v="Reparacion motor y transmision en megataller calle 80"/>
    <s v="Cerrado"/>
    <s v="Equipo operativo"/>
    <s v="Villavicencio"/>
    <n v="38748.519999999997"/>
  </r>
  <r>
    <d v="2024-03-13T00:00:00"/>
    <d v="1899-12-30T09:30:00"/>
    <n v="251058"/>
    <s v="Montacargas"/>
    <x v="0"/>
    <s v="Avería"/>
    <x v="3"/>
    <n v="0"/>
    <x v="21"/>
    <m/>
    <s v="Alex Montiel"/>
    <m/>
    <m/>
    <d v="2024-03-13T00:00:00"/>
    <d v="2024-03-13T00:00:00"/>
    <d v="1899-12-30T10:30:00"/>
    <s v="fuga por manguera hidraulica"/>
    <s v="Cerrado"/>
    <s v="Equipo operativo"/>
    <s v="Villavicencio"/>
    <n v="39480.519999999997"/>
  </r>
  <r>
    <d v="2024-04-09T00:00:00"/>
    <d v="1899-12-30T17:30:00"/>
    <n v="251058"/>
    <s v="Montacargas"/>
    <x v="0"/>
    <s v="Avería"/>
    <x v="2"/>
    <n v="1"/>
    <x v="2"/>
    <m/>
    <s v="Jeison Arcos"/>
    <s v="magio diesel"/>
    <m/>
    <d v="2024-04-11T00:00:00"/>
    <d v="2024-04-10T00:00:00"/>
    <d v="1899-12-30T19:30:00"/>
    <s v="el equipo ingresa a taller por recalentamiento, se procede a relizar la verificacion y se evidencia que esta posiblemente pandeo de la culata, se envia a rectificadora por fortuna no sufrio daños se realiza el cambio de empaque de culata y se procede al armado"/>
    <s v="Cerrado"/>
    <s v="Equipo operativo"/>
    <s v="Villavicencio"/>
    <n v="39804.519999999997"/>
  </r>
  <r>
    <d v="2024-06-24T00:00:00"/>
    <d v="1899-12-30T16:20:00"/>
    <n v="251058"/>
    <s v="Montacargas"/>
    <x v="0"/>
    <s v="Inspección"/>
    <x v="0"/>
    <n v="13"/>
    <x v="3"/>
    <m/>
    <s v="Cristian Cardenas"/>
    <s v="Jeison Arcos"/>
    <s v="SERVIGENERALES MYM"/>
    <d v="2024-07-05T00:00:00"/>
    <d v="2024-07-07T00:00:00"/>
    <d v="1899-12-30T12:30:00"/>
    <s v="el equipo es traido al taller por problemas de marchas "/>
    <s v="Cerrado"/>
    <s v="Equipo operativo"/>
    <s v="Villavicencio"/>
    <n v="40716.519999999997"/>
  </r>
  <r>
    <d v="2024-07-15T00:00:00"/>
    <d v="1899-12-30T17:00:00"/>
    <n v="251058"/>
    <s v="Montacargas"/>
    <x v="0"/>
    <s v="Avería"/>
    <x v="0"/>
    <n v="2"/>
    <x v="11"/>
    <m/>
    <s v="Jhon Buitrago "/>
    <s v="brayan pinilla"/>
    <m/>
    <d v="2024-07-17T00:00:00"/>
    <d v="2024-07-17T00:00:00"/>
    <d v="1899-12-30T17:09:00"/>
    <s v="el equipo ingresa a taller por fuga en l transmision "/>
    <s v="Cerrado"/>
    <s v="Equipo operativo"/>
    <s v="Villavicencio"/>
    <n v="40935.57"/>
  </r>
  <r>
    <d v="2024-07-21T00:00:00"/>
    <d v="1899-12-30T11:30:00"/>
    <n v="251058"/>
    <s v="Montacargas"/>
    <x v="0"/>
    <s v="Avería"/>
    <x v="0"/>
    <n v="4"/>
    <x v="11"/>
    <m/>
    <s v="Jeison Arcos"/>
    <s v="brayan pinilla"/>
    <s v="carlos matoma"/>
    <d v="2024-07-23T00:00:00"/>
    <d v="2024-07-25T00:00:00"/>
    <d v="1899-12-30T16:40:00"/>
    <s v="el equipo ingresa a taller por problemas de marchas, pendiente llegada de empaquetadura los cuales ya se encuentran solicitados "/>
    <s v="Cerrado"/>
    <s v="Equipo operativo"/>
    <s v="Villavicencio"/>
    <n v="41034.339999999997"/>
  </r>
  <r>
    <d v="2024-08-06T00:00:00"/>
    <d v="1899-12-30T07:00:00"/>
    <n v="251058"/>
    <s v="Montacargas"/>
    <x v="1"/>
    <s v="M1"/>
    <x v="14"/>
    <n v="2"/>
    <x v="45"/>
    <m/>
    <s v="Cristian Cardenas"/>
    <s v="carlos matoma"/>
    <m/>
    <d v="2024-08-07T00:00:00"/>
    <d v="2024-08-08T00:00:00"/>
    <d v="1899-12-30T15:00:00"/>
    <s v="el equipo ingresa para mantenimiento M1 - a la espera de repuestos "/>
    <s v="Cerrado"/>
    <s v="Equipo operativo"/>
    <s v="Villavicencio"/>
    <n v="41225.74"/>
  </r>
  <r>
    <d v="2023-05-22T00:00:00"/>
    <d v="1899-12-30T08:00:00"/>
    <n v="251060"/>
    <s v="Montacargas"/>
    <x v="0"/>
    <s v="Avería"/>
    <x v="2"/>
    <n v="13"/>
    <x v="2"/>
    <m/>
    <s v="Juan Russi"/>
    <m/>
    <m/>
    <d v="2023-06-07T00:00:00"/>
    <d v="2023-06-04T00:00:00"/>
    <d v="1899-12-30T16:00:00"/>
    <s v="Se solicita culata 7/8"/>
    <s v="Cerrado"/>
    <s v="Equipo operativo"/>
    <s v="Villavicencio"/>
    <n v="38969.97"/>
  </r>
  <r>
    <d v="2023-06-10T00:00:00"/>
    <d v="1899-12-30T07:00:00"/>
    <n v="251060"/>
    <s v="Montacargas"/>
    <x v="0"/>
    <s v="Avería"/>
    <x v="2"/>
    <n v="10"/>
    <x v="20"/>
    <m/>
    <s v="Juan Suarez"/>
    <m/>
    <m/>
    <d v="2023-06-20T00:00:00"/>
    <d v="2023-06-20T00:00:00"/>
    <d v="1899-12-30T14:00:00"/>
    <s v="Motor esta consumiendo aceite y bota la compresión"/>
    <s v="Cerrado"/>
    <s v="Equipo operativo"/>
    <s v="Villavicencio"/>
    <n v="39056.15"/>
  </r>
  <r>
    <d v="2023-08-25T00:00:00"/>
    <d v="1899-12-30T11:00:00"/>
    <n v="251060"/>
    <s v="Montacargas"/>
    <x v="0"/>
    <s v="Avería"/>
    <x v="9"/>
    <n v="0"/>
    <x v="1"/>
    <m/>
    <s v="Nicolas Pinzón"/>
    <m/>
    <m/>
    <m/>
    <d v="2023-08-25T00:00:00"/>
    <d v="1899-12-30T12:00:00"/>
    <s v="Correccion de fuga de gas, en regulador de GLP "/>
    <s v="Cerrado"/>
    <s v="Equipo operativo"/>
    <s v="Granada"/>
    <n v="39868.92"/>
  </r>
  <r>
    <d v="2023-08-30T00:00:00"/>
    <d v="1899-12-30T08:00:00"/>
    <n v="251060"/>
    <s v="Montacargas"/>
    <x v="0"/>
    <s v="Avería"/>
    <x v="3"/>
    <n v="0"/>
    <x v="4"/>
    <s v="Combustible"/>
    <s v="Nicolas Pinzón"/>
    <s v="Omar Fernandez"/>
    <m/>
    <m/>
    <d v="2023-08-30T00:00:00"/>
    <d v="1899-12-30T15:00:00"/>
    <s v="Cambio empaquetadura cilindro central mastil, cambio empaquetadura cilindro tapa, correccion fuga de gas."/>
    <s v="Cerrado"/>
    <s v="Equipo operativo"/>
    <s v="Granada"/>
    <n v="39929.050000000003"/>
  </r>
  <r>
    <d v="2023-09-15T00:00:00"/>
    <d v="1899-12-30T10:00:00"/>
    <n v="251060"/>
    <s v="Montacargas"/>
    <x v="1"/>
    <s v="M1"/>
    <x v="3"/>
    <n v="0"/>
    <x v="46"/>
    <s v="Lubricación"/>
    <s v="Carlos orjuela "/>
    <m/>
    <m/>
    <m/>
    <d v="2023-09-15T00:00:00"/>
    <d v="1899-12-30T16:00:00"/>
    <s v="Plan de Mantenimiento M1 programado "/>
    <s v="Cerrado"/>
    <s v="Equipo operativo"/>
    <s v="Granada"/>
    <n v="40121.29"/>
  </r>
  <r>
    <d v="2023-10-18T00:00:00"/>
    <d v="1899-12-30T18:00:00"/>
    <n v="251060"/>
    <s v="Montacargas"/>
    <x v="0"/>
    <s v="Avería"/>
    <x v="10"/>
    <n v="0"/>
    <x v="41"/>
    <m/>
    <s v="Daniel rodriguez"/>
    <m/>
    <m/>
    <m/>
    <d v="2023-10-18T00:00:00"/>
    <d v="1899-12-30T20:00:00"/>
    <s v="Revision general alternador monatacarga y carga de bateria"/>
    <s v="Cerrado"/>
    <s v="Equipo operativo"/>
    <s v="Granada"/>
    <n v="40492.65"/>
  </r>
  <r>
    <d v="2023-12-21T00:00:00"/>
    <d v="1899-12-30T10:00:00"/>
    <n v="251060"/>
    <s v="Montacargas"/>
    <x v="1"/>
    <s v="Inspección"/>
    <x v="7"/>
    <n v="0"/>
    <x v="47"/>
    <m/>
    <s v="Juan Russi"/>
    <s v="Tecnico Distoyota "/>
    <m/>
    <d v="2023-12-22T00:00:00"/>
    <d v="2023-12-21T00:00:00"/>
    <d v="1899-12-30T18:00:00"/>
    <s v="Revision splinder direccion, cambio aceite de motor, cambio rodillos porta horquillas mastil."/>
    <s v="Cerrado"/>
    <s v="Equipo operativo"/>
    <s v="Granada"/>
    <n v="41086.160000000003"/>
  </r>
  <r>
    <d v="2024-01-02T00:00:00"/>
    <d v="1899-12-30T11:00:00"/>
    <n v="251060"/>
    <s v="Montacargas"/>
    <x v="0"/>
    <s v="Avería"/>
    <x v="10"/>
    <n v="0"/>
    <x v="48"/>
    <m/>
    <s v="Daniel rodriguez"/>
    <m/>
    <m/>
    <m/>
    <d v="2024-01-02T00:00:00"/>
    <d v="1899-12-30T17:00:00"/>
    <s v="Revision electrica en general, sitema GLP, sistema de luces "/>
    <s v="Cerrado"/>
    <s v="Equipo operativo"/>
    <s v="Granada"/>
    <n v="41197.18"/>
  </r>
  <r>
    <d v="2023-05-22T00:00:00"/>
    <d v="1899-12-30T08:00:00"/>
    <n v="251095"/>
    <s v="Montacargas"/>
    <x v="0"/>
    <s v="Avería"/>
    <x v="2"/>
    <n v="13"/>
    <x v="2"/>
    <m/>
    <s v="Juan Russi"/>
    <m/>
    <m/>
    <d v="2023-06-05T00:00:00"/>
    <d v="2023-06-04T00:00:00"/>
    <d v="1899-12-30T11:00:00"/>
    <s v="Se solicita culata 7/8"/>
    <s v="Cerrado"/>
    <s v="Equipo operativo"/>
    <s v="Villavicencio"/>
    <n v="30249.59"/>
  </r>
  <r>
    <d v="2023-07-19T00:00:00"/>
    <d v="1899-12-30T16:00:00"/>
    <n v="251095"/>
    <s v="Montacargas"/>
    <x v="0"/>
    <s v="Avería"/>
    <x v="3"/>
    <n v="0"/>
    <x v="4"/>
    <m/>
    <s v="Juan Russi"/>
    <m/>
    <m/>
    <m/>
    <d v="2023-07-19T00:00:00"/>
    <d v="1899-12-30T18:30:00"/>
    <s v="Montacarga presenta fuga por cilindro de inclinacion "/>
    <s v="Cerrado"/>
    <s v="Equipo operativo"/>
    <s v="Villavicencio"/>
    <n v="30934.22"/>
  </r>
  <r>
    <d v="2023-07-21T00:00:00"/>
    <d v="1899-12-30T09:30:00"/>
    <n v="251095"/>
    <s v="Montacargas"/>
    <x v="0"/>
    <s v="Avería"/>
    <x v="8"/>
    <n v="0"/>
    <x v="1"/>
    <m/>
    <s v="Yesithmar Rios "/>
    <m/>
    <m/>
    <d v="2023-07-22T00:00:00"/>
    <d v="2023-07-21T00:00:00"/>
    <d v="1899-12-30T11:00:00"/>
    <s v="Soldar parrillas monatacarga "/>
    <s v="Cerrado"/>
    <s v="Equipo operativo"/>
    <s v="Villavicencio"/>
    <n v="30934.22"/>
  </r>
  <r>
    <d v="2023-08-09T00:00:00"/>
    <d v="1899-12-30T08:00:00"/>
    <n v="251095"/>
    <s v="Montacargas"/>
    <x v="0"/>
    <s v="Avería"/>
    <x v="15"/>
    <n v="0"/>
    <x v="32"/>
    <m/>
    <s v="Juan Suarez"/>
    <m/>
    <m/>
    <m/>
    <d v="2023-08-09T00:00:00"/>
    <d v="1899-12-30T10:30:00"/>
    <s v="Cambio splinder direccion, rodamientos y rodillos "/>
    <s v="Cerrado"/>
    <s v="Equipo operativo"/>
    <s v="Villavicencio"/>
    <n v="30947.79"/>
  </r>
  <r>
    <d v="2023-08-26T00:00:00"/>
    <d v="1899-12-30T09:00:00"/>
    <n v="251095"/>
    <s v="Montacargas"/>
    <x v="0"/>
    <s v="Avería"/>
    <x v="15"/>
    <n v="0"/>
    <x v="43"/>
    <m/>
    <s v="Nicolas Pinzón"/>
    <s v="Omar Fernandez"/>
    <m/>
    <m/>
    <d v="2023-08-26T00:00:00"/>
    <d v="1899-12-30T12:30:00"/>
    <s v="Cambio de rodamiento de agujas y rodamiento de carga "/>
    <s v="Cerrado"/>
    <s v="Equipo operativo"/>
    <s v="Villavicencio"/>
    <n v="31079.989999999998"/>
  </r>
  <r>
    <d v="2023-09-05T00:00:00"/>
    <d v="1899-12-30T11:00:00"/>
    <n v="251095"/>
    <s v="Montacargas"/>
    <x v="0"/>
    <s v="Avería"/>
    <x v="15"/>
    <n v="0"/>
    <x v="43"/>
    <m/>
    <s v="Carlos orjuela "/>
    <m/>
    <m/>
    <m/>
    <d v="2023-09-05T00:00:00"/>
    <d v="1899-12-30T14:00:00"/>
    <s v="Cambio de rodamientos esplinder y cambio de cacho dereco montacargas "/>
    <s v="Cerrado"/>
    <s v="Equipo operativo"/>
    <s v="Villavicencio"/>
    <n v="31189"/>
  </r>
  <r>
    <d v="2023-09-06T00:00:00"/>
    <d v="1899-12-30T10:30:00"/>
    <n v="251095"/>
    <s v="Montacargas"/>
    <x v="0"/>
    <s v="Avería"/>
    <x v="3"/>
    <n v="0"/>
    <x v="4"/>
    <m/>
    <s v="Omar Fernandez"/>
    <s v="Carlos Orjuela "/>
    <m/>
    <m/>
    <d v="2023-09-06T00:00:00"/>
    <d v="1899-12-30T14:00:00"/>
    <s v="Fuga por mangura de hidraulico cilindro tapa "/>
    <s v="Cerrado"/>
    <s v="Equipo operativo"/>
    <s v="Villavicencio"/>
    <n v="31198.42"/>
  </r>
  <r>
    <d v="2023-09-07T00:00:00"/>
    <d v="1899-12-30T14:00:00"/>
    <n v="251095"/>
    <s v="Montacargas"/>
    <x v="0"/>
    <s v="Avería"/>
    <x v="3"/>
    <n v="0"/>
    <x v="21"/>
    <m/>
    <s v="Omar Fernandez"/>
    <s v="Carlos Orjuela "/>
    <m/>
    <d v="2023-09-09T00:00:00"/>
    <d v="2023-09-07T00:00:00"/>
    <d v="1899-12-30T19:00:00"/>
    <s v="Fuga hidraulico por manguera mastil "/>
    <s v="Cerrado"/>
    <s v="Equipo operativo"/>
    <s v="Villavicencio"/>
    <n v="31213.040000000001"/>
  </r>
  <r>
    <d v="2023-09-19T00:00:00"/>
    <d v="1899-12-30T11:00:00"/>
    <n v="251095"/>
    <s v="Montacargas"/>
    <x v="0"/>
    <s v="Avería"/>
    <x v="2"/>
    <n v="8"/>
    <x v="39"/>
    <m/>
    <s v="Carlos orjuela "/>
    <s v="Nicolas Pinzon"/>
    <m/>
    <d v="2023-09-30T00:00:00"/>
    <d v="2023-09-27T00:00:00"/>
    <d v="1899-12-30T11:00:00"/>
    <s v="Monatacarga se rompre cadena de reparticion y daño en deslizador de cadena "/>
    <s v="Cerrado"/>
    <s v="Equipo operativo"/>
    <s v="Villavicencio"/>
    <n v="31349.89"/>
  </r>
  <r>
    <d v="2023-09-28T00:00:00"/>
    <d v="1899-12-30T08:30:00"/>
    <n v="251095"/>
    <s v="Montacargas"/>
    <x v="0"/>
    <s v="Avería"/>
    <x v="4"/>
    <n v="0"/>
    <x v="8"/>
    <m/>
    <s v="Omar Fernandez"/>
    <s v="Kevyn Acosta"/>
    <m/>
    <m/>
    <d v="2023-09-28T00:00:00"/>
    <d v="1899-12-30T11:00:00"/>
    <s v="Cambio de radiador montacarga, por fisura en panel "/>
    <s v="Cerrado"/>
    <s v="Equipo operativo"/>
    <s v="Villavicencio"/>
    <n v="31417.22"/>
  </r>
  <r>
    <d v="2023-10-07T00:00:00"/>
    <d v="1899-12-30T10:00:00"/>
    <n v="251095"/>
    <s v="Montacargas"/>
    <x v="1"/>
    <s v="M2"/>
    <x v="14"/>
    <n v="1"/>
    <x v="49"/>
    <s v="Eléctrico"/>
    <s v="Nicolas Pinzón"/>
    <m/>
    <m/>
    <m/>
    <d v="2023-10-08T00:00:00"/>
    <d v="1899-12-30T13:00:00"/>
    <s v="Mantenimiento programado M2 "/>
    <s v="Cerrado"/>
    <s v="Equipo operativo"/>
    <s v="Villavicencio"/>
    <n v="31529.62"/>
  </r>
  <r>
    <d v="2023-10-17T00:00:00"/>
    <d v="1899-12-30T06:00:00"/>
    <n v="251095"/>
    <s v="Montacargas"/>
    <x v="0"/>
    <s v="Avería"/>
    <x v="11"/>
    <n v="0"/>
    <x v="24"/>
    <m/>
    <s v="Nicolas Pinzón"/>
    <s v="Kevyn Acosta"/>
    <m/>
    <d v="2023-10-19T00:00:00"/>
    <d v="2023-10-17T00:00:00"/>
    <d v="1899-12-30T13:00:00"/>
    <s v="Revision general frenos fuga de liquido de frenos en las bandas "/>
    <s v="Cerrado"/>
    <s v="Equipo operativo"/>
    <s v="Villavicencio"/>
    <n v="31652.7"/>
  </r>
  <r>
    <d v="2023-10-19T00:00:00"/>
    <d v="1899-12-30T07:00:00"/>
    <n v="251095"/>
    <s v="Montacargas"/>
    <x v="0"/>
    <s v="Avería"/>
    <x v="0"/>
    <n v="0"/>
    <x v="0"/>
    <m/>
    <s v="Omar Fernandez"/>
    <m/>
    <m/>
    <m/>
    <d v="2023-10-19T00:00:00"/>
    <d v="1899-12-30T09:00:00"/>
    <s v="Rectificacion de roscas donde se asegura tapa transmision automatica montacargas "/>
    <s v="Cerrado"/>
    <s v="Equipo operativo"/>
    <s v="Villavicencio"/>
    <n v="31689.35"/>
  </r>
  <r>
    <d v="2023-10-23T00:00:00"/>
    <d v="1899-12-30T06:00:00"/>
    <n v="251095"/>
    <s v="Montacargas"/>
    <x v="0"/>
    <s v="Avería"/>
    <x v="2"/>
    <n v="2"/>
    <x v="50"/>
    <m/>
    <s v="Omar Fernandez"/>
    <s v="Kevyn Acosta"/>
    <m/>
    <d v="2023-10-24T00:00:00"/>
    <d v="2023-10-25T00:00:00"/>
    <d v="1899-12-30T10:00:00"/>
    <s v="Motor de monatacarga se queda frenado por exceso de vinipel "/>
    <s v="Cerrado"/>
    <s v="Equipo operativo"/>
    <s v="Villavicencio"/>
    <n v="31749.279999999999"/>
  </r>
  <r>
    <d v="2023-10-26T00:00:00"/>
    <d v="1899-12-30T06:00:00"/>
    <n v="251095"/>
    <s v="Montacargas"/>
    <x v="0"/>
    <s v="Avería"/>
    <x v="0"/>
    <n v="2"/>
    <x v="0"/>
    <m/>
    <s v="Omar Fernandez"/>
    <m/>
    <m/>
    <d v="2023-10-28T00:00:00"/>
    <d v="2023-10-28T00:00:00"/>
    <d v="1899-12-30T11:00:00"/>
    <s v="Montacarga pierde las marchas"/>
    <s v="Cerrado"/>
    <s v="Equipo operativo"/>
    <s v="Villavicencio"/>
    <n v="31788.16"/>
  </r>
  <r>
    <d v="2023-11-08T00:00:00"/>
    <d v="1899-12-30T06:00:00"/>
    <n v="251095"/>
    <s v="Montacargas"/>
    <x v="0"/>
    <s v="Avería"/>
    <x v="3"/>
    <n v="0"/>
    <x v="19"/>
    <m/>
    <s v="Omar Fernandez"/>
    <s v="Andres Belalcazar"/>
    <m/>
    <m/>
    <d v="2023-11-08T00:00:00"/>
    <d v="1899-12-30T10:00:00"/>
    <s v="Cambio de manguera mastil presenta fuga de hidraulico "/>
    <s v="Cerrado"/>
    <s v="Equipo operativo"/>
    <s v="Villavicencio"/>
    <n v="31890.12"/>
  </r>
  <r>
    <d v="2023-11-16T00:00:00"/>
    <d v="1899-12-30T08:00:00"/>
    <n v="251095"/>
    <s v="Montacargas"/>
    <x v="0"/>
    <s v="Daño operacional"/>
    <x v="16"/>
    <n v="0"/>
    <x v="1"/>
    <m/>
    <s v="Omar Fernandez"/>
    <m/>
    <m/>
    <m/>
    <d v="2023-11-16T00:00:00"/>
    <d v="1899-12-30T09:00:00"/>
    <s v="Daño en rin de rueda delantera monatacraga por golpe"/>
    <s v="Cerrado"/>
    <s v="Equipo operativo"/>
    <s v="Villavicencio"/>
    <n v="32007.279999999999"/>
  </r>
  <r>
    <d v="2023-11-17T00:00:00"/>
    <d v="1899-12-30T06:00:00"/>
    <n v="251095"/>
    <s v="Montacargas"/>
    <x v="0"/>
    <s v="Avería"/>
    <x v="3"/>
    <n v="0"/>
    <x v="21"/>
    <m/>
    <s v="Omar Fernandez"/>
    <m/>
    <m/>
    <m/>
    <d v="2023-11-17T00:00:00"/>
    <d v="1899-12-30T07:00:00"/>
    <s v="Fuga de aceite hidraulico por maguera direccion "/>
    <s v="Cerrado"/>
    <s v="Equipo operativo"/>
    <s v="Villavicencio"/>
    <n v="32030.1"/>
  </r>
  <r>
    <d v="2023-11-27T00:00:00"/>
    <d v="1899-12-30T08:35:00"/>
    <n v="251095"/>
    <s v="Montacargas"/>
    <x v="0"/>
    <s v="Avería"/>
    <x v="10"/>
    <n v="0"/>
    <x v="51"/>
    <m/>
    <s v="Juan Russi"/>
    <m/>
    <m/>
    <m/>
    <d v="2023-11-27T00:00:00"/>
    <d v="1899-12-30T09:00:00"/>
    <s v="Montacarga sufre daño en swiche de ingnicion "/>
    <s v="Cerrado"/>
    <s v="Equipo operativo"/>
    <s v="Villavicencio"/>
    <n v="32229.5"/>
  </r>
  <r>
    <d v="2023-11-27T00:00:00"/>
    <d v="1899-12-30T12:30:00"/>
    <n v="251095"/>
    <s v="Montacargas"/>
    <x v="0"/>
    <s v="Avería"/>
    <x v="2"/>
    <n v="0"/>
    <x v="10"/>
    <m/>
    <s v="Jeison Arcos"/>
    <m/>
    <m/>
    <m/>
    <d v="2023-11-27T00:00:00"/>
    <d v="1899-12-30T13:10:00"/>
    <s v="Montacarga rompe correa ventilador y presenta fuga de refrigerante "/>
    <s v="Cerrado"/>
    <s v="Equipo operativo"/>
    <s v="Villavicencio"/>
    <n v="32229.5"/>
  </r>
  <r>
    <d v="2023-11-28T00:00:00"/>
    <d v="1899-12-30T12:30:00"/>
    <n v="251095"/>
    <s v="Montacargas"/>
    <x v="0"/>
    <s v="Avería"/>
    <x v="4"/>
    <n v="0"/>
    <x v="5"/>
    <m/>
    <s v="Omar Fernandez"/>
    <s v="Juan Russi"/>
    <m/>
    <m/>
    <d v="2023-11-28T00:00:00"/>
    <d v="1899-12-30T13:30:00"/>
    <s v="Montacarga e recalienta presenta fuga de agua "/>
    <s v="Cerrado"/>
    <s v="Equipo operativo"/>
    <s v="Villavicencio"/>
    <n v="32229.82"/>
  </r>
  <r>
    <d v="2023-11-29T00:00:00"/>
    <d v="1899-12-30T11:00:00"/>
    <n v="251095"/>
    <s v="Montacargas"/>
    <x v="0"/>
    <s v="Avería"/>
    <x v="11"/>
    <n v="0"/>
    <x v="52"/>
    <m/>
    <s v="Jeison Arcos"/>
    <s v="Andres Belalcazar"/>
    <m/>
    <d v="2023-11-30T00:00:00"/>
    <d v="2023-11-29T00:00:00"/>
    <d v="1899-12-30T16:00:00"/>
    <s v="Montacarga se encuentra frenada "/>
    <s v="Cerrado"/>
    <s v="Equipo operativo"/>
    <s v="Villavicencio"/>
    <n v="32229.82"/>
  </r>
  <r>
    <d v="2023-12-01T00:00:00"/>
    <d v="1899-12-30T09:30:00"/>
    <n v="251095"/>
    <s v="Montacargas"/>
    <x v="0"/>
    <s v="Avería"/>
    <x v="10"/>
    <n v="0"/>
    <x v="48"/>
    <m/>
    <s v="Jeison Arcos"/>
    <m/>
    <m/>
    <m/>
    <d v="2023-12-01T00:00:00"/>
    <d v="1899-12-30T11:00:00"/>
    <s v="Montacarga no abre el paso de gas por sistema electrico "/>
    <s v="Cerrado"/>
    <s v="Equipo operativo"/>
    <s v="Villavicencio"/>
    <n v="32234.15"/>
  </r>
  <r>
    <d v="2023-12-21T00:00:00"/>
    <d v="1899-12-30T10:00:00"/>
    <n v="251095"/>
    <s v="Montacargas"/>
    <x v="1"/>
    <s v="Inspección"/>
    <x v="7"/>
    <n v="0"/>
    <x v="1"/>
    <m/>
    <s v="Jhon Buitrago "/>
    <m/>
    <m/>
    <m/>
    <d v="2023-12-21T00:00:00"/>
    <d v="1899-12-30T11:00:00"/>
    <s v="Engrase general montacarga "/>
    <s v="Cerrado"/>
    <s v="Equipo operativo"/>
    <s v="Villavicencio"/>
    <n v="32533.83"/>
  </r>
  <r>
    <d v="2023-12-27T00:00:00"/>
    <d v="1899-12-30T07:00:00"/>
    <n v="251095"/>
    <s v="Montacargas"/>
    <x v="0"/>
    <s v="Avería"/>
    <x v="7"/>
    <n v="0"/>
    <x v="53"/>
    <m/>
    <s v="Johan Fernandez"/>
    <m/>
    <m/>
    <d v="2023-12-27T00:00:00"/>
    <d v="2023-12-27T00:00:00"/>
    <d v="1899-12-30T08:15:00"/>
    <s v="Nivelacion de fluidos, aceite motor, aceite hidraulico, liquido frenos, refrigerante, aceite transmision - Reparación de exploradoras"/>
    <s v="Cerrado"/>
    <s v="Equipo operativo"/>
    <s v="Villavicencio"/>
    <n v="32647.23"/>
  </r>
  <r>
    <d v="2023-12-29T00:00:00"/>
    <d v="1899-12-30T11:00:00"/>
    <n v="251095"/>
    <s v="Montacargas"/>
    <x v="0"/>
    <s v="Avería"/>
    <x v="5"/>
    <n v="0"/>
    <x v="13"/>
    <m/>
    <s v="Juan Russi"/>
    <m/>
    <m/>
    <m/>
    <d v="2023-12-29T00:00:00"/>
    <d v="1899-12-30T12:30:00"/>
    <s v="Ajuste tapa mastil montacarga "/>
    <s v="Cerrado"/>
    <s v="Equipo operativo"/>
    <s v="Villavicencio"/>
    <n v="32657.56"/>
  </r>
  <r>
    <d v="2023-12-31T00:00:00"/>
    <d v="1899-12-30T10:00:00"/>
    <n v="251095"/>
    <s v="Montacargas"/>
    <x v="0"/>
    <s v="Avería"/>
    <x v="0"/>
    <n v="0"/>
    <x v="0"/>
    <m/>
    <s v="Juan Russi"/>
    <m/>
    <m/>
    <m/>
    <d v="2023-12-31T00:00:00"/>
    <d v="1899-12-30T14:00:00"/>
    <s v="Montacarga se queda pegado el selector de transmision "/>
    <s v="Cerrado"/>
    <s v="Equipo operativo"/>
    <s v="Villavicencio"/>
    <n v="32666.04"/>
  </r>
  <r>
    <d v="2024-01-02T00:00:00"/>
    <d v="1899-12-30T14:00:00"/>
    <n v="251095"/>
    <s v="Montacargas"/>
    <x v="0"/>
    <s v="Avería"/>
    <x v="0"/>
    <n v="0"/>
    <x v="54"/>
    <m/>
    <s v="Juan Russi"/>
    <m/>
    <m/>
    <m/>
    <d v="2024-01-02T00:00:00"/>
    <d v="1899-12-30T15:00:00"/>
    <s v="Montacarga pierde las marchas por daño eectrico "/>
    <s v="Cerrado"/>
    <s v="Equipo operativo"/>
    <s v="Villavicencio"/>
    <n v="32703.8"/>
  </r>
  <r>
    <d v="2024-01-04T00:00:00"/>
    <d v="1899-12-30T10:00:00"/>
    <n v="251095"/>
    <s v="Montacargas"/>
    <x v="0"/>
    <s v="Avería"/>
    <x v="15"/>
    <n v="0"/>
    <x v="55"/>
    <m/>
    <s v="Tecnico Distoyota "/>
    <m/>
    <m/>
    <m/>
    <d v="2024-01-04T00:00:00"/>
    <d v="1899-12-30T19:00:00"/>
    <s v="Montacarga presenta fuga cilindro direccion, y se realiza rectificacion roscas carcaza transmision "/>
    <s v="Cerrado"/>
    <s v="Equipo operativo"/>
    <s v="Villavicencio"/>
    <n v="32745.170000000002"/>
  </r>
  <r>
    <d v="2024-01-09T00:00:00"/>
    <d v="1899-12-30T08:00:00"/>
    <n v="251095"/>
    <s v="Montacargas"/>
    <x v="0"/>
    <s v="Avería"/>
    <x v="4"/>
    <n v="0"/>
    <x v="8"/>
    <m/>
    <s v="Javier Sarmiento"/>
    <s v="Tecnico Distoyota "/>
    <m/>
    <m/>
    <d v="2024-01-09T00:00:00"/>
    <d v="1899-12-30T11:30:00"/>
    <s v="Cambio radiador montacarga "/>
    <s v="Cerrado"/>
    <s v="Equipo operativo"/>
    <s v="Villavicencio"/>
    <n v="32828.449999999997"/>
  </r>
  <r>
    <d v="2024-01-10T00:00:00"/>
    <d v="1899-12-30T09:00:00"/>
    <n v="251095"/>
    <s v="Montacargas"/>
    <x v="1"/>
    <s v="M2"/>
    <x v="0"/>
    <n v="0"/>
    <x v="56"/>
    <m/>
    <s v="Javier Sarmiento"/>
    <s v="Tecnico Distoyota "/>
    <m/>
    <m/>
    <d v="2024-01-10T00:00:00"/>
    <d v="1899-12-30T15:00:00"/>
    <s v="Mantenimiento programado M2 "/>
    <s v="Cerrado"/>
    <s v="Equipo operativo"/>
    <s v="Villavicencio"/>
    <n v="32848.949999999997"/>
  </r>
  <r>
    <d v="2024-01-11T00:00:00"/>
    <d v="1899-12-30T09:00:00"/>
    <n v="251095"/>
    <s v="Montacargas"/>
    <x v="0"/>
    <s v="Avería"/>
    <x v="0"/>
    <n v="0"/>
    <x v="11"/>
    <m/>
    <s v="Javier Sarmiento"/>
    <m/>
    <m/>
    <m/>
    <d v="2024-01-11T00:00:00"/>
    <d v="1899-12-30T10:00:00"/>
    <s v="Montacarga presenta fuga por transmision "/>
    <s v="Cerrado"/>
    <s v="Equipo operativo"/>
    <s v="Villavicencio"/>
    <n v="32871.25"/>
  </r>
  <r>
    <d v="2024-01-19T00:00:00"/>
    <d v="1899-12-30T06:00:00"/>
    <n v="251095"/>
    <s v="Montacargas"/>
    <x v="0"/>
    <s v="Avería"/>
    <x v="5"/>
    <n v="0"/>
    <x v="13"/>
    <m/>
    <s v="Javier Sarmiento"/>
    <m/>
    <m/>
    <d v="2024-01-19T00:00:00"/>
    <d v="2024-01-19T00:00:00"/>
    <d v="1899-12-30T08:20:00"/>
    <s v="Reparacion tapa estabilizadora"/>
    <s v="Cerrado"/>
    <s v="Equipo operativo"/>
    <s v="Villavicencio"/>
    <n v="32993.910000000003"/>
  </r>
  <r>
    <d v="2024-01-24T00:00:00"/>
    <d v="1899-12-30T07:00:00"/>
    <n v="251095"/>
    <s v="Montacargas"/>
    <x v="0"/>
    <s v="Avería"/>
    <x v="0"/>
    <n v="0"/>
    <x v="0"/>
    <m/>
    <s v="Javier Sarmiento"/>
    <m/>
    <m/>
    <d v="2024-01-24T00:00:00"/>
    <d v="2024-01-24T00:00:00"/>
    <d v="1899-12-30T12:30:00"/>
    <s v="Revision transmision y radiador "/>
    <s v="Cerrado"/>
    <s v="Equipo operativo"/>
    <s v="Villavicencio"/>
    <n v="33079.01"/>
  </r>
  <r>
    <d v="2024-02-01T00:00:00"/>
    <d v="1899-12-30T06:00:00"/>
    <n v="251095"/>
    <s v="Montacargas"/>
    <x v="0"/>
    <s v="Avería"/>
    <x v="11"/>
    <n v="7"/>
    <x v="57"/>
    <m/>
    <s v="Alex Montiel"/>
    <m/>
    <m/>
    <d v="2024-02-04T00:00:00"/>
    <d v="2024-02-08T00:00:00"/>
    <d v="1899-12-30T15:00:00"/>
    <s v="Revision frenos, fuga de liquido de frenos, bandas contaminadas"/>
    <s v="Cerrado"/>
    <s v="Equipo operativo"/>
    <s v="Villavicencio"/>
    <n v="33212.67"/>
  </r>
  <r>
    <d v="2024-02-10T00:00:00"/>
    <d v="1899-12-30T06:00:00"/>
    <n v="251095"/>
    <s v="Montacargas"/>
    <x v="0"/>
    <s v="Avería"/>
    <x v="0"/>
    <n v="41"/>
    <x v="3"/>
    <m/>
    <s v="John Buitrago"/>
    <s v="javier sarmiento"/>
    <m/>
    <d v="2024-03-19T00:00:00"/>
    <d v="2024-03-22T00:00:00"/>
    <d v="1899-12-30T15:30:00"/>
    <s v="equipo presenta falla en transmision, provisionalmente se reemplaza por la del equipo 1199 mientras llegan los repuestos de importacion"/>
    <s v="Cerrado"/>
    <s v="Equipo operativo"/>
    <s v="Villavicencio"/>
    <n v="33375.050000000003"/>
  </r>
  <r>
    <d v="2024-04-10T00:00:00"/>
    <d v="1899-12-30T07:00:00"/>
    <n v="251095"/>
    <s v="Montacargas"/>
    <x v="0"/>
    <s v="Avería"/>
    <x v="15"/>
    <n v="0"/>
    <x v="32"/>
    <m/>
    <s v="Cristian Cardenas"/>
    <s v="Andres Belalcazar"/>
    <m/>
    <d v="2024-04-11T00:00:00"/>
    <d v="2024-04-10T00:00:00"/>
    <d v="1899-12-30T18:00:00"/>
    <s v="el equipo se ingresa a taller por daño en los splinder de direccion, se procede a realizar la reparacion y el cambio de rodamientos de carga, splinder, rodillos de aguja y engrasado del equipo"/>
    <s v="Cerrado"/>
    <s v="Equipo operativo"/>
    <s v="Villavicencio"/>
    <n v="34204.32"/>
  </r>
  <r>
    <d v="2024-04-25T00:00:00"/>
    <d v="1899-12-30T14:30:00"/>
    <n v="251095"/>
    <s v="Montacargas"/>
    <x v="0"/>
    <s v="Avería"/>
    <x v="0"/>
    <n v="8"/>
    <x v="58"/>
    <m/>
    <s v="Cristian Cardenas"/>
    <s v="Andres Belalcazar"/>
    <s v="Jeison Arcos"/>
    <d v="2024-05-04T00:00:00"/>
    <d v="2024-05-03T00:00:00"/>
    <d v="1899-12-30T08:20:00"/>
    <s v="el equipo ingresa ataller por daño del retenedor de la diferencial"/>
    <s v="Cerrado"/>
    <s v="Equipo operativo"/>
    <s v="Villavicencio"/>
    <n v="34466.26"/>
  </r>
  <r>
    <d v="2024-05-27T00:00:00"/>
    <d v="1899-12-30T11:00:00"/>
    <n v="251095"/>
    <s v="Montacargas"/>
    <x v="0"/>
    <s v="Daño operacional"/>
    <x v="15"/>
    <n v="0"/>
    <x v="34"/>
    <m/>
    <s v="servigenerales m y m"/>
    <s v="brayan pinilla"/>
    <m/>
    <d v="2024-05-28T00:00:00"/>
    <d v="2024-05-27T00:00:00"/>
    <d v="1899-12-30T17:30:00"/>
    <s v="el equipo ingresa a taller por ruptura del cacho delantero izquierdo se procede a desmontar el del 0477 para solventar la novedad "/>
    <s v="Cerrado"/>
    <s v="Equipo operativo"/>
    <s v="Villavicencio"/>
    <n v="34594.230000000003"/>
  </r>
  <r>
    <d v="2024-05-31T00:00:00"/>
    <d v="1899-12-30T07:00:00"/>
    <n v="251095"/>
    <s v="Montacargas"/>
    <x v="0"/>
    <s v="Daño operacional"/>
    <x v="3"/>
    <n v="0"/>
    <x v="38"/>
    <m/>
    <s v="montajes industriales "/>
    <s v="cristian cardenas "/>
    <s v="brayan pinilla"/>
    <d v="2024-05-31T00:00:00"/>
    <d v="2024-05-31T00:00:00"/>
    <d v="1899-12-30T19:30:00"/>
    <s v="el equipo ingresa a taller por ruptura en la base de la botella de inclinacion donde se asegura con el chasis"/>
    <s v="Cerrado"/>
    <s v="Equipo operativo"/>
    <s v="Villavicencio"/>
    <n v="34629.11"/>
  </r>
  <r>
    <d v="2024-06-25T00:00:00"/>
    <d v="1899-12-30T14:00:00"/>
    <n v="251095"/>
    <s v="Montacargas"/>
    <x v="0"/>
    <s v="Avería"/>
    <x v="0"/>
    <n v="21"/>
    <x v="11"/>
    <m/>
    <s v="Cristian Cardenas"/>
    <s v="Jeison Arcos"/>
    <s v="brayan pinilla"/>
    <d v="2024-07-16T00:00:00"/>
    <d v="2024-07-16T00:00:00"/>
    <d v="1899-12-30T19:00:00"/>
    <s v="el equipo ingresa ataller por fuga de aciete atf de la transmision, se verifica y es el retenedor de la transmision "/>
    <s v="Cerrado"/>
    <s v="Equipo operativo"/>
    <s v="Villavicencio"/>
    <n v="34928.22"/>
  </r>
  <r>
    <d v="2024-07-24T00:00:00"/>
    <d v="1899-12-30T09:00:00"/>
    <n v="251095"/>
    <s v="Montacargas"/>
    <x v="0"/>
    <s v="Avería"/>
    <x v="0"/>
    <n v="-45497"/>
    <x v="3"/>
    <m/>
    <s v="brayan pinilla"/>
    <m/>
    <m/>
    <d v="2024-08-29T00:00:00"/>
    <m/>
    <m/>
    <s v="el equipo ingresa a taller por ruptura de volante motor y daño en el troque trasero"/>
    <s v="Abierto"/>
    <s v="Espera de repuestos"/>
    <s v="Villavicencio"/>
    <n v="35227.33"/>
  </r>
  <r>
    <d v="2023-03-10T00:00:00"/>
    <d v="1899-12-30T07:00:00"/>
    <n v="251101"/>
    <s v="Montacargas"/>
    <x v="0"/>
    <s v="Avería"/>
    <x v="0"/>
    <n v="0"/>
    <x v="0"/>
    <m/>
    <s v="Técnico Edinsa"/>
    <m/>
    <m/>
    <d v="2023-03-12T00:00:00"/>
    <d v="2023-03-10T00:00:00"/>
    <d v="1899-12-30T17:00:00"/>
    <s v="Equipo ingresa a taller, daños en la caja aceite quemado a pesar de realizar el cambio"/>
    <s v="Cerrado"/>
    <s v="Equipo operativo"/>
    <s v="Villavicencio"/>
    <n v="39345.979999999996"/>
  </r>
  <r>
    <d v="2023-06-02T00:00:00"/>
    <d v="1899-12-30T11:00:00"/>
    <n v="251101"/>
    <s v="Montacargas"/>
    <x v="0"/>
    <s v="Avería"/>
    <x v="11"/>
    <n v="3"/>
    <x v="59"/>
    <m/>
    <s v="Javier Sarmiento"/>
    <m/>
    <m/>
    <d v="2023-06-07T00:00:00"/>
    <d v="2023-06-05T00:00:00"/>
    <d v="1899-12-30T17:00:00"/>
    <s v="Montacarga se queda sin frenos"/>
    <s v="Cerrado"/>
    <s v="Equipo operativo"/>
    <s v="Villavicencio"/>
    <n v="40353.979999999996"/>
  </r>
  <r>
    <d v="2023-06-27T00:00:00"/>
    <d v="1899-12-30T08:00:00"/>
    <n v="251101"/>
    <s v="Montacargas"/>
    <x v="0"/>
    <s v="Avería"/>
    <x v="10"/>
    <n v="0"/>
    <x v="51"/>
    <m/>
    <s v="Daniel rodriguez"/>
    <m/>
    <m/>
    <m/>
    <d v="2023-06-27T00:00:00"/>
    <d v="1899-12-30T12:00:00"/>
    <s v="Montacarga presenta falla de sistema electrico en encendido "/>
    <s v="Cerrado"/>
    <s v="Equipo operativo"/>
    <s v="Villavicencio"/>
    <n v="40631.42"/>
  </r>
  <r>
    <d v="2023-07-11T00:00:00"/>
    <d v="1899-12-30T17:00:00"/>
    <n v="251101"/>
    <s v="Montacargas"/>
    <x v="0"/>
    <s v="Avería"/>
    <x v="11"/>
    <n v="0"/>
    <x v="52"/>
    <m/>
    <s v="Carlos orjuela "/>
    <m/>
    <m/>
    <m/>
    <d v="2023-07-11T00:00:00"/>
    <d v="1899-12-30T19:00:00"/>
    <s v="Montacarga larga de frenos "/>
    <s v="Cerrado"/>
    <s v="Equipo operativo"/>
    <s v="Villavicencio"/>
    <n v="40668.78"/>
  </r>
  <r>
    <d v="2023-07-19T00:00:00"/>
    <d v="1899-12-30T09:00:00"/>
    <n v="251101"/>
    <s v="Montacargas"/>
    <x v="1"/>
    <s v="M2"/>
    <x v="7"/>
    <n v="1"/>
    <x v="53"/>
    <s v="Dirección"/>
    <s v="Juan Russi"/>
    <s v="Nicolas Pinzon"/>
    <m/>
    <d v="2023-07-21T00:00:00"/>
    <d v="2023-07-20T00:00:00"/>
    <d v="1899-12-30T14:00:00"/>
    <s v="Mantenimiento preventivo programado M2, revisar distribuidor que se quedo frenado, daño en eje de levas "/>
    <s v="Cerrado"/>
    <s v="Equipo operativo"/>
    <s v="Villavicencio"/>
    <n v="40668.78"/>
  </r>
  <r>
    <d v="2023-08-02T00:00:00"/>
    <d v="1899-12-30T09:00:00"/>
    <n v="251101"/>
    <s v="Montacargas"/>
    <x v="0"/>
    <s v="Avería"/>
    <x v="0"/>
    <n v="44"/>
    <x v="3"/>
    <m/>
    <s v="Juan Suarez"/>
    <m/>
    <m/>
    <d v="2023-09-18T00:00:00"/>
    <d v="2023-09-15T00:00:00"/>
    <d v="1899-12-30T19:00:00"/>
    <s v="Montacarga se queda sin marchas "/>
    <s v="Cerrado"/>
    <s v="Equipo operativo"/>
    <s v="Villavicencio"/>
    <n v="40853.919999999998"/>
  </r>
  <r>
    <d v="2023-09-19T00:00:00"/>
    <d v="1899-12-30T10:00:00"/>
    <n v="251101"/>
    <s v="Montacargas"/>
    <x v="0"/>
    <s v="Avería"/>
    <x v="5"/>
    <n v="0"/>
    <x v="60"/>
    <m/>
    <s v="Carlos orjuela "/>
    <m/>
    <m/>
    <m/>
    <d v="2023-09-19T00:00:00"/>
    <d v="1899-12-30T12:00:00"/>
    <s v="Ajuste casquetes de mastil "/>
    <s v="Cerrado"/>
    <s v="Equipo operativo"/>
    <s v="Villavicencio"/>
    <n v="41332.620000000003"/>
  </r>
  <r>
    <d v="2023-09-20T00:00:00"/>
    <d v="1899-12-30T09:00:00"/>
    <n v="251101"/>
    <s v="Montacargas"/>
    <x v="0"/>
    <s v="Avería"/>
    <x v="10"/>
    <n v="0"/>
    <x v="40"/>
    <m/>
    <s v="Carlos orjuela "/>
    <s v="Daniel Rodriguez"/>
    <m/>
    <m/>
    <d v="2023-09-20T00:00:00"/>
    <d v="1899-12-30T11:00:00"/>
    <s v="Se sale el bendix del motor de arranque "/>
    <s v="Cerrado"/>
    <s v="Equipo operativo"/>
    <s v="Villavicencio"/>
    <n v="41352.300000000003"/>
  </r>
  <r>
    <d v="2023-09-24T00:00:00"/>
    <d v="1899-12-30T08:00:00"/>
    <n v="251101"/>
    <s v="Montacargas"/>
    <x v="0"/>
    <s v="Avería"/>
    <x v="2"/>
    <n v="4"/>
    <x v="28"/>
    <m/>
    <s v="Nicolas Pinzón"/>
    <s v="Omar Fernandez"/>
    <m/>
    <d v="2023-10-07T00:00:00"/>
    <d v="2023-09-28T00:00:00"/>
    <d v="1899-12-30T17:00:00"/>
    <s v="Cambio volante motor debido a que sufrio una roptura "/>
    <s v="Cerrado"/>
    <s v="Equipo operativo"/>
    <s v="Villavicencio"/>
    <n v="41420.720000000001"/>
  </r>
  <r>
    <d v="2023-09-29T00:00:00"/>
    <d v="1899-12-30T09:00:00"/>
    <n v="251101"/>
    <s v="Montacargas"/>
    <x v="0"/>
    <s v="Avería"/>
    <x v="10"/>
    <n v="0"/>
    <x v="23"/>
    <m/>
    <s v="Daniel rodriguez"/>
    <m/>
    <m/>
    <m/>
    <d v="2023-09-29T00:00:00"/>
    <d v="1899-12-30T11:30:00"/>
    <s v="Monatacarga no da marcha hacia atrás por falla electrica "/>
    <s v="Cerrado"/>
    <s v="Equipo operativo"/>
    <s v="Villavicencio"/>
    <n v="41500.61"/>
  </r>
  <r>
    <d v="2023-10-03T00:00:00"/>
    <d v="1899-12-30T09:00:00"/>
    <n v="251101"/>
    <s v="Montacargas"/>
    <x v="0"/>
    <s v="Avería"/>
    <x v="8"/>
    <n v="1"/>
    <x v="61"/>
    <m/>
    <s v="Nicolas Pinzón"/>
    <s v="Omar Fernandez"/>
    <m/>
    <d v="2023-10-10T00:00:00"/>
    <d v="2023-10-04T00:00:00"/>
    <d v="1899-12-30T20:00:00"/>
    <s v="Montacarga presenta roptura en soporte donde se asegura cilindro de inclinacion "/>
    <s v="Cerrado"/>
    <s v="Equipo operativo"/>
    <s v="Villavicencio"/>
    <n v="41505.980000000003"/>
  </r>
  <r>
    <d v="2023-10-05T00:00:00"/>
    <d v="1899-12-30T06:00:00"/>
    <n v="251101"/>
    <s v="Montacargas"/>
    <x v="0"/>
    <s v="Avería"/>
    <x v="4"/>
    <n v="0"/>
    <x v="5"/>
    <m/>
    <s v="Nicolas Pinzón"/>
    <s v="Daniel Rodriguez"/>
    <m/>
    <m/>
    <d v="2023-10-05T00:00:00"/>
    <d v="1899-12-30T13:00:00"/>
    <s v="Montacarga presenta fuga de refrigerante por manguera, alternador no genera carga a baterias "/>
    <s v="Cerrado"/>
    <s v="Equipo operativo"/>
    <s v="Villavicencio"/>
    <n v="41510.339999999997"/>
  </r>
  <r>
    <d v="2023-10-06T00:00:00"/>
    <d v="1899-12-30T08:00:00"/>
    <n v="251101"/>
    <s v="Montacargas"/>
    <x v="0"/>
    <s v="Avería"/>
    <x v="2"/>
    <n v="0"/>
    <x v="2"/>
    <m/>
    <s v="Omar Fernandez"/>
    <s v="Nicolas Pinzon"/>
    <m/>
    <m/>
    <d v="2023-10-06T00:00:00"/>
    <d v="1899-12-30T13:00:00"/>
    <s v="Montacara presenta recalentamiento y se hace cambio de empaque de culata "/>
    <s v="Cerrado"/>
    <s v="Equipo operativo"/>
    <s v="Villavicencio"/>
    <n v="41514.14"/>
  </r>
  <r>
    <d v="2023-10-17T00:00:00"/>
    <d v="1899-12-30T06:00:00"/>
    <n v="251101"/>
    <s v="Montacargas"/>
    <x v="0"/>
    <s v="Avería"/>
    <x v="4"/>
    <n v="3"/>
    <x v="8"/>
    <m/>
    <s v="Nicolas Pinzón"/>
    <m/>
    <m/>
    <d v="2023-10-21T00:00:00"/>
    <d v="2023-10-20T00:00:00"/>
    <d v="1899-12-30T10:00:00"/>
    <s v="Montacarga con radiador roto , revisar si la culata no sufrio daño "/>
    <s v="Cerrado"/>
    <s v="Equipo operativo"/>
    <s v="Villavicencio"/>
    <n v="41663.040000000001"/>
  </r>
  <r>
    <d v="2023-11-03T00:00:00"/>
    <d v="1899-12-30T13:00:00"/>
    <n v="251101"/>
    <s v="Montacargas"/>
    <x v="0"/>
    <s v="Avería"/>
    <x v="3"/>
    <n v="0"/>
    <x v="62"/>
    <m/>
    <s v="Omar Fernandez"/>
    <m/>
    <m/>
    <d v="2023-11-04T00:00:00"/>
    <d v="2023-11-03T00:00:00"/>
    <d v="1899-12-30T16:00:00"/>
    <s v="Montacarga no da inclinacion mastil "/>
    <s v="Cerrado"/>
    <s v="Equipo operativo"/>
    <s v="Villavicencio"/>
    <n v="41808.839999999997"/>
  </r>
  <r>
    <d v="2023-11-05T00:00:00"/>
    <d v="1899-12-30T08:00:00"/>
    <n v="251101"/>
    <s v="Montacargas"/>
    <x v="0"/>
    <s v="Avería"/>
    <x v="3"/>
    <n v="0"/>
    <x v="19"/>
    <m/>
    <s v="Omar Fernandez"/>
    <s v="Juan Russi"/>
    <m/>
    <m/>
    <d v="2023-11-05T00:00:00"/>
    <d v="1899-12-30T11:00:00"/>
    <s v="Cambio de mangueras direccion montacarga "/>
    <s v="Cerrado"/>
    <s v="Equipo operativo"/>
    <s v="Villavicencio"/>
    <n v="41818.04"/>
  </r>
  <r>
    <d v="2023-11-08T00:00:00"/>
    <d v="1899-12-30T08:00:00"/>
    <n v="251101"/>
    <s v="Montacargas"/>
    <x v="0"/>
    <s v="Avería"/>
    <x v="3"/>
    <n v="0"/>
    <x v="19"/>
    <m/>
    <s v="Omar Fernandez"/>
    <m/>
    <m/>
    <m/>
    <d v="2023-11-08T00:00:00"/>
    <d v="1899-12-30T14:00:00"/>
    <s v="Cambio de manguera mastil presenta fuga de hidraulico "/>
    <s v="Cerrado"/>
    <s v="Equipo operativo"/>
    <s v="Villavicencio"/>
    <n v="41818.94"/>
  </r>
  <r>
    <d v="2023-11-10T00:00:00"/>
    <d v="1899-12-30T11:00:00"/>
    <n v="251101"/>
    <s v="Montacargas"/>
    <x v="0"/>
    <s v="Avería"/>
    <x v="10"/>
    <n v="0"/>
    <x v="63"/>
    <m/>
    <s v="Jeison Arcos"/>
    <m/>
    <m/>
    <m/>
    <d v="2023-11-10T00:00:00"/>
    <d v="1899-12-30T11:40:00"/>
    <s v="Revision general de luces montacarga "/>
    <s v="Cerrado"/>
    <s v="Equipo operativo"/>
    <s v="Villavicencio"/>
    <n v="41818.94"/>
  </r>
  <r>
    <d v="2023-11-16T00:00:00"/>
    <d v="1899-12-30T16:00:00"/>
    <n v="251101"/>
    <s v="Montacargas"/>
    <x v="0"/>
    <s v="Avería"/>
    <x v="4"/>
    <n v="1"/>
    <x v="8"/>
    <m/>
    <s v="Omar Fernandez"/>
    <s v="Jeison Arcos"/>
    <m/>
    <d v="2023-11-18T00:00:00"/>
    <d v="2023-11-17T00:00:00"/>
    <d v="1899-12-30T08:00:00"/>
    <s v="Tanque de radiador roto montacarga"/>
    <s v="Cerrado"/>
    <s v="Equipo operativo"/>
    <s v="Villavicencio"/>
    <n v="41825.480000000003"/>
  </r>
  <r>
    <d v="2023-11-17T00:00:00"/>
    <d v="1899-12-30T13:00:00"/>
    <n v="251101"/>
    <s v="Montacargas"/>
    <x v="0"/>
    <s v="Avería"/>
    <x v="0"/>
    <n v="165"/>
    <x v="3"/>
    <m/>
    <s v="Javier Sarmiento"/>
    <m/>
    <m/>
    <d v="2024-04-30T00:00:00"/>
    <d v="2024-04-30T00:00:00"/>
    <d v="1899-12-30T19:00:00"/>
    <s v="Montacarga pierde las marchas y el motor no desvoca , motor en reparacion megataller cll 80"/>
    <s v="Cerrado"/>
    <s v="Equipo operativo"/>
    <s v="Villavicencio"/>
    <n v="41825.480000000003"/>
  </r>
  <r>
    <d v="2024-05-27T00:00:00"/>
    <d v="1899-12-30T11:10:00"/>
    <n v="251101"/>
    <s v="Montacargas"/>
    <x v="0"/>
    <s v="Daño operacional"/>
    <x v="0"/>
    <n v="0"/>
    <x v="3"/>
    <m/>
    <s v="brayan pinilla"/>
    <s v="Andres Belalcazar"/>
    <m/>
    <d v="2024-05-29T00:00:00"/>
    <d v="2024-05-27T00:00:00"/>
    <d v="1899-12-30T19:30:00"/>
    <s v="el equipo ingresa a taller por problemas en la transmision en las marchas, se realiza el cambio de tapas para realizar pruebas pero se evidencia que sigue sin dar marchas por lo cual se solicita autorizacion para realizar el cambio de transmision con el equipo 0477 por tal mootivo se realiza el cambio y se pone operativa la 1101 "/>
    <s v="Cerrado"/>
    <s v="Equipo operativo"/>
    <s v="Villavicencio"/>
    <n v="41836.83"/>
  </r>
  <r>
    <d v="2024-06-12T00:00:00"/>
    <d v="1899-12-30T11:00:00"/>
    <n v="251101"/>
    <s v="Montacargas"/>
    <x v="0"/>
    <s v="Avería"/>
    <x v="2"/>
    <n v="10"/>
    <x v="28"/>
    <m/>
    <s v="brayan pinilla"/>
    <s v="Jeison Arcos"/>
    <s v="SERVIGENERALES MYM"/>
    <d v="2024-06-26T00:00:00"/>
    <d v="2024-06-22T00:00:00"/>
    <d v="1899-12-30T15:45:00"/>
    <s v="el equipo ingresa a taller por desmansanado de volante motor "/>
    <s v="Cerrado"/>
    <s v="Equipo operativo"/>
    <s v="Villavicencio"/>
    <n v="42022.8"/>
  </r>
  <r>
    <d v="2024-06-25T00:00:00"/>
    <d v="1899-12-30T14:00:00"/>
    <n v="251101"/>
    <s v="Montacargas"/>
    <x v="0"/>
    <s v="Inspección"/>
    <x v="0"/>
    <n v="2"/>
    <x v="11"/>
    <m/>
    <s v="Cristian Cardenas"/>
    <s v="Jeison Arcos"/>
    <s v="brayan pinilla"/>
    <d v="2024-06-28T00:00:00"/>
    <d v="2024-06-27T00:00:00"/>
    <d v="1899-12-30T15:00:00"/>
    <s v="el equipo ingresa ataller por fuga de aciete atf de la transmision, se verifica y es el retenedor de la transmision, se cambia retenedor se poen a ruebas el 27/06/2024 para ver como evoluciona"/>
    <s v="Cerrado"/>
    <s v="Equipo operativo"/>
    <s v="Villavicencio"/>
    <n v="42226.91"/>
  </r>
  <r>
    <d v="2023-05-10T00:00:00"/>
    <d v="1899-12-30T08:00:00"/>
    <n v="251199"/>
    <s v="Montacargas"/>
    <x v="0"/>
    <s v="Avería"/>
    <x v="0"/>
    <n v="2"/>
    <x v="26"/>
    <m/>
    <s v="Juan Russi"/>
    <m/>
    <m/>
    <d v="2023-05-12T00:00:00"/>
    <d v="2023-05-12T00:00:00"/>
    <d v="1899-12-30T15:00:00"/>
    <s v="Ingresa al taller por rotura de la caja"/>
    <s v="Cerrado"/>
    <s v="Equipo operativo"/>
    <s v="Villavicencio"/>
    <n v="35378.599999999969"/>
  </r>
  <r>
    <d v="2023-07-14T00:00:00"/>
    <d v="1899-12-30T07:00:00"/>
    <n v="251199"/>
    <s v="Montacargas"/>
    <x v="0"/>
    <s v="Avería"/>
    <x v="11"/>
    <n v="0"/>
    <x v="52"/>
    <m/>
    <s v="Carlos orjuela "/>
    <m/>
    <m/>
    <d v="2023-07-17T00:00:00"/>
    <d v="2023-07-14T00:00:00"/>
    <d v="1899-12-30T15:00:00"/>
    <s v="Mantenimiento general frenos,  cambio de bandas "/>
    <s v="Cerrado"/>
    <s v="Equipo operativo"/>
    <s v="Villavicencio"/>
    <n v="36435.019999999968"/>
  </r>
  <r>
    <d v="2023-07-15T00:00:00"/>
    <d v="1899-12-30T07:00:00"/>
    <n v="251199"/>
    <s v="Montacargas"/>
    <x v="0"/>
    <s v="Avería"/>
    <x v="11"/>
    <n v="0"/>
    <x v="52"/>
    <m/>
    <s v="Carlos orjuela "/>
    <m/>
    <m/>
    <m/>
    <d v="2023-07-15T00:00:00"/>
    <d v="1899-12-30T11:00:00"/>
    <s v="Cambio de bandas monatacarga "/>
    <s v="Cerrado"/>
    <s v="Equipo operativo"/>
    <s v="Villavicencio"/>
    <n v="36443.449999999968"/>
  </r>
  <r>
    <d v="2023-07-17T00:00:00"/>
    <d v="1899-12-30T09:00:00"/>
    <n v="251199"/>
    <s v="Montacargas"/>
    <x v="1"/>
    <s v="M1"/>
    <x v="7"/>
    <n v="0"/>
    <x v="1"/>
    <m/>
    <s v="Juan Russi"/>
    <m/>
    <m/>
    <m/>
    <d v="2023-07-17T00:00:00"/>
    <d v="1899-12-30T11:30:00"/>
    <s v="Cambio de Aceite motor y filtro "/>
    <s v="Cerrado"/>
    <s v="Equipo operativo"/>
    <s v="Villavicencio"/>
    <n v="36462.999999999964"/>
  </r>
  <r>
    <d v="2023-08-03T00:00:00"/>
    <d v="1899-12-30T07:00:00"/>
    <n v="251199"/>
    <s v="Montacargas"/>
    <x v="0"/>
    <s v="Avería"/>
    <x v="2"/>
    <n v="0"/>
    <x v="64"/>
    <m/>
    <s v="Nicolas Pinzón"/>
    <s v="Juan Suarez"/>
    <m/>
    <m/>
    <d v="2023-08-03T00:00:00"/>
    <d v="1899-12-30T10:00:00"/>
    <s v="Montacarga presenta daño en un impulsador "/>
    <s v="Cerrado"/>
    <s v="Equipo operativo"/>
    <s v="Villavicencio"/>
    <n v="36695.879999999968"/>
  </r>
  <r>
    <d v="2023-08-07T00:00:00"/>
    <d v="1899-12-30T07:00:00"/>
    <n v="251199"/>
    <s v="Montacargas"/>
    <x v="1"/>
    <s v="M2"/>
    <x v="2"/>
    <n v="2"/>
    <x v="2"/>
    <s v="Lubricación"/>
    <s v="Juan Suarez"/>
    <m/>
    <m/>
    <d v="2023-08-10T00:00:00"/>
    <d v="2023-08-09T00:00:00"/>
    <d v="1899-12-30T15:30:00"/>
    <s v="Plan Mantenimiento programado M2 con cambio de empaque de culata por recalentamineto "/>
    <s v="Cerrado"/>
    <s v="Equipo operativo"/>
    <s v="Villavicencio"/>
    <n v="36750.879999999968"/>
  </r>
  <r>
    <d v="2023-08-18T00:00:00"/>
    <d v="1899-12-30T11:00:00"/>
    <n v="251199"/>
    <s v="Montacargas"/>
    <x v="0"/>
    <s v="Avería"/>
    <x v="3"/>
    <n v="0"/>
    <x v="4"/>
    <m/>
    <s v="Omar Fernandez"/>
    <m/>
    <m/>
    <m/>
    <d v="2023-08-18T00:00:00"/>
    <d v="1899-12-30T14:00:00"/>
    <s v="Presenta fuga por cilindro de tapa "/>
    <s v="Cerrado"/>
    <s v="Equipo operativo"/>
    <s v="Villavicencio"/>
    <n v="36825.459999999985"/>
  </r>
  <r>
    <d v="2023-09-01T00:00:00"/>
    <d v="1899-12-30T09:30:00"/>
    <n v="251199"/>
    <s v="Montacargas"/>
    <x v="0"/>
    <s v="Avería"/>
    <x v="3"/>
    <n v="0"/>
    <x v="19"/>
    <m/>
    <s v="Omar Fernandez"/>
    <m/>
    <m/>
    <m/>
    <d v="2023-09-01T00:00:00"/>
    <d v="1899-12-30T10:30:00"/>
    <s v="Correccion de fuga de hidraulica por cilindro tapa"/>
    <s v="Cerrado"/>
    <s v="Equipo operativo"/>
    <s v="Villavicencio"/>
    <n v="37017.649999999987"/>
  </r>
  <r>
    <d v="2023-09-06T00:00:00"/>
    <d v="1899-12-30T14:00:00"/>
    <n v="251199"/>
    <s v="Montacargas"/>
    <x v="0"/>
    <s v="Avería"/>
    <x v="3"/>
    <n v="0"/>
    <x v="21"/>
    <m/>
    <s v="Omar Fernandez"/>
    <s v="Carlos Orjuela "/>
    <m/>
    <m/>
    <d v="2023-09-06T00:00:00"/>
    <d v="1899-12-30T15:00:00"/>
    <s v="Fuga de aceite hidraulico por manguera que va de la bomba hidraulica a la valvula de control"/>
    <s v="Cerrado"/>
    <s v="Equipo operativo"/>
    <s v="Villavicencio"/>
    <n v="37086.50999999998"/>
  </r>
  <r>
    <d v="2023-09-08T00:00:00"/>
    <d v="1899-12-30T08:30:00"/>
    <n v="251199"/>
    <s v="Montacargas"/>
    <x v="0"/>
    <s v="Avería"/>
    <x v="5"/>
    <n v="1"/>
    <x v="37"/>
    <m/>
    <s v="Carlos orjuela "/>
    <m/>
    <m/>
    <d v="2023-09-12T00:00:00"/>
    <d v="2023-09-09T00:00:00"/>
    <d v="1899-12-30T11:30:00"/>
    <s v="Perdida de pasador que asegura cilindro de inclinacion en el mastil "/>
    <s v="Cerrado"/>
    <s v="Equipo operativo"/>
    <s v="Villavicencio"/>
    <n v="37126.159999999982"/>
  </r>
  <r>
    <d v="2023-09-21T00:00:00"/>
    <d v="1899-12-30T07:00:00"/>
    <n v="251199"/>
    <s v="Montacargas"/>
    <x v="0"/>
    <s v="Avería"/>
    <x v="3"/>
    <n v="0"/>
    <x v="19"/>
    <m/>
    <s v="Nicolas Pinzón"/>
    <m/>
    <m/>
    <m/>
    <d v="2023-09-21T00:00:00"/>
    <d v="1899-12-30T08:30:00"/>
    <s v="Cambio de manguera mastil presenta fuga de hidraulico "/>
    <s v="Cerrado"/>
    <s v="Equipo operativo"/>
    <s v="Villavicencio"/>
    <n v="37295.249999999993"/>
  </r>
  <r>
    <d v="2023-09-30T00:00:00"/>
    <d v="1899-12-30T08:00:00"/>
    <n v="251199"/>
    <s v="Montacargas"/>
    <x v="0"/>
    <s v="Avería"/>
    <x v="4"/>
    <n v="0"/>
    <x v="8"/>
    <m/>
    <s v="Omar Fernandez"/>
    <s v="Kevyn Acosta"/>
    <m/>
    <m/>
    <d v="2023-09-30T00:00:00"/>
    <d v="1899-12-30T11:00:00"/>
    <s v="Camio de radiador montacarga "/>
    <s v="Cerrado"/>
    <s v="Equipo operativo"/>
    <s v="Villavicencio"/>
    <n v="37463.76999999999"/>
  </r>
  <r>
    <d v="2023-10-04T00:00:00"/>
    <d v="1899-12-30T10:00:00"/>
    <n v="251199"/>
    <s v="Montacargas"/>
    <x v="0"/>
    <s v="Avería"/>
    <x v="10"/>
    <n v="1"/>
    <x v="51"/>
    <m/>
    <s v="Daniel rodriguez"/>
    <m/>
    <m/>
    <d v="2023-10-06T00:00:00"/>
    <d v="2023-10-05T00:00:00"/>
    <d v="1899-12-30T16:00:00"/>
    <s v="Montacarga presenta fallas en el sistema electrico, no enciende y quema los fusibles "/>
    <s v="Cerrado"/>
    <s v="Equipo operativo"/>
    <s v="Villavicencio"/>
    <n v="37506.639999999992"/>
  </r>
  <r>
    <d v="2023-10-06T00:00:00"/>
    <d v="1899-12-30T06:00:00"/>
    <n v="251199"/>
    <s v="Montacargas"/>
    <x v="0"/>
    <s v="Avería"/>
    <x v="10"/>
    <n v="0"/>
    <x v="51"/>
    <m/>
    <s v="Daniel rodriguez"/>
    <m/>
    <m/>
    <m/>
    <d v="2023-10-06T00:00:00"/>
    <d v="1899-12-30T14:00:00"/>
    <s v="Montacarga presenta falla electrica quema el fusible de ignicion "/>
    <s v="Cerrado"/>
    <s v="Equipo operativo"/>
    <s v="Villavicencio"/>
    <n v="37520.979999999996"/>
  </r>
  <r>
    <d v="2023-10-11T00:00:00"/>
    <d v="1899-12-30T10:00:00"/>
    <n v="251199"/>
    <s v="Montacargas"/>
    <x v="0"/>
    <s v="Avería"/>
    <x v="15"/>
    <n v="1"/>
    <x v="65"/>
    <m/>
    <s v="Omar Fernandez"/>
    <s v="Nicolas Pinzon"/>
    <m/>
    <d v="2023-10-13T00:00:00"/>
    <d v="2023-10-12T00:00:00"/>
    <d v="1899-12-30T09:00:00"/>
    <s v="Monatacarga tiene la direccion dura "/>
    <s v="Cerrado"/>
    <s v="Equipo operativo"/>
    <s v="Villavicencio"/>
    <n v="37586.589999999997"/>
  </r>
  <r>
    <d v="2023-11-02T00:00:00"/>
    <d v="1899-12-30T08:00:00"/>
    <n v="251199"/>
    <s v="Montacargas"/>
    <x v="0"/>
    <s v="Avería"/>
    <x v="10"/>
    <n v="0"/>
    <x v="66"/>
    <m/>
    <s v="Daniel rodriguez"/>
    <m/>
    <m/>
    <m/>
    <d v="2023-11-02T00:00:00"/>
    <d v="1899-12-30T11:30:00"/>
    <s v="Montacarga se revisa el sistema de logueo, porque no identifica "/>
    <s v="Cerrado"/>
    <s v="Equipo operativo"/>
    <s v="Villavicencio"/>
    <n v="37871.859999999993"/>
  </r>
  <r>
    <d v="2023-11-03T00:00:00"/>
    <d v="1899-12-30T10:00:00"/>
    <n v="251199"/>
    <s v="Montacargas"/>
    <x v="0"/>
    <s v="Avería"/>
    <x v="8"/>
    <n v="5"/>
    <x v="1"/>
    <m/>
    <s v="Omar Fernandez"/>
    <s v="Maycool Ardila "/>
    <s v="Jeison Arcos"/>
    <d v="2023-11-10T00:00:00"/>
    <d v="2023-11-08T00:00:00"/>
    <d v="1899-12-30T14:00:00"/>
    <s v="Monatacarga se rompe tornillo hausing "/>
    <s v="Cerrado"/>
    <s v="Equipo operativo"/>
    <s v="Villavicencio"/>
    <n v="37883.939999999995"/>
  </r>
  <r>
    <d v="2023-11-09T00:00:00"/>
    <d v="1899-12-30T09:00:00"/>
    <n v="251199"/>
    <s v="Montacargas"/>
    <x v="0"/>
    <s v="Avería"/>
    <x v="15"/>
    <n v="0"/>
    <x v="55"/>
    <m/>
    <s v="Andres Belalcazar"/>
    <m/>
    <m/>
    <m/>
    <d v="2023-11-09T00:00:00"/>
    <d v="1899-12-30T12:00:00"/>
    <s v="Montacarga presenta fuga en cilindro direccion "/>
    <s v="Cerrado"/>
    <s v="Equipo operativo"/>
    <s v="Villavicencio"/>
    <n v="37898.71"/>
  </r>
  <r>
    <d v="2023-11-16T00:00:00"/>
    <d v="1899-12-30T21:00:00"/>
    <n v="251199"/>
    <s v="Montacargas"/>
    <x v="0"/>
    <s v="Avería"/>
    <x v="2"/>
    <n v="1"/>
    <x v="64"/>
    <m/>
    <s v="Omar Fernandez"/>
    <m/>
    <m/>
    <d v="2023-11-18T00:00:00"/>
    <d v="2023-11-17T00:00:00"/>
    <d v="1899-12-30T10:00:00"/>
    <s v="Daño en impulsadores monatacaraga, cambio de llantas "/>
    <s v="Cerrado"/>
    <s v="Equipo operativo"/>
    <s v="Villavicencio"/>
    <n v="37996.29"/>
  </r>
  <r>
    <d v="2023-11-17T00:00:00"/>
    <d v="1899-12-30T15:00:00"/>
    <n v="251199"/>
    <s v="Montacargas"/>
    <x v="0"/>
    <s v="Avería"/>
    <x v="0"/>
    <n v="0"/>
    <x v="26"/>
    <m/>
    <s v="Omar Fernandez"/>
    <m/>
    <m/>
    <d v="2023-11-19T00:00:00"/>
    <d v="2023-11-17T00:00:00"/>
    <d v="1899-12-30T19:00:00"/>
    <s v="Montacarga se cae el cardan y genera fisura en carcaza de transmision"/>
    <s v="Cerrado"/>
    <s v="Equipo operativo"/>
    <s v="Villavicencio"/>
    <n v="38015.29"/>
  </r>
  <r>
    <d v="2023-11-18T00:00:00"/>
    <d v="1899-12-30T10:30:00"/>
    <n v="251199"/>
    <s v="Montacargas"/>
    <x v="0"/>
    <s v="Avería"/>
    <x v="3"/>
    <n v="0"/>
    <x v="19"/>
    <m/>
    <s v="Jeison Arcos"/>
    <m/>
    <m/>
    <m/>
    <d v="2023-11-18T00:00:00"/>
    <d v="1899-12-30T11:20:00"/>
    <s v="Cambio manguera de direccion montacarga "/>
    <s v="Cerrado"/>
    <s v="Equipo operativo"/>
    <s v="Villavicencio"/>
    <n v="38021.79"/>
  </r>
  <r>
    <d v="2023-11-20T00:00:00"/>
    <d v="1899-12-30T07:00:00"/>
    <n v="251199"/>
    <s v="Montacargas"/>
    <x v="0"/>
    <s v="Avería"/>
    <x v="3"/>
    <n v="0"/>
    <x v="19"/>
    <m/>
    <s v="Andres Belalcazar"/>
    <m/>
    <m/>
    <m/>
    <d v="2023-11-20T00:00:00"/>
    <d v="1899-12-30T08:00:00"/>
    <s v="Cambio manguera direccion "/>
    <s v="Cerrado"/>
    <s v="Equipo operativo"/>
    <s v="Villavicencio"/>
    <n v="38042.400000000001"/>
  </r>
  <r>
    <d v="2023-11-24T00:00:00"/>
    <d v="1899-12-30T07:00:00"/>
    <n v="251199"/>
    <s v="Montacargas"/>
    <x v="0"/>
    <s v="Avería"/>
    <x v="11"/>
    <n v="0"/>
    <x v="67"/>
    <m/>
    <s v="Juan Russi"/>
    <m/>
    <m/>
    <m/>
    <d v="2023-11-24T00:00:00"/>
    <d v="1899-12-30T09:00:00"/>
    <s v="Graduacion de frenos y revision ajuste de mastil y tapa prensa carga "/>
    <s v="Cerrado"/>
    <s v="Equipo operativo"/>
    <s v="Villavicencio"/>
    <n v="38126.659999999996"/>
  </r>
  <r>
    <d v="2023-11-27T00:00:00"/>
    <d v="1899-12-30T06:00:00"/>
    <n v="251199"/>
    <s v="Montacargas"/>
    <x v="0"/>
    <s v="Avería"/>
    <x v="0"/>
    <n v="7"/>
    <x v="0"/>
    <m/>
    <s v="Juan Russi"/>
    <m/>
    <m/>
    <d v="2023-12-06T00:00:00"/>
    <d v="2023-12-04T00:00:00"/>
    <d v="1899-12-30T17:00:00"/>
    <s v="Montacarga pierde las marchas "/>
    <s v="Cerrado"/>
    <s v="Equipo operativo"/>
    <s v="Villavicencio"/>
    <n v="38162.659999999996"/>
  </r>
  <r>
    <d v="2023-12-07T00:00:00"/>
    <d v="1899-12-30T13:00:00"/>
    <n v="251199"/>
    <s v="Montacargas"/>
    <x v="0"/>
    <s v="Avería"/>
    <x v="0"/>
    <n v="1"/>
    <x v="0"/>
    <m/>
    <s v="Carlos orjuela "/>
    <s v="Juan Russi"/>
    <m/>
    <d v="2023-12-09T00:00:00"/>
    <d v="2023-12-08T00:00:00"/>
    <d v="1899-12-30T14:00:00"/>
    <s v="Montacarga presenta alta temperatura en la transmision de velocidades "/>
    <s v="Cerrado"/>
    <s v="Equipo operativo"/>
    <s v="Villavicencio"/>
    <n v="38174.039999999994"/>
  </r>
  <r>
    <d v="2023-12-11T00:00:00"/>
    <d v="1899-12-30T06:00:00"/>
    <n v="251199"/>
    <s v="Montacargas"/>
    <x v="0"/>
    <s v="Avería"/>
    <x v="3"/>
    <n v="0"/>
    <x v="19"/>
    <m/>
    <s v="Carlos orjuela "/>
    <m/>
    <m/>
    <m/>
    <d v="2023-12-11T00:00:00"/>
    <d v="1899-12-30T11:00:00"/>
    <s v="Montacarga presenta hidraulico por mangueras de tapa pensacarga "/>
    <s v="Cerrado"/>
    <s v="Equipo operativo"/>
    <s v="Villavicencio"/>
    <n v="38201.329999999994"/>
  </r>
  <r>
    <d v="2023-12-12T00:00:00"/>
    <d v="1899-12-30T06:00:00"/>
    <n v="251199"/>
    <s v="Montacargas"/>
    <x v="0"/>
    <s v="Avería"/>
    <x v="0"/>
    <n v="0"/>
    <x v="11"/>
    <m/>
    <s v="Carlos orjuela "/>
    <m/>
    <m/>
    <m/>
    <d v="2023-12-12T00:00:00"/>
    <d v="1899-12-30T11:00:00"/>
    <s v="Montacarga presenta fuga por retenedor transmision "/>
    <s v="Cerrado"/>
    <s v="Equipo operativo"/>
    <s v="Villavicencio"/>
    <n v="38210.149999999994"/>
  </r>
  <r>
    <d v="2023-12-12T00:00:00"/>
    <d v="1899-12-30T21:00:00"/>
    <n v="251199"/>
    <s v="Montacargas"/>
    <x v="0"/>
    <s v="Avería"/>
    <x v="3"/>
    <n v="0"/>
    <x v="19"/>
    <m/>
    <s v="Carlos orjuela "/>
    <m/>
    <m/>
    <m/>
    <d v="2023-12-12T00:00:00"/>
    <d v="1899-12-30T23:00:00"/>
    <s v="Montacarga presenta fuga por maguera tapa prensacarga y manguera orbitrol direccion"/>
    <s v="Cerrado"/>
    <s v="Equipo operativo"/>
    <s v="Villavicencio"/>
    <n v="38210.149999999994"/>
  </r>
  <r>
    <d v="2023-12-14T00:00:00"/>
    <d v="1899-12-30T06:00:00"/>
    <n v="251199"/>
    <s v="Montacargas"/>
    <x v="0"/>
    <s v="Avería"/>
    <x v="0"/>
    <n v="0"/>
    <x v="11"/>
    <m/>
    <s v="Carlos orjuela "/>
    <s v="Tecnico Distoyota "/>
    <m/>
    <d v="2023-12-15T00:00:00"/>
    <d v="2023-12-14T00:00:00"/>
    <d v="1899-12-30T16:00:00"/>
    <s v="Montacarga presenta fuga de aceite entre la transmision de velocidades y el motor"/>
    <s v="Cerrado"/>
    <s v="Equipo operativo"/>
    <s v="Villavicencio"/>
    <n v="38234.499999999993"/>
  </r>
  <r>
    <d v="2023-12-15T00:00:00"/>
    <d v="1899-12-30T07:00:00"/>
    <n v="251199"/>
    <s v="Montacargas"/>
    <x v="0"/>
    <s v="Avería"/>
    <x v="8"/>
    <n v="0"/>
    <x v="1"/>
    <m/>
    <s v="Carlos orjuela "/>
    <s v="Juan Russi"/>
    <m/>
    <m/>
    <d v="2023-12-15T00:00:00"/>
    <d v="1899-12-30T11:10:00"/>
    <s v="Montacarga se sueltan tornillos del collarin de hausing "/>
    <s v="Cerrado"/>
    <s v="Equipo operativo"/>
    <s v="Villavicencio"/>
    <n v="38244.299999999996"/>
  </r>
  <r>
    <d v="2023-12-20T00:00:00"/>
    <d v="1899-12-30T07:00:00"/>
    <n v="251199"/>
    <s v="Montacargas"/>
    <x v="0"/>
    <s v="Avería"/>
    <x v="11"/>
    <n v="0"/>
    <x v="52"/>
    <m/>
    <s v="Jhon Buitrago "/>
    <m/>
    <m/>
    <m/>
    <d v="2023-12-20T00:00:00"/>
    <d v="1899-12-30T07:30:00"/>
    <s v="Revision general de frenos "/>
    <s v="Cerrado"/>
    <s v="Equipo operativo"/>
    <s v="Villavicencio"/>
    <n v="38333.53"/>
  </r>
  <r>
    <d v="2023-12-26T00:00:00"/>
    <d v="1899-12-30T12:00:00"/>
    <n v="251199"/>
    <s v="Montacargas"/>
    <x v="0"/>
    <s v="Avería"/>
    <x v="10"/>
    <n v="0"/>
    <x v="48"/>
    <m/>
    <s v="Sebastian Fernandez "/>
    <s v="Tecnico Distoyota "/>
    <s v="Johan Fernandez"/>
    <d v="2023-12-26T00:00:00"/>
    <d v="2023-12-26T00:00:00"/>
    <d v="1899-12-30T22:00:00"/>
    <s v="Cambio Empaque culata, revision general instalacion Montacargas y falla en sistema electrico de GLP, calibracion de carburacion y alimentacion"/>
    <s v="Cerrado"/>
    <s v="Equipo operativo"/>
    <s v="Villavicencio"/>
    <n v="38390.71"/>
  </r>
  <r>
    <d v="2023-12-27T00:00:00"/>
    <d v="1899-12-30T17:00:00"/>
    <n v="251199"/>
    <s v="Montacargas"/>
    <x v="0"/>
    <s v="Avería"/>
    <x v="11"/>
    <n v="0"/>
    <x v="57"/>
    <m/>
    <s v="Juan Russi"/>
    <m/>
    <m/>
    <m/>
    <d v="2023-12-27T00:00:00"/>
    <d v="1899-12-30T21:00:00"/>
    <s v="Montacarga no frena, presenta fuga de aceite en la rueda "/>
    <s v="Cerrado"/>
    <s v="Equipo operativo"/>
    <s v="Villavicencio"/>
    <n v="38402.635076923063"/>
  </r>
  <r>
    <d v="2024-01-08T00:00:00"/>
    <d v="1899-12-30T07:00:00"/>
    <n v="251199"/>
    <s v="Montacargas"/>
    <x v="0"/>
    <s v="Avería"/>
    <x v="3"/>
    <n v="0"/>
    <x v="4"/>
    <m/>
    <s v="Javier Sarmiento"/>
    <m/>
    <m/>
    <m/>
    <d v="2024-01-08T00:00:00"/>
    <d v="1899-12-30T10:00:00"/>
    <s v="Correccion fuga hidraulico inclinacion montacarga "/>
    <s v="Cerrado"/>
    <s v="Equipo operativo"/>
    <s v="Villavicencio"/>
    <n v="38545.735999999983"/>
  </r>
  <r>
    <d v="2024-01-10T00:00:00"/>
    <d v="1899-12-30T10:00:00"/>
    <n v="251199"/>
    <s v="Montacargas"/>
    <x v="0"/>
    <s v="Avería"/>
    <x v="11"/>
    <n v="0"/>
    <x v="52"/>
    <m/>
    <s v="Javier Sarmiento"/>
    <s v="Tecnico Distoyota "/>
    <m/>
    <m/>
    <d v="2024-01-10T00:00:00"/>
    <d v="1899-12-30T17:30:00"/>
    <s v="Manteimiento frenos montacarga cambio de bandas "/>
    <s v="Cerrado"/>
    <s v="Equipo operativo"/>
    <s v="Villavicencio"/>
    <n v="38569.586153846139"/>
  </r>
  <r>
    <d v="2024-01-11T00:00:00"/>
    <d v="1899-12-30T16:30:00"/>
    <n v="251199"/>
    <s v="Montacargas"/>
    <x v="0"/>
    <s v="Avería"/>
    <x v="10"/>
    <n v="0"/>
    <x v="48"/>
    <m/>
    <s v="Javier Sarmiento"/>
    <m/>
    <m/>
    <m/>
    <d v="2024-01-11T00:00:00"/>
    <d v="1899-12-30T17:15:00"/>
    <s v="Montacarga no da gas presenta falla en sistema electrico "/>
    <s v="Cerrado"/>
    <s v="Equipo operativo"/>
    <s v="Villavicencio"/>
    <n v="38581.511230769218"/>
  </r>
  <r>
    <d v="2024-01-12T00:00:00"/>
    <d v="1899-12-30T11:00:00"/>
    <n v="251199"/>
    <s v="Montacargas"/>
    <x v="0"/>
    <s v="Avería"/>
    <x v="3"/>
    <n v="0"/>
    <x v="4"/>
    <m/>
    <s v="Javier Sarmiento"/>
    <s v="Jeison Arcos"/>
    <m/>
    <m/>
    <d v="2024-01-12T00:00:00"/>
    <d v="1899-12-30T14:00:00"/>
    <s v="Cambio de cilindro inclinacion, presenta fuga hidraulico en la botella "/>
    <s v="Cerrado"/>
    <s v="Equipo operativo"/>
    <s v="Villavicencio"/>
    <n v="38593.436307692296"/>
  </r>
  <r>
    <d v="2024-01-18T00:00:00"/>
    <d v="1899-12-30T06:50:00"/>
    <n v="251199"/>
    <s v="Montacargas"/>
    <x v="0"/>
    <s v="Avería"/>
    <x v="10"/>
    <n v="0"/>
    <x v="40"/>
    <m/>
    <s v="Jeison Arcos"/>
    <m/>
    <m/>
    <d v="2024-01-18T00:00:00"/>
    <d v="2024-01-18T00:00:00"/>
    <d v="1899-12-30T07:45:00"/>
    <s v="Revision motor de arranque."/>
    <s v="Cerrado"/>
    <s v="Equipo operativo"/>
    <s v="Villavicencio"/>
    <n v="38664.98676923076"/>
  </r>
  <r>
    <d v="2024-01-23T00:00:00"/>
    <d v="1899-12-30T06:30:00"/>
    <n v="251199"/>
    <s v="Montacargas"/>
    <x v="0"/>
    <s v="Avería"/>
    <x v="10"/>
    <n v="0"/>
    <x v="40"/>
    <m/>
    <s v="Javier Sarmiento"/>
    <m/>
    <m/>
    <d v="2024-01-23T00:00:00"/>
    <d v="2024-01-23T00:00:00"/>
    <d v="1899-12-30T09:10:00"/>
    <s v="Reparacion motor de arranque, cambio manguera direccion"/>
    <s v="Cerrado"/>
    <s v="Equipo operativo"/>
    <s v="Villavicencio"/>
    <n v="38724.612153846145"/>
  </r>
  <r>
    <d v="2024-01-24T00:00:00"/>
    <d v="1899-12-30T12:30:00"/>
    <n v="251199"/>
    <s v="Montacargas"/>
    <x v="0"/>
    <s v="Avería"/>
    <x v="2"/>
    <n v="1"/>
    <x v="2"/>
    <m/>
    <s v="Javier Sarmiento"/>
    <m/>
    <m/>
    <d v="2024-01-25T00:00:00"/>
    <d v="2024-01-25T00:00:00"/>
    <d v="1899-12-30T10:00:00"/>
    <s v="Reaparacion fugas por culata motor"/>
    <s v="Cerrado"/>
    <s v="Equipo operativo"/>
    <s v="Villavicencio"/>
    <n v="38736.537230769223"/>
  </r>
  <r>
    <d v="2024-02-04T00:00:00"/>
    <d v="1899-12-30T07:00:00"/>
    <n v="251199"/>
    <s v="Montacargas"/>
    <x v="0"/>
    <s v="Avería"/>
    <x v="2"/>
    <n v="1"/>
    <x v="28"/>
    <m/>
    <s v="Alex Montiel"/>
    <m/>
    <m/>
    <d v="2024-02-05T00:00:00"/>
    <d v="2024-02-05T00:00:00"/>
    <d v="1899-12-30T16:00:00"/>
    <s v="Volante de motor se fracturo, reemplazar y rectificar roscas carcasa conectora"/>
    <s v="Cerrado"/>
    <s v="Equipo operativo"/>
    <s v="Villavicencio"/>
    <n v="38867.713076923072"/>
  </r>
  <r>
    <d v="2024-02-10T00:00:00"/>
    <d v="1899-12-30T06:00:00"/>
    <n v="251199"/>
    <s v="Montacargas"/>
    <x v="0"/>
    <s v="Avería"/>
    <x v="0"/>
    <n v="4"/>
    <x v="0"/>
    <m/>
    <s v="Alex Montiel"/>
    <s v="javier sarmiento"/>
    <m/>
    <d v="2024-02-16T00:00:00"/>
    <d v="2024-02-14T00:00:00"/>
    <d v="1899-12-30T18:00:00"/>
    <s v="sobrecalentamiento en tapa control transmision"/>
    <s v="Cerrado"/>
    <s v="Equipo operativo"/>
    <s v="Villavicencio"/>
    <n v="38939.263538461535"/>
  </r>
  <r>
    <d v="2024-02-19T00:00:00"/>
    <d v="1899-12-30T15:00:00"/>
    <n v="251199"/>
    <s v="Montacargas"/>
    <x v="0"/>
    <s v="Avería"/>
    <x v="0"/>
    <n v="2"/>
    <x v="0"/>
    <m/>
    <s v="Javier Sarmiento"/>
    <m/>
    <m/>
    <d v="2024-02-22T00:00:00"/>
    <d v="2024-02-21T00:00:00"/>
    <d v="1899-12-30T11:00:00"/>
    <s v="equipo sin marcha, tapa de control transmsion, empaquetar cilindro elevacion"/>
    <s v="Cerrado"/>
    <s v="Equipo operativo"/>
    <s v="Villavicencio"/>
    <n v="39046.589230769227"/>
  </r>
  <r>
    <d v="2024-03-09T00:00:00"/>
    <d v="1899-12-30T08:00:00"/>
    <n v="251199"/>
    <s v="Montacargas"/>
    <x v="0"/>
    <s v="Avería"/>
    <x v="2"/>
    <n v="102"/>
    <x v="20"/>
    <m/>
    <s v="Jhon Buitrago "/>
    <m/>
    <m/>
    <d v="2024-06-30T00:00:00"/>
    <d v="2024-06-19T00:00:00"/>
    <d v="1899-12-30T17:00:00"/>
    <s v="Motor presenta consumo de aceite, empaquetar cilindro principal hidraulico, se retira transmision y se ensambla en el equipo 1095"/>
    <s v="Cerrado"/>
    <s v="Equipo operativo"/>
    <s v="Villavicencio"/>
    <n v="39273.165692307688"/>
  </r>
  <r>
    <d v="2024-06-28T00:00:00"/>
    <d v="1899-12-30T14:30:00"/>
    <n v="251199"/>
    <s v="Montacargas"/>
    <x v="0"/>
    <s v="Avería"/>
    <x v="3"/>
    <n v="1"/>
    <x v="19"/>
    <m/>
    <s v="Cristian Cardenas"/>
    <s v="servigenerales MYM"/>
    <m/>
    <d v="2024-06-29T00:00:00"/>
    <d v="2024-06-29T00:00:00"/>
    <d v="1899-12-30T19:30:00"/>
    <s v="el equipo ingresa a taller por fuga de aceite hidraulico se verifica y presenta ruptura de mangueras de mastil"/>
    <s v="Cerrado"/>
    <s v="Equipo operativo"/>
    <s v="Villavicencio"/>
    <n v="40596.849230769229"/>
  </r>
  <r>
    <d v="2024-07-08T00:00:00"/>
    <d v="1899-12-30T06:30:00"/>
    <n v="251199"/>
    <s v="Montacargas"/>
    <x v="0"/>
    <s v="Avería"/>
    <x v="6"/>
    <n v="1"/>
    <x v="15"/>
    <m/>
    <s v="Cristian Cardenas"/>
    <s v="jhon buitrago"/>
    <s v="jahider castillo"/>
    <d v="2024-07-10T00:00:00"/>
    <d v="2024-07-09T00:00:00"/>
    <d v="1899-12-30T16:40:00"/>
    <s v="el equipo ingresa a taller por ruptura del tornillo soporte que ajusta y sostiene la contrapesa al chasis de la montacarga"/>
    <s v="Cerrado"/>
    <s v="Equipo operativo"/>
    <s v="Villavicencio"/>
    <n v="40716.1"/>
  </r>
  <r>
    <d v="2024-07-25T00:00:00"/>
    <d v="1899-12-30T17:30:00"/>
    <n v="251199"/>
    <s v="Montacargas"/>
    <x v="0"/>
    <s v="Daño operacional"/>
    <x v="3"/>
    <n v="1"/>
    <x v="38"/>
    <m/>
    <s v="brayan pinilla"/>
    <s v="Jeison Arcos"/>
    <m/>
    <d v="2024-07-26T00:00:00"/>
    <d v="2024-07-26T00:00:00"/>
    <d v="1899-12-30T14:35:00"/>
    <s v="el equipo ingresa a taller por ruptura de botella mastil y fenos largos "/>
    <s v="Cerrado"/>
    <s v="Equipo operativo"/>
    <s v="Villavicencio"/>
    <n v="40960.58999999999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Dinámica1" cacheId="1"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B21" firstHeaderRow="1" firstDataRow="1" firstDataCol="1" rowPageCount="1" colPageCount="1"/>
  <pivotFields count="22">
    <pivotField numFmtId="14" showAll="0"/>
    <pivotField numFmtId="20" showAll="0"/>
    <pivotField showAll="0"/>
    <pivotField showAll="0"/>
    <pivotField axis="axisPage" multipleItemSelectionAllowed="1" showAll="0">
      <items count="4">
        <item x="0"/>
        <item h="1" x="2"/>
        <item h="1" x="1"/>
        <item t="default"/>
      </items>
    </pivotField>
    <pivotField showAll="0"/>
    <pivotField axis="axisRow" dataField="1" showAll="0" sortType="descending">
      <items count="19">
        <item sd="0" x="9"/>
        <item sd="0" x="6"/>
        <item sd="0" x="12"/>
        <item sd="0" x="15"/>
        <item sd="0" x="10"/>
        <item sd="0" x="8"/>
        <item sd="0" x="11"/>
        <item sd="0" x="3"/>
        <item sd="0" x="13"/>
        <item sd="0" x="7"/>
        <item sd="0" x="5"/>
        <item sd="0" x="2"/>
        <item sd="0" x="4"/>
        <item sd="0" x="1"/>
        <item sd="0" x="16"/>
        <item sd="0" x="14"/>
        <item sd="0" x="0"/>
        <item m="1" x="17"/>
        <item t="default"/>
      </items>
      <autoSortScope>
        <pivotArea dataOnly="0" outline="0" fieldPosition="0">
          <references count="1">
            <reference field="4294967294" count="1" selected="0">
              <x v="0"/>
            </reference>
          </references>
        </pivotArea>
      </autoSortScope>
    </pivotField>
    <pivotField showAll="0" defaultSubtotal="0"/>
    <pivotField axis="axisRow" showAll="0" sortType="descending">
      <items count="77">
        <item x="1"/>
        <item x="0"/>
        <item m="1" x="74"/>
        <item m="1" x="70"/>
        <item m="1" x="73"/>
        <item x="27"/>
        <item x="31"/>
        <item x="9"/>
        <item x="58"/>
        <item m="1" x="68"/>
        <item m="1" x="71"/>
        <item x="47"/>
        <item x="56"/>
        <item x="30"/>
        <item x="49"/>
        <item m="1" x="69"/>
        <item x="61"/>
        <item x="11"/>
        <item x="15"/>
        <item x="53"/>
        <item x="29"/>
        <item x="3"/>
        <item x="54"/>
        <item x="6"/>
        <item x="26"/>
        <item x="45"/>
        <item x="12"/>
        <item m="1" x="72"/>
        <item x="4"/>
        <item x="17"/>
        <item x="19"/>
        <item x="21"/>
        <item x="38"/>
        <item x="46"/>
        <item x="62"/>
        <item x="2"/>
        <item x="10"/>
        <item x="16"/>
        <item x="18"/>
        <item x="20"/>
        <item x="22"/>
        <item x="28"/>
        <item x="35"/>
        <item x="36"/>
        <item x="39"/>
        <item x="50"/>
        <item x="64"/>
        <item x="23"/>
        <item x="33"/>
        <item x="40"/>
        <item x="41"/>
        <item m="1" x="75"/>
        <item x="48"/>
        <item x="51"/>
        <item x="63"/>
        <item x="66"/>
        <item x="13"/>
        <item x="14"/>
        <item x="25"/>
        <item x="37"/>
        <item x="60"/>
        <item x="32"/>
        <item x="34"/>
        <item x="42"/>
        <item x="43"/>
        <item x="55"/>
        <item x="65"/>
        <item x="5"/>
        <item x="7"/>
        <item x="8"/>
        <item x="24"/>
        <item x="52"/>
        <item x="57"/>
        <item x="59"/>
        <item x="67"/>
        <item x="44"/>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2">
    <field x="6"/>
    <field x="8"/>
  </rowFields>
  <rowItems count="18">
    <i>
      <x v="16"/>
    </i>
    <i>
      <x v="7"/>
    </i>
    <i>
      <x v="11"/>
    </i>
    <i>
      <x v="4"/>
    </i>
    <i>
      <x v="3"/>
    </i>
    <i>
      <x v="12"/>
    </i>
    <i>
      <x v="6"/>
    </i>
    <i>
      <x v="10"/>
    </i>
    <i>
      <x v="5"/>
    </i>
    <i>
      <x/>
    </i>
    <i>
      <x v="1"/>
    </i>
    <i>
      <x v="8"/>
    </i>
    <i>
      <x v="9"/>
    </i>
    <i>
      <x v="14"/>
    </i>
    <i>
      <x v="2"/>
    </i>
    <i>
      <x v="13"/>
    </i>
    <i>
      <x v="15"/>
    </i>
    <i t="grand">
      <x/>
    </i>
  </rowItems>
  <colItems count="1">
    <i/>
  </colItems>
  <pageFields count="1">
    <pageField fld="4" hier="-1"/>
  </pageFields>
  <dataFields count="1">
    <dataField name="N° Eventos" fld="6" subtotal="count" baseField="6" baseItem="16"/>
  </dataFields>
  <formats count="1">
    <format dxfId="1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7B5B8C-2AF7-4A1E-BD6C-4DCF9DA6F4C6}" name="Table1" displayName="Table1" ref="Z1:AA2" totalsRowShown="0" headerRowDxfId="1" dataDxfId="0">
  <autoFilter ref="Z1:AA2" xr:uid="{7E7B5B8C-2AF7-4A1E-BD6C-4DCF9DA6F4C6}"/>
  <tableColumns count="2">
    <tableColumn id="1" xr3:uid="{E2618A0C-C462-42DF-82A8-52EA0EA6E58F}" name="Inicio Muestreo" dataDxfId="3"/>
    <tableColumn id="2" xr3:uid="{3CEF67C5-5B58-45B3-B2FA-4C4C24FE8253}" name="Fin de Muestreo " dataDxfId="2"/>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V9" dT="2025-01-14T18:57:49.66" personId="{64CF7739-5022-4219-A824-6FF68997609D}" id="{3E95FE9F-6A5F-49A1-9795-42839BEC70BF}">
    <text>Total de eventos de mtto correctivo de la hoja Entrada a Taller</text>
  </threadedComment>
  <threadedComment ref="W9" dT="2025-01-14T18:58:56.45" personId="{64CF7739-5022-4219-A824-6FF68997609D}" id="{1476DAEE-AA6F-43E3-978A-FE26FE0C1CC4}">
    <text>Suma de dias de eventos por mtto correctivo hoja Entrada Taller * 24 horas para pasarlo a horas</text>
  </threadedComment>
  <threadedComment ref="W11" dT="2025-01-14T19:00:53.42" personId="{64CF7739-5022-4219-A824-6FF68997609D}" id="{9DEEBEB8-51EE-4CBA-A279-292B4C6D9708}">
    <text xml:space="preserve">Suma de dias de eventos por Overhaul hoja Entrada Taller * 24 horas para pasarlo a horas
</text>
  </threadedComment>
  <threadedComment ref="V13" dT="2025-01-14T18:59:39.65" personId="{64CF7739-5022-4219-A824-6FF68997609D}" id="{CB6560C2-1D8C-4057-A079-FCC97BE88B49}">
    <text xml:space="preserve">Total de eventos de mtto preventivo de la hoja Entrada a Taller
</text>
  </threadedComment>
  <threadedComment ref="W13" dT="2025-01-14T19:00:21.23" personId="{64CF7739-5022-4219-A824-6FF68997609D}" id="{3C8C8881-473F-43E6-BCB4-2CAE37E64CB1}">
    <text xml:space="preserve">Suma de dias de eventos por mtto preventivo hoja Entrada Taller * 24 horas para pasarlo a horas
</text>
  </threadedComment>
</ThreadedComments>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table" Target="../tables/table1.xml"/><Relationship Id="rId1" Type="http://schemas.openxmlformats.org/officeDocument/2006/relationships/vmlDrawing" Target="../drawings/vmlDrawing2.v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
  <sheetViews>
    <sheetView tabSelected="1" zoomScaleNormal="100" workbookViewId="0">
      <selection activeCell="C16" sqref="C16"/>
    </sheetView>
  </sheetViews>
  <sheetFormatPr defaultColWidth="11.5546875" defaultRowHeight="14.4" x14ac:dyDescent="0.3"/>
  <cols>
    <col min="1" max="1" width="16.5546875" bestFit="1" customWidth="1"/>
    <col min="2" max="2" width="24" customWidth="1"/>
    <col min="3" max="3" width="37.44140625" bestFit="1" customWidth="1"/>
    <col min="4" max="4" width="16.5546875" customWidth="1"/>
    <col min="5" max="5" width="37.44140625" bestFit="1" customWidth="1"/>
    <col min="6" max="6" width="14" bestFit="1" customWidth="1"/>
    <col min="8" max="8" width="26.33203125" bestFit="1" customWidth="1"/>
    <col min="9" max="9" width="15.109375" bestFit="1" customWidth="1"/>
    <col min="10" max="10" width="26.33203125" bestFit="1" customWidth="1"/>
    <col min="11" max="11" width="34.44140625" bestFit="1" customWidth="1"/>
    <col min="12" max="12" width="10.44140625" bestFit="1" customWidth="1"/>
    <col min="13" max="13" width="7.88671875" bestFit="1" customWidth="1"/>
    <col min="15" max="15" width="14.109375" bestFit="1" customWidth="1"/>
    <col min="17" max="17" width="7" bestFit="1" customWidth="1"/>
    <col min="20" max="20" width="19.109375" bestFit="1" customWidth="1"/>
  </cols>
  <sheetData>
    <row r="1" spans="1:20" x14ac:dyDescent="0.3">
      <c r="A1" s="74" t="s">
        <v>405</v>
      </c>
      <c r="B1" s="75" t="s">
        <v>427</v>
      </c>
      <c r="C1" s="21" t="s">
        <v>406</v>
      </c>
      <c r="D1" s="21" t="s">
        <v>407</v>
      </c>
      <c r="E1" s="21" t="s">
        <v>408</v>
      </c>
      <c r="F1" s="21" t="s">
        <v>409</v>
      </c>
      <c r="G1" s="21" t="s">
        <v>410</v>
      </c>
      <c r="H1" s="21" t="s">
        <v>411</v>
      </c>
      <c r="I1" s="21" t="s">
        <v>412</v>
      </c>
      <c r="J1" s="21" t="s">
        <v>413</v>
      </c>
      <c r="K1" s="21" t="s">
        <v>414</v>
      </c>
      <c r="L1" s="21" t="s">
        <v>415</v>
      </c>
      <c r="M1" s="21" t="s">
        <v>328</v>
      </c>
      <c r="N1" s="21" t="s">
        <v>416</v>
      </c>
      <c r="O1" s="21" t="s">
        <v>417</v>
      </c>
      <c r="P1" s="21" t="s">
        <v>418</v>
      </c>
      <c r="Q1" s="21" t="s">
        <v>419</v>
      </c>
      <c r="R1" s="21" t="s">
        <v>420</v>
      </c>
      <c r="S1" s="21" t="s">
        <v>421</v>
      </c>
      <c r="T1" s="22" t="s">
        <v>422</v>
      </c>
    </row>
    <row r="2" spans="1:20" s="29" customFormat="1" x14ac:dyDescent="0.3">
      <c r="A2" s="76" t="s">
        <v>423</v>
      </c>
      <c r="B2" s="77" t="s">
        <v>434</v>
      </c>
      <c r="C2" s="25" t="s">
        <v>424</v>
      </c>
      <c r="D2" s="25" t="s">
        <v>350</v>
      </c>
      <c r="E2" s="25" t="s">
        <v>345</v>
      </c>
      <c r="F2" s="25" t="s">
        <v>351</v>
      </c>
      <c r="G2" s="26" t="s">
        <v>352</v>
      </c>
      <c r="H2" s="25" t="s">
        <v>353</v>
      </c>
      <c r="I2" s="25" t="s">
        <v>425</v>
      </c>
      <c r="J2" s="25" t="s">
        <v>426</v>
      </c>
      <c r="K2" s="25" t="s">
        <v>368</v>
      </c>
      <c r="L2" s="27">
        <v>42088</v>
      </c>
      <c r="M2" s="26" t="s">
        <v>354</v>
      </c>
      <c r="N2" s="26" t="s">
        <v>355</v>
      </c>
      <c r="O2" s="26" t="s">
        <v>356</v>
      </c>
      <c r="P2" s="26">
        <v>18</v>
      </c>
      <c r="Q2" s="26" t="s">
        <v>357</v>
      </c>
      <c r="R2" s="26" t="s">
        <v>358</v>
      </c>
      <c r="S2" s="26" t="s">
        <v>359</v>
      </c>
      <c r="T2" s="28" t="s">
        <v>360</v>
      </c>
    </row>
    <row r="3" spans="1:20" x14ac:dyDescent="0.3">
      <c r="A3" s="78" t="s">
        <v>361</v>
      </c>
      <c r="B3" s="78">
        <v>45458</v>
      </c>
      <c r="C3" s="17" t="s">
        <v>349</v>
      </c>
      <c r="D3" s="17" t="s">
        <v>362</v>
      </c>
      <c r="E3" s="17" t="s">
        <v>345</v>
      </c>
      <c r="F3" s="17" t="s">
        <v>363</v>
      </c>
      <c r="G3" s="18" t="s">
        <v>364</v>
      </c>
      <c r="H3" s="17" t="s">
        <v>365</v>
      </c>
      <c r="I3" s="17" t="s">
        <v>366</v>
      </c>
      <c r="J3" s="17" t="s">
        <v>367</v>
      </c>
      <c r="K3" s="17" t="s">
        <v>368</v>
      </c>
      <c r="L3" s="19">
        <v>44446</v>
      </c>
      <c r="M3" s="18" t="s">
        <v>354</v>
      </c>
      <c r="N3" s="18" t="s">
        <v>355</v>
      </c>
      <c r="O3" s="18" t="s">
        <v>356</v>
      </c>
      <c r="P3" s="18">
        <v>16</v>
      </c>
      <c r="Q3" s="18" t="s">
        <v>357</v>
      </c>
      <c r="R3" s="18" t="s">
        <v>358</v>
      </c>
      <c r="S3" s="18" t="s">
        <v>369</v>
      </c>
      <c r="T3" s="20" t="s">
        <v>360</v>
      </c>
    </row>
    <row r="4" spans="1:20" x14ac:dyDescent="0.3">
      <c r="A4" s="79" t="s">
        <v>370</v>
      </c>
      <c r="B4" s="79">
        <v>44513</v>
      </c>
      <c r="C4" s="13" t="s">
        <v>349</v>
      </c>
      <c r="D4" s="13" t="s">
        <v>362</v>
      </c>
      <c r="E4" s="13" t="s">
        <v>345</v>
      </c>
      <c r="F4" s="13" t="s">
        <v>363</v>
      </c>
      <c r="G4" s="14" t="s">
        <v>364</v>
      </c>
      <c r="H4" s="13" t="s">
        <v>365</v>
      </c>
      <c r="I4" s="13" t="s">
        <v>371</v>
      </c>
      <c r="J4" s="13" t="s">
        <v>372</v>
      </c>
      <c r="K4" s="13" t="s">
        <v>368</v>
      </c>
      <c r="L4" s="15">
        <v>44489</v>
      </c>
      <c r="M4" s="14" t="s">
        <v>354</v>
      </c>
      <c r="N4" s="14" t="s">
        <v>355</v>
      </c>
      <c r="O4" s="14" t="s">
        <v>356</v>
      </c>
      <c r="P4" s="14">
        <v>16</v>
      </c>
      <c r="Q4" s="14" t="s">
        <v>357</v>
      </c>
      <c r="R4" s="14" t="s">
        <v>358</v>
      </c>
      <c r="S4" s="14" t="s">
        <v>369</v>
      </c>
      <c r="T4" s="16" t="s">
        <v>360</v>
      </c>
    </row>
    <row r="5" spans="1:20" x14ac:dyDescent="0.3">
      <c r="A5" s="78" t="s">
        <v>373</v>
      </c>
      <c r="B5" s="78">
        <v>37600</v>
      </c>
      <c r="C5" s="17" t="s">
        <v>374</v>
      </c>
      <c r="D5" s="17" t="s">
        <v>375</v>
      </c>
      <c r="E5" s="17" t="s">
        <v>345</v>
      </c>
      <c r="F5" s="17" t="s">
        <v>376</v>
      </c>
      <c r="G5" s="18" t="s">
        <v>377</v>
      </c>
      <c r="H5" s="17" t="s">
        <v>378</v>
      </c>
      <c r="I5" s="17" t="s">
        <v>379</v>
      </c>
      <c r="J5" s="17" t="s">
        <v>380</v>
      </c>
      <c r="K5" s="17" t="s">
        <v>368</v>
      </c>
      <c r="L5" s="19">
        <v>44904</v>
      </c>
      <c r="M5" s="18" t="s">
        <v>354</v>
      </c>
      <c r="N5" s="18" t="s">
        <v>355</v>
      </c>
      <c r="O5" s="18" t="s">
        <v>356</v>
      </c>
      <c r="P5" s="18">
        <v>15</v>
      </c>
      <c r="Q5" s="18" t="s">
        <v>381</v>
      </c>
      <c r="R5" s="18" t="s">
        <v>358</v>
      </c>
      <c r="S5" s="18" t="s">
        <v>369</v>
      </c>
      <c r="T5" s="20" t="s">
        <v>360</v>
      </c>
    </row>
    <row r="6" spans="1:20" x14ac:dyDescent="0.3">
      <c r="A6" s="79" t="s">
        <v>382</v>
      </c>
      <c r="B6" s="79">
        <v>41500</v>
      </c>
      <c r="C6" s="13" t="s">
        <v>383</v>
      </c>
      <c r="D6" s="13" t="s">
        <v>375</v>
      </c>
      <c r="E6" s="13" t="s">
        <v>345</v>
      </c>
      <c r="F6" s="13" t="s">
        <v>376</v>
      </c>
      <c r="G6" s="14" t="s">
        <v>377</v>
      </c>
      <c r="H6" s="13" t="s">
        <v>365</v>
      </c>
      <c r="I6" s="13" t="s">
        <v>384</v>
      </c>
      <c r="J6" s="13" t="s">
        <v>385</v>
      </c>
      <c r="K6" s="13" t="s">
        <v>368</v>
      </c>
      <c r="L6" s="15">
        <v>44742</v>
      </c>
      <c r="M6" s="14" t="s">
        <v>354</v>
      </c>
      <c r="N6" s="14" t="s">
        <v>355</v>
      </c>
      <c r="O6" s="14" t="s">
        <v>356</v>
      </c>
      <c r="P6" s="14">
        <v>15</v>
      </c>
      <c r="Q6" s="14" t="s">
        <v>381</v>
      </c>
      <c r="R6" s="14" t="s">
        <v>358</v>
      </c>
      <c r="S6" s="14" t="s">
        <v>369</v>
      </c>
      <c r="T6" s="16" t="s">
        <v>360</v>
      </c>
    </row>
    <row r="7" spans="1:20" x14ac:dyDescent="0.3">
      <c r="A7" s="78" t="s">
        <v>386</v>
      </c>
      <c r="B7" s="78">
        <v>41532</v>
      </c>
      <c r="C7" s="17" t="s">
        <v>374</v>
      </c>
      <c r="D7" s="17" t="s">
        <v>387</v>
      </c>
      <c r="E7" s="17" t="s">
        <v>345</v>
      </c>
      <c r="F7" s="17" t="s">
        <v>376</v>
      </c>
      <c r="G7" s="18" t="s">
        <v>377</v>
      </c>
      <c r="H7" s="17" t="s">
        <v>388</v>
      </c>
      <c r="I7" s="17" t="s">
        <v>389</v>
      </c>
      <c r="J7" s="17" t="s">
        <v>390</v>
      </c>
      <c r="K7" s="17" t="s">
        <v>368</v>
      </c>
      <c r="L7" s="19">
        <v>44530</v>
      </c>
      <c r="M7" s="18" t="s">
        <v>354</v>
      </c>
      <c r="N7" s="18" t="s">
        <v>355</v>
      </c>
      <c r="O7" s="18" t="s">
        <v>356</v>
      </c>
      <c r="P7" s="18">
        <v>13</v>
      </c>
      <c r="Q7" s="18" t="s">
        <v>381</v>
      </c>
      <c r="R7" s="18" t="s">
        <v>358</v>
      </c>
      <c r="S7" s="18" t="s">
        <v>391</v>
      </c>
      <c r="T7" s="20" t="s">
        <v>360</v>
      </c>
    </row>
    <row r="8" spans="1:20" x14ac:dyDescent="0.3">
      <c r="A8" s="79" t="s">
        <v>392</v>
      </c>
      <c r="B8" s="79">
        <v>42341</v>
      </c>
      <c r="C8" s="13" t="s">
        <v>374</v>
      </c>
      <c r="D8" s="13" t="s">
        <v>387</v>
      </c>
      <c r="E8" s="13" t="s">
        <v>345</v>
      </c>
      <c r="F8" s="13" t="s">
        <v>376</v>
      </c>
      <c r="G8" s="14" t="s">
        <v>377</v>
      </c>
      <c r="H8" s="13" t="s">
        <v>365</v>
      </c>
      <c r="I8" s="13" t="s">
        <v>393</v>
      </c>
      <c r="J8" s="13" t="s">
        <v>394</v>
      </c>
      <c r="K8" s="13" t="s">
        <v>368</v>
      </c>
      <c r="L8" s="15">
        <v>44446</v>
      </c>
      <c r="M8" s="14" t="s">
        <v>354</v>
      </c>
      <c r="N8" s="14" t="s">
        <v>355</v>
      </c>
      <c r="O8" s="14" t="s">
        <v>356</v>
      </c>
      <c r="P8" s="14">
        <v>13</v>
      </c>
      <c r="Q8" s="14" t="s">
        <v>381</v>
      </c>
      <c r="R8" s="14" t="s">
        <v>358</v>
      </c>
      <c r="S8" s="14" t="s">
        <v>369</v>
      </c>
      <c r="T8" s="16" t="s">
        <v>360</v>
      </c>
    </row>
    <row r="9" spans="1:20" x14ac:dyDescent="0.3">
      <c r="A9" s="78" t="s">
        <v>395</v>
      </c>
      <c r="B9" s="78">
        <v>35600</v>
      </c>
      <c r="C9" s="17" t="s">
        <v>383</v>
      </c>
      <c r="D9" s="17" t="s">
        <v>387</v>
      </c>
      <c r="E9" s="17" t="s">
        <v>345</v>
      </c>
      <c r="F9" s="17" t="s">
        <v>376</v>
      </c>
      <c r="G9" s="18" t="s">
        <v>377</v>
      </c>
      <c r="H9" s="17" t="s">
        <v>365</v>
      </c>
      <c r="I9" s="17" t="s">
        <v>396</v>
      </c>
      <c r="J9" s="17" t="s">
        <v>397</v>
      </c>
      <c r="K9" s="17" t="s">
        <v>368</v>
      </c>
      <c r="L9" s="19">
        <v>44446</v>
      </c>
      <c r="M9" s="18" t="s">
        <v>354</v>
      </c>
      <c r="N9" s="18" t="s">
        <v>355</v>
      </c>
      <c r="O9" s="18" t="s">
        <v>356</v>
      </c>
      <c r="P9" s="18">
        <v>13</v>
      </c>
      <c r="Q9" s="18" t="s">
        <v>381</v>
      </c>
      <c r="R9" s="18" t="s">
        <v>358</v>
      </c>
      <c r="S9" s="18" t="s">
        <v>369</v>
      </c>
      <c r="T9" s="20" t="s">
        <v>360</v>
      </c>
    </row>
    <row r="10" spans="1:20" x14ac:dyDescent="0.3">
      <c r="A10" s="79" t="s">
        <v>398</v>
      </c>
      <c r="B10" s="79">
        <v>42743</v>
      </c>
      <c r="C10" s="13" t="s">
        <v>383</v>
      </c>
      <c r="D10" s="13" t="s">
        <v>387</v>
      </c>
      <c r="E10" s="13" t="s">
        <v>345</v>
      </c>
      <c r="F10" s="13" t="s">
        <v>376</v>
      </c>
      <c r="G10" s="14" t="s">
        <v>377</v>
      </c>
      <c r="H10" s="13" t="s">
        <v>365</v>
      </c>
      <c r="I10" s="13" t="s">
        <v>399</v>
      </c>
      <c r="J10" s="13" t="s">
        <v>400</v>
      </c>
      <c r="K10" s="13" t="s">
        <v>368</v>
      </c>
      <c r="L10" s="15">
        <v>44446</v>
      </c>
      <c r="M10" s="14" t="s">
        <v>354</v>
      </c>
      <c r="N10" s="14" t="s">
        <v>355</v>
      </c>
      <c r="O10" s="14" t="s">
        <v>356</v>
      </c>
      <c r="P10" s="14">
        <v>13</v>
      </c>
      <c r="Q10" s="14" t="s">
        <v>381</v>
      </c>
      <c r="R10" s="14" t="s">
        <v>358</v>
      </c>
      <c r="S10" s="14" t="s">
        <v>369</v>
      </c>
      <c r="T10" s="16" t="s">
        <v>360</v>
      </c>
    </row>
    <row r="11" spans="1:20" x14ac:dyDescent="0.3">
      <c r="A11" s="78" t="s">
        <v>401</v>
      </c>
      <c r="B11" s="78">
        <v>41550</v>
      </c>
      <c r="C11" s="17" t="s">
        <v>383</v>
      </c>
      <c r="D11" s="17" t="s">
        <v>402</v>
      </c>
      <c r="E11" s="17" t="s">
        <v>345</v>
      </c>
      <c r="F11" s="17" t="s">
        <v>376</v>
      </c>
      <c r="G11" s="18" t="s">
        <v>377</v>
      </c>
      <c r="H11" s="17" t="s">
        <v>365</v>
      </c>
      <c r="I11" s="17" t="s">
        <v>403</v>
      </c>
      <c r="J11" s="17" t="s">
        <v>404</v>
      </c>
      <c r="K11" s="17" t="s">
        <v>368</v>
      </c>
      <c r="L11" s="19">
        <v>44446</v>
      </c>
      <c r="M11" s="18" t="s">
        <v>354</v>
      </c>
      <c r="N11" s="18" t="s">
        <v>355</v>
      </c>
      <c r="O11" s="18" t="s">
        <v>356</v>
      </c>
      <c r="P11" s="18">
        <v>11</v>
      </c>
      <c r="Q11" s="18" t="s">
        <v>381</v>
      </c>
      <c r="R11" s="18" t="s">
        <v>358</v>
      </c>
      <c r="S11" s="18" t="s">
        <v>369</v>
      </c>
      <c r="T11" s="20" t="s">
        <v>360</v>
      </c>
    </row>
    <row r="12" spans="1:20" x14ac:dyDescent="0.3">
      <c r="B12" s="23"/>
    </row>
  </sheetData>
  <conditionalFormatting sqref="A2:B2">
    <cfRule type="duplicateValues" dxfId="9" priority="1"/>
  </conditionalFormatting>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X400"/>
  <sheetViews>
    <sheetView topLeftCell="H1" workbookViewId="0">
      <selection activeCell="K409" sqref="K409"/>
    </sheetView>
  </sheetViews>
  <sheetFormatPr defaultColWidth="11.5546875" defaultRowHeight="14.4" x14ac:dyDescent="0.3"/>
  <cols>
    <col min="23" max="24" width="0" hidden="1" customWidth="1"/>
  </cols>
  <sheetData>
    <row r="1" spans="1:24" ht="25.2" x14ac:dyDescent="0.3">
      <c r="A1" s="10" t="s">
        <v>323</v>
      </c>
      <c r="B1" s="10" t="s">
        <v>324</v>
      </c>
      <c r="C1" s="10" t="s">
        <v>325</v>
      </c>
      <c r="D1" s="10" t="s">
        <v>326</v>
      </c>
      <c r="E1" s="10" t="s">
        <v>327</v>
      </c>
      <c r="F1" s="10" t="s">
        <v>328</v>
      </c>
      <c r="G1" s="10" t="s">
        <v>329</v>
      </c>
      <c r="H1" s="10" t="s">
        <v>330</v>
      </c>
      <c r="I1" s="10" t="s">
        <v>331</v>
      </c>
      <c r="J1" s="10" t="s">
        <v>332</v>
      </c>
      <c r="K1" s="10" t="s">
        <v>333</v>
      </c>
      <c r="L1" s="10" t="s">
        <v>334</v>
      </c>
      <c r="M1" s="10" t="s">
        <v>335</v>
      </c>
      <c r="N1" s="10" t="s">
        <v>336</v>
      </c>
      <c r="O1" s="10" t="s">
        <v>337</v>
      </c>
      <c r="P1" s="10" t="s">
        <v>338</v>
      </c>
      <c r="Q1" s="10" t="s">
        <v>339</v>
      </c>
      <c r="R1" s="10" t="s">
        <v>340</v>
      </c>
      <c r="S1" s="10" t="s">
        <v>341</v>
      </c>
      <c r="T1" s="10" t="s">
        <v>342</v>
      </c>
      <c r="U1" s="24" t="s">
        <v>429</v>
      </c>
      <c r="V1" s="24" t="s">
        <v>430</v>
      </c>
      <c r="W1" s="10" t="s">
        <v>431</v>
      </c>
      <c r="X1" s="10" t="s">
        <v>432</v>
      </c>
    </row>
    <row r="2" spans="1:24" ht="17.399999999999999" x14ac:dyDescent="0.3">
      <c r="A2" s="11">
        <v>44986</v>
      </c>
      <c r="B2" s="12">
        <v>251060</v>
      </c>
      <c r="C2" s="12" t="s">
        <v>343</v>
      </c>
      <c r="D2" s="12" t="s">
        <v>344</v>
      </c>
      <c r="E2" s="12" t="s">
        <v>345</v>
      </c>
      <c r="F2" s="12" t="s">
        <v>346</v>
      </c>
      <c r="G2" s="12" t="s">
        <v>347</v>
      </c>
      <c r="H2" s="12">
        <v>18.38</v>
      </c>
      <c r="I2" s="12">
        <v>5.62</v>
      </c>
      <c r="J2" s="12">
        <v>17.75</v>
      </c>
      <c r="K2" s="12">
        <v>0.63</v>
      </c>
      <c r="L2" s="12">
        <v>70.489999999999995</v>
      </c>
      <c r="M2" s="12">
        <v>5</v>
      </c>
      <c r="N2" s="12">
        <v>0</v>
      </c>
      <c r="O2" s="12">
        <v>128</v>
      </c>
      <c r="P2" s="12">
        <v>6</v>
      </c>
      <c r="Q2" s="12">
        <v>5</v>
      </c>
      <c r="R2" s="12">
        <v>2</v>
      </c>
      <c r="S2" s="12">
        <v>110</v>
      </c>
      <c r="T2" s="12">
        <v>0</v>
      </c>
      <c r="U2">
        <f>H2</f>
        <v>18.38</v>
      </c>
      <c r="V2" s="23">
        <f>'Listado Equipos'!$B$8-W2</f>
        <v>38219.9</v>
      </c>
      <c r="W2">
        <f>LARGE($U$2:$U$400,X2-1)</f>
        <v>4121.1000000000013</v>
      </c>
      <c r="X2" s="12">
        <v>2</v>
      </c>
    </row>
    <row r="3" spans="1:24" ht="17.399999999999999" x14ac:dyDescent="0.3">
      <c r="A3" s="11">
        <v>44987</v>
      </c>
      <c r="B3" s="12">
        <v>251060</v>
      </c>
      <c r="C3" s="12" t="s">
        <v>343</v>
      </c>
      <c r="D3" s="12" t="s">
        <v>344</v>
      </c>
      <c r="E3" s="12" t="s">
        <v>345</v>
      </c>
      <c r="F3" s="12" t="s">
        <v>346</v>
      </c>
      <c r="G3" s="12" t="s">
        <v>347</v>
      </c>
      <c r="H3" s="12">
        <v>19.63</v>
      </c>
      <c r="I3" s="12">
        <v>4.37</v>
      </c>
      <c r="J3" s="12">
        <v>19.170000000000002</v>
      </c>
      <c r="K3" s="12">
        <v>0.47</v>
      </c>
      <c r="L3" s="12">
        <v>69.739999999999995</v>
      </c>
      <c r="M3" s="12">
        <v>4</v>
      </c>
      <c r="N3" s="12">
        <v>0</v>
      </c>
      <c r="O3" s="12">
        <v>87</v>
      </c>
      <c r="P3" s="12">
        <v>4</v>
      </c>
      <c r="Q3" s="12">
        <v>0</v>
      </c>
      <c r="R3" s="12">
        <v>0</v>
      </c>
      <c r="S3" s="12">
        <v>73</v>
      </c>
      <c r="T3" s="12">
        <v>0</v>
      </c>
      <c r="U3">
        <f>H3+U2</f>
        <v>38.01</v>
      </c>
      <c r="V3" s="23">
        <f>'Listado Equipos'!$B$8-W3</f>
        <v>38223.58</v>
      </c>
      <c r="W3">
        <f t="shared" ref="W3:W66" si="0">LARGE($U$2:$U$400,X3-1)</f>
        <v>4117.420000000001</v>
      </c>
      <c r="X3">
        <f>X2+1</f>
        <v>3</v>
      </c>
    </row>
    <row r="4" spans="1:24" ht="17.399999999999999" x14ac:dyDescent="0.3">
      <c r="A4" s="11">
        <v>44988</v>
      </c>
      <c r="B4" s="12">
        <v>251060</v>
      </c>
      <c r="C4" s="12" t="s">
        <v>343</v>
      </c>
      <c r="D4" s="12" t="s">
        <v>344</v>
      </c>
      <c r="E4" s="12" t="s">
        <v>345</v>
      </c>
      <c r="F4" s="12" t="s">
        <v>346</v>
      </c>
      <c r="G4" s="12" t="s">
        <v>347</v>
      </c>
      <c r="H4" s="12">
        <v>13.45</v>
      </c>
      <c r="I4" s="12">
        <v>10.55</v>
      </c>
      <c r="J4" s="12">
        <v>12.67</v>
      </c>
      <c r="K4" s="12">
        <v>0.78</v>
      </c>
      <c r="L4" s="12">
        <v>44.35</v>
      </c>
      <c r="M4" s="12">
        <v>4</v>
      </c>
      <c r="N4" s="12">
        <v>0</v>
      </c>
      <c r="O4" s="12">
        <v>27</v>
      </c>
      <c r="P4" s="12">
        <v>1</v>
      </c>
      <c r="Q4" s="12">
        <v>0</v>
      </c>
      <c r="R4" s="12">
        <v>3</v>
      </c>
      <c r="S4" s="12">
        <v>29</v>
      </c>
      <c r="T4" s="12">
        <v>0</v>
      </c>
      <c r="U4">
        <f t="shared" ref="U4:U67" si="1">H4+U3</f>
        <v>51.459999999999994</v>
      </c>
      <c r="V4" s="23">
        <f>'Listado Equipos'!$B$8-W4</f>
        <v>38234.51</v>
      </c>
      <c r="W4">
        <f t="shared" si="0"/>
        <v>4106.4900000000007</v>
      </c>
      <c r="X4">
        <f t="shared" ref="X4:X67" si="2">X3+1</f>
        <v>4</v>
      </c>
    </row>
    <row r="5" spans="1:24" ht="17.399999999999999" x14ac:dyDescent="0.3">
      <c r="A5" s="11">
        <v>44989</v>
      </c>
      <c r="B5" s="12">
        <v>251060</v>
      </c>
      <c r="C5" s="12" t="s">
        <v>343</v>
      </c>
      <c r="D5" s="12" t="s">
        <v>344</v>
      </c>
      <c r="E5" s="12" t="s">
        <v>345</v>
      </c>
      <c r="F5" s="12" t="s">
        <v>346</v>
      </c>
      <c r="G5" s="12" t="s">
        <v>347</v>
      </c>
      <c r="H5" s="12">
        <v>6.87</v>
      </c>
      <c r="I5" s="12">
        <v>17.13</v>
      </c>
      <c r="J5" s="12">
        <v>5.98</v>
      </c>
      <c r="K5" s="12">
        <v>0.88</v>
      </c>
      <c r="L5" s="12">
        <v>20.7</v>
      </c>
      <c r="M5" s="12">
        <v>6</v>
      </c>
      <c r="N5" s="12">
        <v>0</v>
      </c>
      <c r="O5" s="12">
        <v>62</v>
      </c>
      <c r="P5" s="12">
        <v>4</v>
      </c>
      <c r="Q5" s="12">
        <v>0</v>
      </c>
      <c r="R5" s="12">
        <v>3</v>
      </c>
      <c r="S5" s="12">
        <v>76</v>
      </c>
      <c r="T5" s="12">
        <v>1</v>
      </c>
      <c r="U5">
        <f t="shared" si="1"/>
        <v>58.329999999999991</v>
      </c>
      <c r="V5" s="23">
        <f>'Listado Equipos'!$B$8-W5</f>
        <v>38242.339999999997</v>
      </c>
      <c r="W5">
        <f t="shared" si="0"/>
        <v>4098.6600000000008</v>
      </c>
      <c r="X5">
        <f t="shared" si="2"/>
        <v>5</v>
      </c>
    </row>
    <row r="6" spans="1:24" ht="17.399999999999999" x14ac:dyDescent="0.3">
      <c r="A6" s="11">
        <v>44990</v>
      </c>
      <c r="B6" s="12">
        <v>251060</v>
      </c>
      <c r="C6" s="12" t="s">
        <v>343</v>
      </c>
      <c r="D6" s="12" t="s">
        <v>344</v>
      </c>
      <c r="E6" s="12" t="s">
        <v>345</v>
      </c>
      <c r="F6" s="12" t="s">
        <v>346</v>
      </c>
      <c r="G6" s="12" t="s">
        <v>347</v>
      </c>
      <c r="H6" s="12">
        <v>4.7300000000000004</v>
      </c>
      <c r="I6" s="12">
        <v>19.27</v>
      </c>
      <c r="J6" s="12">
        <v>4.58</v>
      </c>
      <c r="K6" s="12">
        <v>0.15</v>
      </c>
      <c r="L6" s="12">
        <v>16.91</v>
      </c>
      <c r="M6" s="12">
        <v>4</v>
      </c>
      <c r="N6" s="12">
        <v>0</v>
      </c>
      <c r="O6" s="12">
        <v>14</v>
      </c>
      <c r="P6" s="12">
        <v>0</v>
      </c>
      <c r="Q6" s="12">
        <v>0</v>
      </c>
      <c r="R6" s="12">
        <v>0</v>
      </c>
      <c r="S6" s="12">
        <v>15</v>
      </c>
      <c r="T6" s="12">
        <v>0</v>
      </c>
      <c r="U6">
        <f t="shared" si="1"/>
        <v>63.059999999999988</v>
      </c>
      <c r="V6" s="23">
        <f>'Listado Equipos'!$B$8-W6</f>
        <v>38243.589999999997</v>
      </c>
      <c r="W6">
        <f t="shared" si="0"/>
        <v>4097.4100000000008</v>
      </c>
      <c r="X6">
        <f t="shared" si="2"/>
        <v>6</v>
      </c>
    </row>
    <row r="7" spans="1:24" ht="17.399999999999999" x14ac:dyDescent="0.3">
      <c r="A7" s="11">
        <v>44991</v>
      </c>
      <c r="B7" s="12">
        <v>251060</v>
      </c>
      <c r="C7" s="12" t="s">
        <v>343</v>
      </c>
      <c r="D7" s="12" t="s">
        <v>344</v>
      </c>
      <c r="E7" s="12" t="s">
        <v>345</v>
      </c>
      <c r="F7" s="12" t="s">
        <v>346</v>
      </c>
      <c r="G7" s="12" t="s">
        <v>347</v>
      </c>
      <c r="H7" s="12">
        <v>20.38</v>
      </c>
      <c r="I7" s="12">
        <v>3.62</v>
      </c>
      <c r="J7" s="12">
        <v>20.2</v>
      </c>
      <c r="K7" s="12">
        <v>0.18</v>
      </c>
      <c r="L7" s="12">
        <v>75.95</v>
      </c>
      <c r="M7" s="12">
        <v>4</v>
      </c>
      <c r="N7" s="12">
        <v>0</v>
      </c>
      <c r="O7" s="12">
        <v>92</v>
      </c>
      <c r="P7" s="12">
        <v>6</v>
      </c>
      <c r="Q7" s="12">
        <v>0</v>
      </c>
      <c r="R7" s="12">
        <v>1</v>
      </c>
      <c r="S7" s="12">
        <v>103</v>
      </c>
      <c r="T7" s="12">
        <v>0</v>
      </c>
      <c r="U7">
        <f t="shared" si="1"/>
        <v>83.439999999999984</v>
      </c>
      <c r="V7" s="23">
        <f>'Listado Equipos'!$B$8-W7</f>
        <v>38251.339999999997</v>
      </c>
      <c r="W7">
        <f t="shared" si="0"/>
        <v>4089.6600000000008</v>
      </c>
      <c r="X7">
        <f t="shared" si="2"/>
        <v>7</v>
      </c>
    </row>
    <row r="8" spans="1:24" ht="17.399999999999999" x14ac:dyDescent="0.3">
      <c r="A8" s="11">
        <v>44992</v>
      </c>
      <c r="B8" s="12">
        <v>251060</v>
      </c>
      <c r="C8" s="12" t="s">
        <v>343</v>
      </c>
      <c r="D8" s="12" t="s">
        <v>344</v>
      </c>
      <c r="E8" s="12" t="s">
        <v>345</v>
      </c>
      <c r="F8" s="12" t="s">
        <v>346</v>
      </c>
      <c r="G8" s="12" t="s">
        <v>347</v>
      </c>
      <c r="H8" s="12">
        <v>17.12</v>
      </c>
      <c r="I8" s="12">
        <v>6.88</v>
      </c>
      <c r="J8" s="12">
        <v>16.95</v>
      </c>
      <c r="K8" s="12">
        <v>0.17</v>
      </c>
      <c r="L8" s="12">
        <v>68.28</v>
      </c>
      <c r="M8" s="12">
        <v>4</v>
      </c>
      <c r="N8" s="12">
        <v>0</v>
      </c>
      <c r="O8" s="12">
        <v>81</v>
      </c>
      <c r="P8" s="12">
        <v>3</v>
      </c>
      <c r="Q8" s="12">
        <v>0</v>
      </c>
      <c r="R8" s="12">
        <v>0</v>
      </c>
      <c r="S8" s="12">
        <v>89</v>
      </c>
      <c r="T8" s="12">
        <v>0</v>
      </c>
      <c r="U8">
        <f t="shared" si="1"/>
        <v>100.55999999999999</v>
      </c>
      <c r="V8" s="23">
        <f>'Listado Equipos'!$B$8-W8</f>
        <v>38262.46</v>
      </c>
      <c r="W8">
        <f t="shared" si="0"/>
        <v>4078.5400000000009</v>
      </c>
      <c r="X8">
        <f t="shared" si="2"/>
        <v>8</v>
      </c>
    </row>
    <row r="9" spans="1:24" ht="17.399999999999999" x14ac:dyDescent="0.3">
      <c r="A9" s="11">
        <v>44993</v>
      </c>
      <c r="B9" s="12">
        <v>251060</v>
      </c>
      <c r="C9" s="12" t="s">
        <v>343</v>
      </c>
      <c r="D9" s="12" t="s">
        <v>344</v>
      </c>
      <c r="E9" s="12" t="s">
        <v>345</v>
      </c>
      <c r="F9" s="12" t="s">
        <v>346</v>
      </c>
      <c r="G9" s="12" t="s">
        <v>347</v>
      </c>
      <c r="H9" s="12">
        <v>20.02</v>
      </c>
      <c r="I9" s="12">
        <v>3.98</v>
      </c>
      <c r="J9" s="12">
        <v>18.88</v>
      </c>
      <c r="K9" s="12">
        <v>1.1299999999999999</v>
      </c>
      <c r="L9" s="12">
        <v>69.11</v>
      </c>
      <c r="M9" s="12">
        <v>4</v>
      </c>
      <c r="N9" s="12">
        <v>0</v>
      </c>
      <c r="O9" s="12">
        <v>126</v>
      </c>
      <c r="P9" s="12">
        <v>2</v>
      </c>
      <c r="Q9" s="12">
        <v>3</v>
      </c>
      <c r="R9" s="12">
        <v>4</v>
      </c>
      <c r="S9" s="12">
        <v>148</v>
      </c>
      <c r="T9" s="12">
        <v>0</v>
      </c>
      <c r="U9">
        <f t="shared" si="1"/>
        <v>120.57999999999998</v>
      </c>
      <c r="V9" s="23">
        <f>'Listado Equipos'!$B$8-W9</f>
        <v>38273.06</v>
      </c>
      <c r="W9">
        <f t="shared" si="0"/>
        <v>4067.940000000001</v>
      </c>
      <c r="X9">
        <f t="shared" si="2"/>
        <v>9</v>
      </c>
    </row>
    <row r="10" spans="1:24" ht="17.399999999999999" x14ac:dyDescent="0.3">
      <c r="A10" s="11">
        <v>44994</v>
      </c>
      <c r="B10" s="12">
        <v>251060</v>
      </c>
      <c r="C10" s="12" t="s">
        <v>343</v>
      </c>
      <c r="D10" s="12" t="s">
        <v>344</v>
      </c>
      <c r="E10" s="12" t="s">
        <v>345</v>
      </c>
      <c r="F10" s="12" t="s">
        <v>346</v>
      </c>
      <c r="G10" s="12" t="s">
        <v>347</v>
      </c>
      <c r="H10" s="12">
        <v>16.97</v>
      </c>
      <c r="I10" s="12">
        <v>7.03</v>
      </c>
      <c r="J10" s="12">
        <v>16.399999999999999</v>
      </c>
      <c r="K10" s="12">
        <v>0.56999999999999995</v>
      </c>
      <c r="L10" s="12">
        <v>58.26</v>
      </c>
      <c r="M10" s="12">
        <v>4</v>
      </c>
      <c r="N10" s="12">
        <v>0</v>
      </c>
      <c r="O10" s="12">
        <v>57</v>
      </c>
      <c r="P10" s="12">
        <v>2</v>
      </c>
      <c r="Q10" s="12">
        <v>0</v>
      </c>
      <c r="R10" s="12">
        <v>1</v>
      </c>
      <c r="S10" s="12">
        <v>67</v>
      </c>
      <c r="T10" s="12">
        <v>0</v>
      </c>
      <c r="U10">
        <f t="shared" si="1"/>
        <v>137.54999999999998</v>
      </c>
      <c r="V10" s="23">
        <f>'Listado Equipos'!$B$8-W10</f>
        <v>38285.78</v>
      </c>
      <c r="W10">
        <f t="shared" si="0"/>
        <v>4055.2200000000012</v>
      </c>
      <c r="X10">
        <f t="shared" si="2"/>
        <v>10</v>
      </c>
    </row>
    <row r="11" spans="1:24" ht="17.399999999999999" x14ac:dyDescent="0.3">
      <c r="A11" s="11">
        <v>44995</v>
      </c>
      <c r="B11" s="12">
        <v>251060</v>
      </c>
      <c r="C11" s="12" t="s">
        <v>343</v>
      </c>
      <c r="D11" s="12" t="s">
        <v>344</v>
      </c>
      <c r="E11" s="12" t="s">
        <v>345</v>
      </c>
      <c r="F11" s="12" t="s">
        <v>346</v>
      </c>
      <c r="G11" s="12" t="s">
        <v>347</v>
      </c>
      <c r="H11" s="12">
        <v>20.25</v>
      </c>
      <c r="I11" s="12">
        <v>3.75</v>
      </c>
      <c r="J11" s="12">
        <v>18.100000000000001</v>
      </c>
      <c r="K11" s="12">
        <v>2.15</v>
      </c>
      <c r="L11" s="12">
        <v>65.52</v>
      </c>
      <c r="M11" s="12">
        <v>4</v>
      </c>
      <c r="N11" s="12">
        <v>0</v>
      </c>
      <c r="O11" s="12">
        <v>45</v>
      </c>
      <c r="P11" s="12">
        <v>2</v>
      </c>
      <c r="Q11" s="12">
        <v>0</v>
      </c>
      <c r="R11" s="12">
        <v>9</v>
      </c>
      <c r="S11" s="12">
        <v>46</v>
      </c>
      <c r="T11" s="12">
        <v>0</v>
      </c>
      <c r="U11">
        <f t="shared" si="1"/>
        <v>157.79999999999998</v>
      </c>
      <c r="V11" s="23">
        <f>'Listado Equipos'!$B$8-W11</f>
        <v>38294.799999999996</v>
      </c>
      <c r="W11">
        <f t="shared" si="0"/>
        <v>4046.2000000000012</v>
      </c>
      <c r="X11">
        <f t="shared" si="2"/>
        <v>11</v>
      </c>
    </row>
    <row r="12" spans="1:24" ht="17.399999999999999" x14ac:dyDescent="0.3">
      <c r="A12" s="11">
        <v>44996</v>
      </c>
      <c r="B12" s="12">
        <v>251060</v>
      </c>
      <c r="C12" s="12" t="s">
        <v>343</v>
      </c>
      <c r="D12" s="12" t="s">
        <v>344</v>
      </c>
      <c r="E12" s="12" t="s">
        <v>345</v>
      </c>
      <c r="F12" s="12" t="s">
        <v>346</v>
      </c>
      <c r="G12" s="12" t="s">
        <v>347</v>
      </c>
      <c r="H12" s="12">
        <v>12.1</v>
      </c>
      <c r="I12" s="12">
        <v>11.9</v>
      </c>
      <c r="J12" s="12">
        <v>11.52</v>
      </c>
      <c r="K12" s="12">
        <v>0.57999999999999996</v>
      </c>
      <c r="L12" s="12">
        <v>40.729999999999997</v>
      </c>
      <c r="M12" s="12">
        <v>4</v>
      </c>
      <c r="N12" s="12">
        <v>0</v>
      </c>
      <c r="O12" s="12">
        <v>36</v>
      </c>
      <c r="P12" s="12">
        <v>4</v>
      </c>
      <c r="Q12" s="12">
        <v>1</v>
      </c>
      <c r="R12" s="12">
        <v>2</v>
      </c>
      <c r="S12" s="12">
        <v>39</v>
      </c>
      <c r="T12" s="12">
        <v>0</v>
      </c>
      <c r="U12">
        <f t="shared" si="1"/>
        <v>169.89999999999998</v>
      </c>
      <c r="V12" s="23">
        <f>'Listado Equipos'!$B$8-W12</f>
        <v>38310.119999999995</v>
      </c>
      <c r="W12">
        <f t="shared" si="0"/>
        <v>4030.880000000001</v>
      </c>
      <c r="X12">
        <f t="shared" si="2"/>
        <v>12</v>
      </c>
    </row>
    <row r="13" spans="1:24" ht="17.399999999999999" x14ac:dyDescent="0.3">
      <c r="A13" s="11">
        <v>44997</v>
      </c>
      <c r="B13" s="12">
        <v>251060</v>
      </c>
      <c r="C13" s="12" t="s">
        <v>343</v>
      </c>
      <c r="D13" s="12" t="s">
        <v>344</v>
      </c>
      <c r="E13" s="12" t="s">
        <v>345</v>
      </c>
      <c r="F13" s="12" t="s">
        <v>346</v>
      </c>
      <c r="G13" s="12" t="s">
        <v>347</v>
      </c>
      <c r="H13" s="12">
        <v>0</v>
      </c>
      <c r="I13" s="12">
        <v>24</v>
      </c>
      <c r="J13" s="12">
        <v>0</v>
      </c>
      <c r="K13" s="12">
        <v>0</v>
      </c>
      <c r="L13" s="12">
        <v>0</v>
      </c>
      <c r="M13" s="12">
        <v>0</v>
      </c>
      <c r="N13" s="12">
        <v>0</v>
      </c>
      <c r="O13" s="12">
        <v>0</v>
      </c>
      <c r="P13" s="12">
        <v>0</v>
      </c>
      <c r="Q13" s="12">
        <v>0</v>
      </c>
      <c r="R13" s="12">
        <v>0</v>
      </c>
      <c r="S13" s="12">
        <v>0</v>
      </c>
      <c r="T13" s="12">
        <v>0</v>
      </c>
      <c r="U13">
        <f t="shared" si="1"/>
        <v>169.89999999999998</v>
      </c>
      <c r="V13" s="23">
        <f>'Listado Equipos'!$B$8-W13</f>
        <v>38312.67</v>
      </c>
      <c r="W13">
        <f t="shared" si="0"/>
        <v>4028.3300000000008</v>
      </c>
      <c r="X13">
        <f t="shared" si="2"/>
        <v>13</v>
      </c>
    </row>
    <row r="14" spans="1:24" ht="17.399999999999999" x14ac:dyDescent="0.3">
      <c r="A14" s="11">
        <v>44998</v>
      </c>
      <c r="B14" s="12">
        <v>251060</v>
      </c>
      <c r="C14" s="12" t="s">
        <v>343</v>
      </c>
      <c r="D14" s="12" t="s">
        <v>344</v>
      </c>
      <c r="E14" s="12" t="s">
        <v>345</v>
      </c>
      <c r="F14" s="12" t="s">
        <v>346</v>
      </c>
      <c r="G14" s="12" t="s">
        <v>347</v>
      </c>
      <c r="H14" s="12">
        <v>13.5</v>
      </c>
      <c r="I14" s="12">
        <v>10.5</v>
      </c>
      <c r="J14" s="12">
        <v>13.1</v>
      </c>
      <c r="K14" s="12">
        <v>0.4</v>
      </c>
      <c r="L14" s="12">
        <v>53.92</v>
      </c>
      <c r="M14" s="12">
        <v>5</v>
      </c>
      <c r="N14" s="12">
        <v>0</v>
      </c>
      <c r="O14" s="12">
        <v>210</v>
      </c>
      <c r="P14" s="12">
        <v>11</v>
      </c>
      <c r="Q14" s="12">
        <v>5</v>
      </c>
      <c r="R14" s="12">
        <v>3</v>
      </c>
      <c r="S14" s="12">
        <v>249</v>
      </c>
      <c r="T14" s="12">
        <v>0</v>
      </c>
      <c r="U14">
        <f t="shared" si="1"/>
        <v>183.39999999999998</v>
      </c>
      <c r="V14" s="23">
        <f>'Listado Equipos'!$B$8-W14</f>
        <v>38324.74</v>
      </c>
      <c r="W14">
        <f t="shared" si="0"/>
        <v>4016.2600000000007</v>
      </c>
      <c r="X14">
        <f t="shared" si="2"/>
        <v>14</v>
      </c>
    </row>
    <row r="15" spans="1:24" ht="17.399999999999999" x14ac:dyDescent="0.3">
      <c r="A15" s="11">
        <v>44999</v>
      </c>
      <c r="B15" s="12">
        <v>251060</v>
      </c>
      <c r="C15" s="12" t="s">
        <v>343</v>
      </c>
      <c r="D15" s="12" t="s">
        <v>344</v>
      </c>
      <c r="E15" s="12" t="s">
        <v>345</v>
      </c>
      <c r="F15" s="12" t="s">
        <v>346</v>
      </c>
      <c r="G15" s="12" t="s">
        <v>347</v>
      </c>
      <c r="H15" s="12">
        <v>14.72</v>
      </c>
      <c r="I15" s="12">
        <v>9.2799999999999994</v>
      </c>
      <c r="J15" s="12">
        <v>14.05</v>
      </c>
      <c r="K15" s="12">
        <v>0.67</v>
      </c>
      <c r="L15" s="12">
        <v>44.61</v>
      </c>
      <c r="M15" s="12">
        <v>4</v>
      </c>
      <c r="N15" s="12">
        <v>0</v>
      </c>
      <c r="O15" s="12">
        <v>90</v>
      </c>
      <c r="P15" s="12">
        <v>10</v>
      </c>
      <c r="Q15" s="12">
        <v>2</v>
      </c>
      <c r="R15" s="12">
        <v>1</v>
      </c>
      <c r="S15" s="12">
        <v>103</v>
      </c>
      <c r="T15" s="12">
        <v>0</v>
      </c>
      <c r="U15">
        <f t="shared" si="1"/>
        <v>198.11999999999998</v>
      </c>
      <c r="V15" s="23">
        <f>'Listado Equipos'!$B$8-W15</f>
        <v>38335.269999999997</v>
      </c>
      <c r="W15">
        <f t="shared" si="0"/>
        <v>4005.7300000000005</v>
      </c>
      <c r="X15">
        <f t="shared" si="2"/>
        <v>15</v>
      </c>
    </row>
    <row r="16" spans="1:24" ht="17.399999999999999" x14ac:dyDescent="0.3">
      <c r="A16" s="11">
        <v>45000</v>
      </c>
      <c r="B16" s="12">
        <v>251060</v>
      </c>
      <c r="C16" s="12" t="s">
        <v>343</v>
      </c>
      <c r="D16" s="12" t="s">
        <v>344</v>
      </c>
      <c r="E16" s="12" t="s">
        <v>345</v>
      </c>
      <c r="F16" s="12" t="s">
        <v>346</v>
      </c>
      <c r="G16" s="12" t="s">
        <v>347</v>
      </c>
      <c r="H16" s="12">
        <v>20.02</v>
      </c>
      <c r="I16" s="12">
        <v>3.98</v>
      </c>
      <c r="J16" s="12">
        <v>19.12</v>
      </c>
      <c r="K16" s="12">
        <v>0.9</v>
      </c>
      <c r="L16" s="12">
        <v>68.22</v>
      </c>
      <c r="M16" s="12">
        <v>4</v>
      </c>
      <c r="N16" s="12">
        <v>0</v>
      </c>
      <c r="O16" s="12">
        <v>71</v>
      </c>
      <c r="P16" s="12">
        <v>3</v>
      </c>
      <c r="Q16" s="12">
        <v>0</v>
      </c>
      <c r="R16" s="12">
        <v>3</v>
      </c>
      <c r="S16" s="12">
        <v>76</v>
      </c>
      <c r="T16" s="12">
        <v>0</v>
      </c>
      <c r="U16">
        <f t="shared" si="1"/>
        <v>218.14</v>
      </c>
      <c r="V16" s="23">
        <f>'Listado Equipos'!$B$8-W16</f>
        <v>38346.94</v>
      </c>
      <c r="W16">
        <f t="shared" si="0"/>
        <v>3994.0600000000004</v>
      </c>
      <c r="X16">
        <f t="shared" si="2"/>
        <v>16</v>
      </c>
    </row>
    <row r="17" spans="1:24" ht="17.399999999999999" x14ac:dyDescent="0.3">
      <c r="A17" s="11">
        <v>45001</v>
      </c>
      <c r="B17" s="12">
        <v>251060</v>
      </c>
      <c r="C17" s="12" t="s">
        <v>343</v>
      </c>
      <c r="D17" s="12" t="s">
        <v>344</v>
      </c>
      <c r="E17" s="12" t="s">
        <v>345</v>
      </c>
      <c r="F17" s="12" t="s">
        <v>346</v>
      </c>
      <c r="G17" s="12" t="s">
        <v>347</v>
      </c>
      <c r="H17" s="12">
        <v>20.47</v>
      </c>
      <c r="I17" s="12">
        <v>3.53</v>
      </c>
      <c r="J17" s="12">
        <v>19.38</v>
      </c>
      <c r="K17" s="12">
        <v>1.08</v>
      </c>
      <c r="L17" s="12">
        <v>71</v>
      </c>
      <c r="M17" s="12">
        <v>4</v>
      </c>
      <c r="N17" s="12">
        <v>0</v>
      </c>
      <c r="O17" s="12">
        <v>90</v>
      </c>
      <c r="P17" s="12">
        <v>9</v>
      </c>
      <c r="Q17" s="12">
        <v>0</v>
      </c>
      <c r="R17" s="12">
        <v>3</v>
      </c>
      <c r="S17" s="12">
        <v>108</v>
      </c>
      <c r="T17" s="12">
        <v>0</v>
      </c>
      <c r="U17">
        <f t="shared" si="1"/>
        <v>238.60999999999999</v>
      </c>
      <c r="V17" s="23">
        <f>'Listado Equipos'!$B$8-W17</f>
        <v>38361.269999999997</v>
      </c>
      <c r="W17">
        <f t="shared" si="0"/>
        <v>3979.7300000000005</v>
      </c>
      <c r="X17">
        <f t="shared" si="2"/>
        <v>17</v>
      </c>
    </row>
    <row r="18" spans="1:24" ht="17.399999999999999" x14ac:dyDescent="0.3">
      <c r="A18" s="11">
        <v>45002</v>
      </c>
      <c r="B18" s="12">
        <v>251060</v>
      </c>
      <c r="C18" s="12" t="s">
        <v>343</v>
      </c>
      <c r="D18" s="12" t="s">
        <v>344</v>
      </c>
      <c r="E18" s="12" t="s">
        <v>345</v>
      </c>
      <c r="F18" s="12" t="s">
        <v>346</v>
      </c>
      <c r="G18" s="12" t="s">
        <v>347</v>
      </c>
      <c r="H18" s="12">
        <v>11.18</v>
      </c>
      <c r="I18" s="12">
        <v>12.82</v>
      </c>
      <c r="J18" s="12">
        <v>9.8800000000000008</v>
      </c>
      <c r="K18" s="12">
        <v>1.3</v>
      </c>
      <c r="L18" s="12">
        <v>28.95</v>
      </c>
      <c r="M18" s="12">
        <v>3</v>
      </c>
      <c r="N18" s="12">
        <v>0</v>
      </c>
      <c r="O18" s="12">
        <v>34</v>
      </c>
      <c r="P18" s="12">
        <v>2</v>
      </c>
      <c r="Q18" s="12">
        <v>1</v>
      </c>
      <c r="R18" s="12">
        <v>9</v>
      </c>
      <c r="S18" s="12">
        <v>36</v>
      </c>
      <c r="T18" s="12">
        <v>1</v>
      </c>
      <c r="U18">
        <f t="shared" si="1"/>
        <v>249.79</v>
      </c>
      <c r="V18" s="23">
        <f>'Listado Equipos'!$B$8-W18</f>
        <v>38370.17</v>
      </c>
      <c r="W18">
        <f t="shared" si="0"/>
        <v>3970.8300000000004</v>
      </c>
      <c r="X18">
        <f t="shared" si="2"/>
        <v>18</v>
      </c>
    </row>
    <row r="19" spans="1:24" ht="17.399999999999999" x14ac:dyDescent="0.3">
      <c r="A19" s="11">
        <v>45003</v>
      </c>
      <c r="B19" s="12">
        <v>251060</v>
      </c>
      <c r="C19" s="12" t="s">
        <v>343</v>
      </c>
      <c r="D19" s="12" t="s">
        <v>344</v>
      </c>
      <c r="E19" s="12" t="s">
        <v>345</v>
      </c>
      <c r="F19" s="12" t="s">
        <v>346</v>
      </c>
      <c r="G19" s="12" t="s">
        <v>347</v>
      </c>
      <c r="H19" s="12">
        <v>0.2</v>
      </c>
      <c r="I19" s="12">
        <v>23.8</v>
      </c>
      <c r="J19" s="12">
        <v>0.17</v>
      </c>
      <c r="K19" s="12">
        <v>0.03</v>
      </c>
      <c r="L19" s="12">
        <v>0.04</v>
      </c>
      <c r="M19" s="12">
        <v>0</v>
      </c>
      <c r="N19" s="12">
        <v>0</v>
      </c>
      <c r="O19" s="12">
        <v>0</v>
      </c>
      <c r="P19" s="12">
        <v>0</v>
      </c>
      <c r="Q19" s="12">
        <v>0</v>
      </c>
      <c r="R19" s="12">
        <v>0</v>
      </c>
      <c r="S19" s="12">
        <v>0</v>
      </c>
      <c r="T19" s="12">
        <v>0</v>
      </c>
      <c r="U19">
        <f t="shared" si="1"/>
        <v>249.98999999999998</v>
      </c>
      <c r="V19" s="23">
        <f>'Listado Equipos'!$B$8-W19</f>
        <v>38382.19</v>
      </c>
      <c r="W19">
        <f t="shared" si="0"/>
        <v>3958.8100000000004</v>
      </c>
      <c r="X19">
        <f t="shared" si="2"/>
        <v>19</v>
      </c>
    </row>
    <row r="20" spans="1:24" ht="17.399999999999999" x14ac:dyDescent="0.3">
      <c r="A20" s="11">
        <v>45004</v>
      </c>
      <c r="B20" s="12">
        <v>251060</v>
      </c>
      <c r="C20" s="12" t="s">
        <v>343</v>
      </c>
      <c r="D20" s="12" t="s">
        <v>344</v>
      </c>
      <c r="E20" s="12" t="s">
        <v>345</v>
      </c>
      <c r="F20" s="12" t="s">
        <v>346</v>
      </c>
      <c r="G20" s="12" t="s">
        <v>347</v>
      </c>
      <c r="H20" s="12">
        <v>4.3499999999999996</v>
      </c>
      <c r="I20" s="12">
        <v>19.649999999999999</v>
      </c>
      <c r="J20" s="12">
        <v>3.48</v>
      </c>
      <c r="K20" s="12">
        <v>0.87</v>
      </c>
      <c r="L20" s="12">
        <v>12</v>
      </c>
      <c r="M20" s="12">
        <v>4</v>
      </c>
      <c r="N20" s="12">
        <v>0</v>
      </c>
      <c r="O20" s="12">
        <v>11</v>
      </c>
      <c r="P20" s="12">
        <v>0</v>
      </c>
      <c r="Q20" s="12">
        <v>0</v>
      </c>
      <c r="R20" s="12">
        <v>6</v>
      </c>
      <c r="S20" s="12">
        <v>12</v>
      </c>
      <c r="T20" s="12">
        <v>0</v>
      </c>
      <c r="U20">
        <f t="shared" si="1"/>
        <v>254.33999999999997</v>
      </c>
      <c r="V20" s="23">
        <f>'Listado Equipos'!$B$8-W20</f>
        <v>38383.79</v>
      </c>
      <c r="W20">
        <f t="shared" si="0"/>
        <v>3957.2100000000005</v>
      </c>
      <c r="X20">
        <f t="shared" si="2"/>
        <v>20</v>
      </c>
    </row>
    <row r="21" spans="1:24" ht="17.399999999999999" x14ac:dyDescent="0.3">
      <c r="A21" s="11">
        <v>45005</v>
      </c>
      <c r="B21" s="12">
        <v>251060</v>
      </c>
      <c r="C21" s="12" t="s">
        <v>343</v>
      </c>
      <c r="D21" s="12" t="s">
        <v>344</v>
      </c>
      <c r="E21" s="12" t="s">
        <v>345</v>
      </c>
      <c r="F21" s="12" t="s">
        <v>346</v>
      </c>
      <c r="G21" s="12" t="s">
        <v>347</v>
      </c>
      <c r="H21" s="12">
        <v>8.98</v>
      </c>
      <c r="I21" s="12">
        <v>15.02</v>
      </c>
      <c r="J21" s="12">
        <v>8.1300000000000008</v>
      </c>
      <c r="K21" s="12">
        <v>0.85</v>
      </c>
      <c r="L21" s="12">
        <v>21.79</v>
      </c>
      <c r="M21" s="12">
        <v>3</v>
      </c>
      <c r="N21" s="12">
        <v>0</v>
      </c>
      <c r="O21" s="12">
        <v>24</v>
      </c>
      <c r="P21" s="12">
        <v>0</v>
      </c>
      <c r="Q21" s="12">
        <v>1</v>
      </c>
      <c r="R21" s="12">
        <v>1</v>
      </c>
      <c r="S21" s="12">
        <v>25</v>
      </c>
      <c r="T21" s="12">
        <v>0</v>
      </c>
      <c r="U21">
        <f t="shared" si="1"/>
        <v>263.32</v>
      </c>
      <c r="V21" s="23">
        <f>'Listado Equipos'!$B$8-W21</f>
        <v>38390.14</v>
      </c>
      <c r="W21">
        <f t="shared" si="0"/>
        <v>3950.8600000000006</v>
      </c>
      <c r="X21">
        <f t="shared" si="2"/>
        <v>21</v>
      </c>
    </row>
    <row r="22" spans="1:24" ht="17.399999999999999" x14ac:dyDescent="0.3">
      <c r="A22" s="11">
        <v>45006</v>
      </c>
      <c r="B22" s="12">
        <v>251060</v>
      </c>
      <c r="C22" s="12" t="s">
        <v>343</v>
      </c>
      <c r="D22" s="12" t="s">
        <v>344</v>
      </c>
      <c r="E22" s="12" t="s">
        <v>345</v>
      </c>
      <c r="F22" s="12" t="s">
        <v>346</v>
      </c>
      <c r="G22" s="12" t="s">
        <v>347</v>
      </c>
      <c r="H22" s="12">
        <v>20.62</v>
      </c>
      <c r="I22" s="12">
        <v>3.38</v>
      </c>
      <c r="J22" s="12">
        <v>18.82</v>
      </c>
      <c r="K22" s="12">
        <v>1.8</v>
      </c>
      <c r="L22" s="12">
        <v>60.68</v>
      </c>
      <c r="M22" s="12">
        <v>4</v>
      </c>
      <c r="N22" s="12">
        <v>0</v>
      </c>
      <c r="O22" s="12">
        <v>61</v>
      </c>
      <c r="P22" s="12">
        <v>6</v>
      </c>
      <c r="Q22" s="12">
        <v>1</v>
      </c>
      <c r="R22" s="12">
        <v>6</v>
      </c>
      <c r="S22" s="12">
        <v>71</v>
      </c>
      <c r="T22" s="12">
        <v>0</v>
      </c>
      <c r="U22">
        <f t="shared" si="1"/>
        <v>283.94</v>
      </c>
      <c r="V22" s="23">
        <f>'Listado Equipos'!$B$8-W22</f>
        <v>38394.19</v>
      </c>
      <c r="W22">
        <f t="shared" si="0"/>
        <v>3946.8100000000004</v>
      </c>
      <c r="X22">
        <f t="shared" si="2"/>
        <v>22</v>
      </c>
    </row>
    <row r="23" spans="1:24" ht="17.399999999999999" x14ac:dyDescent="0.3">
      <c r="A23" s="11">
        <v>45007</v>
      </c>
      <c r="B23" s="12">
        <v>251060</v>
      </c>
      <c r="C23" s="12" t="s">
        <v>343</v>
      </c>
      <c r="D23" s="12" t="s">
        <v>344</v>
      </c>
      <c r="E23" s="12" t="s">
        <v>345</v>
      </c>
      <c r="F23" s="12" t="s">
        <v>346</v>
      </c>
      <c r="G23" s="12" t="s">
        <v>347</v>
      </c>
      <c r="H23" s="12">
        <v>10.28</v>
      </c>
      <c r="I23" s="12">
        <v>13.72</v>
      </c>
      <c r="J23" s="12">
        <v>10.08</v>
      </c>
      <c r="K23" s="12">
        <v>0.2</v>
      </c>
      <c r="L23" s="12">
        <v>35.28</v>
      </c>
      <c r="M23" s="12">
        <v>4</v>
      </c>
      <c r="N23" s="12">
        <v>0</v>
      </c>
      <c r="O23" s="12">
        <v>28</v>
      </c>
      <c r="P23" s="12">
        <v>1</v>
      </c>
      <c r="Q23" s="12">
        <v>0</v>
      </c>
      <c r="R23" s="12">
        <v>2</v>
      </c>
      <c r="S23" s="12">
        <v>29</v>
      </c>
      <c r="T23" s="12">
        <v>0</v>
      </c>
      <c r="U23">
        <f t="shared" si="1"/>
        <v>294.21999999999997</v>
      </c>
      <c r="V23" s="23">
        <f>'Listado Equipos'!$B$8-W23</f>
        <v>38405.82</v>
      </c>
      <c r="W23">
        <f t="shared" si="0"/>
        <v>3935.1800000000003</v>
      </c>
      <c r="X23">
        <f t="shared" si="2"/>
        <v>23</v>
      </c>
    </row>
    <row r="24" spans="1:24" ht="17.399999999999999" x14ac:dyDescent="0.3">
      <c r="A24" s="11">
        <v>45008</v>
      </c>
      <c r="B24" s="12">
        <v>251060</v>
      </c>
      <c r="C24" s="12" t="s">
        <v>343</v>
      </c>
      <c r="D24" s="12" t="s">
        <v>344</v>
      </c>
      <c r="E24" s="12" t="s">
        <v>345</v>
      </c>
      <c r="F24" s="12" t="s">
        <v>346</v>
      </c>
      <c r="G24" s="12" t="s">
        <v>347</v>
      </c>
      <c r="H24" s="12">
        <v>12.47</v>
      </c>
      <c r="I24" s="12">
        <v>11.53</v>
      </c>
      <c r="J24" s="12">
        <v>12.07</v>
      </c>
      <c r="K24" s="12">
        <v>0.4</v>
      </c>
      <c r="L24" s="12">
        <v>41.61</v>
      </c>
      <c r="M24" s="12">
        <v>4</v>
      </c>
      <c r="N24" s="12">
        <v>0</v>
      </c>
      <c r="O24" s="12">
        <v>28</v>
      </c>
      <c r="P24" s="12">
        <v>3</v>
      </c>
      <c r="Q24" s="12">
        <v>0</v>
      </c>
      <c r="R24" s="12">
        <v>3</v>
      </c>
      <c r="S24" s="12">
        <v>29</v>
      </c>
      <c r="T24" s="12">
        <v>0</v>
      </c>
      <c r="U24">
        <f t="shared" si="1"/>
        <v>306.69</v>
      </c>
      <c r="V24" s="23">
        <f>'Listado Equipos'!$B$8-W24</f>
        <v>38419.9</v>
      </c>
      <c r="W24">
        <f t="shared" si="0"/>
        <v>3921.1000000000004</v>
      </c>
      <c r="X24">
        <f t="shared" si="2"/>
        <v>24</v>
      </c>
    </row>
    <row r="25" spans="1:24" ht="17.399999999999999" x14ac:dyDescent="0.3">
      <c r="A25" s="11">
        <v>45009</v>
      </c>
      <c r="B25" s="12">
        <v>251060</v>
      </c>
      <c r="C25" s="12" t="s">
        <v>343</v>
      </c>
      <c r="D25" s="12" t="s">
        <v>344</v>
      </c>
      <c r="E25" s="12" t="s">
        <v>345</v>
      </c>
      <c r="F25" s="12" t="s">
        <v>346</v>
      </c>
      <c r="G25" s="12" t="s">
        <v>347</v>
      </c>
      <c r="H25" s="12">
        <v>17.62</v>
      </c>
      <c r="I25" s="12">
        <v>6.38</v>
      </c>
      <c r="J25" s="12">
        <v>16.88</v>
      </c>
      <c r="K25" s="12">
        <v>0.73</v>
      </c>
      <c r="L25" s="12">
        <v>63.3</v>
      </c>
      <c r="M25" s="12">
        <v>4</v>
      </c>
      <c r="N25" s="12">
        <v>0</v>
      </c>
      <c r="O25" s="12">
        <v>97</v>
      </c>
      <c r="P25" s="12">
        <v>14</v>
      </c>
      <c r="Q25" s="12">
        <v>0</v>
      </c>
      <c r="R25" s="12">
        <v>1</v>
      </c>
      <c r="S25" s="12">
        <v>108</v>
      </c>
      <c r="T25" s="12">
        <v>0</v>
      </c>
      <c r="U25">
        <f t="shared" si="1"/>
        <v>324.31</v>
      </c>
      <c r="V25" s="23">
        <f>'Listado Equipos'!$B$8-W25</f>
        <v>38431.620000000003</v>
      </c>
      <c r="W25">
        <f t="shared" si="0"/>
        <v>3909.3800000000006</v>
      </c>
      <c r="X25">
        <f t="shared" si="2"/>
        <v>25</v>
      </c>
    </row>
    <row r="26" spans="1:24" ht="17.399999999999999" x14ac:dyDescent="0.3">
      <c r="A26" s="11">
        <v>45010</v>
      </c>
      <c r="B26" s="12">
        <v>251060</v>
      </c>
      <c r="C26" s="12" t="s">
        <v>343</v>
      </c>
      <c r="D26" s="12" t="s">
        <v>344</v>
      </c>
      <c r="E26" s="12" t="s">
        <v>345</v>
      </c>
      <c r="F26" s="12" t="s">
        <v>346</v>
      </c>
      <c r="G26" s="12" t="s">
        <v>347</v>
      </c>
      <c r="H26" s="12">
        <v>10.23</v>
      </c>
      <c r="I26" s="12">
        <v>13.77</v>
      </c>
      <c r="J26" s="12">
        <v>9.75</v>
      </c>
      <c r="K26" s="12">
        <v>0.48</v>
      </c>
      <c r="L26" s="12">
        <v>37.72</v>
      </c>
      <c r="M26" s="12">
        <v>4</v>
      </c>
      <c r="N26" s="12">
        <v>0</v>
      </c>
      <c r="O26" s="12">
        <v>39</v>
      </c>
      <c r="P26" s="12">
        <v>1</v>
      </c>
      <c r="Q26" s="12">
        <v>0</v>
      </c>
      <c r="R26" s="12">
        <v>1</v>
      </c>
      <c r="S26" s="12">
        <v>43</v>
      </c>
      <c r="T26" s="12">
        <v>0</v>
      </c>
      <c r="U26">
        <f t="shared" si="1"/>
        <v>334.54</v>
      </c>
      <c r="V26" s="23">
        <f>'Listado Equipos'!$B$8-W26</f>
        <v>38439.65</v>
      </c>
      <c r="W26">
        <f t="shared" si="0"/>
        <v>3901.3500000000004</v>
      </c>
      <c r="X26">
        <f t="shared" si="2"/>
        <v>26</v>
      </c>
    </row>
    <row r="27" spans="1:24" ht="17.399999999999999" x14ac:dyDescent="0.3">
      <c r="A27" s="11">
        <v>45011</v>
      </c>
      <c r="B27" s="12">
        <v>251060</v>
      </c>
      <c r="C27" s="12" t="s">
        <v>343</v>
      </c>
      <c r="D27" s="12" t="s">
        <v>344</v>
      </c>
      <c r="E27" s="12" t="s">
        <v>345</v>
      </c>
      <c r="F27" s="12" t="s">
        <v>346</v>
      </c>
      <c r="G27" s="12" t="s">
        <v>347</v>
      </c>
      <c r="H27" s="12">
        <v>0.02</v>
      </c>
      <c r="I27" s="12">
        <v>23.98</v>
      </c>
      <c r="J27" s="12">
        <v>0</v>
      </c>
      <c r="K27" s="12">
        <v>0.02</v>
      </c>
      <c r="L27" s="12">
        <v>0</v>
      </c>
      <c r="M27" s="12">
        <v>0</v>
      </c>
      <c r="N27" s="12">
        <v>0</v>
      </c>
      <c r="O27" s="12">
        <v>0</v>
      </c>
      <c r="P27" s="12">
        <v>0</v>
      </c>
      <c r="Q27" s="12">
        <v>0</v>
      </c>
      <c r="R27" s="12">
        <v>0</v>
      </c>
      <c r="S27" s="12">
        <v>0</v>
      </c>
      <c r="T27" s="12">
        <v>0</v>
      </c>
      <c r="U27">
        <f t="shared" si="1"/>
        <v>334.56</v>
      </c>
      <c r="V27" s="23">
        <f>'Listado Equipos'!$B$8-W27</f>
        <v>38450.379999999997</v>
      </c>
      <c r="W27">
        <f t="shared" si="0"/>
        <v>3890.6200000000003</v>
      </c>
      <c r="X27">
        <f t="shared" si="2"/>
        <v>27</v>
      </c>
    </row>
    <row r="28" spans="1:24" ht="17.399999999999999" x14ac:dyDescent="0.3">
      <c r="A28" s="11">
        <v>45012</v>
      </c>
      <c r="B28" s="12">
        <v>251060</v>
      </c>
      <c r="C28" s="12" t="s">
        <v>343</v>
      </c>
      <c r="D28" s="12" t="s">
        <v>344</v>
      </c>
      <c r="E28" s="12" t="s">
        <v>345</v>
      </c>
      <c r="F28" s="12" t="s">
        <v>346</v>
      </c>
      <c r="G28" s="12" t="s">
        <v>347</v>
      </c>
      <c r="H28" s="12">
        <v>8.17</v>
      </c>
      <c r="I28" s="12">
        <v>15.83</v>
      </c>
      <c r="J28" s="12">
        <v>7.9</v>
      </c>
      <c r="K28" s="12">
        <v>0.27</v>
      </c>
      <c r="L28" s="12">
        <v>24.81</v>
      </c>
      <c r="M28" s="12">
        <v>4</v>
      </c>
      <c r="N28" s="12">
        <v>0</v>
      </c>
      <c r="O28" s="12">
        <v>24</v>
      </c>
      <c r="P28" s="12">
        <v>3</v>
      </c>
      <c r="Q28" s="12">
        <v>0</v>
      </c>
      <c r="R28" s="12">
        <v>0</v>
      </c>
      <c r="S28" s="12">
        <v>29</v>
      </c>
      <c r="T28" s="12">
        <v>0</v>
      </c>
      <c r="U28">
        <f t="shared" si="1"/>
        <v>342.73</v>
      </c>
      <c r="V28" s="23">
        <f>'Listado Equipos'!$B$8-W28</f>
        <v>38457.61</v>
      </c>
      <c r="W28">
        <f t="shared" si="0"/>
        <v>3883.3900000000003</v>
      </c>
      <c r="X28">
        <f t="shared" si="2"/>
        <v>28</v>
      </c>
    </row>
    <row r="29" spans="1:24" ht="17.399999999999999" x14ac:dyDescent="0.3">
      <c r="A29" s="11">
        <v>45013</v>
      </c>
      <c r="B29" s="12">
        <v>251060</v>
      </c>
      <c r="C29" s="12" t="s">
        <v>343</v>
      </c>
      <c r="D29" s="12" t="s">
        <v>344</v>
      </c>
      <c r="E29" s="12" t="s">
        <v>345</v>
      </c>
      <c r="F29" s="12" t="s">
        <v>346</v>
      </c>
      <c r="G29" s="12" t="s">
        <v>347</v>
      </c>
      <c r="H29" s="12">
        <v>14.48</v>
      </c>
      <c r="I29" s="12">
        <v>9.52</v>
      </c>
      <c r="J29" s="12">
        <v>13.97</v>
      </c>
      <c r="K29" s="12">
        <v>0.52</v>
      </c>
      <c r="L29" s="12">
        <v>47.92</v>
      </c>
      <c r="M29" s="12">
        <v>4</v>
      </c>
      <c r="N29" s="12">
        <v>0</v>
      </c>
      <c r="O29" s="12">
        <v>73</v>
      </c>
      <c r="P29" s="12">
        <v>7</v>
      </c>
      <c r="Q29" s="12">
        <v>2</v>
      </c>
      <c r="R29" s="12">
        <v>1</v>
      </c>
      <c r="S29" s="12">
        <v>83</v>
      </c>
      <c r="T29" s="12">
        <v>0</v>
      </c>
      <c r="U29">
        <f t="shared" si="1"/>
        <v>357.21000000000004</v>
      </c>
      <c r="V29" s="23">
        <f>'Listado Equipos'!$B$8-W29</f>
        <v>38470.94</v>
      </c>
      <c r="W29">
        <f t="shared" si="0"/>
        <v>3870.0600000000004</v>
      </c>
      <c r="X29">
        <f t="shared" si="2"/>
        <v>29</v>
      </c>
    </row>
    <row r="30" spans="1:24" ht="17.399999999999999" x14ac:dyDescent="0.3">
      <c r="A30" s="11">
        <v>45014</v>
      </c>
      <c r="B30" s="12">
        <v>251060</v>
      </c>
      <c r="C30" s="12" t="s">
        <v>343</v>
      </c>
      <c r="D30" s="12" t="s">
        <v>344</v>
      </c>
      <c r="E30" s="12" t="s">
        <v>345</v>
      </c>
      <c r="F30" s="12" t="s">
        <v>346</v>
      </c>
      <c r="G30" s="12" t="s">
        <v>347</v>
      </c>
      <c r="H30" s="12">
        <v>16.32</v>
      </c>
      <c r="I30" s="12">
        <v>7.68</v>
      </c>
      <c r="J30" s="12">
        <v>15.87</v>
      </c>
      <c r="K30" s="12">
        <v>0.45</v>
      </c>
      <c r="L30" s="12">
        <v>58.21</v>
      </c>
      <c r="M30" s="12">
        <v>4</v>
      </c>
      <c r="N30" s="12">
        <v>0</v>
      </c>
      <c r="O30" s="12">
        <v>64</v>
      </c>
      <c r="P30" s="12">
        <v>2</v>
      </c>
      <c r="Q30" s="12">
        <v>1</v>
      </c>
      <c r="R30" s="12">
        <v>0</v>
      </c>
      <c r="S30" s="12">
        <v>73</v>
      </c>
      <c r="T30" s="12">
        <v>0</v>
      </c>
      <c r="U30">
        <f t="shared" si="1"/>
        <v>373.53000000000003</v>
      </c>
      <c r="V30" s="23">
        <f>'Listado Equipos'!$B$8-W30</f>
        <v>38480.409999999996</v>
      </c>
      <c r="W30">
        <f t="shared" si="0"/>
        <v>3860.5900000000006</v>
      </c>
      <c r="X30">
        <f t="shared" si="2"/>
        <v>30</v>
      </c>
    </row>
    <row r="31" spans="1:24" ht="17.399999999999999" x14ac:dyDescent="0.3">
      <c r="A31" s="11">
        <v>45015</v>
      </c>
      <c r="B31" s="12">
        <v>251060</v>
      </c>
      <c r="C31" s="12" t="s">
        <v>343</v>
      </c>
      <c r="D31" s="12" t="s">
        <v>344</v>
      </c>
      <c r="E31" s="12" t="s">
        <v>345</v>
      </c>
      <c r="F31" s="12" t="s">
        <v>346</v>
      </c>
      <c r="G31" s="12" t="s">
        <v>347</v>
      </c>
      <c r="H31" s="12">
        <v>20.9</v>
      </c>
      <c r="I31" s="12">
        <v>3.1</v>
      </c>
      <c r="J31" s="12">
        <v>19.670000000000002</v>
      </c>
      <c r="K31" s="12">
        <v>1.23</v>
      </c>
      <c r="L31" s="12">
        <v>75.94</v>
      </c>
      <c r="M31" s="12">
        <v>4</v>
      </c>
      <c r="N31" s="12">
        <v>0</v>
      </c>
      <c r="O31" s="12">
        <v>168</v>
      </c>
      <c r="P31" s="12">
        <v>15</v>
      </c>
      <c r="Q31" s="12">
        <v>1</v>
      </c>
      <c r="R31" s="12">
        <v>3</v>
      </c>
      <c r="S31" s="12">
        <v>186</v>
      </c>
      <c r="T31" s="12">
        <v>0</v>
      </c>
      <c r="U31">
        <f t="shared" si="1"/>
        <v>394.43</v>
      </c>
      <c r="V31" s="23">
        <f>'Listado Equipos'!$B$8-W31</f>
        <v>38493.96</v>
      </c>
      <c r="W31">
        <f t="shared" si="0"/>
        <v>3847.0400000000004</v>
      </c>
      <c r="X31">
        <f t="shared" si="2"/>
        <v>31</v>
      </c>
    </row>
    <row r="32" spans="1:24" ht="17.399999999999999" x14ac:dyDescent="0.3">
      <c r="A32" s="11">
        <v>45016</v>
      </c>
      <c r="B32" s="12">
        <v>251060</v>
      </c>
      <c r="C32" s="12" t="s">
        <v>343</v>
      </c>
      <c r="D32" s="12" t="s">
        <v>344</v>
      </c>
      <c r="E32" s="12" t="s">
        <v>345</v>
      </c>
      <c r="F32" s="12" t="s">
        <v>346</v>
      </c>
      <c r="G32" s="12" t="s">
        <v>347</v>
      </c>
      <c r="H32" s="12">
        <v>21.23</v>
      </c>
      <c r="I32" s="12">
        <v>2.77</v>
      </c>
      <c r="J32" s="12">
        <v>20.2</v>
      </c>
      <c r="K32" s="12">
        <v>1.03</v>
      </c>
      <c r="L32" s="12">
        <v>70.94</v>
      </c>
      <c r="M32" s="12">
        <v>4</v>
      </c>
      <c r="N32" s="12">
        <v>0</v>
      </c>
      <c r="O32" s="12">
        <v>91</v>
      </c>
      <c r="P32" s="12">
        <v>2</v>
      </c>
      <c r="Q32" s="12">
        <v>3</v>
      </c>
      <c r="R32" s="12">
        <v>2</v>
      </c>
      <c r="S32" s="12">
        <v>102</v>
      </c>
      <c r="T32" s="12">
        <v>0</v>
      </c>
      <c r="U32">
        <f t="shared" si="1"/>
        <v>415.66</v>
      </c>
      <c r="V32" s="23">
        <f>'Listado Equipos'!$B$8-W32</f>
        <v>38503.94</v>
      </c>
      <c r="W32">
        <f t="shared" si="0"/>
        <v>3837.0600000000004</v>
      </c>
      <c r="X32">
        <f t="shared" si="2"/>
        <v>32</v>
      </c>
    </row>
    <row r="33" spans="1:24" ht="17.399999999999999" x14ac:dyDescent="0.3">
      <c r="A33" s="11">
        <v>45017</v>
      </c>
      <c r="B33" s="12">
        <v>251060</v>
      </c>
      <c r="C33" s="12" t="s">
        <v>343</v>
      </c>
      <c r="D33" s="12" t="s">
        <v>344</v>
      </c>
      <c r="E33" s="12" t="s">
        <v>345</v>
      </c>
      <c r="F33" s="12" t="s">
        <v>346</v>
      </c>
      <c r="G33" s="12" t="s">
        <v>347</v>
      </c>
      <c r="H33" s="12">
        <v>20.55</v>
      </c>
      <c r="I33" s="12">
        <v>3.45</v>
      </c>
      <c r="J33" s="12">
        <v>19.149999999999999</v>
      </c>
      <c r="K33" s="12">
        <v>1.4</v>
      </c>
      <c r="L33" s="12">
        <v>65.97</v>
      </c>
      <c r="M33" s="12">
        <v>4</v>
      </c>
      <c r="N33" s="12">
        <v>0</v>
      </c>
      <c r="O33" s="12">
        <v>111</v>
      </c>
      <c r="P33" s="12">
        <v>3</v>
      </c>
      <c r="Q33" s="12">
        <v>0</v>
      </c>
      <c r="R33" s="12">
        <v>5</v>
      </c>
      <c r="S33" s="12">
        <v>123</v>
      </c>
      <c r="T33" s="12">
        <v>0</v>
      </c>
      <c r="U33">
        <f t="shared" si="1"/>
        <v>436.21000000000004</v>
      </c>
      <c r="V33" s="23">
        <f>'Listado Equipos'!$B$8-W33</f>
        <v>38520.42</v>
      </c>
      <c r="W33">
        <f t="shared" si="0"/>
        <v>3820.5800000000004</v>
      </c>
      <c r="X33">
        <f t="shared" si="2"/>
        <v>33</v>
      </c>
    </row>
    <row r="34" spans="1:24" ht="17.399999999999999" x14ac:dyDescent="0.3">
      <c r="A34" s="11">
        <v>45018</v>
      </c>
      <c r="B34" s="12">
        <v>251060</v>
      </c>
      <c r="C34" s="12" t="s">
        <v>343</v>
      </c>
      <c r="D34" s="12" t="s">
        <v>344</v>
      </c>
      <c r="E34" s="12" t="s">
        <v>345</v>
      </c>
      <c r="F34" s="12" t="s">
        <v>346</v>
      </c>
      <c r="G34" s="12" t="s">
        <v>347</v>
      </c>
      <c r="H34" s="12">
        <v>17.329999999999998</v>
      </c>
      <c r="I34" s="12">
        <v>6.67</v>
      </c>
      <c r="J34" s="12">
        <v>16.02</v>
      </c>
      <c r="K34" s="12">
        <v>1.32</v>
      </c>
      <c r="L34" s="12">
        <v>55.49</v>
      </c>
      <c r="M34" s="12">
        <v>4</v>
      </c>
      <c r="N34" s="12">
        <v>0</v>
      </c>
      <c r="O34" s="12">
        <v>56</v>
      </c>
      <c r="P34" s="12">
        <v>5</v>
      </c>
      <c r="Q34" s="12">
        <v>2</v>
      </c>
      <c r="R34" s="12">
        <v>4</v>
      </c>
      <c r="S34" s="12">
        <v>64</v>
      </c>
      <c r="T34" s="12">
        <v>0</v>
      </c>
      <c r="U34">
        <f t="shared" si="1"/>
        <v>453.54</v>
      </c>
      <c r="V34" s="23">
        <f>'Listado Equipos'!$B$8-W34</f>
        <v>38520.79</v>
      </c>
      <c r="W34">
        <f t="shared" si="0"/>
        <v>3820.2100000000005</v>
      </c>
      <c r="X34">
        <f t="shared" si="2"/>
        <v>34</v>
      </c>
    </row>
    <row r="35" spans="1:24" ht="17.399999999999999" x14ac:dyDescent="0.3">
      <c r="A35" s="11">
        <v>45019</v>
      </c>
      <c r="B35" s="12">
        <v>251060</v>
      </c>
      <c r="C35" s="12" t="s">
        <v>343</v>
      </c>
      <c r="D35" s="12" t="s">
        <v>344</v>
      </c>
      <c r="E35" s="12" t="s">
        <v>345</v>
      </c>
      <c r="F35" s="12" t="s">
        <v>346</v>
      </c>
      <c r="G35" s="12" t="s">
        <v>347</v>
      </c>
      <c r="H35" s="12">
        <v>18.43</v>
      </c>
      <c r="I35" s="12">
        <v>5.57</v>
      </c>
      <c r="J35" s="12">
        <v>17.38</v>
      </c>
      <c r="K35" s="12">
        <v>1.05</v>
      </c>
      <c r="L35" s="12">
        <v>61.53</v>
      </c>
      <c r="M35" s="12">
        <v>4</v>
      </c>
      <c r="N35" s="12">
        <v>0</v>
      </c>
      <c r="O35" s="12">
        <v>46</v>
      </c>
      <c r="P35" s="12">
        <v>1</v>
      </c>
      <c r="Q35" s="12">
        <v>0</v>
      </c>
      <c r="R35" s="12">
        <v>3</v>
      </c>
      <c r="S35" s="12">
        <v>51</v>
      </c>
      <c r="T35" s="12">
        <v>0</v>
      </c>
      <c r="U35">
        <f t="shared" si="1"/>
        <v>471.97</v>
      </c>
      <c r="V35" s="23">
        <f>'Listado Equipos'!$B$8-W35</f>
        <v>38527.71</v>
      </c>
      <c r="W35">
        <f t="shared" si="0"/>
        <v>3813.2900000000004</v>
      </c>
      <c r="X35">
        <f t="shared" si="2"/>
        <v>35</v>
      </c>
    </row>
    <row r="36" spans="1:24" ht="17.399999999999999" x14ac:dyDescent="0.3">
      <c r="A36" s="11">
        <v>45020</v>
      </c>
      <c r="B36" s="12">
        <v>251060</v>
      </c>
      <c r="C36" s="12" t="s">
        <v>343</v>
      </c>
      <c r="D36" s="12" t="s">
        <v>344</v>
      </c>
      <c r="E36" s="12" t="s">
        <v>345</v>
      </c>
      <c r="F36" s="12" t="s">
        <v>346</v>
      </c>
      <c r="G36" s="12" t="s">
        <v>347</v>
      </c>
      <c r="H36" s="12">
        <v>16.03</v>
      </c>
      <c r="I36" s="12">
        <v>7.97</v>
      </c>
      <c r="J36" s="12">
        <v>14.9</v>
      </c>
      <c r="K36" s="12">
        <v>1.1299999999999999</v>
      </c>
      <c r="L36" s="12">
        <v>49.02</v>
      </c>
      <c r="M36" s="12">
        <v>4</v>
      </c>
      <c r="N36" s="12">
        <v>0</v>
      </c>
      <c r="O36" s="12">
        <v>34</v>
      </c>
      <c r="P36" s="12">
        <v>1</v>
      </c>
      <c r="Q36" s="12">
        <v>0</v>
      </c>
      <c r="R36" s="12">
        <v>3</v>
      </c>
      <c r="S36" s="12">
        <v>44</v>
      </c>
      <c r="T36" s="12">
        <v>0</v>
      </c>
      <c r="U36">
        <f t="shared" si="1"/>
        <v>488</v>
      </c>
      <c r="V36" s="23">
        <f>'Listado Equipos'!$B$8-W36</f>
        <v>38537.51</v>
      </c>
      <c r="W36">
        <f t="shared" si="0"/>
        <v>3803.4900000000002</v>
      </c>
      <c r="X36">
        <f t="shared" si="2"/>
        <v>36</v>
      </c>
    </row>
    <row r="37" spans="1:24" ht="17.399999999999999" x14ac:dyDescent="0.3">
      <c r="A37" s="11">
        <v>45021</v>
      </c>
      <c r="B37" s="12">
        <v>251060</v>
      </c>
      <c r="C37" s="12" t="s">
        <v>343</v>
      </c>
      <c r="D37" s="12" t="s">
        <v>344</v>
      </c>
      <c r="E37" s="12" t="s">
        <v>345</v>
      </c>
      <c r="F37" s="12" t="s">
        <v>346</v>
      </c>
      <c r="G37" s="12" t="s">
        <v>347</v>
      </c>
      <c r="H37" s="12">
        <v>18.13</v>
      </c>
      <c r="I37" s="12">
        <v>5.87</v>
      </c>
      <c r="J37" s="12">
        <v>17.579999999999998</v>
      </c>
      <c r="K37" s="12">
        <v>0.55000000000000004</v>
      </c>
      <c r="L37" s="12">
        <v>60.16</v>
      </c>
      <c r="M37" s="12">
        <v>4</v>
      </c>
      <c r="N37" s="12">
        <v>0</v>
      </c>
      <c r="O37" s="12">
        <v>81</v>
      </c>
      <c r="P37" s="12">
        <v>6</v>
      </c>
      <c r="Q37" s="12">
        <v>1</v>
      </c>
      <c r="R37" s="12">
        <v>1</v>
      </c>
      <c r="S37" s="12">
        <v>92</v>
      </c>
      <c r="T37" s="12">
        <v>0</v>
      </c>
      <c r="U37">
        <f t="shared" si="1"/>
        <v>506.13</v>
      </c>
      <c r="V37" s="23">
        <f>'Listado Equipos'!$B$8-W37</f>
        <v>38545.03</v>
      </c>
      <c r="W37">
        <f t="shared" si="0"/>
        <v>3795.9700000000003</v>
      </c>
      <c r="X37">
        <f t="shared" si="2"/>
        <v>37</v>
      </c>
    </row>
    <row r="38" spans="1:24" ht="17.399999999999999" x14ac:dyDescent="0.3">
      <c r="A38" s="11">
        <v>45022</v>
      </c>
      <c r="B38" s="12">
        <v>251060</v>
      </c>
      <c r="C38" s="12" t="s">
        <v>343</v>
      </c>
      <c r="D38" s="12" t="s">
        <v>344</v>
      </c>
      <c r="E38" s="12" t="s">
        <v>345</v>
      </c>
      <c r="F38" s="12" t="s">
        <v>346</v>
      </c>
      <c r="G38" s="12" t="s">
        <v>347</v>
      </c>
      <c r="H38" s="12">
        <v>17.27</v>
      </c>
      <c r="I38" s="12">
        <v>6.73</v>
      </c>
      <c r="J38" s="12">
        <v>16.53</v>
      </c>
      <c r="K38" s="12">
        <v>0.73</v>
      </c>
      <c r="L38" s="12">
        <v>49.88</v>
      </c>
      <c r="M38" s="12">
        <v>4</v>
      </c>
      <c r="N38" s="12">
        <v>0</v>
      </c>
      <c r="O38" s="12">
        <v>55</v>
      </c>
      <c r="P38" s="12">
        <v>3</v>
      </c>
      <c r="Q38" s="12">
        <v>0</v>
      </c>
      <c r="R38" s="12">
        <v>1</v>
      </c>
      <c r="S38" s="12">
        <v>57</v>
      </c>
      <c r="T38" s="12">
        <v>0</v>
      </c>
      <c r="U38">
        <f t="shared" si="1"/>
        <v>523.4</v>
      </c>
      <c r="V38" s="23">
        <f>'Listado Equipos'!$B$8-W38</f>
        <v>38553.879999999997</v>
      </c>
      <c r="W38">
        <f t="shared" si="0"/>
        <v>3787.1200000000003</v>
      </c>
      <c r="X38">
        <f t="shared" si="2"/>
        <v>38</v>
      </c>
    </row>
    <row r="39" spans="1:24" ht="17.399999999999999" x14ac:dyDescent="0.3">
      <c r="A39" s="11">
        <v>45023</v>
      </c>
      <c r="B39" s="12">
        <v>251060</v>
      </c>
      <c r="C39" s="12" t="s">
        <v>343</v>
      </c>
      <c r="D39" s="12" t="s">
        <v>344</v>
      </c>
      <c r="E39" s="12" t="s">
        <v>345</v>
      </c>
      <c r="F39" s="12" t="s">
        <v>346</v>
      </c>
      <c r="G39" s="12" t="s">
        <v>347</v>
      </c>
      <c r="H39" s="12">
        <v>2.72</v>
      </c>
      <c r="I39" s="12">
        <v>21.28</v>
      </c>
      <c r="J39" s="12">
        <v>2.6</v>
      </c>
      <c r="K39" s="12">
        <v>0.12</v>
      </c>
      <c r="L39" s="12">
        <v>8.41</v>
      </c>
      <c r="M39" s="12">
        <v>4</v>
      </c>
      <c r="N39" s="12">
        <v>0</v>
      </c>
      <c r="O39" s="12">
        <v>19</v>
      </c>
      <c r="P39" s="12">
        <v>1</v>
      </c>
      <c r="Q39" s="12">
        <v>0</v>
      </c>
      <c r="R39" s="12">
        <v>1</v>
      </c>
      <c r="S39" s="12">
        <v>22</v>
      </c>
      <c r="T39" s="12">
        <v>0</v>
      </c>
      <c r="U39">
        <f t="shared" si="1"/>
        <v>526.12</v>
      </c>
      <c r="V39" s="23">
        <f>'Listado Equipos'!$B$8-W39</f>
        <v>38566</v>
      </c>
      <c r="W39">
        <f t="shared" si="0"/>
        <v>3775.0000000000005</v>
      </c>
      <c r="X39">
        <f t="shared" si="2"/>
        <v>39</v>
      </c>
    </row>
    <row r="40" spans="1:24" ht="17.399999999999999" x14ac:dyDescent="0.3">
      <c r="A40" s="11">
        <v>45024</v>
      </c>
      <c r="B40" s="12">
        <v>251060</v>
      </c>
      <c r="C40" s="12" t="s">
        <v>343</v>
      </c>
      <c r="D40" s="12" t="s">
        <v>344</v>
      </c>
      <c r="E40" s="12" t="s">
        <v>345</v>
      </c>
      <c r="F40" s="12" t="s">
        <v>346</v>
      </c>
      <c r="G40" s="12" t="s">
        <v>347</v>
      </c>
      <c r="H40" s="12">
        <v>10.58</v>
      </c>
      <c r="I40" s="12">
        <v>13.42</v>
      </c>
      <c r="J40" s="12">
        <v>9.83</v>
      </c>
      <c r="K40" s="12">
        <v>0.75</v>
      </c>
      <c r="L40" s="12">
        <v>28.61</v>
      </c>
      <c r="M40" s="12">
        <v>4</v>
      </c>
      <c r="N40" s="12">
        <v>0</v>
      </c>
      <c r="O40" s="12">
        <v>17</v>
      </c>
      <c r="P40" s="12">
        <v>1</v>
      </c>
      <c r="Q40" s="12">
        <v>0</v>
      </c>
      <c r="R40" s="12">
        <v>2</v>
      </c>
      <c r="S40" s="12">
        <v>21</v>
      </c>
      <c r="T40" s="12">
        <v>0</v>
      </c>
      <c r="U40">
        <f t="shared" si="1"/>
        <v>536.70000000000005</v>
      </c>
      <c r="V40" s="23">
        <f>'Listado Equipos'!$B$8-W40</f>
        <v>38581.78</v>
      </c>
      <c r="W40">
        <f t="shared" si="0"/>
        <v>3759.2200000000003</v>
      </c>
      <c r="X40">
        <f t="shared" si="2"/>
        <v>40</v>
      </c>
    </row>
    <row r="41" spans="1:24" ht="17.399999999999999" x14ac:dyDescent="0.3">
      <c r="A41" s="11">
        <v>45025</v>
      </c>
      <c r="B41" s="12">
        <v>251060</v>
      </c>
      <c r="C41" s="12" t="s">
        <v>343</v>
      </c>
      <c r="D41" s="12" t="s">
        <v>344</v>
      </c>
      <c r="E41" s="12" t="s">
        <v>345</v>
      </c>
      <c r="F41" s="12" t="s">
        <v>346</v>
      </c>
      <c r="G41" s="12" t="s">
        <v>347</v>
      </c>
      <c r="H41" s="12">
        <v>1.48</v>
      </c>
      <c r="I41" s="12">
        <v>22.52</v>
      </c>
      <c r="J41" s="12">
        <v>1.47</v>
      </c>
      <c r="K41" s="12">
        <v>0.02</v>
      </c>
      <c r="L41" s="12">
        <v>4.96</v>
      </c>
      <c r="M41" s="12">
        <v>4</v>
      </c>
      <c r="N41" s="12">
        <v>0</v>
      </c>
      <c r="O41" s="12">
        <v>2</v>
      </c>
      <c r="P41" s="12">
        <v>0</v>
      </c>
      <c r="Q41" s="12">
        <v>0</v>
      </c>
      <c r="R41" s="12">
        <v>0</v>
      </c>
      <c r="S41" s="12">
        <v>2</v>
      </c>
      <c r="T41" s="12">
        <v>0</v>
      </c>
      <c r="U41">
        <f t="shared" si="1"/>
        <v>538.18000000000006</v>
      </c>
      <c r="V41" s="23">
        <f>'Listado Equipos'!$B$8-W41</f>
        <v>38583.46</v>
      </c>
      <c r="W41">
        <f t="shared" si="0"/>
        <v>3757.5400000000004</v>
      </c>
      <c r="X41">
        <f t="shared" si="2"/>
        <v>41</v>
      </c>
    </row>
    <row r="42" spans="1:24" ht="17.399999999999999" x14ac:dyDescent="0.3">
      <c r="A42" s="11">
        <v>45026</v>
      </c>
      <c r="B42" s="12">
        <v>251060</v>
      </c>
      <c r="C42" s="12" t="s">
        <v>343</v>
      </c>
      <c r="D42" s="12" t="s">
        <v>344</v>
      </c>
      <c r="E42" s="12" t="s">
        <v>345</v>
      </c>
      <c r="F42" s="12" t="s">
        <v>346</v>
      </c>
      <c r="G42" s="12" t="s">
        <v>347</v>
      </c>
      <c r="H42" s="12">
        <v>5.88</v>
      </c>
      <c r="I42" s="12">
        <v>18.12</v>
      </c>
      <c r="J42" s="12">
        <v>5.4</v>
      </c>
      <c r="K42" s="12">
        <v>0.48</v>
      </c>
      <c r="L42" s="12">
        <v>13.74</v>
      </c>
      <c r="M42" s="12">
        <v>4</v>
      </c>
      <c r="N42" s="12">
        <v>0</v>
      </c>
      <c r="O42" s="12">
        <v>11</v>
      </c>
      <c r="P42" s="12">
        <v>0</v>
      </c>
      <c r="Q42" s="12">
        <v>0</v>
      </c>
      <c r="R42" s="12">
        <v>2</v>
      </c>
      <c r="S42" s="12">
        <v>11</v>
      </c>
      <c r="T42" s="12">
        <v>0</v>
      </c>
      <c r="U42">
        <f t="shared" si="1"/>
        <v>544.06000000000006</v>
      </c>
      <c r="V42" s="23">
        <f>'Listado Equipos'!$B$8-W42</f>
        <v>38589.379999999997</v>
      </c>
      <c r="W42">
        <f t="shared" si="0"/>
        <v>3751.6200000000003</v>
      </c>
      <c r="X42">
        <f t="shared" si="2"/>
        <v>42</v>
      </c>
    </row>
    <row r="43" spans="1:24" ht="17.399999999999999" x14ac:dyDescent="0.3">
      <c r="A43" s="11">
        <v>45027</v>
      </c>
      <c r="B43" s="12">
        <v>251060</v>
      </c>
      <c r="C43" s="12" t="s">
        <v>343</v>
      </c>
      <c r="D43" s="12" t="s">
        <v>344</v>
      </c>
      <c r="E43" s="12" t="s">
        <v>345</v>
      </c>
      <c r="F43" s="12" t="s">
        <v>346</v>
      </c>
      <c r="G43" s="12" t="s">
        <v>347</v>
      </c>
      <c r="H43" s="12">
        <v>6.48</v>
      </c>
      <c r="I43" s="12">
        <v>17.52</v>
      </c>
      <c r="J43" s="12">
        <v>6.05</v>
      </c>
      <c r="K43" s="12">
        <v>0.43</v>
      </c>
      <c r="L43" s="12">
        <v>13.54</v>
      </c>
      <c r="M43" s="12">
        <v>4</v>
      </c>
      <c r="N43" s="12">
        <v>0</v>
      </c>
      <c r="O43" s="12">
        <v>8</v>
      </c>
      <c r="P43" s="12">
        <v>0</v>
      </c>
      <c r="Q43" s="12">
        <v>0</v>
      </c>
      <c r="R43" s="12">
        <v>1</v>
      </c>
      <c r="S43" s="12">
        <v>8</v>
      </c>
      <c r="T43" s="12">
        <v>0</v>
      </c>
      <c r="U43">
        <f t="shared" si="1"/>
        <v>550.54000000000008</v>
      </c>
      <c r="V43" s="23">
        <f>'Listado Equipos'!$B$8-W43</f>
        <v>38599</v>
      </c>
      <c r="W43">
        <f t="shared" si="0"/>
        <v>3742.0000000000005</v>
      </c>
      <c r="X43">
        <f t="shared" si="2"/>
        <v>43</v>
      </c>
    </row>
    <row r="44" spans="1:24" ht="17.399999999999999" x14ac:dyDescent="0.3">
      <c r="A44" s="11">
        <v>45028</v>
      </c>
      <c r="B44" s="12">
        <v>251060</v>
      </c>
      <c r="C44" s="12" t="s">
        <v>343</v>
      </c>
      <c r="D44" s="12" t="s">
        <v>344</v>
      </c>
      <c r="E44" s="12" t="s">
        <v>345</v>
      </c>
      <c r="F44" s="12" t="s">
        <v>346</v>
      </c>
      <c r="G44" s="12" t="s">
        <v>347</v>
      </c>
      <c r="H44" s="12">
        <v>18.670000000000002</v>
      </c>
      <c r="I44" s="12">
        <v>5.33</v>
      </c>
      <c r="J44" s="12">
        <v>17.62</v>
      </c>
      <c r="K44" s="12">
        <v>1.05</v>
      </c>
      <c r="L44" s="12">
        <v>57.91</v>
      </c>
      <c r="M44" s="12">
        <v>4</v>
      </c>
      <c r="N44" s="12">
        <v>0</v>
      </c>
      <c r="O44" s="12">
        <v>115</v>
      </c>
      <c r="P44" s="12">
        <v>11</v>
      </c>
      <c r="Q44" s="12">
        <v>3</v>
      </c>
      <c r="R44" s="12">
        <v>2</v>
      </c>
      <c r="S44" s="12">
        <v>131</v>
      </c>
      <c r="T44" s="12">
        <v>0</v>
      </c>
      <c r="U44">
        <f t="shared" si="1"/>
        <v>569.21</v>
      </c>
      <c r="V44" s="23">
        <f>'Listado Equipos'!$B$8-W44</f>
        <v>38611.5</v>
      </c>
      <c r="W44">
        <f t="shared" si="0"/>
        <v>3729.5000000000005</v>
      </c>
      <c r="X44">
        <f t="shared" si="2"/>
        <v>44</v>
      </c>
    </row>
    <row r="45" spans="1:24" ht="17.399999999999999" x14ac:dyDescent="0.3">
      <c r="A45" s="11">
        <v>45029</v>
      </c>
      <c r="B45" s="12">
        <v>251060</v>
      </c>
      <c r="C45" s="12" t="s">
        <v>343</v>
      </c>
      <c r="D45" s="12" t="s">
        <v>344</v>
      </c>
      <c r="E45" s="12" t="s">
        <v>345</v>
      </c>
      <c r="F45" s="12" t="s">
        <v>346</v>
      </c>
      <c r="G45" s="12" t="s">
        <v>347</v>
      </c>
      <c r="H45" s="12">
        <v>19.27</v>
      </c>
      <c r="I45" s="12">
        <v>4.7300000000000004</v>
      </c>
      <c r="J45" s="12">
        <v>18.600000000000001</v>
      </c>
      <c r="K45" s="12">
        <v>0.67</v>
      </c>
      <c r="L45" s="12">
        <v>61.7</v>
      </c>
      <c r="M45" s="12">
        <v>4</v>
      </c>
      <c r="N45" s="12">
        <v>0</v>
      </c>
      <c r="O45" s="12">
        <v>119</v>
      </c>
      <c r="P45" s="12">
        <v>9</v>
      </c>
      <c r="Q45" s="12">
        <v>0</v>
      </c>
      <c r="R45" s="12">
        <v>0</v>
      </c>
      <c r="S45" s="12">
        <v>133</v>
      </c>
      <c r="T45" s="12">
        <v>0</v>
      </c>
      <c r="U45">
        <f t="shared" si="1"/>
        <v>588.48</v>
      </c>
      <c r="V45" s="23">
        <f>'Listado Equipos'!$B$8-W45</f>
        <v>38624.35</v>
      </c>
      <c r="W45">
        <f t="shared" si="0"/>
        <v>3716.6500000000005</v>
      </c>
      <c r="X45">
        <f t="shared" si="2"/>
        <v>45</v>
      </c>
    </row>
    <row r="46" spans="1:24" ht="17.399999999999999" x14ac:dyDescent="0.3">
      <c r="A46" s="11">
        <v>45030</v>
      </c>
      <c r="B46" s="12">
        <v>251060</v>
      </c>
      <c r="C46" s="12" t="s">
        <v>343</v>
      </c>
      <c r="D46" s="12" t="s">
        <v>344</v>
      </c>
      <c r="E46" s="12" t="s">
        <v>345</v>
      </c>
      <c r="F46" s="12" t="s">
        <v>346</v>
      </c>
      <c r="G46" s="12" t="s">
        <v>347</v>
      </c>
      <c r="H46" s="12">
        <v>15.97</v>
      </c>
      <c r="I46" s="12">
        <v>8.0299999999999994</v>
      </c>
      <c r="J46" s="12">
        <v>15.9</v>
      </c>
      <c r="K46" s="12">
        <v>7.0000000000000007E-2</v>
      </c>
      <c r="L46" s="12">
        <v>49.18</v>
      </c>
      <c r="M46" s="12">
        <v>4</v>
      </c>
      <c r="N46" s="12">
        <v>0</v>
      </c>
      <c r="O46" s="12">
        <v>79</v>
      </c>
      <c r="P46" s="12">
        <v>2</v>
      </c>
      <c r="Q46" s="12">
        <v>0</v>
      </c>
      <c r="R46" s="12">
        <v>0</v>
      </c>
      <c r="S46" s="12">
        <v>89</v>
      </c>
      <c r="T46" s="12">
        <v>0</v>
      </c>
      <c r="U46">
        <f t="shared" si="1"/>
        <v>604.45000000000005</v>
      </c>
      <c r="V46" s="23">
        <f>'Listado Equipos'!$B$8-W46</f>
        <v>38633.019999999997</v>
      </c>
      <c r="W46">
        <f t="shared" si="0"/>
        <v>3707.9800000000005</v>
      </c>
      <c r="X46">
        <f t="shared" si="2"/>
        <v>46</v>
      </c>
    </row>
    <row r="47" spans="1:24" ht="17.399999999999999" x14ac:dyDescent="0.3">
      <c r="A47" s="11">
        <v>45031</v>
      </c>
      <c r="B47" s="12">
        <v>251060</v>
      </c>
      <c r="C47" s="12" t="s">
        <v>343</v>
      </c>
      <c r="D47" s="12" t="s">
        <v>344</v>
      </c>
      <c r="E47" s="12" t="s">
        <v>345</v>
      </c>
      <c r="F47" s="12" t="s">
        <v>346</v>
      </c>
      <c r="G47" s="12" t="s">
        <v>347</v>
      </c>
      <c r="H47" s="12">
        <v>14.27</v>
      </c>
      <c r="I47" s="12">
        <v>9.73</v>
      </c>
      <c r="J47" s="12">
        <v>13.72</v>
      </c>
      <c r="K47" s="12">
        <v>0.55000000000000004</v>
      </c>
      <c r="L47" s="12">
        <v>47.81</v>
      </c>
      <c r="M47" s="12">
        <v>4</v>
      </c>
      <c r="N47" s="12">
        <v>0</v>
      </c>
      <c r="O47" s="12">
        <v>95</v>
      </c>
      <c r="P47" s="12">
        <v>7</v>
      </c>
      <c r="Q47" s="12">
        <v>0</v>
      </c>
      <c r="R47" s="12">
        <v>4</v>
      </c>
      <c r="S47" s="12">
        <v>106</v>
      </c>
      <c r="T47" s="12">
        <v>0</v>
      </c>
      <c r="U47">
        <f t="shared" si="1"/>
        <v>618.72</v>
      </c>
      <c r="V47" s="23">
        <f>'Listado Equipos'!$B$8-W47</f>
        <v>38641.339999999997</v>
      </c>
      <c r="W47">
        <f t="shared" si="0"/>
        <v>3699.6600000000003</v>
      </c>
      <c r="X47">
        <f t="shared" si="2"/>
        <v>47</v>
      </c>
    </row>
    <row r="48" spans="1:24" ht="17.399999999999999" x14ac:dyDescent="0.3">
      <c r="A48" s="11">
        <v>45032</v>
      </c>
      <c r="B48" s="12">
        <v>251060</v>
      </c>
      <c r="C48" s="12" t="s">
        <v>343</v>
      </c>
      <c r="D48" s="12" t="s">
        <v>344</v>
      </c>
      <c r="E48" s="12" t="s">
        <v>345</v>
      </c>
      <c r="F48" s="12" t="s">
        <v>346</v>
      </c>
      <c r="G48" s="12" t="s">
        <v>347</v>
      </c>
      <c r="H48" s="12">
        <v>11.92</v>
      </c>
      <c r="I48" s="12">
        <v>12.08</v>
      </c>
      <c r="J48" s="12">
        <v>10.77</v>
      </c>
      <c r="K48" s="12">
        <v>1.1499999999999999</v>
      </c>
      <c r="L48" s="12">
        <v>40.869999999999997</v>
      </c>
      <c r="M48" s="12">
        <v>4</v>
      </c>
      <c r="N48" s="12">
        <v>0</v>
      </c>
      <c r="O48" s="12">
        <v>71</v>
      </c>
      <c r="P48" s="12">
        <v>5</v>
      </c>
      <c r="Q48" s="12">
        <v>0</v>
      </c>
      <c r="R48" s="12">
        <v>5</v>
      </c>
      <c r="S48" s="12">
        <v>78</v>
      </c>
      <c r="T48" s="12">
        <v>0</v>
      </c>
      <c r="U48">
        <f t="shared" si="1"/>
        <v>630.64</v>
      </c>
      <c r="V48" s="23">
        <f>'Listado Equipos'!$B$8-W48</f>
        <v>38641.82</v>
      </c>
      <c r="W48">
        <f t="shared" si="0"/>
        <v>3699.1800000000003</v>
      </c>
      <c r="X48">
        <f t="shared" si="2"/>
        <v>48</v>
      </c>
    </row>
    <row r="49" spans="1:24" ht="17.399999999999999" x14ac:dyDescent="0.3">
      <c r="A49" s="11">
        <v>45033</v>
      </c>
      <c r="B49" s="12">
        <v>251060</v>
      </c>
      <c r="C49" s="12" t="s">
        <v>343</v>
      </c>
      <c r="D49" s="12" t="s">
        <v>344</v>
      </c>
      <c r="E49" s="12" t="s">
        <v>345</v>
      </c>
      <c r="F49" s="12" t="s">
        <v>346</v>
      </c>
      <c r="G49" s="12" t="s">
        <v>347</v>
      </c>
      <c r="H49" s="12">
        <v>21.55</v>
      </c>
      <c r="I49" s="12">
        <v>2.4500000000000002</v>
      </c>
      <c r="J49" s="12">
        <v>18.48</v>
      </c>
      <c r="K49" s="12">
        <v>3.07</v>
      </c>
      <c r="L49" s="12">
        <v>55.52</v>
      </c>
      <c r="M49" s="12">
        <v>4</v>
      </c>
      <c r="N49" s="12">
        <v>0</v>
      </c>
      <c r="O49" s="12">
        <v>49</v>
      </c>
      <c r="P49" s="12">
        <v>6</v>
      </c>
      <c r="Q49" s="12">
        <v>0</v>
      </c>
      <c r="R49" s="12">
        <v>10</v>
      </c>
      <c r="S49" s="12">
        <v>56</v>
      </c>
      <c r="T49" s="12">
        <v>0</v>
      </c>
      <c r="U49">
        <f t="shared" si="1"/>
        <v>652.18999999999994</v>
      </c>
      <c r="V49" s="23">
        <f>'Listado Equipos'!$B$8-W49</f>
        <v>38649.370000000003</v>
      </c>
      <c r="W49">
        <f t="shared" si="0"/>
        <v>3691.63</v>
      </c>
      <c r="X49">
        <f t="shared" si="2"/>
        <v>49</v>
      </c>
    </row>
    <row r="50" spans="1:24" ht="17.399999999999999" x14ac:dyDescent="0.3">
      <c r="A50" s="11">
        <v>45034</v>
      </c>
      <c r="B50" s="12">
        <v>251060</v>
      </c>
      <c r="C50" s="12" t="s">
        <v>343</v>
      </c>
      <c r="D50" s="12" t="s">
        <v>344</v>
      </c>
      <c r="E50" s="12" t="s">
        <v>345</v>
      </c>
      <c r="F50" s="12" t="s">
        <v>346</v>
      </c>
      <c r="G50" s="12" t="s">
        <v>347</v>
      </c>
      <c r="H50" s="12">
        <v>16.77</v>
      </c>
      <c r="I50" s="12">
        <v>7.23</v>
      </c>
      <c r="J50" s="12">
        <v>15.95</v>
      </c>
      <c r="K50" s="12">
        <v>0.82</v>
      </c>
      <c r="L50" s="12">
        <v>53.23</v>
      </c>
      <c r="M50" s="12">
        <v>4</v>
      </c>
      <c r="N50" s="12">
        <v>0</v>
      </c>
      <c r="O50" s="12">
        <v>101</v>
      </c>
      <c r="P50" s="12">
        <v>6</v>
      </c>
      <c r="Q50" s="12">
        <v>0</v>
      </c>
      <c r="R50" s="12">
        <v>2</v>
      </c>
      <c r="S50" s="12">
        <v>110</v>
      </c>
      <c r="T50" s="12">
        <v>0</v>
      </c>
      <c r="U50">
        <f t="shared" si="1"/>
        <v>668.95999999999992</v>
      </c>
      <c r="V50" s="23">
        <f>'Listado Equipos'!$B$8-W50</f>
        <v>38661.74</v>
      </c>
      <c r="W50">
        <f t="shared" si="0"/>
        <v>3679.26</v>
      </c>
      <c r="X50">
        <f t="shared" si="2"/>
        <v>50</v>
      </c>
    </row>
    <row r="51" spans="1:24" ht="17.399999999999999" x14ac:dyDescent="0.3">
      <c r="A51" s="11">
        <v>45035</v>
      </c>
      <c r="B51" s="12">
        <v>251060</v>
      </c>
      <c r="C51" s="12" t="s">
        <v>343</v>
      </c>
      <c r="D51" s="12" t="s">
        <v>344</v>
      </c>
      <c r="E51" s="12" t="s">
        <v>345</v>
      </c>
      <c r="F51" s="12" t="s">
        <v>346</v>
      </c>
      <c r="G51" s="12" t="s">
        <v>347</v>
      </c>
      <c r="H51" s="12">
        <v>18.02</v>
      </c>
      <c r="I51" s="12">
        <v>5.98</v>
      </c>
      <c r="J51" s="12">
        <v>15.57</v>
      </c>
      <c r="K51" s="12">
        <v>2.4500000000000002</v>
      </c>
      <c r="L51" s="12">
        <v>54.59</v>
      </c>
      <c r="M51" s="12">
        <v>4</v>
      </c>
      <c r="N51" s="12">
        <v>0</v>
      </c>
      <c r="O51" s="12">
        <v>109</v>
      </c>
      <c r="P51" s="12">
        <v>5</v>
      </c>
      <c r="Q51" s="12">
        <v>0</v>
      </c>
      <c r="R51" s="12">
        <v>11</v>
      </c>
      <c r="S51" s="12">
        <v>131</v>
      </c>
      <c r="T51" s="12">
        <v>1</v>
      </c>
      <c r="U51">
        <f t="shared" si="1"/>
        <v>686.9799999999999</v>
      </c>
      <c r="V51" s="23">
        <f>'Listado Equipos'!$B$8-W51</f>
        <v>38672.269999999997</v>
      </c>
      <c r="W51">
        <f t="shared" si="0"/>
        <v>3668.73</v>
      </c>
      <c r="X51">
        <f t="shared" si="2"/>
        <v>51</v>
      </c>
    </row>
    <row r="52" spans="1:24" ht="17.399999999999999" x14ac:dyDescent="0.3">
      <c r="A52" s="11">
        <v>45036</v>
      </c>
      <c r="B52" s="12">
        <v>251060</v>
      </c>
      <c r="C52" s="12" t="s">
        <v>343</v>
      </c>
      <c r="D52" s="12" t="s">
        <v>344</v>
      </c>
      <c r="E52" s="12" t="s">
        <v>345</v>
      </c>
      <c r="F52" s="12" t="s">
        <v>346</v>
      </c>
      <c r="G52" s="12" t="s">
        <v>347</v>
      </c>
      <c r="H52" s="12">
        <v>8.1300000000000008</v>
      </c>
      <c r="I52" s="12">
        <v>15.87</v>
      </c>
      <c r="J52" s="12">
        <v>5.32</v>
      </c>
      <c r="K52" s="12">
        <v>2.82</v>
      </c>
      <c r="L52" s="12">
        <v>19.260000000000002</v>
      </c>
      <c r="M52" s="12">
        <v>5</v>
      </c>
      <c r="N52" s="12">
        <v>0</v>
      </c>
      <c r="O52" s="12">
        <v>62</v>
      </c>
      <c r="P52" s="12">
        <v>3</v>
      </c>
      <c r="Q52" s="12">
        <v>1</v>
      </c>
      <c r="R52" s="12">
        <v>19</v>
      </c>
      <c r="S52" s="12">
        <v>71</v>
      </c>
      <c r="T52" s="12">
        <v>3</v>
      </c>
      <c r="U52">
        <f t="shared" si="1"/>
        <v>695.1099999999999</v>
      </c>
      <c r="V52" s="23">
        <f>'Listado Equipos'!$B$8-W52</f>
        <v>38685.5</v>
      </c>
      <c r="W52">
        <f t="shared" si="0"/>
        <v>3655.5</v>
      </c>
      <c r="X52">
        <f t="shared" si="2"/>
        <v>52</v>
      </c>
    </row>
    <row r="53" spans="1:24" ht="17.399999999999999" x14ac:dyDescent="0.3">
      <c r="A53" s="11">
        <v>45037</v>
      </c>
      <c r="B53" s="12">
        <v>251060</v>
      </c>
      <c r="C53" s="12" t="s">
        <v>343</v>
      </c>
      <c r="D53" s="12" t="s">
        <v>344</v>
      </c>
      <c r="E53" s="12" t="s">
        <v>345</v>
      </c>
      <c r="F53" s="12" t="s">
        <v>346</v>
      </c>
      <c r="G53" s="12" t="s">
        <v>347</v>
      </c>
      <c r="H53" s="12">
        <v>0</v>
      </c>
      <c r="I53" s="12">
        <v>24</v>
      </c>
      <c r="J53" s="12">
        <v>0</v>
      </c>
      <c r="K53" s="12">
        <v>0</v>
      </c>
      <c r="L53" s="12">
        <v>0</v>
      </c>
      <c r="M53" s="12">
        <v>0</v>
      </c>
      <c r="N53" s="12">
        <v>0</v>
      </c>
      <c r="O53" s="12">
        <v>0</v>
      </c>
      <c r="P53" s="12">
        <v>0</v>
      </c>
      <c r="Q53" s="12">
        <v>0</v>
      </c>
      <c r="R53" s="12">
        <v>0</v>
      </c>
      <c r="S53" s="12">
        <v>0</v>
      </c>
      <c r="T53" s="12">
        <v>0</v>
      </c>
      <c r="U53">
        <f t="shared" si="1"/>
        <v>695.1099999999999</v>
      </c>
      <c r="V53" s="23">
        <f>'Listado Equipos'!$B$8-W53</f>
        <v>38693.379999999997</v>
      </c>
      <c r="W53">
        <f t="shared" si="0"/>
        <v>3647.62</v>
      </c>
      <c r="X53">
        <f t="shared" si="2"/>
        <v>53</v>
      </c>
    </row>
    <row r="54" spans="1:24" ht="17.399999999999999" x14ac:dyDescent="0.3">
      <c r="A54" s="11">
        <v>45038</v>
      </c>
      <c r="B54" s="12">
        <v>251060</v>
      </c>
      <c r="C54" s="12" t="s">
        <v>343</v>
      </c>
      <c r="D54" s="12" t="s">
        <v>344</v>
      </c>
      <c r="E54" s="12" t="s">
        <v>345</v>
      </c>
      <c r="F54" s="12" t="s">
        <v>346</v>
      </c>
      <c r="G54" s="12" t="s">
        <v>347</v>
      </c>
      <c r="H54" s="12">
        <v>0.38</v>
      </c>
      <c r="I54" s="12">
        <v>23.62</v>
      </c>
      <c r="J54" s="12">
        <v>0</v>
      </c>
      <c r="K54" s="12">
        <v>0.38</v>
      </c>
      <c r="L54" s="12">
        <v>0</v>
      </c>
      <c r="M54" s="12">
        <v>0</v>
      </c>
      <c r="N54" s="12">
        <v>0</v>
      </c>
      <c r="O54" s="12">
        <v>0</v>
      </c>
      <c r="P54" s="12">
        <v>0</v>
      </c>
      <c r="Q54" s="12">
        <v>0</v>
      </c>
      <c r="R54" s="12">
        <v>0</v>
      </c>
      <c r="S54" s="12">
        <v>0</v>
      </c>
      <c r="T54" s="12">
        <v>0</v>
      </c>
      <c r="U54">
        <f t="shared" si="1"/>
        <v>695.4899999999999</v>
      </c>
      <c r="V54" s="23">
        <f>'Listado Equipos'!$B$8-W54</f>
        <v>38703.33</v>
      </c>
      <c r="W54">
        <f t="shared" si="0"/>
        <v>3637.67</v>
      </c>
      <c r="X54">
        <f t="shared" si="2"/>
        <v>54</v>
      </c>
    </row>
    <row r="55" spans="1:24" ht="17.399999999999999" x14ac:dyDescent="0.3">
      <c r="A55" s="11">
        <v>45039</v>
      </c>
      <c r="B55" s="12">
        <v>251060</v>
      </c>
      <c r="C55" s="12" t="s">
        <v>343</v>
      </c>
      <c r="D55" s="12" t="s">
        <v>344</v>
      </c>
      <c r="E55" s="12" t="s">
        <v>345</v>
      </c>
      <c r="F55" s="12" t="s">
        <v>346</v>
      </c>
      <c r="G55" s="12" t="s">
        <v>347</v>
      </c>
      <c r="H55" s="12">
        <v>0</v>
      </c>
      <c r="I55" s="12">
        <v>24</v>
      </c>
      <c r="J55" s="12">
        <v>0</v>
      </c>
      <c r="K55" s="12">
        <v>0</v>
      </c>
      <c r="L55" s="12">
        <v>0</v>
      </c>
      <c r="M55" s="12">
        <v>0</v>
      </c>
      <c r="N55" s="12">
        <v>0</v>
      </c>
      <c r="O55" s="12">
        <v>0</v>
      </c>
      <c r="P55" s="12">
        <v>0</v>
      </c>
      <c r="Q55" s="12">
        <v>0</v>
      </c>
      <c r="R55" s="12">
        <v>0</v>
      </c>
      <c r="S55" s="12">
        <v>0</v>
      </c>
      <c r="T55" s="12">
        <v>0</v>
      </c>
      <c r="U55">
        <f t="shared" si="1"/>
        <v>695.4899999999999</v>
      </c>
      <c r="V55" s="23">
        <f>'Listado Equipos'!$B$8-W55</f>
        <v>38704.36</v>
      </c>
      <c r="W55">
        <f t="shared" si="0"/>
        <v>3636.64</v>
      </c>
      <c r="X55">
        <f t="shared" si="2"/>
        <v>55</v>
      </c>
    </row>
    <row r="56" spans="1:24" ht="17.399999999999999" x14ac:dyDescent="0.3">
      <c r="A56" s="11">
        <v>45042</v>
      </c>
      <c r="B56" s="12">
        <v>251060</v>
      </c>
      <c r="C56" s="12" t="s">
        <v>343</v>
      </c>
      <c r="D56" s="12" t="s">
        <v>344</v>
      </c>
      <c r="E56" s="12" t="s">
        <v>345</v>
      </c>
      <c r="F56" s="12" t="s">
        <v>346</v>
      </c>
      <c r="G56" s="12" t="s">
        <v>347</v>
      </c>
      <c r="H56" s="12">
        <v>0.78</v>
      </c>
      <c r="I56" s="12">
        <v>23.22</v>
      </c>
      <c r="J56" s="12">
        <v>0.08</v>
      </c>
      <c r="K56" s="12">
        <v>0.7</v>
      </c>
      <c r="L56" s="12">
        <v>0.1</v>
      </c>
      <c r="M56" s="12">
        <v>5</v>
      </c>
      <c r="N56" s="12">
        <v>0</v>
      </c>
      <c r="O56" s="12">
        <v>0</v>
      </c>
      <c r="P56" s="12">
        <v>0</v>
      </c>
      <c r="Q56" s="12">
        <v>0</v>
      </c>
      <c r="R56" s="12">
        <v>2</v>
      </c>
      <c r="S56" s="12">
        <v>0</v>
      </c>
      <c r="T56" s="12">
        <v>0</v>
      </c>
      <c r="U56">
        <f t="shared" si="1"/>
        <v>696.26999999999987</v>
      </c>
      <c r="V56" s="23">
        <f>'Listado Equipos'!$B$8-W56</f>
        <v>38710.839999999997</v>
      </c>
      <c r="W56">
        <f t="shared" si="0"/>
        <v>3630.16</v>
      </c>
      <c r="X56">
        <f t="shared" si="2"/>
        <v>56</v>
      </c>
    </row>
    <row r="57" spans="1:24" ht="17.399999999999999" x14ac:dyDescent="0.3">
      <c r="A57" s="11">
        <v>45043</v>
      </c>
      <c r="B57" s="12">
        <v>251060</v>
      </c>
      <c r="C57" s="12" t="s">
        <v>343</v>
      </c>
      <c r="D57" s="12" t="s">
        <v>344</v>
      </c>
      <c r="E57" s="12" t="s">
        <v>345</v>
      </c>
      <c r="F57" s="12" t="s">
        <v>346</v>
      </c>
      <c r="G57" s="12" t="s">
        <v>347</v>
      </c>
      <c r="H57" s="12">
        <v>20.75</v>
      </c>
      <c r="I57" s="12">
        <v>3.25</v>
      </c>
      <c r="J57" s="12">
        <v>18.88</v>
      </c>
      <c r="K57" s="12">
        <v>1.87</v>
      </c>
      <c r="L57" s="12">
        <v>64.98</v>
      </c>
      <c r="M57" s="12">
        <v>4</v>
      </c>
      <c r="N57" s="12">
        <v>0</v>
      </c>
      <c r="O57" s="12">
        <v>95</v>
      </c>
      <c r="P57" s="12">
        <v>17</v>
      </c>
      <c r="Q57" s="12">
        <v>1</v>
      </c>
      <c r="R57" s="12">
        <v>7</v>
      </c>
      <c r="S57" s="12">
        <v>108</v>
      </c>
      <c r="T57" s="12">
        <v>0</v>
      </c>
      <c r="U57">
        <f t="shared" si="1"/>
        <v>717.01999999999987</v>
      </c>
      <c r="V57" s="23">
        <f>'Listado Equipos'!$B$8-W57</f>
        <v>38721.910000000003</v>
      </c>
      <c r="W57">
        <f t="shared" si="0"/>
        <v>3619.0899999999997</v>
      </c>
      <c r="X57">
        <f t="shared" si="2"/>
        <v>57</v>
      </c>
    </row>
    <row r="58" spans="1:24" ht="17.399999999999999" x14ac:dyDescent="0.3">
      <c r="A58" s="11">
        <v>45044</v>
      </c>
      <c r="B58" s="12">
        <v>251060</v>
      </c>
      <c r="C58" s="12" t="s">
        <v>343</v>
      </c>
      <c r="D58" s="12" t="s">
        <v>344</v>
      </c>
      <c r="E58" s="12" t="s">
        <v>345</v>
      </c>
      <c r="F58" s="12" t="s">
        <v>346</v>
      </c>
      <c r="G58" s="12" t="s">
        <v>347</v>
      </c>
      <c r="H58" s="12">
        <v>16.05</v>
      </c>
      <c r="I58" s="12">
        <v>7.95</v>
      </c>
      <c r="J58" s="12">
        <v>15.25</v>
      </c>
      <c r="K58" s="12">
        <v>0.8</v>
      </c>
      <c r="L58" s="12">
        <v>54.98</v>
      </c>
      <c r="M58" s="12">
        <v>5</v>
      </c>
      <c r="N58" s="12">
        <v>0</v>
      </c>
      <c r="O58" s="12">
        <v>174</v>
      </c>
      <c r="P58" s="12">
        <v>14</v>
      </c>
      <c r="Q58" s="12">
        <v>0</v>
      </c>
      <c r="R58" s="12">
        <v>1</v>
      </c>
      <c r="S58" s="12">
        <v>211</v>
      </c>
      <c r="T58" s="12">
        <v>0</v>
      </c>
      <c r="U58">
        <f t="shared" si="1"/>
        <v>733.06999999999982</v>
      </c>
      <c r="V58" s="23">
        <f>'Listado Equipos'!$B$8-W58</f>
        <v>38732.81</v>
      </c>
      <c r="W58">
        <f t="shared" si="0"/>
        <v>3608.1899999999996</v>
      </c>
      <c r="X58">
        <f t="shared" si="2"/>
        <v>58</v>
      </c>
    </row>
    <row r="59" spans="1:24" ht="17.399999999999999" x14ac:dyDescent="0.3">
      <c r="A59" s="11">
        <v>45045</v>
      </c>
      <c r="B59" s="12">
        <v>251060</v>
      </c>
      <c r="C59" s="12" t="s">
        <v>343</v>
      </c>
      <c r="D59" s="12" t="s">
        <v>344</v>
      </c>
      <c r="E59" s="12" t="s">
        <v>345</v>
      </c>
      <c r="F59" s="12" t="s">
        <v>346</v>
      </c>
      <c r="G59" s="12" t="s">
        <v>347</v>
      </c>
      <c r="H59" s="12">
        <v>8.15</v>
      </c>
      <c r="I59" s="12">
        <v>15.85</v>
      </c>
      <c r="J59" s="12">
        <v>7.98</v>
      </c>
      <c r="K59" s="12">
        <v>0.17</v>
      </c>
      <c r="L59" s="12">
        <v>32.65</v>
      </c>
      <c r="M59" s="12">
        <v>5</v>
      </c>
      <c r="N59" s="12">
        <v>0</v>
      </c>
      <c r="O59" s="12">
        <v>137</v>
      </c>
      <c r="P59" s="12">
        <v>5</v>
      </c>
      <c r="Q59" s="12">
        <v>0</v>
      </c>
      <c r="R59" s="12">
        <v>1</v>
      </c>
      <c r="S59" s="12">
        <v>153</v>
      </c>
      <c r="T59" s="12">
        <v>0</v>
      </c>
      <c r="U59">
        <f t="shared" si="1"/>
        <v>741.2199999999998</v>
      </c>
      <c r="V59" s="23">
        <f>'Listado Equipos'!$B$8-W59</f>
        <v>38738.910000000003</v>
      </c>
      <c r="W59">
        <f t="shared" si="0"/>
        <v>3602.0899999999997</v>
      </c>
      <c r="X59">
        <f t="shared" si="2"/>
        <v>59</v>
      </c>
    </row>
    <row r="60" spans="1:24" ht="17.399999999999999" x14ac:dyDescent="0.3">
      <c r="A60" s="11">
        <v>45046</v>
      </c>
      <c r="B60" s="12">
        <v>251060</v>
      </c>
      <c r="C60" s="12" t="s">
        <v>343</v>
      </c>
      <c r="D60" s="12" t="s">
        <v>344</v>
      </c>
      <c r="E60" s="12" t="s">
        <v>345</v>
      </c>
      <c r="F60" s="12" t="s">
        <v>346</v>
      </c>
      <c r="G60" s="12" t="s">
        <v>347</v>
      </c>
      <c r="H60" s="12">
        <v>8.27</v>
      </c>
      <c r="I60" s="12">
        <v>15.73</v>
      </c>
      <c r="J60" s="12">
        <v>8.02</v>
      </c>
      <c r="K60" s="12">
        <v>0.25</v>
      </c>
      <c r="L60" s="12">
        <v>36.44</v>
      </c>
      <c r="M60" s="12">
        <v>6</v>
      </c>
      <c r="N60" s="12">
        <v>0</v>
      </c>
      <c r="O60" s="12">
        <v>162</v>
      </c>
      <c r="P60" s="12">
        <v>4</v>
      </c>
      <c r="Q60" s="12">
        <v>0</v>
      </c>
      <c r="R60" s="12">
        <v>1</v>
      </c>
      <c r="S60" s="12">
        <v>190</v>
      </c>
      <c r="T60" s="12">
        <v>0</v>
      </c>
      <c r="U60">
        <f t="shared" si="1"/>
        <v>749.48999999999978</v>
      </c>
      <c r="V60" s="23">
        <f>'Listado Equipos'!$B$8-W60</f>
        <v>38746.980000000003</v>
      </c>
      <c r="W60">
        <f t="shared" si="0"/>
        <v>3594.0199999999995</v>
      </c>
      <c r="X60">
        <f t="shared" si="2"/>
        <v>60</v>
      </c>
    </row>
    <row r="61" spans="1:24" ht="17.399999999999999" x14ac:dyDescent="0.3">
      <c r="A61" s="11">
        <v>45047</v>
      </c>
      <c r="B61" s="12">
        <v>251060</v>
      </c>
      <c r="C61" s="12" t="s">
        <v>343</v>
      </c>
      <c r="D61" s="12" t="s">
        <v>344</v>
      </c>
      <c r="E61" s="12" t="s">
        <v>345</v>
      </c>
      <c r="F61" s="12" t="s">
        <v>346</v>
      </c>
      <c r="G61" s="12" t="s">
        <v>347</v>
      </c>
      <c r="H61" s="12">
        <v>0</v>
      </c>
      <c r="I61" s="12">
        <v>24</v>
      </c>
      <c r="J61" s="12">
        <v>0</v>
      </c>
      <c r="K61" s="12">
        <v>0</v>
      </c>
      <c r="L61" s="12">
        <v>0</v>
      </c>
      <c r="M61" s="12">
        <v>0</v>
      </c>
      <c r="N61" s="12">
        <v>0</v>
      </c>
      <c r="O61" s="12">
        <v>0</v>
      </c>
      <c r="P61" s="12">
        <v>0</v>
      </c>
      <c r="Q61" s="12">
        <v>0</v>
      </c>
      <c r="R61" s="12">
        <v>0</v>
      </c>
      <c r="S61" s="12">
        <v>0</v>
      </c>
      <c r="T61" s="12">
        <v>0</v>
      </c>
      <c r="U61">
        <f t="shared" si="1"/>
        <v>749.48999999999978</v>
      </c>
      <c r="V61" s="23">
        <f>'Listado Equipos'!$B$8-W61</f>
        <v>38759.300000000003</v>
      </c>
      <c r="W61">
        <f t="shared" si="0"/>
        <v>3581.6999999999994</v>
      </c>
      <c r="X61">
        <f t="shared" si="2"/>
        <v>61</v>
      </c>
    </row>
    <row r="62" spans="1:24" ht="17.399999999999999" x14ac:dyDescent="0.3">
      <c r="A62" s="11">
        <v>45048</v>
      </c>
      <c r="B62" s="12">
        <v>251060</v>
      </c>
      <c r="C62" s="12" t="s">
        <v>343</v>
      </c>
      <c r="D62" s="12" t="s">
        <v>344</v>
      </c>
      <c r="E62" s="12" t="s">
        <v>345</v>
      </c>
      <c r="F62" s="12" t="s">
        <v>346</v>
      </c>
      <c r="G62" s="12" t="s">
        <v>347</v>
      </c>
      <c r="H62" s="12">
        <v>11.58</v>
      </c>
      <c r="I62" s="12">
        <v>12.42</v>
      </c>
      <c r="J62" s="12">
        <v>10.75</v>
      </c>
      <c r="K62" s="12">
        <v>0.83</v>
      </c>
      <c r="L62" s="12">
        <v>33.58</v>
      </c>
      <c r="M62" s="12">
        <v>5</v>
      </c>
      <c r="N62" s="12">
        <v>0</v>
      </c>
      <c r="O62" s="12">
        <v>110</v>
      </c>
      <c r="P62" s="12">
        <v>12</v>
      </c>
      <c r="Q62" s="12">
        <v>0</v>
      </c>
      <c r="R62" s="12">
        <v>6</v>
      </c>
      <c r="S62" s="12">
        <v>121</v>
      </c>
      <c r="T62" s="12">
        <v>1</v>
      </c>
      <c r="U62">
        <f t="shared" si="1"/>
        <v>761.06999999999982</v>
      </c>
      <c r="V62" s="23">
        <f>'Listado Equipos'!$B$8-W62</f>
        <v>38759.800000000003</v>
      </c>
      <c r="W62">
        <f t="shared" si="0"/>
        <v>3581.1999999999994</v>
      </c>
      <c r="X62">
        <f t="shared" si="2"/>
        <v>62</v>
      </c>
    </row>
    <row r="63" spans="1:24" ht="17.399999999999999" x14ac:dyDescent="0.3">
      <c r="A63" s="11">
        <v>45049</v>
      </c>
      <c r="B63" s="12">
        <v>251060</v>
      </c>
      <c r="C63" s="12" t="s">
        <v>343</v>
      </c>
      <c r="D63" s="12" t="s">
        <v>344</v>
      </c>
      <c r="E63" s="12" t="s">
        <v>345</v>
      </c>
      <c r="F63" s="12" t="s">
        <v>346</v>
      </c>
      <c r="G63" s="12" t="s">
        <v>347</v>
      </c>
      <c r="H63" s="12">
        <v>10.199999999999999</v>
      </c>
      <c r="I63" s="12">
        <v>13.8</v>
      </c>
      <c r="J63" s="12">
        <v>9.9</v>
      </c>
      <c r="K63" s="12">
        <v>0.3</v>
      </c>
      <c r="L63" s="12">
        <v>29</v>
      </c>
      <c r="M63" s="12">
        <v>4</v>
      </c>
      <c r="N63" s="12">
        <v>0</v>
      </c>
      <c r="O63" s="12">
        <v>52</v>
      </c>
      <c r="P63" s="12">
        <v>6</v>
      </c>
      <c r="Q63" s="12">
        <v>0</v>
      </c>
      <c r="R63" s="12">
        <v>1</v>
      </c>
      <c r="S63" s="12">
        <v>60</v>
      </c>
      <c r="T63" s="12">
        <v>0</v>
      </c>
      <c r="U63">
        <f t="shared" si="1"/>
        <v>771.26999999999987</v>
      </c>
      <c r="V63" s="23">
        <f>'Listado Equipos'!$B$8-W63</f>
        <v>38765.67</v>
      </c>
      <c r="W63">
        <f t="shared" si="0"/>
        <v>3575.3299999999995</v>
      </c>
      <c r="X63">
        <f t="shared" si="2"/>
        <v>63</v>
      </c>
    </row>
    <row r="64" spans="1:24" ht="17.399999999999999" x14ac:dyDescent="0.3">
      <c r="A64" s="11">
        <v>45050</v>
      </c>
      <c r="B64" s="12">
        <v>251060</v>
      </c>
      <c r="C64" s="12" t="s">
        <v>343</v>
      </c>
      <c r="D64" s="12" t="s">
        <v>344</v>
      </c>
      <c r="E64" s="12" t="s">
        <v>345</v>
      </c>
      <c r="F64" s="12" t="s">
        <v>346</v>
      </c>
      <c r="G64" s="12" t="s">
        <v>347</v>
      </c>
      <c r="H64" s="12">
        <v>13.33</v>
      </c>
      <c r="I64" s="12">
        <v>10.67</v>
      </c>
      <c r="J64" s="12">
        <v>12.77</v>
      </c>
      <c r="K64" s="12">
        <v>0.56999999999999995</v>
      </c>
      <c r="L64" s="12">
        <v>43.7</v>
      </c>
      <c r="M64" s="12">
        <v>4</v>
      </c>
      <c r="N64" s="12">
        <v>0</v>
      </c>
      <c r="O64" s="12">
        <v>70</v>
      </c>
      <c r="P64" s="12">
        <v>3</v>
      </c>
      <c r="Q64" s="12">
        <v>0</v>
      </c>
      <c r="R64" s="12">
        <v>2</v>
      </c>
      <c r="S64" s="12">
        <v>86</v>
      </c>
      <c r="T64" s="12">
        <v>0</v>
      </c>
      <c r="U64">
        <f t="shared" si="1"/>
        <v>784.59999999999991</v>
      </c>
      <c r="V64" s="23">
        <f>'Listado Equipos'!$B$8-W64</f>
        <v>38774.67</v>
      </c>
      <c r="W64">
        <f t="shared" si="0"/>
        <v>3566.3299999999995</v>
      </c>
      <c r="X64">
        <f t="shared" si="2"/>
        <v>64</v>
      </c>
    </row>
    <row r="65" spans="1:24" ht="17.399999999999999" x14ac:dyDescent="0.3">
      <c r="A65" s="11">
        <v>45051</v>
      </c>
      <c r="B65" s="12">
        <v>251060</v>
      </c>
      <c r="C65" s="12" t="s">
        <v>343</v>
      </c>
      <c r="D65" s="12" t="s">
        <v>344</v>
      </c>
      <c r="E65" s="12" t="s">
        <v>345</v>
      </c>
      <c r="F65" s="12" t="s">
        <v>346</v>
      </c>
      <c r="G65" s="12" t="s">
        <v>347</v>
      </c>
      <c r="H65" s="12">
        <v>8.02</v>
      </c>
      <c r="I65" s="12">
        <v>15.98</v>
      </c>
      <c r="J65" s="12">
        <v>7.28</v>
      </c>
      <c r="K65" s="12">
        <v>0.73</v>
      </c>
      <c r="L65" s="12">
        <v>25.26</v>
      </c>
      <c r="M65" s="12">
        <v>4</v>
      </c>
      <c r="N65" s="12">
        <v>0</v>
      </c>
      <c r="O65" s="12">
        <v>31</v>
      </c>
      <c r="P65" s="12">
        <v>2</v>
      </c>
      <c r="Q65" s="12">
        <v>0</v>
      </c>
      <c r="R65" s="12">
        <v>1</v>
      </c>
      <c r="S65" s="12">
        <v>35</v>
      </c>
      <c r="T65" s="12">
        <v>0</v>
      </c>
      <c r="U65">
        <f t="shared" si="1"/>
        <v>792.61999999999989</v>
      </c>
      <c r="V65" s="23">
        <f>'Listado Equipos'!$B$8-W65</f>
        <v>38784.449999999997</v>
      </c>
      <c r="W65">
        <f t="shared" si="0"/>
        <v>3556.5499999999993</v>
      </c>
      <c r="X65">
        <f t="shared" si="2"/>
        <v>65</v>
      </c>
    </row>
    <row r="66" spans="1:24" ht="17.399999999999999" x14ac:dyDescent="0.3">
      <c r="A66" s="11">
        <v>45052</v>
      </c>
      <c r="B66" s="12">
        <v>251060</v>
      </c>
      <c r="C66" s="12" t="s">
        <v>343</v>
      </c>
      <c r="D66" s="12" t="s">
        <v>344</v>
      </c>
      <c r="E66" s="12" t="s">
        <v>345</v>
      </c>
      <c r="F66" s="12" t="s">
        <v>346</v>
      </c>
      <c r="G66" s="12" t="s">
        <v>347</v>
      </c>
      <c r="H66" s="12">
        <v>11.1</v>
      </c>
      <c r="I66" s="12">
        <v>12.9</v>
      </c>
      <c r="J66" s="12">
        <v>10.95</v>
      </c>
      <c r="K66" s="12">
        <v>0.15</v>
      </c>
      <c r="L66" s="12">
        <v>38.33</v>
      </c>
      <c r="M66" s="12">
        <v>4</v>
      </c>
      <c r="N66" s="12">
        <v>0</v>
      </c>
      <c r="O66" s="12">
        <v>78</v>
      </c>
      <c r="P66" s="12">
        <v>4</v>
      </c>
      <c r="Q66" s="12">
        <v>1</v>
      </c>
      <c r="R66" s="12">
        <v>1</v>
      </c>
      <c r="S66" s="12">
        <v>83</v>
      </c>
      <c r="T66" s="12">
        <v>0</v>
      </c>
      <c r="U66">
        <f t="shared" si="1"/>
        <v>803.71999999999991</v>
      </c>
      <c r="V66" s="23">
        <f>'Listado Equipos'!$B$8-W66</f>
        <v>38797.270000000004</v>
      </c>
      <c r="W66">
        <f t="shared" si="0"/>
        <v>3543.7299999999991</v>
      </c>
      <c r="X66">
        <f t="shared" si="2"/>
        <v>66</v>
      </c>
    </row>
    <row r="67" spans="1:24" ht="17.399999999999999" x14ac:dyDescent="0.3">
      <c r="A67" s="11">
        <v>45053</v>
      </c>
      <c r="B67" s="12">
        <v>251060</v>
      </c>
      <c r="C67" s="12" t="s">
        <v>343</v>
      </c>
      <c r="D67" s="12" t="s">
        <v>344</v>
      </c>
      <c r="E67" s="12" t="s">
        <v>345</v>
      </c>
      <c r="F67" s="12" t="s">
        <v>346</v>
      </c>
      <c r="G67" s="12" t="s">
        <v>347</v>
      </c>
      <c r="H67" s="12">
        <v>7.67</v>
      </c>
      <c r="I67" s="12">
        <v>16.329999999999998</v>
      </c>
      <c r="J67" s="12">
        <v>6.93</v>
      </c>
      <c r="K67" s="12">
        <v>0.73</v>
      </c>
      <c r="L67" s="12">
        <v>24.76</v>
      </c>
      <c r="M67" s="12">
        <v>5</v>
      </c>
      <c r="N67" s="12">
        <v>0</v>
      </c>
      <c r="O67" s="12">
        <v>24</v>
      </c>
      <c r="P67" s="12">
        <v>1</v>
      </c>
      <c r="Q67" s="12">
        <v>0</v>
      </c>
      <c r="R67" s="12">
        <v>4</v>
      </c>
      <c r="S67" s="12">
        <v>26</v>
      </c>
      <c r="T67" s="12">
        <v>0</v>
      </c>
      <c r="U67">
        <f t="shared" si="1"/>
        <v>811.38999999999987</v>
      </c>
      <c r="V67" s="23">
        <f>'Listado Equipos'!$B$8-W67</f>
        <v>38812.020000000004</v>
      </c>
      <c r="W67">
        <f t="shared" ref="W67:W130" si="3">LARGE($U$2:$U$400,X67-1)</f>
        <v>3528.9799999999991</v>
      </c>
      <c r="X67">
        <f t="shared" si="2"/>
        <v>67</v>
      </c>
    </row>
    <row r="68" spans="1:24" ht="17.399999999999999" x14ac:dyDescent="0.3">
      <c r="A68" s="11">
        <v>45054</v>
      </c>
      <c r="B68" s="12">
        <v>251060</v>
      </c>
      <c r="C68" s="12" t="s">
        <v>343</v>
      </c>
      <c r="D68" s="12" t="s">
        <v>344</v>
      </c>
      <c r="E68" s="12" t="s">
        <v>345</v>
      </c>
      <c r="F68" s="12" t="s">
        <v>346</v>
      </c>
      <c r="G68" s="12" t="s">
        <v>347</v>
      </c>
      <c r="H68" s="12">
        <v>10</v>
      </c>
      <c r="I68" s="12">
        <v>14</v>
      </c>
      <c r="J68" s="12">
        <v>9.9700000000000006</v>
      </c>
      <c r="K68" s="12">
        <v>0.03</v>
      </c>
      <c r="L68" s="12">
        <v>27.64</v>
      </c>
      <c r="M68" s="12">
        <v>4</v>
      </c>
      <c r="N68" s="12">
        <v>0</v>
      </c>
      <c r="O68" s="12">
        <v>35</v>
      </c>
      <c r="P68" s="12">
        <v>1</v>
      </c>
      <c r="Q68" s="12">
        <v>0</v>
      </c>
      <c r="R68" s="12">
        <v>0</v>
      </c>
      <c r="S68" s="12">
        <v>37</v>
      </c>
      <c r="T68" s="12">
        <v>0</v>
      </c>
      <c r="U68">
        <f t="shared" ref="U68:U131" si="4">H68+U67</f>
        <v>821.38999999999987</v>
      </c>
      <c r="V68" s="23">
        <f>'Listado Equipos'!$B$8-W68</f>
        <v>38823.32</v>
      </c>
      <c r="W68">
        <f t="shared" si="3"/>
        <v>3517.6799999999989</v>
      </c>
      <c r="X68">
        <f t="shared" ref="X68:X131" si="5">X67+1</f>
        <v>68</v>
      </c>
    </row>
    <row r="69" spans="1:24" ht="17.399999999999999" x14ac:dyDescent="0.3">
      <c r="A69" s="11">
        <v>45055</v>
      </c>
      <c r="B69" s="12">
        <v>251060</v>
      </c>
      <c r="C69" s="12" t="s">
        <v>343</v>
      </c>
      <c r="D69" s="12" t="s">
        <v>344</v>
      </c>
      <c r="E69" s="12" t="s">
        <v>345</v>
      </c>
      <c r="F69" s="12" t="s">
        <v>346</v>
      </c>
      <c r="G69" s="12" t="s">
        <v>347</v>
      </c>
      <c r="H69" s="12">
        <v>2.7</v>
      </c>
      <c r="I69" s="12">
        <v>21.3</v>
      </c>
      <c r="J69" s="12">
        <v>2.7</v>
      </c>
      <c r="K69" s="12">
        <v>0</v>
      </c>
      <c r="L69" s="12">
        <v>9.06</v>
      </c>
      <c r="M69" s="12">
        <v>5</v>
      </c>
      <c r="N69" s="12">
        <v>0</v>
      </c>
      <c r="O69" s="12">
        <v>19</v>
      </c>
      <c r="P69" s="12">
        <v>1</v>
      </c>
      <c r="Q69" s="12">
        <v>0</v>
      </c>
      <c r="R69" s="12">
        <v>0</v>
      </c>
      <c r="S69" s="12">
        <v>20</v>
      </c>
      <c r="T69" s="12">
        <v>0</v>
      </c>
      <c r="U69">
        <f t="shared" si="4"/>
        <v>824.08999999999992</v>
      </c>
      <c r="V69" s="23">
        <f>'Listado Equipos'!$B$8-W69</f>
        <v>38824.04</v>
      </c>
      <c r="W69">
        <f t="shared" si="3"/>
        <v>3516.9599999999991</v>
      </c>
      <c r="X69">
        <f t="shared" si="5"/>
        <v>69</v>
      </c>
    </row>
    <row r="70" spans="1:24" ht="17.399999999999999" x14ac:dyDescent="0.3">
      <c r="A70" s="11">
        <v>45056</v>
      </c>
      <c r="B70" s="12">
        <v>251060</v>
      </c>
      <c r="C70" s="12" t="s">
        <v>343</v>
      </c>
      <c r="D70" s="12" t="s">
        <v>344</v>
      </c>
      <c r="E70" s="12" t="s">
        <v>345</v>
      </c>
      <c r="F70" s="12" t="s">
        <v>346</v>
      </c>
      <c r="G70" s="12" t="s">
        <v>347</v>
      </c>
      <c r="H70" s="12">
        <v>4.75</v>
      </c>
      <c r="I70" s="12">
        <v>19.25</v>
      </c>
      <c r="J70" s="12">
        <v>4</v>
      </c>
      <c r="K70" s="12">
        <v>0.75</v>
      </c>
      <c r="L70" s="12">
        <v>12.12</v>
      </c>
      <c r="M70" s="12">
        <v>4</v>
      </c>
      <c r="N70" s="12">
        <v>0</v>
      </c>
      <c r="O70" s="12">
        <v>7</v>
      </c>
      <c r="P70" s="12">
        <v>1</v>
      </c>
      <c r="Q70" s="12">
        <v>0</v>
      </c>
      <c r="R70" s="12">
        <v>3</v>
      </c>
      <c r="S70" s="12">
        <v>7</v>
      </c>
      <c r="T70" s="12">
        <v>0</v>
      </c>
      <c r="U70">
        <f t="shared" si="4"/>
        <v>828.83999999999992</v>
      </c>
      <c r="V70" s="23">
        <f>'Listado Equipos'!$B$8-W70</f>
        <v>38833.72</v>
      </c>
      <c r="W70">
        <f t="shared" si="3"/>
        <v>3507.2799999999993</v>
      </c>
      <c r="X70">
        <f t="shared" si="5"/>
        <v>70</v>
      </c>
    </row>
    <row r="71" spans="1:24" ht="17.399999999999999" x14ac:dyDescent="0.3">
      <c r="A71" s="11">
        <v>45057</v>
      </c>
      <c r="B71" s="12">
        <v>251060</v>
      </c>
      <c r="C71" s="12" t="s">
        <v>343</v>
      </c>
      <c r="D71" s="12" t="s">
        <v>344</v>
      </c>
      <c r="E71" s="12" t="s">
        <v>345</v>
      </c>
      <c r="F71" s="12" t="s">
        <v>346</v>
      </c>
      <c r="G71" s="12" t="s">
        <v>347</v>
      </c>
      <c r="H71" s="12">
        <v>16.670000000000002</v>
      </c>
      <c r="I71" s="12">
        <v>7.33</v>
      </c>
      <c r="J71" s="12">
        <v>16.23</v>
      </c>
      <c r="K71" s="12">
        <v>0.43</v>
      </c>
      <c r="L71" s="12">
        <v>65.430000000000007</v>
      </c>
      <c r="M71" s="12">
        <v>5</v>
      </c>
      <c r="N71" s="12">
        <v>0</v>
      </c>
      <c r="O71" s="12">
        <v>152</v>
      </c>
      <c r="P71" s="12">
        <v>4</v>
      </c>
      <c r="Q71" s="12">
        <v>0</v>
      </c>
      <c r="R71" s="12">
        <v>0</v>
      </c>
      <c r="S71" s="12">
        <v>174</v>
      </c>
      <c r="T71" s="12">
        <v>0</v>
      </c>
      <c r="U71">
        <f t="shared" si="4"/>
        <v>845.50999999999988</v>
      </c>
      <c r="V71" s="23">
        <f>'Listado Equipos'!$B$8-W71</f>
        <v>38842.14</v>
      </c>
      <c r="W71">
        <f t="shared" si="3"/>
        <v>3498.8599999999992</v>
      </c>
      <c r="X71">
        <f t="shared" si="5"/>
        <v>71</v>
      </c>
    </row>
    <row r="72" spans="1:24" ht="17.399999999999999" x14ac:dyDescent="0.3">
      <c r="A72" s="11">
        <v>45058</v>
      </c>
      <c r="B72" s="12">
        <v>251060</v>
      </c>
      <c r="C72" s="12" t="s">
        <v>343</v>
      </c>
      <c r="D72" s="12" t="s">
        <v>344</v>
      </c>
      <c r="E72" s="12" t="s">
        <v>345</v>
      </c>
      <c r="F72" s="12" t="s">
        <v>346</v>
      </c>
      <c r="G72" s="12" t="s">
        <v>347</v>
      </c>
      <c r="H72" s="12">
        <v>20.62</v>
      </c>
      <c r="I72" s="12">
        <v>3.38</v>
      </c>
      <c r="J72" s="12">
        <v>20.170000000000002</v>
      </c>
      <c r="K72" s="12">
        <v>0.45</v>
      </c>
      <c r="L72" s="12">
        <v>87.25</v>
      </c>
      <c r="M72" s="12">
        <v>5</v>
      </c>
      <c r="N72" s="12">
        <v>0</v>
      </c>
      <c r="O72" s="12">
        <v>269</v>
      </c>
      <c r="P72" s="12">
        <v>11</v>
      </c>
      <c r="Q72" s="12">
        <v>1</v>
      </c>
      <c r="R72" s="12">
        <v>1</v>
      </c>
      <c r="S72" s="12">
        <v>307</v>
      </c>
      <c r="T72" s="12">
        <v>0</v>
      </c>
      <c r="U72">
        <f t="shared" si="4"/>
        <v>866.12999999999988</v>
      </c>
      <c r="V72" s="23">
        <f>'Listado Equipos'!$B$8-W72</f>
        <v>38854.79</v>
      </c>
      <c r="W72">
        <f t="shared" si="3"/>
        <v>3486.2099999999991</v>
      </c>
      <c r="X72">
        <f t="shared" si="5"/>
        <v>72</v>
      </c>
    </row>
    <row r="73" spans="1:24" ht="17.399999999999999" x14ac:dyDescent="0.3">
      <c r="A73" s="11">
        <v>45059</v>
      </c>
      <c r="B73" s="12">
        <v>251060</v>
      </c>
      <c r="C73" s="12" t="s">
        <v>343</v>
      </c>
      <c r="D73" s="12" t="s">
        <v>344</v>
      </c>
      <c r="E73" s="12" t="s">
        <v>345</v>
      </c>
      <c r="F73" s="12" t="s">
        <v>346</v>
      </c>
      <c r="G73" s="12" t="s">
        <v>347</v>
      </c>
      <c r="H73" s="12">
        <v>9.65</v>
      </c>
      <c r="I73" s="12">
        <v>14.35</v>
      </c>
      <c r="J73" s="12">
        <v>9.48</v>
      </c>
      <c r="K73" s="12">
        <v>0.17</v>
      </c>
      <c r="L73" s="12">
        <v>35.119999999999997</v>
      </c>
      <c r="M73" s="12">
        <v>4</v>
      </c>
      <c r="N73" s="12">
        <v>0</v>
      </c>
      <c r="O73" s="12">
        <v>85</v>
      </c>
      <c r="P73" s="12">
        <v>2</v>
      </c>
      <c r="Q73" s="12">
        <v>0</v>
      </c>
      <c r="R73" s="12">
        <v>0</v>
      </c>
      <c r="S73" s="12">
        <v>93</v>
      </c>
      <c r="T73" s="12">
        <v>0</v>
      </c>
      <c r="U73">
        <f t="shared" si="4"/>
        <v>875.77999999999986</v>
      </c>
      <c r="V73" s="23">
        <f>'Listado Equipos'!$B$8-W73</f>
        <v>38870.51</v>
      </c>
      <c r="W73">
        <f t="shared" si="3"/>
        <v>3470.4899999999993</v>
      </c>
      <c r="X73">
        <f t="shared" si="5"/>
        <v>73</v>
      </c>
    </row>
    <row r="74" spans="1:24" ht="17.399999999999999" x14ac:dyDescent="0.3">
      <c r="A74" s="11">
        <v>45060</v>
      </c>
      <c r="B74" s="12">
        <v>251060</v>
      </c>
      <c r="C74" s="12" t="s">
        <v>343</v>
      </c>
      <c r="D74" s="12" t="s">
        <v>344</v>
      </c>
      <c r="E74" s="12" t="s">
        <v>345</v>
      </c>
      <c r="F74" s="12" t="s">
        <v>346</v>
      </c>
      <c r="G74" s="12" t="s">
        <v>347</v>
      </c>
      <c r="H74" s="12">
        <v>0</v>
      </c>
      <c r="I74" s="12">
        <v>24</v>
      </c>
      <c r="J74" s="12">
        <v>0</v>
      </c>
      <c r="K74" s="12">
        <v>0</v>
      </c>
      <c r="L74" s="12">
        <v>0</v>
      </c>
      <c r="M74" s="12">
        <v>0</v>
      </c>
      <c r="N74" s="12">
        <v>0</v>
      </c>
      <c r="O74" s="12">
        <v>0</v>
      </c>
      <c r="P74" s="12">
        <v>0</v>
      </c>
      <c r="Q74" s="12">
        <v>0</v>
      </c>
      <c r="R74" s="12">
        <v>0</v>
      </c>
      <c r="S74" s="12">
        <v>0</v>
      </c>
      <c r="T74" s="12">
        <v>0</v>
      </c>
      <c r="U74">
        <f t="shared" si="4"/>
        <v>875.77999999999986</v>
      </c>
      <c r="V74" s="23">
        <f>'Listado Equipos'!$B$8-W74</f>
        <v>38881.56</v>
      </c>
      <c r="W74">
        <f t="shared" si="3"/>
        <v>3459.4399999999991</v>
      </c>
      <c r="X74">
        <f t="shared" si="5"/>
        <v>74</v>
      </c>
    </row>
    <row r="75" spans="1:24" ht="17.399999999999999" x14ac:dyDescent="0.3">
      <c r="A75" s="11">
        <v>45061</v>
      </c>
      <c r="B75" s="12">
        <v>251060</v>
      </c>
      <c r="C75" s="12" t="s">
        <v>343</v>
      </c>
      <c r="D75" s="12" t="s">
        <v>344</v>
      </c>
      <c r="E75" s="12" t="s">
        <v>345</v>
      </c>
      <c r="F75" s="12" t="s">
        <v>346</v>
      </c>
      <c r="G75" s="12" t="s">
        <v>347</v>
      </c>
      <c r="H75" s="12">
        <v>7.45</v>
      </c>
      <c r="I75" s="12">
        <v>16.55</v>
      </c>
      <c r="J75" s="12">
        <v>7.28</v>
      </c>
      <c r="K75" s="12">
        <v>0.17</v>
      </c>
      <c r="L75" s="12">
        <v>27.58</v>
      </c>
      <c r="M75" s="12">
        <v>6</v>
      </c>
      <c r="N75" s="12">
        <v>0</v>
      </c>
      <c r="O75" s="12">
        <v>129</v>
      </c>
      <c r="P75" s="12">
        <v>11</v>
      </c>
      <c r="Q75" s="12">
        <v>0</v>
      </c>
      <c r="R75" s="12">
        <v>4</v>
      </c>
      <c r="S75" s="12">
        <v>145</v>
      </c>
      <c r="T75" s="12">
        <v>0</v>
      </c>
      <c r="U75">
        <f t="shared" si="4"/>
        <v>883.2299999999999</v>
      </c>
      <c r="V75" s="23">
        <f>'Listado Equipos'!$B$8-W75</f>
        <v>38894.33</v>
      </c>
      <c r="W75">
        <f t="shared" si="3"/>
        <v>3446.6699999999992</v>
      </c>
      <c r="X75">
        <f t="shared" si="5"/>
        <v>75</v>
      </c>
    </row>
    <row r="76" spans="1:24" ht="17.399999999999999" x14ac:dyDescent="0.3">
      <c r="A76" s="11">
        <v>45062</v>
      </c>
      <c r="B76" s="12">
        <v>251060</v>
      </c>
      <c r="C76" s="12" t="s">
        <v>343</v>
      </c>
      <c r="D76" s="12" t="s">
        <v>344</v>
      </c>
      <c r="E76" s="12" t="s">
        <v>345</v>
      </c>
      <c r="F76" s="12" t="s">
        <v>346</v>
      </c>
      <c r="G76" s="12" t="s">
        <v>347</v>
      </c>
      <c r="H76" s="12">
        <v>11.87</v>
      </c>
      <c r="I76" s="12">
        <v>12.13</v>
      </c>
      <c r="J76" s="12">
        <v>10.35</v>
      </c>
      <c r="K76" s="12">
        <v>1.52</v>
      </c>
      <c r="L76" s="12">
        <v>32.840000000000003</v>
      </c>
      <c r="M76" s="12">
        <v>4</v>
      </c>
      <c r="N76" s="12">
        <v>0</v>
      </c>
      <c r="O76" s="12">
        <v>40</v>
      </c>
      <c r="P76" s="12">
        <v>0</v>
      </c>
      <c r="Q76" s="12">
        <v>0</v>
      </c>
      <c r="R76" s="12">
        <v>8</v>
      </c>
      <c r="S76" s="12">
        <v>41</v>
      </c>
      <c r="T76" s="12">
        <v>0</v>
      </c>
      <c r="U76">
        <f t="shared" si="4"/>
        <v>895.09999999999991</v>
      </c>
      <c r="V76" s="23">
        <f>'Listado Equipos'!$B$8-W76</f>
        <v>38895.4</v>
      </c>
      <c r="W76">
        <f t="shared" si="3"/>
        <v>3445.599999999999</v>
      </c>
      <c r="X76">
        <f t="shared" si="5"/>
        <v>76</v>
      </c>
    </row>
    <row r="77" spans="1:24" ht="17.399999999999999" x14ac:dyDescent="0.3">
      <c r="A77" s="11">
        <v>45063</v>
      </c>
      <c r="B77" s="12">
        <v>251060</v>
      </c>
      <c r="C77" s="12" t="s">
        <v>343</v>
      </c>
      <c r="D77" s="12" t="s">
        <v>344</v>
      </c>
      <c r="E77" s="12" t="s">
        <v>345</v>
      </c>
      <c r="F77" s="12" t="s">
        <v>346</v>
      </c>
      <c r="G77" s="12" t="s">
        <v>347</v>
      </c>
      <c r="H77" s="12">
        <v>20.72</v>
      </c>
      <c r="I77" s="12">
        <v>3.28</v>
      </c>
      <c r="J77" s="12">
        <v>19.38</v>
      </c>
      <c r="K77" s="12">
        <v>1.33</v>
      </c>
      <c r="L77" s="12">
        <v>69.69</v>
      </c>
      <c r="M77" s="12">
        <v>5</v>
      </c>
      <c r="N77" s="12">
        <v>0</v>
      </c>
      <c r="O77" s="12">
        <v>172</v>
      </c>
      <c r="P77" s="12">
        <v>9</v>
      </c>
      <c r="Q77" s="12">
        <v>0</v>
      </c>
      <c r="R77" s="12">
        <v>3</v>
      </c>
      <c r="S77" s="12">
        <v>194</v>
      </c>
      <c r="T77" s="12">
        <v>0</v>
      </c>
      <c r="U77">
        <f t="shared" si="4"/>
        <v>915.81999999999994</v>
      </c>
      <c r="V77" s="23">
        <f>'Listado Equipos'!$B$8-W77</f>
        <v>38907.17</v>
      </c>
      <c r="W77">
        <f t="shared" si="3"/>
        <v>3433.829999999999</v>
      </c>
      <c r="X77">
        <f t="shared" si="5"/>
        <v>77</v>
      </c>
    </row>
    <row r="78" spans="1:24" ht="17.399999999999999" x14ac:dyDescent="0.3">
      <c r="A78" s="11">
        <v>45064</v>
      </c>
      <c r="B78" s="12">
        <v>251060</v>
      </c>
      <c r="C78" s="12" t="s">
        <v>343</v>
      </c>
      <c r="D78" s="12" t="s">
        <v>344</v>
      </c>
      <c r="E78" s="12" t="s">
        <v>345</v>
      </c>
      <c r="F78" s="12" t="s">
        <v>346</v>
      </c>
      <c r="G78" s="12" t="s">
        <v>347</v>
      </c>
      <c r="H78" s="12">
        <v>20.05</v>
      </c>
      <c r="I78" s="12">
        <v>3.95</v>
      </c>
      <c r="J78" s="12">
        <v>18.73</v>
      </c>
      <c r="K78" s="12">
        <v>1.32</v>
      </c>
      <c r="L78" s="12">
        <v>67.95</v>
      </c>
      <c r="M78" s="12">
        <v>4</v>
      </c>
      <c r="N78" s="12">
        <v>0</v>
      </c>
      <c r="O78" s="12">
        <v>151</v>
      </c>
      <c r="P78" s="12">
        <v>5</v>
      </c>
      <c r="Q78" s="12">
        <v>2</v>
      </c>
      <c r="R78" s="12">
        <v>3</v>
      </c>
      <c r="S78" s="12">
        <v>169</v>
      </c>
      <c r="T78" s="12">
        <v>1</v>
      </c>
      <c r="U78">
        <f t="shared" si="4"/>
        <v>935.86999999999989</v>
      </c>
      <c r="V78" s="23">
        <f>'Listado Equipos'!$B$8-W78</f>
        <v>38919.9</v>
      </c>
      <c r="W78">
        <f t="shared" si="3"/>
        <v>3421.099999999999</v>
      </c>
      <c r="X78">
        <f t="shared" si="5"/>
        <v>78</v>
      </c>
    </row>
    <row r="79" spans="1:24" ht="17.399999999999999" x14ac:dyDescent="0.3">
      <c r="A79" s="11">
        <v>45065</v>
      </c>
      <c r="B79" s="12">
        <v>251060</v>
      </c>
      <c r="C79" s="12" t="s">
        <v>343</v>
      </c>
      <c r="D79" s="12" t="s">
        <v>344</v>
      </c>
      <c r="E79" s="12" t="s">
        <v>345</v>
      </c>
      <c r="F79" s="12" t="s">
        <v>346</v>
      </c>
      <c r="G79" s="12" t="s">
        <v>347</v>
      </c>
      <c r="H79" s="12">
        <v>19.25</v>
      </c>
      <c r="I79" s="12">
        <v>4.75</v>
      </c>
      <c r="J79" s="12">
        <v>18.43</v>
      </c>
      <c r="K79" s="12">
        <v>0.82</v>
      </c>
      <c r="L79" s="12">
        <v>70.58</v>
      </c>
      <c r="M79" s="12">
        <v>4</v>
      </c>
      <c r="N79" s="12">
        <v>0</v>
      </c>
      <c r="O79" s="12">
        <v>139</v>
      </c>
      <c r="P79" s="12">
        <v>12</v>
      </c>
      <c r="Q79" s="12">
        <v>1</v>
      </c>
      <c r="R79" s="12">
        <v>3</v>
      </c>
      <c r="S79" s="12">
        <v>156</v>
      </c>
      <c r="T79" s="12">
        <v>0</v>
      </c>
      <c r="U79">
        <f t="shared" si="4"/>
        <v>955.11999999999989</v>
      </c>
      <c r="V79" s="23">
        <f>'Listado Equipos'!$B$8-W79</f>
        <v>38933.68</v>
      </c>
      <c r="W79">
        <f t="shared" si="3"/>
        <v>3407.3199999999988</v>
      </c>
      <c r="X79">
        <f t="shared" si="5"/>
        <v>79</v>
      </c>
    </row>
    <row r="80" spans="1:24" ht="17.399999999999999" x14ac:dyDescent="0.3">
      <c r="A80" s="11">
        <v>45066</v>
      </c>
      <c r="B80" s="12">
        <v>251060</v>
      </c>
      <c r="C80" s="12" t="s">
        <v>343</v>
      </c>
      <c r="D80" s="12" t="s">
        <v>344</v>
      </c>
      <c r="E80" s="12" t="s">
        <v>345</v>
      </c>
      <c r="F80" s="12" t="s">
        <v>346</v>
      </c>
      <c r="G80" s="12" t="s">
        <v>347</v>
      </c>
      <c r="H80" s="12">
        <v>14.18</v>
      </c>
      <c r="I80" s="12">
        <v>9.82</v>
      </c>
      <c r="J80" s="12">
        <v>13.25</v>
      </c>
      <c r="K80" s="12">
        <v>0.93</v>
      </c>
      <c r="L80" s="12">
        <v>39.42</v>
      </c>
      <c r="M80" s="12">
        <v>4</v>
      </c>
      <c r="N80" s="12">
        <v>0</v>
      </c>
      <c r="O80" s="12">
        <v>27</v>
      </c>
      <c r="P80" s="12">
        <v>1</v>
      </c>
      <c r="Q80" s="12">
        <v>0</v>
      </c>
      <c r="R80" s="12">
        <v>1</v>
      </c>
      <c r="S80" s="12">
        <v>31</v>
      </c>
      <c r="T80" s="12">
        <v>0</v>
      </c>
      <c r="U80">
        <f t="shared" si="4"/>
        <v>969.29999999999984</v>
      </c>
      <c r="V80" s="23">
        <f>'Listado Equipos'!$B$8-W80</f>
        <v>38945.78</v>
      </c>
      <c r="W80">
        <f t="shared" si="3"/>
        <v>3395.2199999999989</v>
      </c>
      <c r="X80">
        <f t="shared" si="5"/>
        <v>80</v>
      </c>
    </row>
    <row r="81" spans="1:24" ht="17.399999999999999" x14ac:dyDescent="0.3">
      <c r="A81" s="11">
        <v>45067</v>
      </c>
      <c r="B81" s="12">
        <v>251060</v>
      </c>
      <c r="C81" s="12" t="s">
        <v>343</v>
      </c>
      <c r="D81" s="12" t="s">
        <v>344</v>
      </c>
      <c r="E81" s="12" t="s">
        <v>345</v>
      </c>
      <c r="F81" s="12" t="s">
        <v>346</v>
      </c>
      <c r="G81" s="12" t="s">
        <v>347</v>
      </c>
      <c r="H81" s="12">
        <v>7.48</v>
      </c>
      <c r="I81" s="12">
        <v>16.52</v>
      </c>
      <c r="J81" s="12">
        <v>6.95</v>
      </c>
      <c r="K81" s="12">
        <v>0.53</v>
      </c>
      <c r="L81" s="12">
        <v>16.8</v>
      </c>
      <c r="M81" s="12">
        <v>4</v>
      </c>
      <c r="N81" s="12">
        <v>0</v>
      </c>
      <c r="O81" s="12">
        <v>24</v>
      </c>
      <c r="P81" s="12">
        <v>1</v>
      </c>
      <c r="Q81" s="12">
        <v>1</v>
      </c>
      <c r="R81" s="12">
        <v>1</v>
      </c>
      <c r="S81" s="12">
        <v>26</v>
      </c>
      <c r="T81" s="12">
        <v>0</v>
      </c>
      <c r="U81">
        <f t="shared" si="4"/>
        <v>976.77999999999986</v>
      </c>
      <c r="V81" s="23">
        <f>'Listado Equipos'!$B$8-W81</f>
        <v>38955.200000000004</v>
      </c>
      <c r="W81">
        <f t="shared" si="3"/>
        <v>3385.7999999999988</v>
      </c>
      <c r="X81">
        <f t="shared" si="5"/>
        <v>81</v>
      </c>
    </row>
    <row r="82" spans="1:24" ht="17.399999999999999" x14ac:dyDescent="0.3">
      <c r="A82" s="11">
        <v>45068</v>
      </c>
      <c r="B82" s="12">
        <v>251060</v>
      </c>
      <c r="C82" s="12" t="s">
        <v>343</v>
      </c>
      <c r="D82" s="12" t="s">
        <v>344</v>
      </c>
      <c r="E82" s="12" t="s">
        <v>345</v>
      </c>
      <c r="F82" s="12" t="s">
        <v>346</v>
      </c>
      <c r="G82" s="12" t="s">
        <v>347</v>
      </c>
      <c r="H82" s="12">
        <v>12.55</v>
      </c>
      <c r="I82" s="12">
        <v>11.45</v>
      </c>
      <c r="J82" s="12">
        <v>11.73</v>
      </c>
      <c r="K82" s="12">
        <v>0.82</v>
      </c>
      <c r="L82" s="12">
        <v>35.46</v>
      </c>
      <c r="M82" s="12">
        <v>4</v>
      </c>
      <c r="N82" s="12">
        <v>0</v>
      </c>
      <c r="O82" s="12">
        <v>65</v>
      </c>
      <c r="P82" s="12">
        <v>0</v>
      </c>
      <c r="Q82" s="12">
        <v>0</v>
      </c>
      <c r="R82" s="12">
        <v>0</v>
      </c>
      <c r="S82" s="12">
        <v>72</v>
      </c>
      <c r="T82" s="12">
        <v>0</v>
      </c>
      <c r="U82">
        <f t="shared" si="4"/>
        <v>989.32999999999981</v>
      </c>
      <c r="V82" s="23">
        <f>'Listado Equipos'!$B$8-W82</f>
        <v>38969.97</v>
      </c>
      <c r="W82">
        <f t="shared" si="3"/>
        <v>3371.0299999999988</v>
      </c>
      <c r="X82">
        <f t="shared" si="5"/>
        <v>82</v>
      </c>
    </row>
    <row r="83" spans="1:24" ht="17.399999999999999" x14ac:dyDescent="0.3">
      <c r="A83" s="11">
        <v>45069</v>
      </c>
      <c r="B83" s="12">
        <v>251060</v>
      </c>
      <c r="C83" s="12" t="s">
        <v>343</v>
      </c>
      <c r="D83" s="12" t="s">
        <v>344</v>
      </c>
      <c r="E83" s="12" t="s">
        <v>345</v>
      </c>
      <c r="F83" s="12" t="s">
        <v>346</v>
      </c>
      <c r="G83" s="12" t="s">
        <v>347</v>
      </c>
      <c r="H83" s="12">
        <v>3.75</v>
      </c>
      <c r="I83" s="12">
        <v>20.25</v>
      </c>
      <c r="J83" s="12">
        <v>3.43</v>
      </c>
      <c r="K83" s="12">
        <v>0.32</v>
      </c>
      <c r="L83" s="12">
        <v>11.03</v>
      </c>
      <c r="M83" s="12">
        <v>4</v>
      </c>
      <c r="N83" s="12">
        <v>0</v>
      </c>
      <c r="O83" s="12">
        <v>18</v>
      </c>
      <c r="P83" s="12">
        <v>0</v>
      </c>
      <c r="Q83" s="12">
        <v>0</v>
      </c>
      <c r="R83" s="12">
        <v>0</v>
      </c>
      <c r="S83" s="12">
        <v>20</v>
      </c>
      <c r="T83" s="12">
        <v>0</v>
      </c>
      <c r="U83">
        <f t="shared" si="4"/>
        <v>993.07999999999981</v>
      </c>
      <c r="V83" s="23">
        <f>'Listado Equipos'!$B$8-W83</f>
        <v>38971.15</v>
      </c>
      <c r="W83">
        <f t="shared" si="3"/>
        <v>3369.849999999999</v>
      </c>
      <c r="X83">
        <f t="shared" si="5"/>
        <v>83</v>
      </c>
    </row>
    <row r="84" spans="1:24" ht="17.399999999999999" x14ac:dyDescent="0.3">
      <c r="A84" s="11">
        <v>45071</v>
      </c>
      <c r="B84" s="12">
        <v>251060</v>
      </c>
      <c r="C84" s="12" t="s">
        <v>343</v>
      </c>
      <c r="D84" s="12" t="s">
        <v>344</v>
      </c>
      <c r="E84" s="12" t="s">
        <v>345</v>
      </c>
      <c r="F84" s="12" t="s">
        <v>346</v>
      </c>
      <c r="G84" s="12" t="s">
        <v>347</v>
      </c>
      <c r="H84" s="12">
        <v>0</v>
      </c>
      <c r="I84" s="12">
        <v>24</v>
      </c>
      <c r="J84" s="12">
        <v>0</v>
      </c>
      <c r="K84" s="12">
        <v>0</v>
      </c>
      <c r="L84" s="12">
        <v>0</v>
      </c>
      <c r="M84" s="12">
        <v>0</v>
      </c>
      <c r="N84" s="12">
        <v>0</v>
      </c>
      <c r="O84" s="12">
        <v>0</v>
      </c>
      <c r="P84" s="12">
        <v>0</v>
      </c>
      <c r="Q84" s="12">
        <v>0</v>
      </c>
      <c r="R84" s="12">
        <v>0</v>
      </c>
      <c r="S84" s="12">
        <v>0</v>
      </c>
      <c r="T84" s="12">
        <v>0</v>
      </c>
      <c r="U84">
        <f t="shared" si="4"/>
        <v>993.07999999999981</v>
      </c>
      <c r="V84" s="23">
        <f>'Listado Equipos'!$B$8-W84</f>
        <v>38978.33</v>
      </c>
      <c r="W84">
        <f t="shared" si="3"/>
        <v>3362.6699999999992</v>
      </c>
      <c r="X84">
        <f t="shared" si="5"/>
        <v>84</v>
      </c>
    </row>
    <row r="85" spans="1:24" ht="17.399999999999999" x14ac:dyDescent="0.3">
      <c r="A85" s="11">
        <v>45074</v>
      </c>
      <c r="B85" s="12">
        <v>251060</v>
      </c>
      <c r="C85" s="12" t="s">
        <v>343</v>
      </c>
      <c r="D85" s="12" t="s">
        <v>344</v>
      </c>
      <c r="E85" s="12" t="s">
        <v>345</v>
      </c>
      <c r="F85" s="12" t="s">
        <v>346</v>
      </c>
      <c r="G85" s="12" t="s">
        <v>347</v>
      </c>
      <c r="H85" s="12">
        <v>0.25</v>
      </c>
      <c r="I85" s="12">
        <v>23.75</v>
      </c>
      <c r="J85" s="12">
        <v>0.02</v>
      </c>
      <c r="K85" s="12">
        <v>0.23</v>
      </c>
      <c r="L85" s="12">
        <v>0.01</v>
      </c>
      <c r="M85" s="12">
        <v>0</v>
      </c>
      <c r="N85" s="12">
        <v>0</v>
      </c>
      <c r="O85" s="12">
        <v>0</v>
      </c>
      <c r="P85" s="12">
        <v>0</v>
      </c>
      <c r="Q85" s="12">
        <v>0</v>
      </c>
      <c r="R85" s="12">
        <v>1</v>
      </c>
      <c r="S85" s="12">
        <v>0</v>
      </c>
      <c r="T85" s="12">
        <v>0</v>
      </c>
      <c r="U85">
        <f t="shared" si="4"/>
        <v>993.32999999999981</v>
      </c>
      <c r="V85" s="23">
        <f>'Listado Equipos'!$B$8-W85</f>
        <v>38991.83</v>
      </c>
      <c r="W85">
        <f t="shared" si="3"/>
        <v>3349.1699999999992</v>
      </c>
      <c r="X85">
        <f t="shared" si="5"/>
        <v>85</v>
      </c>
    </row>
    <row r="86" spans="1:24" ht="17.399999999999999" x14ac:dyDescent="0.3">
      <c r="A86" s="11">
        <v>45075</v>
      </c>
      <c r="B86" s="12">
        <v>251060</v>
      </c>
      <c r="C86" s="12" t="s">
        <v>343</v>
      </c>
      <c r="D86" s="12" t="s">
        <v>344</v>
      </c>
      <c r="E86" s="12" t="s">
        <v>345</v>
      </c>
      <c r="F86" s="12" t="s">
        <v>346</v>
      </c>
      <c r="G86" s="12" t="s">
        <v>347</v>
      </c>
      <c r="H86" s="12">
        <v>0.68</v>
      </c>
      <c r="I86" s="12">
        <v>23.32</v>
      </c>
      <c r="J86" s="12">
        <v>0.13</v>
      </c>
      <c r="K86" s="12">
        <v>0.55000000000000004</v>
      </c>
      <c r="L86" s="12">
        <v>7.0000000000000007E-2</v>
      </c>
      <c r="M86" s="12">
        <v>0</v>
      </c>
      <c r="N86" s="12">
        <v>0</v>
      </c>
      <c r="O86" s="12">
        <v>0</v>
      </c>
      <c r="P86" s="12">
        <v>0</v>
      </c>
      <c r="Q86" s="12">
        <v>0</v>
      </c>
      <c r="R86" s="12">
        <v>4</v>
      </c>
      <c r="S86" s="12">
        <v>0</v>
      </c>
      <c r="T86" s="12">
        <v>0</v>
      </c>
      <c r="U86">
        <f t="shared" si="4"/>
        <v>994.00999999999976</v>
      </c>
      <c r="V86" s="23">
        <f>'Listado Equipos'!$B$8-W86</f>
        <v>39002.31</v>
      </c>
      <c r="W86">
        <f t="shared" si="3"/>
        <v>3338.6899999999991</v>
      </c>
      <c r="X86">
        <f t="shared" si="5"/>
        <v>86</v>
      </c>
    </row>
    <row r="87" spans="1:24" ht="17.399999999999999" x14ac:dyDescent="0.3">
      <c r="A87" s="11">
        <v>45080</v>
      </c>
      <c r="B87" s="12">
        <v>251060</v>
      </c>
      <c r="C87" s="12" t="s">
        <v>343</v>
      </c>
      <c r="D87" s="12" t="s">
        <v>344</v>
      </c>
      <c r="E87" s="12" t="s">
        <v>345</v>
      </c>
      <c r="F87" s="12" t="s">
        <v>346</v>
      </c>
      <c r="G87" s="12" t="s">
        <v>347</v>
      </c>
      <c r="H87" s="12">
        <v>0</v>
      </c>
      <c r="I87" s="12">
        <v>24</v>
      </c>
      <c r="J87" s="12">
        <v>0</v>
      </c>
      <c r="K87" s="12">
        <v>0</v>
      </c>
      <c r="L87" s="12">
        <v>0</v>
      </c>
      <c r="M87" s="12">
        <v>0</v>
      </c>
      <c r="N87" s="12">
        <v>0</v>
      </c>
      <c r="O87" s="12">
        <v>0</v>
      </c>
      <c r="P87" s="12">
        <v>0</v>
      </c>
      <c r="Q87" s="12">
        <v>0</v>
      </c>
      <c r="R87" s="12">
        <v>0</v>
      </c>
      <c r="S87" s="12">
        <v>0</v>
      </c>
      <c r="T87" s="12">
        <v>0</v>
      </c>
      <c r="U87">
        <f t="shared" si="4"/>
        <v>994.00999999999976</v>
      </c>
      <c r="V87" s="23">
        <f>'Listado Equipos'!$B$8-W87</f>
        <v>39016.660000000003</v>
      </c>
      <c r="W87">
        <f t="shared" si="3"/>
        <v>3324.3399999999992</v>
      </c>
      <c r="X87">
        <f t="shared" si="5"/>
        <v>87</v>
      </c>
    </row>
    <row r="88" spans="1:24" ht="17.399999999999999" x14ac:dyDescent="0.3">
      <c r="A88" s="11">
        <v>45084</v>
      </c>
      <c r="B88" s="12">
        <v>251060</v>
      </c>
      <c r="C88" s="12" t="s">
        <v>343</v>
      </c>
      <c r="D88" s="12" t="s">
        <v>344</v>
      </c>
      <c r="E88" s="12" t="s">
        <v>345</v>
      </c>
      <c r="F88" s="12" t="s">
        <v>346</v>
      </c>
      <c r="G88" s="12" t="s">
        <v>347</v>
      </c>
      <c r="H88" s="12">
        <v>0</v>
      </c>
      <c r="I88" s="12">
        <v>24</v>
      </c>
      <c r="J88" s="12">
        <v>0</v>
      </c>
      <c r="K88" s="12">
        <v>0</v>
      </c>
      <c r="L88" s="12">
        <v>0</v>
      </c>
      <c r="M88" s="12">
        <v>0</v>
      </c>
      <c r="N88" s="12">
        <v>0</v>
      </c>
      <c r="O88" s="12">
        <v>0</v>
      </c>
      <c r="P88" s="12">
        <v>0</v>
      </c>
      <c r="Q88" s="12">
        <v>0</v>
      </c>
      <c r="R88" s="12">
        <v>0</v>
      </c>
      <c r="S88" s="12">
        <v>0</v>
      </c>
      <c r="T88" s="12">
        <v>0</v>
      </c>
      <c r="U88">
        <f t="shared" si="4"/>
        <v>994.00999999999976</v>
      </c>
      <c r="V88" s="23">
        <f>'Listado Equipos'!$B$8-W88</f>
        <v>39029.590000000004</v>
      </c>
      <c r="W88">
        <f t="shared" si="3"/>
        <v>3311.4099999999994</v>
      </c>
      <c r="X88">
        <f t="shared" si="5"/>
        <v>88</v>
      </c>
    </row>
    <row r="89" spans="1:24" ht="17.399999999999999" x14ac:dyDescent="0.3">
      <c r="A89" s="11">
        <v>45085</v>
      </c>
      <c r="B89" s="12">
        <v>251060</v>
      </c>
      <c r="C89" s="12" t="s">
        <v>343</v>
      </c>
      <c r="D89" s="12" t="s">
        <v>344</v>
      </c>
      <c r="E89" s="12" t="s">
        <v>345</v>
      </c>
      <c r="F89" s="12" t="s">
        <v>346</v>
      </c>
      <c r="G89" s="12" t="s">
        <v>347</v>
      </c>
      <c r="H89" s="12">
        <v>2.17</v>
      </c>
      <c r="I89" s="12">
        <v>21.83</v>
      </c>
      <c r="J89" s="12">
        <v>1.32</v>
      </c>
      <c r="K89" s="12">
        <v>0.85</v>
      </c>
      <c r="L89" s="12">
        <v>3.61</v>
      </c>
      <c r="M89" s="12">
        <v>6</v>
      </c>
      <c r="N89" s="12">
        <v>0</v>
      </c>
      <c r="O89" s="12">
        <v>7</v>
      </c>
      <c r="P89" s="12">
        <v>0</v>
      </c>
      <c r="Q89" s="12">
        <v>0</v>
      </c>
      <c r="R89" s="12">
        <v>4</v>
      </c>
      <c r="S89" s="12">
        <v>8</v>
      </c>
      <c r="T89" s="12">
        <v>1</v>
      </c>
      <c r="U89">
        <f t="shared" si="4"/>
        <v>996.17999999999972</v>
      </c>
      <c r="V89" s="23">
        <f>'Listado Equipos'!$B$8-W89</f>
        <v>39044.31</v>
      </c>
      <c r="W89">
        <f t="shared" si="3"/>
        <v>3296.6899999999996</v>
      </c>
      <c r="X89">
        <f t="shared" si="5"/>
        <v>89</v>
      </c>
    </row>
    <row r="90" spans="1:24" ht="17.399999999999999" x14ac:dyDescent="0.3">
      <c r="A90" s="11">
        <v>45086</v>
      </c>
      <c r="B90" s="12">
        <v>251060</v>
      </c>
      <c r="C90" s="12" t="s">
        <v>343</v>
      </c>
      <c r="D90" s="12" t="s">
        <v>344</v>
      </c>
      <c r="E90" s="12" t="s">
        <v>345</v>
      </c>
      <c r="F90" s="12" t="s">
        <v>346</v>
      </c>
      <c r="G90" s="12" t="s">
        <v>347</v>
      </c>
      <c r="H90" s="12">
        <v>6.3</v>
      </c>
      <c r="I90" s="12">
        <v>17.7</v>
      </c>
      <c r="J90" s="12">
        <v>6.07</v>
      </c>
      <c r="K90" s="12">
        <v>0.23</v>
      </c>
      <c r="L90" s="12">
        <v>21.77</v>
      </c>
      <c r="M90" s="12">
        <v>5</v>
      </c>
      <c r="N90" s="12">
        <v>0</v>
      </c>
      <c r="O90" s="12">
        <v>82</v>
      </c>
      <c r="P90" s="12">
        <v>7</v>
      </c>
      <c r="Q90" s="12">
        <v>0</v>
      </c>
      <c r="R90" s="12">
        <v>2</v>
      </c>
      <c r="S90" s="12">
        <v>94</v>
      </c>
      <c r="T90" s="12">
        <v>0</v>
      </c>
      <c r="U90">
        <f t="shared" si="4"/>
        <v>1002.4799999999997</v>
      </c>
      <c r="V90" s="23">
        <f>'Listado Equipos'!$B$8-W90</f>
        <v>39045.03</v>
      </c>
      <c r="W90">
        <f t="shared" si="3"/>
        <v>3295.97</v>
      </c>
      <c r="X90">
        <f t="shared" si="5"/>
        <v>90</v>
      </c>
    </row>
    <row r="91" spans="1:24" ht="17.399999999999999" x14ac:dyDescent="0.3">
      <c r="A91" s="11">
        <v>45087</v>
      </c>
      <c r="B91" s="12">
        <v>251060</v>
      </c>
      <c r="C91" s="12" t="s">
        <v>343</v>
      </c>
      <c r="D91" s="12" t="s">
        <v>344</v>
      </c>
      <c r="E91" s="12" t="s">
        <v>345</v>
      </c>
      <c r="F91" s="12" t="s">
        <v>346</v>
      </c>
      <c r="G91" s="12" t="s">
        <v>347</v>
      </c>
      <c r="H91" s="12">
        <v>0.03</v>
      </c>
      <c r="I91" s="12">
        <v>23.97</v>
      </c>
      <c r="J91" s="12">
        <v>0</v>
      </c>
      <c r="K91" s="12">
        <v>0.03</v>
      </c>
      <c r="L91" s="12">
        <v>0</v>
      </c>
      <c r="M91" s="12">
        <v>0</v>
      </c>
      <c r="N91" s="12">
        <v>0</v>
      </c>
      <c r="O91" s="12">
        <v>0</v>
      </c>
      <c r="P91" s="12">
        <v>0</v>
      </c>
      <c r="Q91" s="12">
        <v>0</v>
      </c>
      <c r="R91" s="12">
        <v>0</v>
      </c>
      <c r="S91" s="12">
        <v>0</v>
      </c>
      <c r="T91" s="12">
        <v>0</v>
      </c>
      <c r="U91">
        <f t="shared" si="4"/>
        <v>1002.5099999999996</v>
      </c>
      <c r="V91" s="23">
        <f>'Listado Equipos'!$B$8-W91</f>
        <v>39056.15</v>
      </c>
      <c r="W91">
        <f t="shared" si="3"/>
        <v>3284.85</v>
      </c>
      <c r="X91">
        <f t="shared" si="5"/>
        <v>91</v>
      </c>
    </row>
    <row r="92" spans="1:24" ht="17.399999999999999" x14ac:dyDescent="0.3">
      <c r="A92" s="11">
        <v>45088</v>
      </c>
      <c r="B92" s="12">
        <v>251060</v>
      </c>
      <c r="C92" s="12" t="s">
        <v>343</v>
      </c>
      <c r="D92" s="12" t="s">
        <v>344</v>
      </c>
      <c r="E92" s="12" t="s">
        <v>345</v>
      </c>
      <c r="F92" s="12" t="s">
        <v>346</v>
      </c>
      <c r="G92" s="12" t="s">
        <v>347</v>
      </c>
      <c r="H92" s="12">
        <v>0</v>
      </c>
      <c r="I92" s="12">
        <v>24</v>
      </c>
      <c r="J92" s="12">
        <v>0</v>
      </c>
      <c r="K92" s="12">
        <v>0</v>
      </c>
      <c r="L92" s="12">
        <v>0</v>
      </c>
      <c r="M92" s="12">
        <v>0</v>
      </c>
      <c r="N92" s="12">
        <v>0</v>
      </c>
      <c r="O92" s="12">
        <v>0</v>
      </c>
      <c r="P92" s="12">
        <v>0</v>
      </c>
      <c r="Q92" s="12">
        <v>0</v>
      </c>
      <c r="R92" s="12">
        <v>0</v>
      </c>
      <c r="S92" s="12">
        <v>0</v>
      </c>
      <c r="T92" s="12">
        <v>0</v>
      </c>
      <c r="U92">
        <f t="shared" si="4"/>
        <v>1002.5099999999996</v>
      </c>
      <c r="V92" s="23">
        <f>'Listado Equipos'!$B$8-W92</f>
        <v>39070.65</v>
      </c>
      <c r="W92">
        <f t="shared" si="3"/>
        <v>3270.35</v>
      </c>
      <c r="X92">
        <f t="shared" si="5"/>
        <v>92</v>
      </c>
    </row>
    <row r="93" spans="1:24" ht="17.399999999999999" x14ac:dyDescent="0.3">
      <c r="A93" s="11">
        <v>45089</v>
      </c>
      <c r="B93" s="12">
        <v>251060</v>
      </c>
      <c r="C93" s="12" t="s">
        <v>343</v>
      </c>
      <c r="D93" s="12" t="s">
        <v>344</v>
      </c>
      <c r="E93" s="12" t="s">
        <v>345</v>
      </c>
      <c r="F93" s="12" t="s">
        <v>346</v>
      </c>
      <c r="G93" s="12" t="s">
        <v>347</v>
      </c>
      <c r="H93" s="12">
        <v>0</v>
      </c>
      <c r="I93" s="12">
        <v>24</v>
      </c>
      <c r="J93" s="12">
        <v>0</v>
      </c>
      <c r="K93" s="12">
        <v>0</v>
      </c>
      <c r="L93" s="12">
        <v>0</v>
      </c>
      <c r="M93" s="12">
        <v>0</v>
      </c>
      <c r="N93" s="12">
        <v>0</v>
      </c>
      <c r="O93" s="12">
        <v>0</v>
      </c>
      <c r="P93" s="12">
        <v>0</v>
      </c>
      <c r="Q93" s="12">
        <v>0</v>
      </c>
      <c r="R93" s="12">
        <v>0</v>
      </c>
      <c r="S93" s="12">
        <v>0</v>
      </c>
      <c r="T93" s="12">
        <v>0</v>
      </c>
      <c r="U93">
        <f t="shared" si="4"/>
        <v>1002.5099999999996</v>
      </c>
      <c r="V93" s="23">
        <f>'Listado Equipos'!$B$8-W93</f>
        <v>39084.879999999997</v>
      </c>
      <c r="W93">
        <f t="shared" si="3"/>
        <v>3256.12</v>
      </c>
      <c r="X93">
        <f t="shared" si="5"/>
        <v>93</v>
      </c>
    </row>
    <row r="94" spans="1:24" ht="17.399999999999999" x14ac:dyDescent="0.3">
      <c r="A94" s="11">
        <v>45090</v>
      </c>
      <c r="B94" s="12">
        <v>251060</v>
      </c>
      <c r="C94" s="12" t="s">
        <v>343</v>
      </c>
      <c r="D94" s="12" t="s">
        <v>344</v>
      </c>
      <c r="E94" s="12" t="s">
        <v>345</v>
      </c>
      <c r="F94" s="12" t="s">
        <v>346</v>
      </c>
      <c r="G94" s="12" t="s">
        <v>347</v>
      </c>
      <c r="H94" s="12">
        <v>0</v>
      </c>
      <c r="I94" s="12">
        <v>24</v>
      </c>
      <c r="J94" s="12">
        <v>0</v>
      </c>
      <c r="K94" s="12">
        <v>0</v>
      </c>
      <c r="L94" s="12">
        <v>0</v>
      </c>
      <c r="M94" s="12">
        <v>0</v>
      </c>
      <c r="N94" s="12">
        <v>0</v>
      </c>
      <c r="O94" s="12">
        <v>0</v>
      </c>
      <c r="P94" s="12">
        <v>0</v>
      </c>
      <c r="Q94" s="12">
        <v>0</v>
      </c>
      <c r="R94" s="12">
        <v>0</v>
      </c>
      <c r="S94" s="12">
        <v>0</v>
      </c>
      <c r="T94" s="12">
        <v>0</v>
      </c>
      <c r="U94">
        <f t="shared" si="4"/>
        <v>1002.5099999999996</v>
      </c>
      <c r="V94" s="23">
        <f>'Listado Equipos'!$B$8-W94</f>
        <v>39094.06</v>
      </c>
      <c r="W94">
        <f t="shared" si="3"/>
        <v>3246.94</v>
      </c>
      <c r="X94">
        <f t="shared" si="5"/>
        <v>94</v>
      </c>
    </row>
    <row r="95" spans="1:24" ht="17.399999999999999" x14ac:dyDescent="0.3">
      <c r="A95" s="11">
        <v>45091</v>
      </c>
      <c r="B95" s="12">
        <v>251060</v>
      </c>
      <c r="C95" s="12" t="s">
        <v>343</v>
      </c>
      <c r="D95" s="12" t="s">
        <v>344</v>
      </c>
      <c r="E95" s="12" t="s">
        <v>345</v>
      </c>
      <c r="F95" s="12" t="s">
        <v>346</v>
      </c>
      <c r="G95" s="12" t="s">
        <v>347</v>
      </c>
      <c r="H95" s="12">
        <v>0</v>
      </c>
      <c r="I95" s="12">
        <v>24</v>
      </c>
      <c r="J95" s="12">
        <v>0</v>
      </c>
      <c r="K95" s="12">
        <v>0</v>
      </c>
      <c r="L95" s="12">
        <v>0</v>
      </c>
      <c r="M95" s="12">
        <v>0</v>
      </c>
      <c r="N95" s="12">
        <v>0</v>
      </c>
      <c r="O95" s="12">
        <v>0</v>
      </c>
      <c r="P95" s="12">
        <v>0</v>
      </c>
      <c r="Q95" s="12">
        <v>0</v>
      </c>
      <c r="R95" s="12">
        <v>0</v>
      </c>
      <c r="S95" s="12">
        <v>0</v>
      </c>
      <c r="T95" s="12">
        <v>0</v>
      </c>
      <c r="U95">
        <f t="shared" si="4"/>
        <v>1002.5099999999996</v>
      </c>
      <c r="V95" s="23">
        <f>'Listado Equipos'!$B$8-W95</f>
        <v>39108.589999999997</v>
      </c>
      <c r="W95">
        <f t="shared" si="3"/>
        <v>3232.41</v>
      </c>
      <c r="X95">
        <f t="shared" si="5"/>
        <v>95</v>
      </c>
    </row>
    <row r="96" spans="1:24" ht="17.399999999999999" x14ac:dyDescent="0.3">
      <c r="A96" s="11">
        <v>45093</v>
      </c>
      <c r="B96" s="12">
        <v>251060</v>
      </c>
      <c r="C96" s="12" t="s">
        <v>343</v>
      </c>
      <c r="D96" s="12" t="s">
        <v>344</v>
      </c>
      <c r="E96" s="12" t="s">
        <v>345</v>
      </c>
      <c r="F96" s="12" t="s">
        <v>346</v>
      </c>
      <c r="G96" s="12" t="s">
        <v>347</v>
      </c>
      <c r="H96" s="12">
        <v>0</v>
      </c>
      <c r="I96" s="12">
        <v>24</v>
      </c>
      <c r="J96" s="12">
        <v>0</v>
      </c>
      <c r="K96" s="12">
        <v>0</v>
      </c>
      <c r="L96" s="12">
        <v>0</v>
      </c>
      <c r="M96" s="12">
        <v>0</v>
      </c>
      <c r="N96" s="12">
        <v>0</v>
      </c>
      <c r="O96" s="12">
        <v>0</v>
      </c>
      <c r="P96" s="12">
        <v>0</v>
      </c>
      <c r="Q96" s="12">
        <v>0</v>
      </c>
      <c r="R96" s="12">
        <v>0</v>
      </c>
      <c r="S96" s="12">
        <v>0</v>
      </c>
      <c r="T96" s="12">
        <v>0</v>
      </c>
      <c r="U96">
        <f t="shared" si="4"/>
        <v>1002.5099999999996</v>
      </c>
      <c r="V96" s="23">
        <f>'Listado Equipos'!$B$8-W96</f>
        <v>39123.29</v>
      </c>
      <c r="W96">
        <f t="shared" si="3"/>
        <v>3217.71</v>
      </c>
      <c r="X96">
        <f t="shared" si="5"/>
        <v>96</v>
      </c>
    </row>
    <row r="97" spans="1:24" ht="17.399999999999999" x14ac:dyDescent="0.3">
      <c r="A97" s="11">
        <v>45096</v>
      </c>
      <c r="B97" s="12">
        <v>251060</v>
      </c>
      <c r="C97" s="12" t="s">
        <v>343</v>
      </c>
      <c r="D97" s="12" t="s">
        <v>344</v>
      </c>
      <c r="E97" s="12" t="s">
        <v>345</v>
      </c>
      <c r="F97" s="12" t="s">
        <v>346</v>
      </c>
      <c r="G97" s="12" t="s">
        <v>347</v>
      </c>
      <c r="H97" s="12">
        <v>0.83</v>
      </c>
      <c r="I97" s="12">
        <v>23.17</v>
      </c>
      <c r="J97" s="12">
        <v>0.22</v>
      </c>
      <c r="K97" s="12">
        <v>0.62</v>
      </c>
      <c r="L97" s="12">
        <v>0.09</v>
      </c>
      <c r="M97" s="12">
        <v>0</v>
      </c>
      <c r="N97" s="12">
        <v>0</v>
      </c>
      <c r="O97" s="12">
        <v>0</v>
      </c>
      <c r="P97" s="12">
        <v>0</v>
      </c>
      <c r="Q97" s="12">
        <v>0</v>
      </c>
      <c r="R97" s="12">
        <v>2</v>
      </c>
      <c r="S97" s="12">
        <v>0</v>
      </c>
      <c r="T97" s="12">
        <v>0</v>
      </c>
      <c r="U97">
        <f t="shared" si="4"/>
        <v>1003.3399999999997</v>
      </c>
      <c r="V97" s="23">
        <f>'Listado Equipos'!$B$8-W97</f>
        <v>39125.24</v>
      </c>
      <c r="W97">
        <f t="shared" si="3"/>
        <v>3215.76</v>
      </c>
      <c r="X97">
        <f t="shared" si="5"/>
        <v>97</v>
      </c>
    </row>
    <row r="98" spans="1:24" ht="17.399999999999999" x14ac:dyDescent="0.3">
      <c r="A98" s="11">
        <v>45097</v>
      </c>
      <c r="B98" s="12">
        <v>251060</v>
      </c>
      <c r="C98" s="12" t="s">
        <v>343</v>
      </c>
      <c r="D98" s="12" t="s">
        <v>344</v>
      </c>
      <c r="E98" s="12" t="s">
        <v>345</v>
      </c>
      <c r="F98" s="12" t="s">
        <v>346</v>
      </c>
      <c r="G98" s="12" t="s">
        <v>347</v>
      </c>
      <c r="H98" s="12">
        <v>9.27</v>
      </c>
      <c r="I98" s="12">
        <v>14.73</v>
      </c>
      <c r="J98" s="12">
        <v>9.0299999999999994</v>
      </c>
      <c r="K98" s="12">
        <v>0.23</v>
      </c>
      <c r="L98" s="12">
        <v>30.85</v>
      </c>
      <c r="M98" s="12">
        <v>5</v>
      </c>
      <c r="N98" s="12">
        <v>0</v>
      </c>
      <c r="O98" s="12">
        <v>83</v>
      </c>
      <c r="P98" s="12">
        <v>3</v>
      </c>
      <c r="Q98" s="12">
        <v>0</v>
      </c>
      <c r="R98" s="12">
        <v>0</v>
      </c>
      <c r="S98" s="12">
        <v>93</v>
      </c>
      <c r="T98" s="12">
        <v>0</v>
      </c>
      <c r="U98">
        <f t="shared" si="4"/>
        <v>1012.6099999999997</v>
      </c>
      <c r="V98" s="23">
        <f>'Listado Equipos'!$B$8-W98</f>
        <v>39138.370000000003</v>
      </c>
      <c r="W98">
        <f t="shared" si="3"/>
        <v>3202.63</v>
      </c>
      <c r="X98">
        <f t="shared" si="5"/>
        <v>98</v>
      </c>
    </row>
    <row r="99" spans="1:24" ht="17.399999999999999" x14ac:dyDescent="0.3">
      <c r="A99" s="11">
        <v>45098</v>
      </c>
      <c r="B99" s="12">
        <v>251060</v>
      </c>
      <c r="C99" s="12" t="s">
        <v>343</v>
      </c>
      <c r="D99" s="12" t="s">
        <v>344</v>
      </c>
      <c r="E99" s="12" t="s">
        <v>345</v>
      </c>
      <c r="F99" s="12" t="s">
        <v>346</v>
      </c>
      <c r="G99" s="12" t="s">
        <v>347</v>
      </c>
      <c r="H99" s="12">
        <v>16.48</v>
      </c>
      <c r="I99" s="12">
        <v>7.52</v>
      </c>
      <c r="J99" s="12">
        <v>15.03</v>
      </c>
      <c r="K99" s="12">
        <v>1.45</v>
      </c>
      <c r="L99" s="12">
        <v>49</v>
      </c>
      <c r="M99" s="12">
        <v>4</v>
      </c>
      <c r="N99" s="12">
        <v>0</v>
      </c>
      <c r="O99" s="12">
        <v>96</v>
      </c>
      <c r="P99" s="12">
        <v>4</v>
      </c>
      <c r="Q99" s="12">
        <v>1</v>
      </c>
      <c r="R99" s="12">
        <v>5</v>
      </c>
      <c r="S99" s="12">
        <v>108</v>
      </c>
      <c r="T99" s="12">
        <v>0</v>
      </c>
      <c r="U99">
        <f t="shared" si="4"/>
        <v>1029.0899999999997</v>
      </c>
      <c r="V99" s="23">
        <f>'Listado Equipos'!$B$8-W99</f>
        <v>39154</v>
      </c>
      <c r="W99">
        <f t="shared" si="3"/>
        <v>3187</v>
      </c>
      <c r="X99">
        <f t="shared" si="5"/>
        <v>99</v>
      </c>
    </row>
    <row r="100" spans="1:24" ht="17.399999999999999" x14ac:dyDescent="0.3">
      <c r="A100" s="11">
        <v>45099</v>
      </c>
      <c r="B100" s="12">
        <v>251060</v>
      </c>
      <c r="C100" s="12" t="s">
        <v>343</v>
      </c>
      <c r="D100" s="12" t="s">
        <v>344</v>
      </c>
      <c r="E100" s="12" t="s">
        <v>345</v>
      </c>
      <c r="F100" s="12" t="s">
        <v>346</v>
      </c>
      <c r="G100" s="12" t="s">
        <v>347</v>
      </c>
      <c r="H100" s="12">
        <v>20.95</v>
      </c>
      <c r="I100" s="12">
        <v>3.05</v>
      </c>
      <c r="J100" s="12">
        <v>19.03</v>
      </c>
      <c r="K100" s="12">
        <v>1.92</v>
      </c>
      <c r="L100" s="12">
        <v>62.33</v>
      </c>
      <c r="M100" s="12">
        <v>5</v>
      </c>
      <c r="N100" s="12">
        <v>0</v>
      </c>
      <c r="O100" s="12">
        <v>138</v>
      </c>
      <c r="P100" s="12">
        <v>9</v>
      </c>
      <c r="Q100" s="12">
        <v>0</v>
      </c>
      <c r="R100" s="12">
        <v>6</v>
      </c>
      <c r="S100" s="12">
        <v>160</v>
      </c>
      <c r="T100" s="12">
        <v>1</v>
      </c>
      <c r="U100">
        <f t="shared" si="4"/>
        <v>1050.0399999999997</v>
      </c>
      <c r="V100" s="23">
        <f>'Listado Equipos'!$B$8-W100</f>
        <v>39169.33</v>
      </c>
      <c r="W100">
        <f t="shared" si="3"/>
        <v>3171.67</v>
      </c>
      <c r="X100">
        <f t="shared" si="5"/>
        <v>100</v>
      </c>
    </row>
    <row r="101" spans="1:24" ht="17.399999999999999" x14ac:dyDescent="0.3">
      <c r="A101" s="11">
        <v>45100</v>
      </c>
      <c r="B101" s="12">
        <v>251060</v>
      </c>
      <c r="C101" s="12" t="s">
        <v>343</v>
      </c>
      <c r="D101" s="12" t="s">
        <v>344</v>
      </c>
      <c r="E101" s="12" t="s">
        <v>345</v>
      </c>
      <c r="F101" s="12" t="s">
        <v>346</v>
      </c>
      <c r="G101" s="12" t="s">
        <v>347</v>
      </c>
      <c r="H101" s="12">
        <v>19.32</v>
      </c>
      <c r="I101" s="12">
        <v>4.68</v>
      </c>
      <c r="J101" s="12">
        <v>17.8</v>
      </c>
      <c r="K101" s="12">
        <v>1.52</v>
      </c>
      <c r="L101" s="12">
        <v>49.99</v>
      </c>
      <c r="M101" s="12">
        <v>4</v>
      </c>
      <c r="N101" s="12">
        <v>0</v>
      </c>
      <c r="O101" s="12">
        <v>51</v>
      </c>
      <c r="P101" s="12">
        <v>2</v>
      </c>
      <c r="Q101" s="12">
        <v>0</v>
      </c>
      <c r="R101" s="12">
        <v>1</v>
      </c>
      <c r="S101" s="12">
        <v>53</v>
      </c>
      <c r="T101" s="12">
        <v>0</v>
      </c>
      <c r="U101">
        <f t="shared" si="4"/>
        <v>1069.3599999999997</v>
      </c>
      <c r="V101" s="23">
        <f>'Listado Equipos'!$B$8-W101</f>
        <v>39183.21</v>
      </c>
      <c r="W101">
        <f t="shared" si="3"/>
        <v>3157.79</v>
      </c>
      <c r="X101">
        <f t="shared" si="5"/>
        <v>101</v>
      </c>
    </row>
    <row r="102" spans="1:24" ht="17.399999999999999" x14ac:dyDescent="0.3">
      <c r="A102" s="11">
        <v>45101</v>
      </c>
      <c r="B102" s="12">
        <v>251060</v>
      </c>
      <c r="C102" s="12" t="s">
        <v>343</v>
      </c>
      <c r="D102" s="12" t="s">
        <v>344</v>
      </c>
      <c r="E102" s="12" t="s">
        <v>345</v>
      </c>
      <c r="F102" s="12" t="s">
        <v>346</v>
      </c>
      <c r="G102" s="12" t="s">
        <v>347</v>
      </c>
      <c r="H102" s="12">
        <v>16</v>
      </c>
      <c r="I102" s="12">
        <v>8</v>
      </c>
      <c r="J102" s="12">
        <v>14.28</v>
      </c>
      <c r="K102" s="12">
        <v>1.72</v>
      </c>
      <c r="L102" s="12">
        <v>46.97</v>
      </c>
      <c r="M102" s="12">
        <v>5</v>
      </c>
      <c r="N102" s="12">
        <v>0</v>
      </c>
      <c r="O102" s="12">
        <v>116</v>
      </c>
      <c r="P102" s="12">
        <v>12</v>
      </c>
      <c r="Q102" s="12">
        <v>0</v>
      </c>
      <c r="R102" s="12">
        <v>7</v>
      </c>
      <c r="S102" s="12">
        <v>129</v>
      </c>
      <c r="T102" s="12">
        <v>0</v>
      </c>
      <c r="U102">
        <f t="shared" si="4"/>
        <v>1085.3599999999997</v>
      </c>
      <c r="V102" s="23">
        <f>'Listado Equipos'!$B$8-W102</f>
        <v>39197.71</v>
      </c>
      <c r="W102">
        <f t="shared" si="3"/>
        <v>3143.29</v>
      </c>
      <c r="X102">
        <f t="shared" si="5"/>
        <v>102</v>
      </c>
    </row>
    <row r="103" spans="1:24" ht="17.399999999999999" x14ac:dyDescent="0.3">
      <c r="A103" s="11">
        <v>45102</v>
      </c>
      <c r="B103" s="12">
        <v>251060</v>
      </c>
      <c r="C103" s="12" t="s">
        <v>343</v>
      </c>
      <c r="D103" s="12" t="s">
        <v>344</v>
      </c>
      <c r="E103" s="12" t="s">
        <v>345</v>
      </c>
      <c r="F103" s="12" t="s">
        <v>346</v>
      </c>
      <c r="G103" s="12" t="s">
        <v>347</v>
      </c>
      <c r="H103" s="12">
        <v>6.3</v>
      </c>
      <c r="I103" s="12">
        <v>17.7</v>
      </c>
      <c r="J103" s="12">
        <v>6.07</v>
      </c>
      <c r="K103" s="12">
        <v>0.23</v>
      </c>
      <c r="L103" s="12">
        <v>24.71</v>
      </c>
      <c r="M103" s="12">
        <v>5</v>
      </c>
      <c r="N103" s="12">
        <v>0</v>
      </c>
      <c r="O103" s="12">
        <v>60</v>
      </c>
      <c r="P103" s="12">
        <v>1</v>
      </c>
      <c r="Q103" s="12">
        <v>1</v>
      </c>
      <c r="R103" s="12">
        <v>0</v>
      </c>
      <c r="S103" s="12">
        <v>67</v>
      </c>
      <c r="T103" s="12">
        <v>0</v>
      </c>
      <c r="U103">
        <f t="shared" si="4"/>
        <v>1091.6599999999996</v>
      </c>
      <c r="V103" s="23">
        <f>'Listado Equipos'!$B$8-W103</f>
        <v>39211.81</v>
      </c>
      <c r="W103">
        <f t="shared" si="3"/>
        <v>3129.19</v>
      </c>
      <c r="X103">
        <f t="shared" si="5"/>
        <v>103</v>
      </c>
    </row>
    <row r="104" spans="1:24" ht="17.399999999999999" x14ac:dyDescent="0.3">
      <c r="A104" s="11">
        <v>45103</v>
      </c>
      <c r="B104" s="12">
        <v>251060</v>
      </c>
      <c r="C104" s="12" t="s">
        <v>343</v>
      </c>
      <c r="D104" s="12" t="s">
        <v>344</v>
      </c>
      <c r="E104" s="12" t="s">
        <v>345</v>
      </c>
      <c r="F104" s="12" t="s">
        <v>346</v>
      </c>
      <c r="G104" s="12" t="s">
        <v>347</v>
      </c>
      <c r="H104" s="12">
        <v>13.7</v>
      </c>
      <c r="I104" s="12">
        <v>10.3</v>
      </c>
      <c r="J104" s="12">
        <v>12.92</v>
      </c>
      <c r="K104" s="12">
        <v>0.78</v>
      </c>
      <c r="L104" s="12">
        <v>32.14</v>
      </c>
      <c r="M104" s="12">
        <v>3</v>
      </c>
      <c r="N104" s="12">
        <v>0</v>
      </c>
      <c r="O104" s="12">
        <v>40</v>
      </c>
      <c r="P104" s="12">
        <v>2</v>
      </c>
      <c r="Q104" s="12">
        <v>0</v>
      </c>
      <c r="R104" s="12">
        <v>0</v>
      </c>
      <c r="S104" s="12">
        <v>44</v>
      </c>
      <c r="T104" s="12">
        <v>0</v>
      </c>
      <c r="U104">
        <f t="shared" si="4"/>
        <v>1105.3599999999997</v>
      </c>
      <c r="V104" s="23">
        <f>'Listado Equipos'!$B$8-W104</f>
        <v>39212.639999999999</v>
      </c>
      <c r="W104">
        <f t="shared" si="3"/>
        <v>3128.36</v>
      </c>
      <c r="X104">
        <f t="shared" si="5"/>
        <v>104</v>
      </c>
    </row>
    <row r="105" spans="1:24" ht="17.399999999999999" x14ac:dyDescent="0.3">
      <c r="A105" s="11">
        <v>45104</v>
      </c>
      <c r="B105" s="12">
        <v>251060</v>
      </c>
      <c r="C105" s="12" t="s">
        <v>343</v>
      </c>
      <c r="D105" s="12" t="s">
        <v>344</v>
      </c>
      <c r="E105" s="12" t="s">
        <v>345</v>
      </c>
      <c r="F105" s="12" t="s">
        <v>346</v>
      </c>
      <c r="G105" s="12" t="s">
        <v>347</v>
      </c>
      <c r="H105" s="12">
        <v>7.43</v>
      </c>
      <c r="I105" s="12">
        <v>16.57</v>
      </c>
      <c r="J105" s="12">
        <v>7.03</v>
      </c>
      <c r="K105" s="12">
        <v>0.4</v>
      </c>
      <c r="L105" s="12">
        <v>13.28</v>
      </c>
      <c r="M105" s="12">
        <v>3</v>
      </c>
      <c r="N105" s="12">
        <v>0</v>
      </c>
      <c r="O105" s="12">
        <v>0</v>
      </c>
      <c r="P105" s="12">
        <v>0</v>
      </c>
      <c r="Q105" s="12">
        <v>0</v>
      </c>
      <c r="R105" s="12">
        <v>0</v>
      </c>
      <c r="S105" s="12">
        <v>0</v>
      </c>
      <c r="T105" s="12">
        <v>0</v>
      </c>
      <c r="U105">
        <f t="shared" si="4"/>
        <v>1112.7899999999997</v>
      </c>
      <c r="V105" s="23">
        <f>'Listado Equipos'!$B$8-W105</f>
        <v>39224.67</v>
      </c>
      <c r="W105">
        <f t="shared" si="3"/>
        <v>3116.33</v>
      </c>
      <c r="X105">
        <f t="shared" si="5"/>
        <v>105</v>
      </c>
    </row>
    <row r="106" spans="1:24" ht="17.399999999999999" x14ac:dyDescent="0.3">
      <c r="A106" s="11">
        <v>45105</v>
      </c>
      <c r="B106" s="12">
        <v>251060</v>
      </c>
      <c r="C106" s="12" t="s">
        <v>343</v>
      </c>
      <c r="D106" s="12" t="s">
        <v>344</v>
      </c>
      <c r="E106" s="12" t="s">
        <v>345</v>
      </c>
      <c r="F106" s="12" t="s">
        <v>346</v>
      </c>
      <c r="G106" s="12" t="s">
        <v>347</v>
      </c>
      <c r="H106" s="12">
        <v>9.6999999999999993</v>
      </c>
      <c r="I106" s="12">
        <v>14.3</v>
      </c>
      <c r="J106" s="12">
        <v>9.07</v>
      </c>
      <c r="K106" s="12">
        <v>0.63</v>
      </c>
      <c r="L106" s="12">
        <v>17.72</v>
      </c>
      <c r="M106" s="12">
        <v>3</v>
      </c>
      <c r="N106" s="12">
        <v>0</v>
      </c>
      <c r="O106" s="12">
        <v>0</v>
      </c>
      <c r="P106" s="12">
        <v>0</v>
      </c>
      <c r="Q106" s="12">
        <v>0</v>
      </c>
      <c r="R106" s="12">
        <v>1</v>
      </c>
      <c r="S106" s="12">
        <v>0</v>
      </c>
      <c r="T106" s="12">
        <v>0</v>
      </c>
      <c r="U106">
        <f t="shared" si="4"/>
        <v>1122.4899999999998</v>
      </c>
      <c r="V106" s="23">
        <f>'Listado Equipos'!$B$8-W106</f>
        <v>39240.019999999997</v>
      </c>
      <c r="W106">
        <f t="shared" si="3"/>
        <v>3100.98</v>
      </c>
      <c r="X106">
        <f t="shared" si="5"/>
        <v>106</v>
      </c>
    </row>
    <row r="107" spans="1:24" ht="17.399999999999999" x14ac:dyDescent="0.3">
      <c r="A107" s="11">
        <v>45106</v>
      </c>
      <c r="B107" s="12">
        <v>251060</v>
      </c>
      <c r="C107" s="12" t="s">
        <v>343</v>
      </c>
      <c r="D107" s="12" t="s">
        <v>344</v>
      </c>
      <c r="E107" s="12" t="s">
        <v>345</v>
      </c>
      <c r="F107" s="12" t="s">
        <v>346</v>
      </c>
      <c r="G107" s="12" t="s">
        <v>347</v>
      </c>
      <c r="H107" s="12">
        <v>10.3</v>
      </c>
      <c r="I107" s="12">
        <v>13.7</v>
      </c>
      <c r="J107" s="12">
        <v>8.8800000000000008</v>
      </c>
      <c r="K107" s="12">
        <v>1.42</v>
      </c>
      <c r="L107" s="12">
        <v>15.74</v>
      </c>
      <c r="M107" s="12">
        <v>2</v>
      </c>
      <c r="N107" s="12">
        <v>0</v>
      </c>
      <c r="O107" s="12">
        <v>0</v>
      </c>
      <c r="P107" s="12">
        <v>0</v>
      </c>
      <c r="Q107" s="12">
        <v>0</v>
      </c>
      <c r="R107" s="12">
        <v>5</v>
      </c>
      <c r="S107" s="12">
        <v>0</v>
      </c>
      <c r="T107" s="12">
        <v>0</v>
      </c>
      <c r="U107">
        <f t="shared" si="4"/>
        <v>1132.7899999999997</v>
      </c>
      <c r="V107" s="23">
        <f>'Listado Equipos'!$B$8-W107</f>
        <v>39255.269999999997</v>
      </c>
      <c r="W107">
        <f t="shared" si="3"/>
        <v>3085.73</v>
      </c>
      <c r="X107">
        <f t="shared" si="5"/>
        <v>107</v>
      </c>
    </row>
    <row r="108" spans="1:24" ht="17.399999999999999" x14ac:dyDescent="0.3">
      <c r="A108" s="11">
        <v>45107</v>
      </c>
      <c r="B108" s="12">
        <v>251060</v>
      </c>
      <c r="C108" s="12" t="s">
        <v>343</v>
      </c>
      <c r="D108" s="12" t="s">
        <v>344</v>
      </c>
      <c r="E108" s="12" t="s">
        <v>345</v>
      </c>
      <c r="F108" s="12" t="s">
        <v>346</v>
      </c>
      <c r="G108" s="12" t="s">
        <v>347</v>
      </c>
      <c r="H108" s="12">
        <v>11.03</v>
      </c>
      <c r="I108" s="12">
        <v>12.97</v>
      </c>
      <c r="J108" s="12">
        <v>10.5</v>
      </c>
      <c r="K108" s="12">
        <v>0.53</v>
      </c>
      <c r="L108" s="12">
        <v>19.25</v>
      </c>
      <c r="M108" s="12">
        <v>2</v>
      </c>
      <c r="N108" s="12">
        <v>0</v>
      </c>
      <c r="O108" s="12">
        <v>0</v>
      </c>
      <c r="P108" s="12">
        <v>0</v>
      </c>
      <c r="Q108" s="12">
        <v>0</v>
      </c>
      <c r="R108" s="12">
        <v>3</v>
      </c>
      <c r="S108" s="12">
        <v>0</v>
      </c>
      <c r="T108" s="12">
        <v>0</v>
      </c>
      <c r="U108">
        <f t="shared" si="4"/>
        <v>1143.8199999999997</v>
      </c>
      <c r="V108" s="23">
        <f>'Listado Equipos'!$B$8-W108</f>
        <v>39266.589999999997</v>
      </c>
      <c r="W108">
        <f t="shared" si="3"/>
        <v>3074.41</v>
      </c>
      <c r="X108">
        <f t="shared" si="5"/>
        <v>108</v>
      </c>
    </row>
    <row r="109" spans="1:24" ht="17.399999999999999" x14ac:dyDescent="0.3">
      <c r="A109" s="11">
        <v>45108</v>
      </c>
      <c r="B109" s="12">
        <v>251060</v>
      </c>
      <c r="C109" s="12" t="s">
        <v>343</v>
      </c>
      <c r="D109" s="12" t="s">
        <v>344</v>
      </c>
      <c r="E109" s="12" t="s">
        <v>345</v>
      </c>
      <c r="F109" s="12" t="s">
        <v>346</v>
      </c>
      <c r="G109" s="12" t="s">
        <v>347</v>
      </c>
      <c r="H109" s="12">
        <v>7.22</v>
      </c>
      <c r="I109" s="12">
        <v>16.78</v>
      </c>
      <c r="J109" s="12">
        <v>6.67</v>
      </c>
      <c r="K109" s="12">
        <v>0.55000000000000004</v>
      </c>
      <c r="L109" s="12">
        <v>12.53</v>
      </c>
      <c r="M109" s="12">
        <v>2</v>
      </c>
      <c r="N109" s="12">
        <v>0</v>
      </c>
      <c r="O109" s="12">
        <v>0</v>
      </c>
      <c r="P109" s="12">
        <v>0</v>
      </c>
      <c r="Q109" s="12">
        <v>0</v>
      </c>
      <c r="R109" s="12">
        <v>2</v>
      </c>
      <c r="S109" s="12">
        <v>0</v>
      </c>
      <c r="T109" s="12">
        <v>0</v>
      </c>
      <c r="U109">
        <f t="shared" si="4"/>
        <v>1151.0399999999997</v>
      </c>
      <c r="V109" s="23">
        <f>'Listado Equipos'!$B$8-W109</f>
        <v>39273.71</v>
      </c>
      <c r="W109">
        <f t="shared" si="3"/>
        <v>3067.29</v>
      </c>
      <c r="X109">
        <f t="shared" si="5"/>
        <v>109</v>
      </c>
    </row>
    <row r="110" spans="1:24" ht="17.399999999999999" x14ac:dyDescent="0.3">
      <c r="A110" s="11">
        <v>45109</v>
      </c>
      <c r="B110" s="12">
        <v>251060</v>
      </c>
      <c r="C110" s="12" t="s">
        <v>343</v>
      </c>
      <c r="D110" s="12" t="s">
        <v>344</v>
      </c>
      <c r="E110" s="12" t="s">
        <v>345</v>
      </c>
      <c r="F110" s="12" t="s">
        <v>346</v>
      </c>
      <c r="G110" s="12" t="s">
        <v>347</v>
      </c>
      <c r="H110" s="12">
        <v>0.87</v>
      </c>
      <c r="I110" s="12">
        <v>23.13</v>
      </c>
      <c r="J110" s="12">
        <v>0.87</v>
      </c>
      <c r="K110" s="12">
        <v>0</v>
      </c>
      <c r="L110" s="12">
        <v>1.69</v>
      </c>
      <c r="M110" s="12">
        <v>3</v>
      </c>
      <c r="N110" s="12">
        <v>0</v>
      </c>
      <c r="O110" s="12">
        <v>0</v>
      </c>
      <c r="P110" s="12">
        <v>0</v>
      </c>
      <c r="Q110" s="12">
        <v>0</v>
      </c>
      <c r="R110" s="12">
        <v>0</v>
      </c>
      <c r="S110" s="12">
        <v>0</v>
      </c>
      <c r="T110" s="12">
        <v>0</v>
      </c>
      <c r="U110">
        <f t="shared" si="4"/>
        <v>1151.9099999999996</v>
      </c>
      <c r="V110" s="23">
        <f>'Listado Equipos'!$B$8-W110</f>
        <v>39273.71</v>
      </c>
      <c r="W110">
        <f t="shared" si="3"/>
        <v>3067.29</v>
      </c>
      <c r="X110">
        <f t="shared" si="5"/>
        <v>110</v>
      </c>
    </row>
    <row r="111" spans="1:24" ht="17.399999999999999" x14ac:dyDescent="0.3">
      <c r="A111" s="11">
        <v>45110</v>
      </c>
      <c r="B111" s="12">
        <v>251060</v>
      </c>
      <c r="C111" s="12" t="s">
        <v>343</v>
      </c>
      <c r="D111" s="12" t="s">
        <v>344</v>
      </c>
      <c r="E111" s="12" t="s">
        <v>345</v>
      </c>
      <c r="F111" s="12" t="s">
        <v>346</v>
      </c>
      <c r="G111" s="12" t="s">
        <v>347</v>
      </c>
      <c r="H111" s="12">
        <v>13.2</v>
      </c>
      <c r="I111" s="12">
        <v>10.8</v>
      </c>
      <c r="J111" s="12">
        <v>11.67</v>
      </c>
      <c r="K111" s="12">
        <v>1.53</v>
      </c>
      <c r="L111" s="12">
        <v>23.34</v>
      </c>
      <c r="M111" s="12">
        <v>2</v>
      </c>
      <c r="N111" s="12">
        <v>0</v>
      </c>
      <c r="O111" s="12">
        <v>0</v>
      </c>
      <c r="P111" s="12">
        <v>0</v>
      </c>
      <c r="Q111" s="12">
        <v>0</v>
      </c>
      <c r="R111" s="12">
        <v>7</v>
      </c>
      <c r="S111" s="12">
        <v>1</v>
      </c>
      <c r="T111" s="12">
        <v>1</v>
      </c>
      <c r="U111">
        <f t="shared" si="4"/>
        <v>1165.1099999999997</v>
      </c>
      <c r="V111" s="23">
        <f>'Listado Equipos'!$B$8-W111</f>
        <v>39285.230000000003</v>
      </c>
      <c r="W111">
        <f t="shared" si="3"/>
        <v>3055.77</v>
      </c>
      <c r="X111">
        <f t="shared" si="5"/>
        <v>111</v>
      </c>
    </row>
    <row r="112" spans="1:24" ht="17.399999999999999" x14ac:dyDescent="0.3">
      <c r="A112" s="11">
        <v>45111</v>
      </c>
      <c r="B112" s="12">
        <v>251060</v>
      </c>
      <c r="C112" s="12" t="s">
        <v>343</v>
      </c>
      <c r="D112" s="12" t="s">
        <v>344</v>
      </c>
      <c r="E112" s="12" t="s">
        <v>345</v>
      </c>
      <c r="F112" s="12" t="s">
        <v>346</v>
      </c>
      <c r="G112" s="12" t="s">
        <v>347</v>
      </c>
      <c r="H112" s="12">
        <v>6.12</v>
      </c>
      <c r="I112" s="12">
        <v>17.88</v>
      </c>
      <c r="J112" s="12">
        <v>5.77</v>
      </c>
      <c r="K112" s="12">
        <v>0.35</v>
      </c>
      <c r="L112" s="12">
        <v>10.039999999999999</v>
      </c>
      <c r="M112" s="12">
        <v>2</v>
      </c>
      <c r="N112" s="12">
        <v>0</v>
      </c>
      <c r="O112" s="12">
        <v>0</v>
      </c>
      <c r="P112" s="12">
        <v>0</v>
      </c>
      <c r="Q112" s="12">
        <v>0</v>
      </c>
      <c r="R112" s="12">
        <v>1</v>
      </c>
      <c r="S112" s="12">
        <v>0</v>
      </c>
      <c r="T112" s="12">
        <v>0</v>
      </c>
      <c r="U112">
        <f t="shared" si="4"/>
        <v>1171.2299999999996</v>
      </c>
      <c r="V112" s="23">
        <f>'Listado Equipos'!$B$8-W112</f>
        <v>39300.959999999999</v>
      </c>
      <c r="W112">
        <f t="shared" si="3"/>
        <v>3040.04</v>
      </c>
      <c r="X112">
        <f t="shared" si="5"/>
        <v>112</v>
      </c>
    </row>
    <row r="113" spans="1:24" ht="17.399999999999999" x14ac:dyDescent="0.3">
      <c r="A113" s="11">
        <v>45112</v>
      </c>
      <c r="B113" s="12">
        <v>251060</v>
      </c>
      <c r="C113" s="12" t="s">
        <v>343</v>
      </c>
      <c r="D113" s="12" t="s">
        <v>344</v>
      </c>
      <c r="E113" s="12" t="s">
        <v>345</v>
      </c>
      <c r="F113" s="12" t="s">
        <v>346</v>
      </c>
      <c r="G113" s="12" t="s">
        <v>347</v>
      </c>
      <c r="H113" s="12">
        <v>8.43</v>
      </c>
      <c r="I113" s="12">
        <v>15.57</v>
      </c>
      <c r="J113" s="12">
        <v>7.63</v>
      </c>
      <c r="K113" s="12">
        <v>0.8</v>
      </c>
      <c r="L113" s="12">
        <v>14.59</v>
      </c>
      <c r="M113" s="12">
        <v>3</v>
      </c>
      <c r="N113" s="12">
        <v>0</v>
      </c>
      <c r="O113" s="12">
        <v>0</v>
      </c>
      <c r="P113" s="12">
        <v>0</v>
      </c>
      <c r="Q113" s="12">
        <v>0</v>
      </c>
      <c r="R113" s="12">
        <v>4</v>
      </c>
      <c r="S113" s="12">
        <v>0</v>
      </c>
      <c r="T113" s="12">
        <v>1</v>
      </c>
      <c r="U113">
        <f t="shared" si="4"/>
        <v>1179.6599999999996</v>
      </c>
      <c r="V113" s="23">
        <f>'Listado Equipos'!$B$8-W113</f>
        <v>39317.360000000001</v>
      </c>
      <c r="W113">
        <f t="shared" si="3"/>
        <v>3023.64</v>
      </c>
      <c r="X113">
        <f t="shared" si="5"/>
        <v>113</v>
      </c>
    </row>
    <row r="114" spans="1:24" ht="17.399999999999999" x14ac:dyDescent="0.3">
      <c r="A114" s="11">
        <v>45113</v>
      </c>
      <c r="B114" s="12">
        <v>251060</v>
      </c>
      <c r="C114" s="12" t="s">
        <v>343</v>
      </c>
      <c r="D114" s="12" t="s">
        <v>344</v>
      </c>
      <c r="E114" s="12" t="s">
        <v>345</v>
      </c>
      <c r="F114" s="12" t="s">
        <v>346</v>
      </c>
      <c r="G114" s="12" t="s">
        <v>347</v>
      </c>
      <c r="H114" s="12">
        <v>12.77</v>
      </c>
      <c r="I114" s="12">
        <v>11.23</v>
      </c>
      <c r="J114" s="12">
        <v>11.92</v>
      </c>
      <c r="K114" s="12">
        <v>0.85</v>
      </c>
      <c r="L114" s="12">
        <v>21.78</v>
      </c>
      <c r="M114" s="12">
        <v>2</v>
      </c>
      <c r="N114" s="12">
        <v>0</v>
      </c>
      <c r="O114" s="12">
        <v>0</v>
      </c>
      <c r="P114" s="12">
        <v>0</v>
      </c>
      <c r="Q114" s="12">
        <v>0</v>
      </c>
      <c r="R114" s="12">
        <v>1</v>
      </c>
      <c r="S114" s="12">
        <v>0</v>
      </c>
      <c r="T114" s="12">
        <v>0</v>
      </c>
      <c r="U114">
        <f t="shared" si="4"/>
        <v>1192.4299999999996</v>
      </c>
      <c r="V114" s="23">
        <f>'Listado Equipos'!$B$8-W114</f>
        <v>39330.04</v>
      </c>
      <c r="W114">
        <f t="shared" si="3"/>
        <v>3010.96</v>
      </c>
      <c r="X114">
        <f t="shared" si="5"/>
        <v>114</v>
      </c>
    </row>
    <row r="115" spans="1:24" ht="17.399999999999999" x14ac:dyDescent="0.3">
      <c r="A115" s="11">
        <v>45114</v>
      </c>
      <c r="B115" s="12">
        <v>251060</v>
      </c>
      <c r="C115" s="12" t="s">
        <v>343</v>
      </c>
      <c r="D115" s="12" t="s">
        <v>344</v>
      </c>
      <c r="E115" s="12" t="s">
        <v>345</v>
      </c>
      <c r="F115" s="12" t="s">
        <v>346</v>
      </c>
      <c r="G115" s="12" t="s">
        <v>347</v>
      </c>
      <c r="H115" s="12">
        <v>11.38</v>
      </c>
      <c r="I115" s="12">
        <v>12.62</v>
      </c>
      <c r="J115" s="12">
        <v>10.72</v>
      </c>
      <c r="K115" s="12">
        <v>0.67</v>
      </c>
      <c r="L115" s="12">
        <v>19.86</v>
      </c>
      <c r="M115" s="12">
        <v>3</v>
      </c>
      <c r="N115" s="12">
        <v>0</v>
      </c>
      <c r="O115" s="12">
        <v>0</v>
      </c>
      <c r="P115" s="12">
        <v>0</v>
      </c>
      <c r="Q115" s="12">
        <v>0</v>
      </c>
      <c r="R115" s="12">
        <v>1</v>
      </c>
      <c r="S115" s="12">
        <v>0</v>
      </c>
      <c r="T115" s="12">
        <v>0</v>
      </c>
      <c r="U115">
        <f t="shared" si="4"/>
        <v>1203.8099999999997</v>
      </c>
      <c r="V115" s="23">
        <f>'Listado Equipos'!$B$8-W115</f>
        <v>39344.32</v>
      </c>
      <c r="W115">
        <f t="shared" si="3"/>
        <v>2996.68</v>
      </c>
      <c r="X115">
        <f t="shared" si="5"/>
        <v>115</v>
      </c>
    </row>
    <row r="116" spans="1:24" ht="17.399999999999999" x14ac:dyDescent="0.3">
      <c r="A116" s="11">
        <v>45115</v>
      </c>
      <c r="B116" s="12">
        <v>251060</v>
      </c>
      <c r="C116" s="12" t="s">
        <v>343</v>
      </c>
      <c r="D116" s="12" t="s">
        <v>344</v>
      </c>
      <c r="E116" s="12" t="s">
        <v>345</v>
      </c>
      <c r="F116" s="12" t="s">
        <v>346</v>
      </c>
      <c r="G116" s="12" t="s">
        <v>347</v>
      </c>
      <c r="H116" s="12">
        <v>8.1</v>
      </c>
      <c r="I116" s="12">
        <v>15.9</v>
      </c>
      <c r="J116" s="12">
        <v>6.82</v>
      </c>
      <c r="K116" s="12">
        <v>1.28</v>
      </c>
      <c r="L116" s="12">
        <v>11.96</v>
      </c>
      <c r="M116" s="12">
        <v>3</v>
      </c>
      <c r="N116" s="12">
        <v>0</v>
      </c>
      <c r="O116" s="12">
        <v>0</v>
      </c>
      <c r="P116" s="12">
        <v>0</v>
      </c>
      <c r="Q116" s="12">
        <v>0</v>
      </c>
      <c r="R116" s="12">
        <v>4</v>
      </c>
      <c r="S116" s="12">
        <v>0</v>
      </c>
      <c r="T116" s="12">
        <v>0</v>
      </c>
      <c r="U116">
        <f t="shared" si="4"/>
        <v>1211.9099999999996</v>
      </c>
      <c r="V116" s="23">
        <f>'Listado Equipos'!$B$8-W116</f>
        <v>39354.92</v>
      </c>
      <c r="W116">
        <f t="shared" si="3"/>
        <v>2986.08</v>
      </c>
      <c r="X116">
        <f t="shared" si="5"/>
        <v>116</v>
      </c>
    </row>
    <row r="117" spans="1:24" ht="17.399999999999999" x14ac:dyDescent="0.3">
      <c r="A117" s="11">
        <v>45116</v>
      </c>
      <c r="B117" s="12">
        <v>251060</v>
      </c>
      <c r="C117" s="12" t="s">
        <v>343</v>
      </c>
      <c r="D117" s="12" t="s">
        <v>344</v>
      </c>
      <c r="E117" s="12" t="s">
        <v>345</v>
      </c>
      <c r="F117" s="12" t="s">
        <v>346</v>
      </c>
      <c r="G117" s="12" t="s">
        <v>347</v>
      </c>
      <c r="H117" s="12">
        <v>1.17</v>
      </c>
      <c r="I117" s="12">
        <v>22.83</v>
      </c>
      <c r="J117" s="12">
        <v>1.1499999999999999</v>
      </c>
      <c r="K117" s="12">
        <v>0.02</v>
      </c>
      <c r="L117" s="12">
        <v>1.87</v>
      </c>
      <c r="M117" s="12">
        <v>3</v>
      </c>
      <c r="N117" s="12">
        <v>0</v>
      </c>
      <c r="O117" s="12">
        <v>0</v>
      </c>
      <c r="P117" s="12">
        <v>0</v>
      </c>
      <c r="Q117" s="12">
        <v>0</v>
      </c>
      <c r="R117" s="12">
        <v>0</v>
      </c>
      <c r="S117" s="12">
        <v>0</v>
      </c>
      <c r="T117" s="12">
        <v>0</v>
      </c>
      <c r="U117">
        <f t="shared" si="4"/>
        <v>1213.0799999999997</v>
      </c>
      <c r="V117" s="23">
        <f>'Listado Equipos'!$B$8-W117</f>
        <v>39354.92</v>
      </c>
      <c r="W117">
        <f t="shared" si="3"/>
        <v>2986.08</v>
      </c>
      <c r="X117">
        <f t="shared" si="5"/>
        <v>117</v>
      </c>
    </row>
    <row r="118" spans="1:24" ht="17.399999999999999" x14ac:dyDescent="0.3">
      <c r="A118" s="11">
        <v>45117</v>
      </c>
      <c r="B118" s="12">
        <v>251060</v>
      </c>
      <c r="C118" s="12" t="s">
        <v>343</v>
      </c>
      <c r="D118" s="12" t="s">
        <v>344</v>
      </c>
      <c r="E118" s="12" t="s">
        <v>345</v>
      </c>
      <c r="F118" s="12" t="s">
        <v>346</v>
      </c>
      <c r="G118" s="12" t="s">
        <v>347</v>
      </c>
      <c r="H118" s="12">
        <v>16.52</v>
      </c>
      <c r="I118" s="12">
        <v>7.48</v>
      </c>
      <c r="J118" s="12">
        <v>15.27</v>
      </c>
      <c r="K118" s="12">
        <v>1.25</v>
      </c>
      <c r="L118" s="12">
        <v>31.23</v>
      </c>
      <c r="M118" s="12">
        <v>3</v>
      </c>
      <c r="N118" s="12">
        <v>0</v>
      </c>
      <c r="O118" s="12">
        <v>0</v>
      </c>
      <c r="P118" s="12">
        <v>0</v>
      </c>
      <c r="Q118" s="12">
        <v>0</v>
      </c>
      <c r="R118" s="12">
        <v>6</v>
      </c>
      <c r="S118" s="12">
        <v>0</v>
      </c>
      <c r="T118" s="12">
        <v>0</v>
      </c>
      <c r="U118">
        <f t="shared" si="4"/>
        <v>1229.5999999999997</v>
      </c>
      <c r="V118" s="23">
        <f>'Listado Equipos'!$B$8-W118</f>
        <v>39365.15</v>
      </c>
      <c r="W118">
        <f t="shared" si="3"/>
        <v>2975.85</v>
      </c>
      <c r="X118">
        <f t="shared" si="5"/>
        <v>118</v>
      </c>
    </row>
    <row r="119" spans="1:24" ht="17.399999999999999" x14ac:dyDescent="0.3">
      <c r="A119" s="11">
        <v>45118</v>
      </c>
      <c r="B119" s="12">
        <v>251060</v>
      </c>
      <c r="C119" s="12" t="s">
        <v>343</v>
      </c>
      <c r="D119" s="12" t="s">
        <v>344</v>
      </c>
      <c r="E119" s="12" t="s">
        <v>345</v>
      </c>
      <c r="F119" s="12" t="s">
        <v>346</v>
      </c>
      <c r="G119" s="12" t="s">
        <v>347</v>
      </c>
      <c r="H119" s="12">
        <v>11.47</v>
      </c>
      <c r="I119" s="12">
        <v>12.53</v>
      </c>
      <c r="J119" s="12">
        <v>10.42</v>
      </c>
      <c r="K119" s="12">
        <v>1.05</v>
      </c>
      <c r="L119" s="12">
        <v>20.76</v>
      </c>
      <c r="M119" s="12">
        <v>3</v>
      </c>
      <c r="N119" s="12">
        <v>0</v>
      </c>
      <c r="O119" s="12">
        <v>0</v>
      </c>
      <c r="P119" s="12">
        <v>0</v>
      </c>
      <c r="Q119" s="12">
        <v>0</v>
      </c>
      <c r="R119" s="12">
        <v>0</v>
      </c>
      <c r="S119" s="12">
        <v>0</v>
      </c>
      <c r="T119" s="12">
        <v>0</v>
      </c>
      <c r="U119">
        <f t="shared" si="4"/>
        <v>1241.0699999999997</v>
      </c>
      <c r="V119" s="23">
        <f>'Listado Equipos'!$B$8-W119</f>
        <v>39373.43</v>
      </c>
      <c r="W119">
        <f t="shared" si="3"/>
        <v>2967.5699999999997</v>
      </c>
      <c r="X119">
        <f t="shared" si="5"/>
        <v>119</v>
      </c>
    </row>
    <row r="120" spans="1:24" ht="17.399999999999999" x14ac:dyDescent="0.3">
      <c r="A120" s="11">
        <v>45119</v>
      </c>
      <c r="B120" s="12">
        <v>251060</v>
      </c>
      <c r="C120" s="12" t="s">
        <v>343</v>
      </c>
      <c r="D120" s="12" t="s">
        <v>344</v>
      </c>
      <c r="E120" s="12" t="s">
        <v>345</v>
      </c>
      <c r="F120" s="12" t="s">
        <v>346</v>
      </c>
      <c r="G120" s="12" t="s">
        <v>347</v>
      </c>
      <c r="H120" s="12">
        <v>13.77</v>
      </c>
      <c r="I120" s="12">
        <v>10.23</v>
      </c>
      <c r="J120" s="12">
        <v>12.58</v>
      </c>
      <c r="K120" s="12">
        <v>1.18</v>
      </c>
      <c r="L120" s="12">
        <v>23.93</v>
      </c>
      <c r="M120" s="12">
        <v>2</v>
      </c>
      <c r="N120" s="12">
        <v>0</v>
      </c>
      <c r="O120" s="12">
        <v>0</v>
      </c>
      <c r="P120" s="12">
        <v>0</v>
      </c>
      <c r="Q120" s="12">
        <v>0</v>
      </c>
      <c r="R120" s="12">
        <v>1</v>
      </c>
      <c r="S120" s="12">
        <v>0</v>
      </c>
      <c r="T120" s="12">
        <v>0</v>
      </c>
      <c r="U120">
        <f t="shared" si="4"/>
        <v>1254.8399999999997</v>
      </c>
      <c r="V120" s="23">
        <f>'Listado Equipos'!$B$8-W120</f>
        <v>39390.28</v>
      </c>
      <c r="W120">
        <f t="shared" si="3"/>
        <v>2950.72</v>
      </c>
      <c r="X120">
        <f t="shared" si="5"/>
        <v>120</v>
      </c>
    </row>
    <row r="121" spans="1:24" ht="17.399999999999999" x14ac:dyDescent="0.3">
      <c r="A121" s="11">
        <v>45120</v>
      </c>
      <c r="B121" s="12">
        <v>251060</v>
      </c>
      <c r="C121" s="12" t="s">
        <v>343</v>
      </c>
      <c r="D121" s="12" t="s">
        <v>344</v>
      </c>
      <c r="E121" s="12" t="s">
        <v>345</v>
      </c>
      <c r="F121" s="12" t="s">
        <v>346</v>
      </c>
      <c r="G121" s="12" t="s">
        <v>347</v>
      </c>
      <c r="H121" s="12">
        <v>13.75</v>
      </c>
      <c r="I121" s="12">
        <v>10.25</v>
      </c>
      <c r="J121" s="12">
        <v>12.22</v>
      </c>
      <c r="K121" s="12">
        <v>1.53</v>
      </c>
      <c r="L121" s="12">
        <v>23.74</v>
      </c>
      <c r="M121" s="12">
        <v>2</v>
      </c>
      <c r="N121" s="12">
        <v>0</v>
      </c>
      <c r="O121" s="12">
        <v>0</v>
      </c>
      <c r="P121" s="12">
        <v>0</v>
      </c>
      <c r="Q121" s="12">
        <v>0</v>
      </c>
      <c r="R121" s="12">
        <v>5</v>
      </c>
      <c r="S121" s="12">
        <v>0</v>
      </c>
      <c r="T121" s="12">
        <v>0</v>
      </c>
      <c r="U121">
        <f t="shared" si="4"/>
        <v>1268.5899999999997</v>
      </c>
      <c r="V121" s="23">
        <f>'Listado Equipos'!$B$8-W121</f>
        <v>39398.21</v>
      </c>
      <c r="W121">
        <f t="shared" si="3"/>
        <v>2942.79</v>
      </c>
      <c r="X121">
        <f t="shared" si="5"/>
        <v>121</v>
      </c>
    </row>
    <row r="122" spans="1:24" ht="17.399999999999999" x14ac:dyDescent="0.3">
      <c r="A122" s="11">
        <v>45121</v>
      </c>
      <c r="B122" s="12">
        <v>251060</v>
      </c>
      <c r="C122" s="12" t="s">
        <v>343</v>
      </c>
      <c r="D122" s="12" t="s">
        <v>344</v>
      </c>
      <c r="E122" s="12" t="s">
        <v>345</v>
      </c>
      <c r="F122" s="12" t="s">
        <v>346</v>
      </c>
      <c r="G122" s="12" t="s">
        <v>347</v>
      </c>
      <c r="H122" s="12">
        <v>11.4</v>
      </c>
      <c r="I122" s="12">
        <v>12.6</v>
      </c>
      <c r="J122" s="12">
        <v>10.28</v>
      </c>
      <c r="K122" s="12">
        <v>1.1200000000000001</v>
      </c>
      <c r="L122" s="12">
        <v>18.07</v>
      </c>
      <c r="M122" s="12">
        <v>2</v>
      </c>
      <c r="N122" s="12">
        <v>0</v>
      </c>
      <c r="O122" s="12">
        <v>0</v>
      </c>
      <c r="P122" s="12">
        <v>0</v>
      </c>
      <c r="Q122" s="12">
        <v>0</v>
      </c>
      <c r="R122" s="12">
        <v>2</v>
      </c>
      <c r="S122" s="12">
        <v>0</v>
      </c>
      <c r="T122" s="12">
        <v>0</v>
      </c>
      <c r="U122">
        <f t="shared" si="4"/>
        <v>1279.9899999999998</v>
      </c>
      <c r="V122" s="23">
        <f>'Listado Equipos'!$B$8-W122</f>
        <v>39409.29</v>
      </c>
      <c r="W122">
        <f t="shared" si="3"/>
        <v>2931.71</v>
      </c>
      <c r="X122">
        <f t="shared" si="5"/>
        <v>122</v>
      </c>
    </row>
    <row r="123" spans="1:24" ht="17.399999999999999" x14ac:dyDescent="0.3">
      <c r="A123" s="11">
        <v>45122</v>
      </c>
      <c r="B123" s="12">
        <v>251060</v>
      </c>
      <c r="C123" s="12" t="s">
        <v>343</v>
      </c>
      <c r="D123" s="12" t="s">
        <v>344</v>
      </c>
      <c r="E123" s="12" t="s">
        <v>345</v>
      </c>
      <c r="F123" s="12" t="s">
        <v>346</v>
      </c>
      <c r="G123" s="12" t="s">
        <v>347</v>
      </c>
      <c r="H123" s="12">
        <v>6.28</v>
      </c>
      <c r="I123" s="12">
        <v>17.72</v>
      </c>
      <c r="J123" s="12">
        <v>5.27</v>
      </c>
      <c r="K123" s="12">
        <v>1.02</v>
      </c>
      <c r="L123" s="12">
        <v>9.77</v>
      </c>
      <c r="M123" s="12">
        <v>2</v>
      </c>
      <c r="N123" s="12">
        <v>0</v>
      </c>
      <c r="O123" s="12">
        <v>1</v>
      </c>
      <c r="P123" s="12">
        <v>0</v>
      </c>
      <c r="Q123" s="12">
        <v>0</v>
      </c>
      <c r="R123" s="12">
        <v>6</v>
      </c>
      <c r="S123" s="12">
        <v>1</v>
      </c>
      <c r="T123" s="12">
        <v>1</v>
      </c>
      <c r="U123">
        <f t="shared" si="4"/>
        <v>1286.2699999999998</v>
      </c>
      <c r="V123" s="23">
        <f>'Listado Equipos'!$B$8-W123</f>
        <v>39420.120000000003</v>
      </c>
      <c r="W123">
        <f t="shared" si="3"/>
        <v>2920.88</v>
      </c>
      <c r="X123">
        <f t="shared" si="5"/>
        <v>123</v>
      </c>
    </row>
    <row r="124" spans="1:24" ht="17.399999999999999" x14ac:dyDescent="0.3">
      <c r="A124" s="11">
        <v>45123</v>
      </c>
      <c r="B124" s="12">
        <v>251060</v>
      </c>
      <c r="C124" s="12" t="s">
        <v>343</v>
      </c>
      <c r="D124" s="12" t="s">
        <v>344</v>
      </c>
      <c r="E124" s="12" t="s">
        <v>345</v>
      </c>
      <c r="F124" s="12" t="s">
        <v>346</v>
      </c>
      <c r="G124" s="12" t="s">
        <v>347</v>
      </c>
      <c r="H124" s="12">
        <v>1.32</v>
      </c>
      <c r="I124" s="12">
        <v>22.68</v>
      </c>
      <c r="J124" s="12">
        <v>1.22</v>
      </c>
      <c r="K124" s="12">
        <v>0.1</v>
      </c>
      <c r="L124" s="12">
        <v>2.4700000000000002</v>
      </c>
      <c r="M124" s="12">
        <v>3</v>
      </c>
      <c r="N124" s="12">
        <v>0</v>
      </c>
      <c r="O124" s="12">
        <v>0</v>
      </c>
      <c r="P124" s="12">
        <v>0</v>
      </c>
      <c r="Q124" s="12">
        <v>0</v>
      </c>
      <c r="R124" s="12">
        <v>0</v>
      </c>
      <c r="S124" s="12">
        <v>0</v>
      </c>
      <c r="T124" s="12">
        <v>0</v>
      </c>
      <c r="U124">
        <f t="shared" si="4"/>
        <v>1287.5899999999997</v>
      </c>
      <c r="V124" s="23">
        <f>'Listado Equipos'!$B$8-W124</f>
        <v>39432.720000000001</v>
      </c>
      <c r="W124">
        <f t="shared" si="3"/>
        <v>2908.28</v>
      </c>
      <c r="X124">
        <f t="shared" si="5"/>
        <v>124</v>
      </c>
    </row>
    <row r="125" spans="1:24" ht="17.399999999999999" x14ac:dyDescent="0.3">
      <c r="A125" s="11">
        <v>45124</v>
      </c>
      <c r="B125" s="12">
        <v>251060</v>
      </c>
      <c r="C125" s="12" t="s">
        <v>343</v>
      </c>
      <c r="D125" s="12" t="s">
        <v>344</v>
      </c>
      <c r="E125" s="12" t="s">
        <v>345</v>
      </c>
      <c r="F125" s="12" t="s">
        <v>346</v>
      </c>
      <c r="G125" s="12" t="s">
        <v>347</v>
      </c>
      <c r="H125" s="12">
        <v>9.9</v>
      </c>
      <c r="I125" s="12">
        <v>14.1</v>
      </c>
      <c r="J125" s="12">
        <v>9.58</v>
      </c>
      <c r="K125" s="12">
        <v>0.32</v>
      </c>
      <c r="L125" s="12">
        <v>18.72</v>
      </c>
      <c r="M125" s="12">
        <v>3</v>
      </c>
      <c r="N125" s="12">
        <v>0</v>
      </c>
      <c r="O125" s="12">
        <v>0</v>
      </c>
      <c r="P125" s="12">
        <v>0</v>
      </c>
      <c r="Q125" s="12">
        <v>0</v>
      </c>
      <c r="R125" s="12">
        <v>0</v>
      </c>
      <c r="S125" s="12">
        <v>0</v>
      </c>
      <c r="T125" s="12">
        <v>0</v>
      </c>
      <c r="U125">
        <f t="shared" si="4"/>
        <v>1297.4899999999998</v>
      </c>
      <c r="V125" s="23">
        <f>'Listado Equipos'!$B$8-W125</f>
        <v>39441.29</v>
      </c>
      <c r="W125">
        <f t="shared" si="3"/>
        <v>2899.71</v>
      </c>
      <c r="X125">
        <f t="shared" si="5"/>
        <v>125</v>
      </c>
    </row>
    <row r="126" spans="1:24" ht="17.399999999999999" x14ac:dyDescent="0.3">
      <c r="A126" s="11">
        <v>45125</v>
      </c>
      <c r="B126" s="12">
        <v>251060</v>
      </c>
      <c r="C126" s="12" t="s">
        <v>343</v>
      </c>
      <c r="D126" s="12" t="s">
        <v>344</v>
      </c>
      <c r="E126" s="12" t="s">
        <v>345</v>
      </c>
      <c r="F126" s="12" t="s">
        <v>346</v>
      </c>
      <c r="G126" s="12" t="s">
        <v>347</v>
      </c>
      <c r="H126" s="12">
        <v>3.55</v>
      </c>
      <c r="I126" s="12">
        <v>20.45</v>
      </c>
      <c r="J126" s="12">
        <v>3.4</v>
      </c>
      <c r="K126" s="12">
        <v>0.15</v>
      </c>
      <c r="L126" s="12">
        <v>6.85</v>
      </c>
      <c r="M126" s="12">
        <v>2</v>
      </c>
      <c r="N126" s="12">
        <v>0</v>
      </c>
      <c r="O126" s="12">
        <v>0</v>
      </c>
      <c r="P126" s="12">
        <v>0</v>
      </c>
      <c r="Q126" s="12">
        <v>0</v>
      </c>
      <c r="R126" s="12">
        <v>0</v>
      </c>
      <c r="S126" s="12">
        <v>0</v>
      </c>
      <c r="T126" s="12">
        <v>0</v>
      </c>
      <c r="U126">
        <f t="shared" si="4"/>
        <v>1301.0399999999997</v>
      </c>
      <c r="V126" s="23">
        <f>'Listado Equipos'!$B$8-W126</f>
        <v>39450.269999999997</v>
      </c>
      <c r="W126">
        <f t="shared" si="3"/>
        <v>2890.73</v>
      </c>
      <c r="X126">
        <f t="shared" si="5"/>
        <v>126</v>
      </c>
    </row>
    <row r="127" spans="1:24" ht="17.399999999999999" x14ac:dyDescent="0.3">
      <c r="A127" s="11">
        <v>45126</v>
      </c>
      <c r="B127" s="12">
        <v>251060</v>
      </c>
      <c r="C127" s="12" t="s">
        <v>343</v>
      </c>
      <c r="D127" s="12" t="s">
        <v>344</v>
      </c>
      <c r="E127" s="12" t="s">
        <v>345</v>
      </c>
      <c r="F127" s="12" t="s">
        <v>346</v>
      </c>
      <c r="G127" s="12" t="s">
        <v>347</v>
      </c>
      <c r="H127" s="12">
        <v>10.65</v>
      </c>
      <c r="I127" s="12">
        <v>13.35</v>
      </c>
      <c r="J127" s="12">
        <v>9.93</v>
      </c>
      <c r="K127" s="12">
        <v>0.72</v>
      </c>
      <c r="L127" s="12">
        <v>17.68</v>
      </c>
      <c r="M127" s="12">
        <v>3</v>
      </c>
      <c r="N127" s="12">
        <v>0</v>
      </c>
      <c r="O127" s="12">
        <v>0</v>
      </c>
      <c r="P127" s="12">
        <v>0</v>
      </c>
      <c r="Q127" s="12">
        <v>0</v>
      </c>
      <c r="R127" s="12">
        <v>1</v>
      </c>
      <c r="S127" s="12">
        <v>0</v>
      </c>
      <c r="T127" s="12">
        <v>0</v>
      </c>
      <c r="U127">
        <f t="shared" si="4"/>
        <v>1311.6899999999998</v>
      </c>
      <c r="V127" s="23">
        <f>'Listado Equipos'!$B$8-W127</f>
        <v>39464.07</v>
      </c>
      <c r="W127">
        <f t="shared" si="3"/>
        <v>2876.93</v>
      </c>
      <c r="X127">
        <f t="shared" si="5"/>
        <v>127</v>
      </c>
    </row>
    <row r="128" spans="1:24" ht="17.399999999999999" x14ac:dyDescent="0.3">
      <c r="A128" s="11">
        <v>45127</v>
      </c>
      <c r="B128" s="12">
        <v>251060</v>
      </c>
      <c r="C128" s="12" t="s">
        <v>343</v>
      </c>
      <c r="D128" s="12" t="s">
        <v>344</v>
      </c>
      <c r="E128" s="12" t="s">
        <v>345</v>
      </c>
      <c r="F128" s="12" t="s">
        <v>346</v>
      </c>
      <c r="G128" s="12" t="s">
        <v>347</v>
      </c>
      <c r="H128" s="12">
        <v>7.03</v>
      </c>
      <c r="I128" s="12">
        <v>16.97</v>
      </c>
      <c r="J128" s="12">
        <v>6.57</v>
      </c>
      <c r="K128" s="12">
        <v>0.47</v>
      </c>
      <c r="L128" s="12">
        <v>13.22</v>
      </c>
      <c r="M128" s="12">
        <v>3</v>
      </c>
      <c r="N128" s="12">
        <v>0</v>
      </c>
      <c r="O128" s="12">
        <v>0</v>
      </c>
      <c r="P128" s="12">
        <v>0</v>
      </c>
      <c r="Q128" s="12">
        <v>0</v>
      </c>
      <c r="R128" s="12">
        <v>2</v>
      </c>
      <c r="S128" s="12">
        <v>0</v>
      </c>
      <c r="T128" s="12">
        <v>0</v>
      </c>
      <c r="U128">
        <f t="shared" si="4"/>
        <v>1318.7199999999998</v>
      </c>
      <c r="V128" s="23">
        <f>'Listado Equipos'!$B$8-W128</f>
        <v>39474.22</v>
      </c>
      <c r="W128">
        <f t="shared" si="3"/>
        <v>2866.7799999999997</v>
      </c>
      <c r="X128">
        <f t="shared" si="5"/>
        <v>128</v>
      </c>
    </row>
    <row r="129" spans="1:24" ht="17.399999999999999" x14ac:dyDescent="0.3">
      <c r="A129" s="11">
        <v>45128</v>
      </c>
      <c r="B129" s="12">
        <v>251060</v>
      </c>
      <c r="C129" s="12" t="s">
        <v>343</v>
      </c>
      <c r="D129" s="12" t="s">
        <v>344</v>
      </c>
      <c r="E129" s="12" t="s">
        <v>345</v>
      </c>
      <c r="F129" s="12" t="s">
        <v>346</v>
      </c>
      <c r="G129" s="12" t="s">
        <v>347</v>
      </c>
      <c r="H129" s="12">
        <v>10.199999999999999</v>
      </c>
      <c r="I129" s="12">
        <v>13.8</v>
      </c>
      <c r="J129" s="12">
        <v>9.65</v>
      </c>
      <c r="K129" s="12">
        <v>0.55000000000000004</v>
      </c>
      <c r="L129" s="12">
        <v>19.2</v>
      </c>
      <c r="M129" s="12">
        <v>2</v>
      </c>
      <c r="N129" s="12">
        <v>0</v>
      </c>
      <c r="O129" s="12">
        <v>0</v>
      </c>
      <c r="P129" s="12">
        <v>0</v>
      </c>
      <c r="Q129" s="12">
        <v>0</v>
      </c>
      <c r="R129" s="12">
        <v>1</v>
      </c>
      <c r="S129" s="12">
        <v>0</v>
      </c>
      <c r="T129" s="12">
        <v>0</v>
      </c>
      <c r="U129">
        <f t="shared" si="4"/>
        <v>1328.9199999999998</v>
      </c>
      <c r="V129" s="23">
        <f>'Listado Equipos'!$B$8-W129</f>
        <v>39483.07</v>
      </c>
      <c r="W129">
        <f t="shared" si="3"/>
        <v>2857.93</v>
      </c>
      <c r="X129">
        <f t="shared" si="5"/>
        <v>129</v>
      </c>
    </row>
    <row r="130" spans="1:24" ht="17.399999999999999" x14ac:dyDescent="0.3">
      <c r="A130" s="11">
        <v>45129</v>
      </c>
      <c r="B130" s="12">
        <v>251060</v>
      </c>
      <c r="C130" s="12" t="s">
        <v>343</v>
      </c>
      <c r="D130" s="12" t="s">
        <v>344</v>
      </c>
      <c r="E130" s="12" t="s">
        <v>345</v>
      </c>
      <c r="F130" s="12" t="s">
        <v>346</v>
      </c>
      <c r="G130" s="12" t="s">
        <v>347</v>
      </c>
      <c r="H130" s="12">
        <v>7.2</v>
      </c>
      <c r="I130" s="12">
        <v>16.8</v>
      </c>
      <c r="J130" s="12">
        <v>6.62</v>
      </c>
      <c r="K130" s="12">
        <v>0.57999999999999996</v>
      </c>
      <c r="L130" s="12">
        <v>12.66</v>
      </c>
      <c r="M130" s="12">
        <v>2</v>
      </c>
      <c r="N130" s="12">
        <v>0</v>
      </c>
      <c r="O130" s="12">
        <v>0</v>
      </c>
      <c r="P130" s="12">
        <v>0</v>
      </c>
      <c r="Q130" s="12">
        <v>0</v>
      </c>
      <c r="R130" s="12">
        <v>3</v>
      </c>
      <c r="S130" s="12">
        <v>0</v>
      </c>
      <c r="T130" s="12">
        <v>0</v>
      </c>
      <c r="U130">
        <f t="shared" si="4"/>
        <v>1336.12</v>
      </c>
      <c r="V130" s="23">
        <f>'Listado Equipos'!$B$8-W130</f>
        <v>39495.72</v>
      </c>
      <c r="W130">
        <f t="shared" si="3"/>
        <v>2845.2799999999997</v>
      </c>
      <c r="X130">
        <f t="shared" si="5"/>
        <v>130</v>
      </c>
    </row>
    <row r="131" spans="1:24" ht="17.399999999999999" x14ac:dyDescent="0.3">
      <c r="A131" s="11">
        <v>45130</v>
      </c>
      <c r="B131" s="12">
        <v>251060</v>
      </c>
      <c r="C131" s="12" t="s">
        <v>343</v>
      </c>
      <c r="D131" s="12" t="s">
        <v>344</v>
      </c>
      <c r="E131" s="12" t="s">
        <v>345</v>
      </c>
      <c r="F131" s="12" t="s">
        <v>346</v>
      </c>
      <c r="G131" s="12" t="s">
        <v>347</v>
      </c>
      <c r="H131" s="12">
        <v>1.65</v>
      </c>
      <c r="I131" s="12">
        <v>22.35</v>
      </c>
      <c r="J131" s="12">
        <v>1.55</v>
      </c>
      <c r="K131" s="12">
        <v>0.1</v>
      </c>
      <c r="L131" s="12">
        <v>2.38</v>
      </c>
      <c r="M131" s="12">
        <v>2</v>
      </c>
      <c r="N131" s="12">
        <v>0</v>
      </c>
      <c r="O131" s="12">
        <v>0</v>
      </c>
      <c r="P131" s="12">
        <v>0</v>
      </c>
      <c r="Q131" s="12">
        <v>0</v>
      </c>
      <c r="R131" s="12">
        <v>0</v>
      </c>
      <c r="S131" s="12">
        <v>0</v>
      </c>
      <c r="T131" s="12">
        <v>0</v>
      </c>
      <c r="U131">
        <f t="shared" si="4"/>
        <v>1337.77</v>
      </c>
      <c r="V131" s="23">
        <f>'Listado Equipos'!$B$8-W131</f>
        <v>39508.69</v>
      </c>
      <c r="W131">
        <f t="shared" ref="W131:W194" si="6">LARGE($U$2:$U$400,X131-1)</f>
        <v>2832.31</v>
      </c>
      <c r="X131">
        <f t="shared" si="5"/>
        <v>131</v>
      </c>
    </row>
    <row r="132" spans="1:24" ht="17.399999999999999" x14ac:dyDescent="0.3">
      <c r="A132" s="11">
        <v>45131</v>
      </c>
      <c r="B132" s="12">
        <v>251060</v>
      </c>
      <c r="C132" s="12" t="s">
        <v>343</v>
      </c>
      <c r="D132" s="12" t="s">
        <v>344</v>
      </c>
      <c r="E132" s="12" t="s">
        <v>345</v>
      </c>
      <c r="F132" s="12" t="s">
        <v>346</v>
      </c>
      <c r="G132" s="12" t="s">
        <v>347</v>
      </c>
      <c r="H132" s="12">
        <v>13.02</v>
      </c>
      <c r="I132" s="12">
        <v>10.98</v>
      </c>
      <c r="J132" s="12">
        <v>12.12</v>
      </c>
      <c r="K132" s="12">
        <v>0.9</v>
      </c>
      <c r="L132" s="12">
        <v>23.92</v>
      </c>
      <c r="M132" s="12">
        <v>2</v>
      </c>
      <c r="N132" s="12">
        <v>0</v>
      </c>
      <c r="O132" s="12">
        <v>0</v>
      </c>
      <c r="P132" s="12">
        <v>0</v>
      </c>
      <c r="Q132" s="12">
        <v>0</v>
      </c>
      <c r="R132" s="12">
        <v>2</v>
      </c>
      <c r="S132" s="12">
        <v>0</v>
      </c>
      <c r="T132" s="12">
        <v>0</v>
      </c>
      <c r="U132">
        <f t="shared" ref="U132:U138" si="7">H132+U131</f>
        <v>1350.79</v>
      </c>
      <c r="V132" s="23">
        <f>'Listado Equipos'!$B$8-W132</f>
        <v>39526.839999999997</v>
      </c>
      <c r="W132">
        <f t="shared" si="6"/>
        <v>2814.16</v>
      </c>
      <c r="X132">
        <f t="shared" ref="X132:X138" si="8">X131+1</f>
        <v>132</v>
      </c>
    </row>
    <row r="133" spans="1:24" ht="17.399999999999999" x14ac:dyDescent="0.3">
      <c r="A133" s="11">
        <v>45132</v>
      </c>
      <c r="B133" s="12">
        <v>251060</v>
      </c>
      <c r="C133" s="12" t="s">
        <v>343</v>
      </c>
      <c r="D133" s="12" t="s">
        <v>344</v>
      </c>
      <c r="E133" s="12" t="s">
        <v>345</v>
      </c>
      <c r="F133" s="12" t="s">
        <v>346</v>
      </c>
      <c r="G133" s="12" t="s">
        <v>347</v>
      </c>
      <c r="H133" s="12">
        <v>10.38</v>
      </c>
      <c r="I133" s="12">
        <v>13.62</v>
      </c>
      <c r="J133" s="12">
        <v>9.3699999999999992</v>
      </c>
      <c r="K133" s="12">
        <v>1.02</v>
      </c>
      <c r="L133" s="12">
        <v>17.11</v>
      </c>
      <c r="M133" s="12">
        <v>2</v>
      </c>
      <c r="N133" s="12">
        <v>0</v>
      </c>
      <c r="O133" s="12">
        <v>0</v>
      </c>
      <c r="P133" s="12">
        <v>0</v>
      </c>
      <c r="Q133" s="12">
        <v>0</v>
      </c>
      <c r="R133" s="12">
        <v>3</v>
      </c>
      <c r="S133" s="12">
        <v>0</v>
      </c>
      <c r="T133" s="12">
        <v>0</v>
      </c>
      <c r="U133">
        <f t="shared" si="7"/>
        <v>1361.17</v>
      </c>
      <c r="V133" s="23">
        <f>'Listado Equipos'!$B$8-W133</f>
        <v>39540.06</v>
      </c>
      <c r="W133">
        <f t="shared" si="6"/>
        <v>2800.94</v>
      </c>
      <c r="X133">
        <f t="shared" si="8"/>
        <v>133</v>
      </c>
    </row>
    <row r="134" spans="1:24" ht="17.399999999999999" x14ac:dyDescent="0.3">
      <c r="A134" s="11">
        <v>45133</v>
      </c>
      <c r="B134" s="12">
        <v>251060</v>
      </c>
      <c r="C134" s="12" t="s">
        <v>343</v>
      </c>
      <c r="D134" s="12" t="s">
        <v>344</v>
      </c>
      <c r="E134" s="12" t="s">
        <v>345</v>
      </c>
      <c r="F134" s="12" t="s">
        <v>346</v>
      </c>
      <c r="G134" s="12" t="s">
        <v>347</v>
      </c>
      <c r="H134" s="12">
        <v>10.67</v>
      </c>
      <c r="I134" s="12">
        <v>13.33</v>
      </c>
      <c r="J134" s="12">
        <v>9.27</v>
      </c>
      <c r="K134" s="12">
        <v>1.4</v>
      </c>
      <c r="L134" s="12">
        <v>18.95</v>
      </c>
      <c r="M134" s="12">
        <v>2</v>
      </c>
      <c r="N134" s="12">
        <v>0</v>
      </c>
      <c r="O134" s="12">
        <v>0</v>
      </c>
      <c r="P134" s="12">
        <v>0</v>
      </c>
      <c r="Q134" s="12">
        <v>0</v>
      </c>
      <c r="R134" s="12">
        <v>9</v>
      </c>
      <c r="S134" s="12">
        <v>0</v>
      </c>
      <c r="T134" s="12">
        <v>1</v>
      </c>
      <c r="U134">
        <f t="shared" si="7"/>
        <v>1371.8400000000001</v>
      </c>
      <c r="V134" s="23">
        <f>'Listado Equipos'!$B$8-W134</f>
        <v>39551.86</v>
      </c>
      <c r="W134">
        <f t="shared" si="6"/>
        <v>2789.14</v>
      </c>
      <c r="X134">
        <f t="shared" si="8"/>
        <v>134</v>
      </c>
    </row>
    <row r="135" spans="1:24" ht="17.399999999999999" x14ac:dyDescent="0.3">
      <c r="A135" s="11">
        <v>45134</v>
      </c>
      <c r="B135" s="12">
        <v>251060</v>
      </c>
      <c r="C135" s="12" t="s">
        <v>343</v>
      </c>
      <c r="D135" s="12" t="s">
        <v>344</v>
      </c>
      <c r="E135" s="12" t="s">
        <v>345</v>
      </c>
      <c r="F135" s="12" t="s">
        <v>346</v>
      </c>
      <c r="G135" s="12" t="s">
        <v>347</v>
      </c>
      <c r="H135" s="12">
        <v>11.9</v>
      </c>
      <c r="I135" s="12">
        <v>12.1</v>
      </c>
      <c r="J135" s="12">
        <v>11.15</v>
      </c>
      <c r="K135" s="12">
        <v>0.75</v>
      </c>
      <c r="L135" s="12">
        <v>22.23</v>
      </c>
      <c r="M135" s="12">
        <v>2</v>
      </c>
      <c r="N135" s="12">
        <v>0</v>
      </c>
      <c r="O135" s="12">
        <v>0</v>
      </c>
      <c r="P135" s="12">
        <v>0</v>
      </c>
      <c r="Q135" s="12">
        <v>0</v>
      </c>
      <c r="R135" s="12">
        <v>3</v>
      </c>
      <c r="S135" s="12">
        <v>0</v>
      </c>
      <c r="T135" s="12">
        <v>0</v>
      </c>
      <c r="U135">
        <f t="shared" si="7"/>
        <v>1383.7400000000002</v>
      </c>
      <c r="V135" s="23">
        <f>'Listado Equipos'!$B$8-W135</f>
        <v>39564.31</v>
      </c>
      <c r="W135">
        <f t="shared" si="6"/>
        <v>2776.69</v>
      </c>
      <c r="X135">
        <f t="shared" si="8"/>
        <v>135</v>
      </c>
    </row>
    <row r="136" spans="1:24" ht="17.399999999999999" x14ac:dyDescent="0.3">
      <c r="A136" s="11">
        <v>45135</v>
      </c>
      <c r="B136" s="12">
        <v>251060</v>
      </c>
      <c r="C136" s="12" t="s">
        <v>343</v>
      </c>
      <c r="D136" s="12" t="s">
        <v>344</v>
      </c>
      <c r="E136" s="12" t="s">
        <v>345</v>
      </c>
      <c r="F136" s="12" t="s">
        <v>346</v>
      </c>
      <c r="G136" s="12" t="s">
        <v>347</v>
      </c>
      <c r="H136" s="12">
        <v>10.65</v>
      </c>
      <c r="I136" s="12">
        <v>13.35</v>
      </c>
      <c r="J136" s="12">
        <v>10.3</v>
      </c>
      <c r="K136" s="12">
        <v>0.35</v>
      </c>
      <c r="L136" s="12">
        <v>20.89</v>
      </c>
      <c r="M136" s="12">
        <v>3</v>
      </c>
      <c r="N136" s="12">
        <v>0</v>
      </c>
      <c r="O136" s="12">
        <v>0</v>
      </c>
      <c r="P136" s="12">
        <v>0</v>
      </c>
      <c r="Q136" s="12">
        <v>0</v>
      </c>
      <c r="R136" s="12">
        <v>3</v>
      </c>
      <c r="S136" s="12">
        <v>0</v>
      </c>
      <c r="T136" s="12">
        <v>0</v>
      </c>
      <c r="U136">
        <f t="shared" si="7"/>
        <v>1394.3900000000003</v>
      </c>
      <c r="V136" s="23">
        <f>'Listado Equipos'!$B$8-W136</f>
        <v>39576.76</v>
      </c>
      <c r="W136">
        <f t="shared" si="6"/>
        <v>2764.2400000000002</v>
      </c>
      <c r="X136">
        <f t="shared" si="8"/>
        <v>136</v>
      </c>
    </row>
    <row r="137" spans="1:24" ht="17.399999999999999" x14ac:dyDescent="0.3">
      <c r="A137" s="11">
        <v>45136</v>
      </c>
      <c r="B137" s="12">
        <v>251060</v>
      </c>
      <c r="C137" s="12" t="s">
        <v>343</v>
      </c>
      <c r="D137" s="12" t="s">
        <v>344</v>
      </c>
      <c r="E137" s="12" t="s">
        <v>345</v>
      </c>
      <c r="F137" s="12" t="s">
        <v>346</v>
      </c>
      <c r="G137" s="12" t="s">
        <v>347</v>
      </c>
      <c r="H137" s="12">
        <v>11.52</v>
      </c>
      <c r="I137" s="12">
        <v>12.48</v>
      </c>
      <c r="J137" s="12">
        <v>10.23</v>
      </c>
      <c r="K137" s="12">
        <v>1.28</v>
      </c>
      <c r="L137" s="12">
        <v>20.61</v>
      </c>
      <c r="M137" s="12">
        <v>3</v>
      </c>
      <c r="N137" s="12">
        <v>0</v>
      </c>
      <c r="O137" s="12">
        <v>0</v>
      </c>
      <c r="P137" s="12">
        <v>0</v>
      </c>
      <c r="Q137" s="12">
        <v>0</v>
      </c>
      <c r="R137" s="12">
        <v>6</v>
      </c>
      <c r="S137" s="12">
        <v>0</v>
      </c>
      <c r="T137" s="12">
        <v>0</v>
      </c>
      <c r="U137">
        <f t="shared" si="7"/>
        <v>1405.9100000000003</v>
      </c>
      <c r="V137" s="23">
        <f>'Listado Equipos'!$B$8-W137</f>
        <v>39590.089999999997</v>
      </c>
      <c r="W137">
        <f t="shared" si="6"/>
        <v>2750.9100000000003</v>
      </c>
      <c r="X137">
        <f t="shared" si="8"/>
        <v>137</v>
      </c>
    </row>
    <row r="138" spans="1:24" ht="17.399999999999999" x14ac:dyDescent="0.3">
      <c r="A138" s="11">
        <v>45137</v>
      </c>
      <c r="B138" s="12">
        <v>251060</v>
      </c>
      <c r="C138" s="12" t="s">
        <v>343</v>
      </c>
      <c r="D138" s="12" t="s">
        <v>344</v>
      </c>
      <c r="E138" s="12" t="s">
        <v>345</v>
      </c>
      <c r="F138" s="12" t="s">
        <v>346</v>
      </c>
      <c r="G138" s="12" t="s">
        <v>347</v>
      </c>
      <c r="H138" s="12">
        <v>1.6</v>
      </c>
      <c r="I138" s="12">
        <v>22.4</v>
      </c>
      <c r="J138" s="12">
        <v>1.55</v>
      </c>
      <c r="K138" s="12">
        <v>0.05</v>
      </c>
      <c r="L138" s="12">
        <v>2.8</v>
      </c>
      <c r="M138" s="12">
        <v>3</v>
      </c>
      <c r="N138" s="12">
        <v>0</v>
      </c>
      <c r="O138" s="12">
        <v>0</v>
      </c>
      <c r="P138" s="12">
        <v>0</v>
      </c>
      <c r="Q138" s="12">
        <v>0</v>
      </c>
      <c r="R138" s="12">
        <v>0</v>
      </c>
      <c r="S138" s="12">
        <v>0</v>
      </c>
      <c r="T138" s="12">
        <v>0</v>
      </c>
      <c r="U138">
        <f t="shared" si="7"/>
        <v>1407.5100000000002</v>
      </c>
      <c r="V138" s="23">
        <f>'Listado Equipos'!$B$8-W138</f>
        <v>39604.870000000003</v>
      </c>
      <c r="W138">
        <f t="shared" si="6"/>
        <v>2736.13</v>
      </c>
      <c r="X138">
        <f t="shared" si="8"/>
        <v>138</v>
      </c>
    </row>
    <row r="139" spans="1:24" ht="17.399999999999999" x14ac:dyDescent="0.3">
      <c r="A139" s="11">
        <v>45138</v>
      </c>
      <c r="B139" s="12">
        <v>251060</v>
      </c>
      <c r="C139" s="12" t="s">
        <v>343</v>
      </c>
      <c r="D139" s="12" t="s">
        <v>344</v>
      </c>
      <c r="E139" s="12" t="s">
        <v>345</v>
      </c>
      <c r="F139" s="12" t="s">
        <v>346</v>
      </c>
      <c r="G139" s="12" t="s">
        <v>347</v>
      </c>
      <c r="H139" s="12">
        <v>14.07</v>
      </c>
      <c r="I139" s="12">
        <v>9.93</v>
      </c>
      <c r="J139" s="12">
        <v>13.27</v>
      </c>
      <c r="K139" s="12">
        <v>0.8</v>
      </c>
      <c r="L139" s="12">
        <v>25.19</v>
      </c>
      <c r="M139" s="12">
        <v>2</v>
      </c>
      <c r="N139" s="12">
        <v>0</v>
      </c>
      <c r="O139" s="12">
        <v>0</v>
      </c>
      <c r="P139" s="12">
        <v>0</v>
      </c>
      <c r="Q139" s="12">
        <v>0</v>
      </c>
      <c r="R139" s="12">
        <v>1</v>
      </c>
      <c r="S139" s="12">
        <v>0</v>
      </c>
      <c r="T139" s="12">
        <v>0</v>
      </c>
      <c r="U139">
        <f t="shared" ref="U139:U202" si="9">H139+U138</f>
        <v>1421.5800000000002</v>
      </c>
      <c r="V139" s="23">
        <f>'Listado Equipos'!$B$8-W139</f>
        <v>39605.74</v>
      </c>
      <c r="W139">
        <f t="shared" si="6"/>
        <v>2735.26</v>
      </c>
      <c r="X139">
        <f t="shared" ref="X139:X202" si="10">X138+1</f>
        <v>139</v>
      </c>
    </row>
    <row r="140" spans="1:24" ht="17.399999999999999" x14ac:dyDescent="0.3">
      <c r="A140" s="11">
        <v>45139</v>
      </c>
      <c r="B140" s="12">
        <v>251060</v>
      </c>
      <c r="C140" s="12" t="s">
        <v>343</v>
      </c>
      <c r="D140" s="12" t="s">
        <v>344</v>
      </c>
      <c r="E140" s="12" t="s">
        <v>345</v>
      </c>
      <c r="F140" s="12" t="s">
        <v>346</v>
      </c>
      <c r="G140" s="12" t="s">
        <v>347</v>
      </c>
      <c r="H140" s="12">
        <v>11.6</v>
      </c>
      <c r="I140" s="12">
        <v>12.4</v>
      </c>
      <c r="J140" s="12">
        <v>10.45</v>
      </c>
      <c r="K140" s="12">
        <v>1.1499999999999999</v>
      </c>
      <c r="L140" s="12">
        <v>20.55</v>
      </c>
      <c r="M140" s="12">
        <v>2</v>
      </c>
      <c r="N140" s="12">
        <v>0</v>
      </c>
      <c r="O140" s="12">
        <v>0</v>
      </c>
      <c r="P140" s="12">
        <v>0</v>
      </c>
      <c r="Q140" s="12">
        <v>0</v>
      </c>
      <c r="R140" s="12">
        <v>3</v>
      </c>
      <c r="S140" s="12">
        <v>0</v>
      </c>
      <c r="T140" s="12">
        <v>0</v>
      </c>
      <c r="U140">
        <f t="shared" si="9"/>
        <v>1433.18</v>
      </c>
      <c r="V140" s="23">
        <f>'Listado Equipos'!$B$8-W140</f>
        <v>39614.92</v>
      </c>
      <c r="W140">
        <f t="shared" si="6"/>
        <v>2726.0800000000004</v>
      </c>
      <c r="X140">
        <f t="shared" si="10"/>
        <v>140</v>
      </c>
    </row>
    <row r="141" spans="1:24" ht="17.399999999999999" x14ac:dyDescent="0.3">
      <c r="A141" s="11">
        <v>45140</v>
      </c>
      <c r="B141" s="12">
        <v>251060</v>
      </c>
      <c r="C141" s="12" t="s">
        <v>343</v>
      </c>
      <c r="D141" s="12" t="s">
        <v>344</v>
      </c>
      <c r="E141" s="12" t="s">
        <v>345</v>
      </c>
      <c r="F141" s="12" t="s">
        <v>346</v>
      </c>
      <c r="G141" s="12" t="s">
        <v>347</v>
      </c>
      <c r="H141" s="12">
        <v>8.8800000000000008</v>
      </c>
      <c r="I141" s="12">
        <v>15.12</v>
      </c>
      <c r="J141" s="12">
        <v>8.17</v>
      </c>
      <c r="K141" s="12">
        <v>0.72</v>
      </c>
      <c r="L141" s="12">
        <v>15.95</v>
      </c>
      <c r="M141" s="12">
        <v>3</v>
      </c>
      <c r="N141" s="12">
        <v>0</v>
      </c>
      <c r="O141" s="12">
        <v>0</v>
      </c>
      <c r="P141" s="12">
        <v>0</v>
      </c>
      <c r="Q141" s="12">
        <v>0</v>
      </c>
      <c r="R141" s="12">
        <v>3</v>
      </c>
      <c r="S141" s="12">
        <v>0</v>
      </c>
      <c r="T141" s="12">
        <v>1</v>
      </c>
      <c r="U141">
        <f t="shared" si="9"/>
        <v>1442.0600000000002</v>
      </c>
      <c r="V141" s="23">
        <f>'Listado Equipos'!$B$8-W141</f>
        <v>39624.04</v>
      </c>
      <c r="W141">
        <f t="shared" si="6"/>
        <v>2716.9600000000005</v>
      </c>
      <c r="X141">
        <f t="shared" si="10"/>
        <v>141</v>
      </c>
    </row>
    <row r="142" spans="1:24" ht="17.399999999999999" x14ac:dyDescent="0.3">
      <c r="A142" s="11">
        <v>45141</v>
      </c>
      <c r="B142" s="12">
        <v>251060</v>
      </c>
      <c r="C142" s="12" t="s">
        <v>343</v>
      </c>
      <c r="D142" s="12" t="s">
        <v>344</v>
      </c>
      <c r="E142" s="12" t="s">
        <v>345</v>
      </c>
      <c r="F142" s="12" t="s">
        <v>346</v>
      </c>
      <c r="G142" s="12" t="s">
        <v>347</v>
      </c>
      <c r="H142" s="12">
        <v>13.18</v>
      </c>
      <c r="I142" s="12">
        <v>10.82</v>
      </c>
      <c r="J142" s="12">
        <v>11.83</v>
      </c>
      <c r="K142" s="12">
        <v>1.35</v>
      </c>
      <c r="L142" s="12">
        <v>22.42</v>
      </c>
      <c r="M142" s="12">
        <v>2</v>
      </c>
      <c r="N142" s="12">
        <v>0</v>
      </c>
      <c r="O142" s="12">
        <v>1</v>
      </c>
      <c r="P142" s="12">
        <v>0</v>
      </c>
      <c r="Q142" s="12">
        <v>0</v>
      </c>
      <c r="R142" s="12">
        <v>4</v>
      </c>
      <c r="S142" s="12">
        <v>1</v>
      </c>
      <c r="T142" s="12">
        <v>0</v>
      </c>
      <c r="U142">
        <f t="shared" si="9"/>
        <v>1455.2400000000002</v>
      </c>
      <c r="V142" s="23">
        <f>'Listado Equipos'!$B$8-W142</f>
        <v>39635.14</v>
      </c>
      <c r="W142">
        <f t="shared" si="6"/>
        <v>2705.8600000000006</v>
      </c>
      <c r="X142">
        <f t="shared" si="10"/>
        <v>142</v>
      </c>
    </row>
    <row r="143" spans="1:24" ht="17.399999999999999" x14ac:dyDescent="0.3">
      <c r="A143" s="11">
        <v>45142</v>
      </c>
      <c r="B143" s="12">
        <v>251060</v>
      </c>
      <c r="C143" s="12" t="s">
        <v>343</v>
      </c>
      <c r="D143" s="12" t="s">
        <v>344</v>
      </c>
      <c r="E143" s="12" t="s">
        <v>345</v>
      </c>
      <c r="F143" s="12" t="s">
        <v>346</v>
      </c>
      <c r="G143" s="12" t="s">
        <v>347</v>
      </c>
      <c r="H143" s="12">
        <v>9.02</v>
      </c>
      <c r="I143" s="12">
        <v>14.98</v>
      </c>
      <c r="J143" s="12">
        <v>8.8800000000000008</v>
      </c>
      <c r="K143" s="12">
        <v>0.13</v>
      </c>
      <c r="L143" s="12">
        <v>18.05</v>
      </c>
      <c r="M143" s="12">
        <v>3</v>
      </c>
      <c r="N143" s="12">
        <v>0</v>
      </c>
      <c r="O143" s="12">
        <v>0</v>
      </c>
      <c r="P143" s="12">
        <v>0</v>
      </c>
      <c r="Q143" s="12">
        <v>0</v>
      </c>
      <c r="R143" s="12">
        <v>0</v>
      </c>
      <c r="S143" s="12">
        <v>0</v>
      </c>
      <c r="T143" s="12">
        <v>0</v>
      </c>
      <c r="U143">
        <f t="shared" si="9"/>
        <v>1464.2600000000002</v>
      </c>
      <c r="V143" s="23">
        <f>'Listado Equipos'!$B$8-W143</f>
        <v>39647.659999999996</v>
      </c>
      <c r="W143">
        <f t="shared" si="6"/>
        <v>2693.3400000000006</v>
      </c>
      <c r="X143">
        <f t="shared" si="10"/>
        <v>143</v>
      </c>
    </row>
    <row r="144" spans="1:24" ht="17.399999999999999" x14ac:dyDescent="0.3">
      <c r="A144" s="11">
        <v>45143</v>
      </c>
      <c r="B144" s="12">
        <v>251060</v>
      </c>
      <c r="C144" s="12" t="s">
        <v>343</v>
      </c>
      <c r="D144" s="12" t="s">
        <v>344</v>
      </c>
      <c r="E144" s="12" t="s">
        <v>345</v>
      </c>
      <c r="F144" s="12" t="s">
        <v>346</v>
      </c>
      <c r="G144" s="12" t="s">
        <v>347</v>
      </c>
      <c r="H144" s="12">
        <v>8.8000000000000007</v>
      </c>
      <c r="I144" s="12">
        <v>15.2</v>
      </c>
      <c r="J144" s="12">
        <v>7.6</v>
      </c>
      <c r="K144" s="12">
        <v>1.2</v>
      </c>
      <c r="L144" s="12">
        <v>14.78</v>
      </c>
      <c r="M144" s="12">
        <v>2</v>
      </c>
      <c r="N144" s="12">
        <v>0</v>
      </c>
      <c r="O144" s="12">
        <v>0</v>
      </c>
      <c r="P144" s="12">
        <v>0</v>
      </c>
      <c r="Q144" s="12">
        <v>0</v>
      </c>
      <c r="R144" s="12">
        <v>5</v>
      </c>
      <c r="S144" s="12">
        <v>0</v>
      </c>
      <c r="T144" s="12">
        <v>0</v>
      </c>
      <c r="U144">
        <f t="shared" si="9"/>
        <v>1473.0600000000002</v>
      </c>
      <c r="V144" s="23">
        <f>'Listado Equipos'!$B$8-W144</f>
        <v>39662.44</v>
      </c>
      <c r="W144">
        <f t="shared" si="6"/>
        <v>2678.5600000000004</v>
      </c>
      <c r="X144">
        <f t="shared" si="10"/>
        <v>144</v>
      </c>
    </row>
    <row r="145" spans="1:24" ht="17.399999999999999" x14ac:dyDescent="0.3">
      <c r="A145" s="11">
        <v>45144</v>
      </c>
      <c r="B145" s="12">
        <v>251060</v>
      </c>
      <c r="C145" s="12" t="s">
        <v>343</v>
      </c>
      <c r="D145" s="12" t="s">
        <v>344</v>
      </c>
      <c r="E145" s="12" t="s">
        <v>345</v>
      </c>
      <c r="F145" s="12" t="s">
        <v>346</v>
      </c>
      <c r="G145" s="12" t="s">
        <v>347</v>
      </c>
      <c r="H145" s="12">
        <v>1.77</v>
      </c>
      <c r="I145" s="12">
        <v>22.23</v>
      </c>
      <c r="J145" s="12">
        <v>1.57</v>
      </c>
      <c r="K145" s="12">
        <v>0.2</v>
      </c>
      <c r="L145" s="12">
        <v>2.84</v>
      </c>
      <c r="M145" s="12">
        <v>3</v>
      </c>
      <c r="N145" s="12">
        <v>0</v>
      </c>
      <c r="O145" s="12">
        <v>0</v>
      </c>
      <c r="P145" s="12">
        <v>0</v>
      </c>
      <c r="Q145" s="12">
        <v>0</v>
      </c>
      <c r="R145" s="12">
        <v>1</v>
      </c>
      <c r="S145" s="12">
        <v>0</v>
      </c>
      <c r="T145" s="12">
        <v>0</v>
      </c>
      <c r="U145">
        <f t="shared" si="9"/>
        <v>1474.8300000000002</v>
      </c>
      <c r="V145" s="23">
        <f>'Listado Equipos'!$B$8-W145</f>
        <v>39672.909999999996</v>
      </c>
      <c r="W145">
        <f t="shared" si="6"/>
        <v>2668.0900000000006</v>
      </c>
      <c r="X145">
        <f t="shared" si="10"/>
        <v>145</v>
      </c>
    </row>
    <row r="146" spans="1:24" ht="17.399999999999999" x14ac:dyDescent="0.3">
      <c r="A146" s="11">
        <v>45145</v>
      </c>
      <c r="B146" s="12">
        <v>251060</v>
      </c>
      <c r="C146" s="12" t="s">
        <v>343</v>
      </c>
      <c r="D146" s="12" t="s">
        <v>344</v>
      </c>
      <c r="E146" s="12" t="s">
        <v>345</v>
      </c>
      <c r="F146" s="12" t="s">
        <v>346</v>
      </c>
      <c r="G146" s="12" t="s">
        <v>347</v>
      </c>
      <c r="H146" s="12">
        <v>15.05</v>
      </c>
      <c r="I146" s="12">
        <v>8.9499999999999993</v>
      </c>
      <c r="J146" s="12">
        <v>13.17</v>
      </c>
      <c r="K146" s="12">
        <v>1.88</v>
      </c>
      <c r="L146" s="12">
        <v>24.5</v>
      </c>
      <c r="M146" s="12">
        <v>2</v>
      </c>
      <c r="N146" s="12">
        <v>0</v>
      </c>
      <c r="O146" s="12">
        <v>0</v>
      </c>
      <c r="P146" s="12">
        <v>0</v>
      </c>
      <c r="Q146" s="12">
        <v>0</v>
      </c>
      <c r="R146" s="12">
        <v>11</v>
      </c>
      <c r="S146" s="12">
        <v>0</v>
      </c>
      <c r="T146" s="12">
        <v>0</v>
      </c>
      <c r="U146">
        <f t="shared" si="9"/>
        <v>1489.88</v>
      </c>
      <c r="V146" s="23">
        <f>'Listado Equipos'!$B$8-W146</f>
        <v>39675.279999999999</v>
      </c>
      <c r="W146">
        <f t="shared" si="6"/>
        <v>2665.7200000000007</v>
      </c>
      <c r="X146">
        <f t="shared" si="10"/>
        <v>146</v>
      </c>
    </row>
    <row r="147" spans="1:24" ht="17.399999999999999" x14ac:dyDescent="0.3">
      <c r="A147" s="11">
        <v>45146</v>
      </c>
      <c r="B147" s="12">
        <v>251060</v>
      </c>
      <c r="C147" s="12" t="s">
        <v>343</v>
      </c>
      <c r="D147" s="12" t="s">
        <v>344</v>
      </c>
      <c r="E147" s="12" t="s">
        <v>345</v>
      </c>
      <c r="F147" s="12" t="s">
        <v>346</v>
      </c>
      <c r="G147" s="12" t="s">
        <v>347</v>
      </c>
      <c r="H147" s="12">
        <v>6.57</v>
      </c>
      <c r="I147" s="12">
        <v>17.43</v>
      </c>
      <c r="J147" s="12">
        <v>5.85</v>
      </c>
      <c r="K147" s="12">
        <v>0.72</v>
      </c>
      <c r="L147" s="12">
        <v>11.03</v>
      </c>
      <c r="M147" s="12">
        <v>3</v>
      </c>
      <c r="N147" s="12">
        <v>0</v>
      </c>
      <c r="O147" s="12">
        <v>0</v>
      </c>
      <c r="P147" s="12">
        <v>0</v>
      </c>
      <c r="Q147" s="12">
        <v>0</v>
      </c>
      <c r="R147" s="12">
        <v>4</v>
      </c>
      <c r="S147" s="12">
        <v>0</v>
      </c>
      <c r="T147" s="12">
        <v>1</v>
      </c>
      <c r="U147">
        <f t="shared" si="9"/>
        <v>1496.45</v>
      </c>
      <c r="V147" s="23">
        <f>'Listado Equipos'!$B$8-W147</f>
        <v>39683.949999999997</v>
      </c>
      <c r="W147">
        <f t="shared" si="6"/>
        <v>2657.0500000000006</v>
      </c>
      <c r="X147">
        <f t="shared" si="10"/>
        <v>147</v>
      </c>
    </row>
    <row r="148" spans="1:24" ht="17.399999999999999" x14ac:dyDescent="0.3">
      <c r="A148" s="11">
        <v>45147</v>
      </c>
      <c r="B148" s="12">
        <v>251060</v>
      </c>
      <c r="C148" s="12" t="s">
        <v>343</v>
      </c>
      <c r="D148" s="12" t="s">
        <v>344</v>
      </c>
      <c r="E148" s="12" t="s">
        <v>345</v>
      </c>
      <c r="F148" s="12" t="s">
        <v>346</v>
      </c>
      <c r="G148" s="12" t="s">
        <v>347</v>
      </c>
      <c r="H148" s="12">
        <v>12.22</v>
      </c>
      <c r="I148" s="12">
        <v>11.78</v>
      </c>
      <c r="J148" s="12">
        <v>10.95</v>
      </c>
      <c r="K148" s="12">
        <v>1.27</v>
      </c>
      <c r="L148" s="12">
        <v>20.9</v>
      </c>
      <c r="M148" s="12">
        <v>2</v>
      </c>
      <c r="N148" s="12">
        <v>0</v>
      </c>
      <c r="O148" s="12">
        <v>0</v>
      </c>
      <c r="P148" s="12">
        <v>0</v>
      </c>
      <c r="Q148" s="12">
        <v>0</v>
      </c>
      <c r="R148" s="12">
        <v>6</v>
      </c>
      <c r="S148" s="12">
        <v>0</v>
      </c>
      <c r="T148" s="12">
        <v>0</v>
      </c>
      <c r="U148">
        <f t="shared" si="9"/>
        <v>1508.67</v>
      </c>
      <c r="V148" s="23">
        <f>'Listado Equipos'!$B$8-W148</f>
        <v>39697.35</v>
      </c>
      <c r="W148">
        <f t="shared" si="6"/>
        <v>2643.6500000000005</v>
      </c>
      <c r="X148">
        <f t="shared" si="10"/>
        <v>148</v>
      </c>
    </row>
    <row r="149" spans="1:24" ht="17.399999999999999" x14ac:dyDescent="0.3">
      <c r="A149" s="11">
        <v>45148</v>
      </c>
      <c r="B149" s="12">
        <v>251060</v>
      </c>
      <c r="C149" s="12" t="s">
        <v>343</v>
      </c>
      <c r="D149" s="12" t="s">
        <v>344</v>
      </c>
      <c r="E149" s="12" t="s">
        <v>345</v>
      </c>
      <c r="F149" s="12" t="s">
        <v>346</v>
      </c>
      <c r="G149" s="12" t="s">
        <v>347</v>
      </c>
      <c r="H149" s="12">
        <v>13.08</v>
      </c>
      <c r="I149" s="12">
        <v>10.92</v>
      </c>
      <c r="J149" s="12">
        <v>11.43</v>
      </c>
      <c r="K149" s="12">
        <v>1.65</v>
      </c>
      <c r="L149" s="12">
        <v>22.03</v>
      </c>
      <c r="M149" s="12">
        <v>2</v>
      </c>
      <c r="N149" s="12">
        <v>0</v>
      </c>
      <c r="O149" s="12">
        <v>0</v>
      </c>
      <c r="P149" s="12">
        <v>0</v>
      </c>
      <c r="Q149" s="12">
        <v>0</v>
      </c>
      <c r="R149" s="12">
        <v>3</v>
      </c>
      <c r="S149" s="12">
        <v>0</v>
      </c>
      <c r="T149" s="12">
        <v>0</v>
      </c>
      <c r="U149">
        <f t="shared" si="9"/>
        <v>1521.75</v>
      </c>
      <c r="V149" s="23">
        <f>'Listado Equipos'!$B$8-W149</f>
        <v>39703.67</v>
      </c>
      <c r="W149">
        <f t="shared" si="6"/>
        <v>2637.3300000000004</v>
      </c>
      <c r="X149">
        <f t="shared" si="10"/>
        <v>149</v>
      </c>
    </row>
    <row r="150" spans="1:24" ht="17.399999999999999" x14ac:dyDescent="0.3">
      <c r="A150" s="11">
        <v>45149</v>
      </c>
      <c r="B150" s="12">
        <v>251060</v>
      </c>
      <c r="C150" s="12" t="s">
        <v>343</v>
      </c>
      <c r="D150" s="12" t="s">
        <v>344</v>
      </c>
      <c r="E150" s="12" t="s">
        <v>345</v>
      </c>
      <c r="F150" s="12" t="s">
        <v>346</v>
      </c>
      <c r="G150" s="12" t="s">
        <v>347</v>
      </c>
      <c r="H150" s="12">
        <v>17.07</v>
      </c>
      <c r="I150" s="12">
        <v>6.93</v>
      </c>
      <c r="J150" s="12">
        <v>15.48</v>
      </c>
      <c r="K150" s="12">
        <v>1.58</v>
      </c>
      <c r="L150" s="12">
        <v>31.86</v>
      </c>
      <c r="M150" s="12">
        <v>2</v>
      </c>
      <c r="N150" s="12">
        <v>0</v>
      </c>
      <c r="O150" s="12">
        <v>0</v>
      </c>
      <c r="P150" s="12">
        <v>0</v>
      </c>
      <c r="Q150" s="12">
        <v>0</v>
      </c>
      <c r="R150" s="12">
        <v>4</v>
      </c>
      <c r="S150" s="12">
        <v>0</v>
      </c>
      <c r="T150" s="12">
        <v>0</v>
      </c>
      <c r="U150">
        <f t="shared" si="9"/>
        <v>1538.82</v>
      </c>
      <c r="V150" s="23">
        <f>'Listado Equipos'!$B$8-W150</f>
        <v>39718.620000000003</v>
      </c>
      <c r="W150">
        <f t="shared" si="6"/>
        <v>2622.3800000000006</v>
      </c>
      <c r="X150">
        <f t="shared" si="10"/>
        <v>150</v>
      </c>
    </row>
    <row r="151" spans="1:24" ht="17.399999999999999" x14ac:dyDescent="0.3">
      <c r="A151" s="11">
        <v>45150</v>
      </c>
      <c r="B151" s="12">
        <v>251060</v>
      </c>
      <c r="C151" s="12" t="s">
        <v>343</v>
      </c>
      <c r="D151" s="12" t="s">
        <v>344</v>
      </c>
      <c r="E151" s="12" t="s">
        <v>345</v>
      </c>
      <c r="F151" s="12" t="s">
        <v>346</v>
      </c>
      <c r="G151" s="12" t="s">
        <v>347</v>
      </c>
      <c r="H151" s="12">
        <v>9.67</v>
      </c>
      <c r="I151" s="12">
        <v>14.33</v>
      </c>
      <c r="J151" s="12">
        <v>8.57</v>
      </c>
      <c r="K151" s="12">
        <v>1.1000000000000001</v>
      </c>
      <c r="L151" s="12">
        <v>17.66</v>
      </c>
      <c r="M151" s="12">
        <v>2</v>
      </c>
      <c r="N151" s="12">
        <v>0</v>
      </c>
      <c r="O151" s="12">
        <v>0</v>
      </c>
      <c r="P151" s="12">
        <v>0</v>
      </c>
      <c r="Q151" s="12">
        <v>0</v>
      </c>
      <c r="R151" s="12">
        <v>4</v>
      </c>
      <c r="S151" s="12">
        <v>0</v>
      </c>
      <c r="T151" s="12">
        <v>0</v>
      </c>
      <c r="U151">
        <f t="shared" si="9"/>
        <v>1548.49</v>
      </c>
      <c r="V151" s="23">
        <f>'Listado Equipos'!$B$8-W151</f>
        <v>39728.22</v>
      </c>
      <c r="W151">
        <f t="shared" si="6"/>
        <v>2612.7800000000007</v>
      </c>
      <c r="X151">
        <f t="shared" si="10"/>
        <v>151</v>
      </c>
    </row>
    <row r="152" spans="1:24" ht="17.399999999999999" x14ac:dyDescent="0.3">
      <c r="A152" s="11">
        <v>45151</v>
      </c>
      <c r="B152" s="12">
        <v>251060</v>
      </c>
      <c r="C152" s="12" t="s">
        <v>343</v>
      </c>
      <c r="D152" s="12" t="s">
        <v>344</v>
      </c>
      <c r="E152" s="12" t="s">
        <v>345</v>
      </c>
      <c r="F152" s="12" t="s">
        <v>346</v>
      </c>
      <c r="G152" s="12" t="s">
        <v>347</v>
      </c>
      <c r="H152" s="12">
        <v>1.93</v>
      </c>
      <c r="I152" s="12">
        <v>22.07</v>
      </c>
      <c r="J152" s="12">
        <v>1.72</v>
      </c>
      <c r="K152" s="12">
        <v>0.22</v>
      </c>
      <c r="L152" s="12">
        <v>3.9</v>
      </c>
      <c r="M152" s="12">
        <v>3</v>
      </c>
      <c r="N152" s="12">
        <v>0</v>
      </c>
      <c r="O152" s="12">
        <v>0</v>
      </c>
      <c r="P152" s="12">
        <v>0</v>
      </c>
      <c r="Q152" s="12">
        <v>0</v>
      </c>
      <c r="R152" s="12">
        <v>1</v>
      </c>
      <c r="S152" s="12">
        <v>0</v>
      </c>
      <c r="T152" s="12">
        <v>0</v>
      </c>
      <c r="U152">
        <f t="shared" si="9"/>
        <v>1550.42</v>
      </c>
      <c r="V152" s="23">
        <f>'Listado Equipos'!$B$8-W152</f>
        <v>39742.699999999997</v>
      </c>
      <c r="W152">
        <f t="shared" si="6"/>
        <v>2598.3000000000006</v>
      </c>
      <c r="X152">
        <f t="shared" si="10"/>
        <v>152</v>
      </c>
    </row>
    <row r="153" spans="1:24" ht="17.399999999999999" x14ac:dyDescent="0.3">
      <c r="A153" s="11">
        <v>45152</v>
      </c>
      <c r="B153" s="12">
        <v>251060</v>
      </c>
      <c r="C153" s="12" t="s">
        <v>343</v>
      </c>
      <c r="D153" s="12" t="s">
        <v>344</v>
      </c>
      <c r="E153" s="12" t="s">
        <v>345</v>
      </c>
      <c r="F153" s="12" t="s">
        <v>346</v>
      </c>
      <c r="G153" s="12" t="s">
        <v>347</v>
      </c>
      <c r="H153" s="12">
        <v>15.92</v>
      </c>
      <c r="I153" s="12">
        <v>8.08</v>
      </c>
      <c r="J153" s="12">
        <v>14.27</v>
      </c>
      <c r="K153" s="12">
        <v>1.65</v>
      </c>
      <c r="L153" s="12">
        <v>30.37</v>
      </c>
      <c r="M153" s="12">
        <v>2</v>
      </c>
      <c r="N153" s="12">
        <v>0</v>
      </c>
      <c r="O153" s="12">
        <v>0</v>
      </c>
      <c r="P153" s="12">
        <v>0</v>
      </c>
      <c r="Q153" s="12">
        <v>0</v>
      </c>
      <c r="R153" s="12">
        <v>6</v>
      </c>
      <c r="S153" s="12">
        <v>0</v>
      </c>
      <c r="T153" s="12">
        <v>0</v>
      </c>
      <c r="U153">
        <f t="shared" si="9"/>
        <v>1566.3400000000001</v>
      </c>
      <c r="V153" s="23">
        <f>'Listado Equipos'!$B$8-W153</f>
        <v>39745.58</v>
      </c>
      <c r="W153">
        <f t="shared" si="6"/>
        <v>2595.4200000000005</v>
      </c>
      <c r="X153">
        <f t="shared" si="10"/>
        <v>153</v>
      </c>
    </row>
    <row r="154" spans="1:24" ht="17.399999999999999" x14ac:dyDescent="0.3">
      <c r="A154" s="11">
        <v>45153</v>
      </c>
      <c r="B154" s="12">
        <v>251060</v>
      </c>
      <c r="C154" s="12" t="s">
        <v>343</v>
      </c>
      <c r="D154" s="12" t="s">
        <v>344</v>
      </c>
      <c r="E154" s="12" t="s">
        <v>345</v>
      </c>
      <c r="F154" s="12" t="s">
        <v>346</v>
      </c>
      <c r="G154" s="12" t="s">
        <v>347</v>
      </c>
      <c r="H154" s="12">
        <v>4.5999999999999996</v>
      </c>
      <c r="I154" s="12">
        <v>19.399999999999999</v>
      </c>
      <c r="J154" s="12">
        <v>4.2</v>
      </c>
      <c r="K154" s="12">
        <v>0.4</v>
      </c>
      <c r="L154" s="12">
        <v>8.9</v>
      </c>
      <c r="M154" s="12">
        <v>3</v>
      </c>
      <c r="N154" s="12">
        <v>0</v>
      </c>
      <c r="O154" s="12">
        <v>0</v>
      </c>
      <c r="P154" s="12">
        <v>0</v>
      </c>
      <c r="Q154" s="12">
        <v>0</v>
      </c>
      <c r="R154" s="12">
        <v>1</v>
      </c>
      <c r="S154" s="12">
        <v>0</v>
      </c>
      <c r="T154" s="12">
        <v>0</v>
      </c>
      <c r="U154">
        <f t="shared" si="9"/>
        <v>1570.94</v>
      </c>
      <c r="V154" s="23">
        <f>'Listado Equipos'!$B$8-W154</f>
        <v>39753.96</v>
      </c>
      <c r="W154">
        <f t="shared" si="6"/>
        <v>2587.0400000000004</v>
      </c>
      <c r="X154">
        <f t="shared" si="10"/>
        <v>154</v>
      </c>
    </row>
    <row r="155" spans="1:24" ht="17.399999999999999" x14ac:dyDescent="0.3">
      <c r="A155" s="11">
        <v>45154</v>
      </c>
      <c r="B155" s="12">
        <v>251060</v>
      </c>
      <c r="C155" s="12" t="s">
        <v>343</v>
      </c>
      <c r="D155" s="12" t="s">
        <v>344</v>
      </c>
      <c r="E155" s="12" t="s">
        <v>345</v>
      </c>
      <c r="F155" s="12" t="s">
        <v>346</v>
      </c>
      <c r="G155" s="12" t="s">
        <v>347</v>
      </c>
      <c r="H155" s="12">
        <v>11.38</v>
      </c>
      <c r="I155" s="12">
        <v>12.62</v>
      </c>
      <c r="J155" s="12">
        <v>9.5299999999999994</v>
      </c>
      <c r="K155" s="12">
        <v>1.85</v>
      </c>
      <c r="L155" s="12">
        <v>18.55</v>
      </c>
      <c r="M155" s="12">
        <v>2</v>
      </c>
      <c r="N155" s="12">
        <v>0</v>
      </c>
      <c r="O155" s="12">
        <v>0</v>
      </c>
      <c r="P155" s="12">
        <v>0</v>
      </c>
      <c r="Q155" s="12">
        <v>0</v>
      </c>
      <c r="R155" s="12">
        <v>9</v>
      </c>
      <c r="S155" s="12">
        <v>0</v>
      </c>
      <c r="T155" s="12">
        <v>1</v>
      </c>
      <c r="U155">
        <f t="shared" si="9"/>
        <v>1582.3200000000002</v>
      </c>
      <c r="V155" s="23">
        <f>'Listado Equipos'!$B$8-W155</f>
        <v>39769.379999999997</v>
      </c>
      <c r="W155">
        <f t="shared" si="6"/>
        <v>2571.6200000000003</v>
      </c>
      <c r="X155">
        <f t="shared" si="10"/>
        <v>155</v>
      </c>
    </row>
    <row r="156" spans="1:24" ht="17.399999999999999" x14ac:dyDescent="0.3">
      <c r="A156" s="11">
        <v>45155</v>
      </c>
      <c r="B156" s="12">
        <v>251060</v>
      </c>
      <c r="C156" s="12" t="s">
        <v>343</v>
      </c>
      <c r="D156" s="12" t="s">
        <v>344</v>
      </c>
      <c r="E156" s="12" t="s">
        <v>345</v>
      </c>
      <c r="F156" s="12" t="s">
        <v>346</v>
      </c>
      <c r="G156" s="12" t="s">
        <v>347</v>
      </c>
      <c r="H156" s="12">
        <v>9.32</v>
      </c>
      <c r="I156" s="12">
        <v>14.68</v>
      </c>
      <c r="J156" s="12">
        <v>8.0500000000000007</v>
      </c>
      <c r="K156" s="12">
        <v>1.27</v>
      </c>
      <c r="L156" s="12">
        <v>16.190000000000001</v>
      </c>
      <c r="M156" s="12">
        <v>2</v>
      </c>
      <c r="N156" s="12">
        <v>0</v>
      </c>
      <c r="O156" s="12">
        <v>0</v>
      </c>
      <c r="P156" s="12">
        <v>0</v>
      </c>
      <c r="Q156" s="12">
        <v>0</v>
      </c>
      <c r="R156" s="12">
        <v>5</v>
      </c>
      <c r="S156" s="12">
        <v>0</v>
      </c>
      <c r="T156" s="12">
        <v>0</v>
      </c>
      <c r="U156">
        <f t="shared" si="9"/>
        <v>1591.64</v>
      </c>
      <c r="V156" s="23">
        <f>'Listado Equipos'!$B$8-W156</f>
        <v>39781.03</v>
      </c>
      <c r="W156">
        <f t="shared" si="6"/>
        <v>2559.9700000000003</v>
      </c>
      <c r="X156">
        <f t="shared" si="10"/>
        <v>156</v>
      </c>
    </row>
    <row r="157" spans="1:24" ht="17.399999999999999" x14ac:dyDescent="0.3">
      <c r="A157" s="11">
        <v>45156</v>
      </c>
      <c r="B157" s="12">
        <v>251060</v>
      </c>
      <c r="C157" s="12" t="s">
        <v>343</v>
      </c>
      <c r="D157" s="12" t="s">
        <v>344</v>
      </c>
      <c r="E157" s="12" t="s">
        <v>345</v>
      </c>
      <c r="F157" s="12" t="s">
        <v>346</v>
      </c>
      <c r="G157" s="12" t="s">
        <v>347</v>
      </c>
      <c r="H157" s="12">
        <v>11.58</v>
      </c>
      <c r="I157" s="12">
        <v>12.42</v>
      </c>
      <c r="J157" s="12">
        <v>10.57</v>
      </c>
      <c r="K157" s="12">
        <v>1.02</v>
      </c>
      <c r="L157" s="12">
        <v>21.82</v>
      </c>
      <c r="M157" s="12">
        <v>2</v>
      </c>
      <c r="N157" s="12">
        <v>0</v>
      </c>
      <c r="O157" s="12">
        <v>0</v>
      </c>
      <c r="P157" s="12">
        <v>0</v>
      </c>
      <c r="Q157" s="12">
        <v>0</v>
      </c>
      <c r="R157" s="12">
        <v>3</v>
      </c>
      <c r="S157" s="12">
        <v>0</v>
      </c>
      <c r="T157" s="12">
        <v>0</v>
      </c>
      <c r="U157">
        <f t="shared" si="9"/>
        <v>1603.22</v>
      </c>
      <c r="V157" s="23">
        <f>'Listado Equipos'!$B$8-W157</f>
        <v>39796.6</v>
      </c>
      <c r="W157">
        <f t="shared" si="6"/>
        <v>2544.4</v>
      </c>
      <c r="X157">
        <f t="shared" si="10"/>
        <v>157</v>
      </c>
    </row>
    <row r="158" spans="1:24" ht="17.399999999999999" x14ac:dyDescent="0.3">
      <c r="A158" s="11">
        <v>45157</v>
      </c>
      <c r="B158" s="12">
        <v>251060</v>
      </c>
      <c r="C158" s="12" t="s">
        <v>343</v>
      </c>
      <c r="D158" s="12" t="s">
        <v>344</v>
      </c>
      <c r="E158" s="12" t="s">
        <v>345</v>
      </c>
      <c r="F158" s="12" t="s">
        <v>346</v>
      </c>
      <c r="G158" s="12" t="s">
        <v>347</v>
      </c>
      <c r="H158" s="12">
        <v>6.25</v>
      </c>
      <c r="I158" s="12">
        <v>17.75</v>
      </c>
      <c r="J158" s="12">
        <v>5.58</v>
      </c>
      <c r="K158" s="12">
        <v>0.67</v>
      </c>
      <c r="L158" s="12">
        <v>10.9</v>
      </c>
      <c r="M158" s="12">
        <v>2</v>
      </c>
      <c r="N158" s="12">
        <v>0</v>
      </c>
      <c r="O158" s="12">
        <v>0</v>
      </c>
      <c r="P158" s="12">
        <v>0</v>
      </c>
      <c r="Q158" s="12">
        <v>0</v>
      </c>
      <c r="R158" s="12">
        <v>3</v>
      </c>
      <c r="S158" s="12">
        <v>0</v>
      </c>
      <c r="T158" s="12">
        <v>0</v>
      </c>
      <c r="U158">
        <f t="shared" si="9"/>
        <v>1609.47</v>
      </c>
      <c r="V158" s="23">
        <f>'Listado Equipos'!$B$8-W158</f>
        <v>39806.22</v>
      </c>
      <c r="W158">
        <f t="shared" si="6"/>
        <v>2534.7800000000002</v>
      </c>
      <c r="X158">
        <f t="shared" si="10"/>
        <v>158</v>
      </c>
    </row>
    <row r="159" spans="1:24" ht="17.399999999999999" x14ac:dyDescent="0.3">
      <c r="A159" s="11">
        <v>45158</v>
      </c>
      <c r="B159" s="12">
        <v>251060</v>
      </c>
      <c r="C159" s="12" t="s">
        <v>343</v>
      </c>
      <c r="D159" s="12" t="s">
        <v>344</v>
      </c>
      <c r="E159" s="12" t="s">
        <v>345</v>
      </c>
      <c r="F159" s="12" t="s">
        <v>346</v>
      </c>
      <c r="G159" s="12" t="s">
        <v>347</v>
      </c>
      <c r="H159" s="12">
        <v>4.58</v>
      </c>
      <c r="I159" s="12">
        <v>19.420000000000002</v>
      </c>
      <c r="J159" s="12">
        <v>3.92</v>
      </c>
      <c r="K159" s="12">
        <v>0.67</v>
      </c>
      <c r="L159" s="12">
        <v>7.58</v>
      </c>
      <c r="M159" s="12">
        <v>3</v>
      </c>
      <c r="N159" s="12">
        <v>0</v>
      </c>
      <c r="O159" s="12">
        <v>0</v>
      </c>
      <c r="P159" s="12">
        <v>0</v>
      </c>
      <c r="Q159" s="12">
        <v>0</v>
      </c>
      <c r="R159" s="12">
        <v>4</v>
      </c>
      <c r="S159" s="12">
        <v>0</v>
      </c>
      <c r="T159" s="12">
        <v>0</v>
      </c>
      <c r="U159">
        <f t="shared" si="9"/>
        <v>1614.05</v>
      </c>
      <c r="V159" s="23">
        <f>'Listado Equipos'!$B$8-W159</f>
        <v>39818.44</v>
      </c>
      <c r="W159">
        <f t="shared" si="6"/>
        <v>2522.5600000000004</v>
      </c>
      <c r="X159">
        <f t="shared" si="10"/>
        <v>159</v>
      </c>
    </row>
    <row r="160" spans="1:24" ht="17.399999999999999" x14ac:dyDescent="0.3">
      <c r="A160" s="11">
        <v>45159</v>
      </c>
      <c r="B160" s="12">
        <v>251060</v>
      </c>
      <c r="C160" s="12" t="s">
        <v>343</v>
      </c>
      <c r="D160" s="12" t="s">
        <v>344</v>
      </c>
      <c r="E160" s="12" t="s">
        <v>345</v>
      </c>
      <c r="F160" s="12" t="s">
        <v>346</v>
      </c>
      <c r="G160" s="12" t="s">
        <v>347</v>
      </c>
      <c r="H160" s="12">
        <v>8.8000000000000007</v>
      </c>
      <c r="I160" s="12">
        <v>15.2</v>
      </c>
      <c r="J160" s="12">
        <v>6.68</v>
      </c>
      <c r="K160" s="12">
        <v>2.12</v>
      </c>
      <c r="L160" s="12">
        <v>14.54</v>
      </c>
      <c r="M160" s="12">
        <v>3</v>
      </c>
      <c r="N160" s="12">
        <v>0</v>
      </c>
      <c r="O160" s="12">
        <v>0</v>
      </c>
      <c r="P160" s="12">
        <v>0</v>
      </c>
      <c r="Q160" s="12">
        <v>0</v>
      </c>
      <c r="R160" s="12">
        <v>15</v>
      </c>
      <c r="S160" s="12">
        <v>0</v>
      </c>
      <c r="T160" s="12">
        <v>1</v>
      </c>
      <c r="U160">
        <f t="shared" si="9"/>
        <v>1622.85</v>
      </c>
      <c r="V160" s="23">
        <f>'Listado Equipos'!$B$8-W160</f>
        <v>39819.71</v>
      </c>
      <c r="W160">
        <f t="shared" si="6"/>
        <v>2521.2900000000004</v>
      </c>
      <c r="X160">
        <f t="shared" si="10"/>
        <v>160</v>
      </c>
    </row>
    <row r="161" spans="1:24" ht="17.399999999999999" x14ac:dyDescent="0.3">
      <c r="A161" s="11">
        <v>45160</v>
      </c>
      <c r="B161" s="12">
        <v>251060</v>
      </c>
      <c r="C161" s="12" t="s">
        <v>343</v>
      </c>
      <c r="D161" s="12" t="s">
        <v>344</v>
      </c>
      <c r="E161" s="12" t="s">
        <v>345</v>
      </c>
      <c r="F161" s="12" t="s">
        <v>346</v>
      </c>
      <c r="G161" s="12" t="s">
        <v>347</v>
      </c>
      <c r="H161" s="12">
        <v>6.63</v>
      </c>
      <c r="I161" s="12">
        <v>17.37</v>
      </c>
      <c r="J161" s="12">
        <v>6.2</v>
      </c>
      <c r="K161" s="12">
        <v>0.43</v>
      </c>
      <c r="L161" s="12">
        <v>11.57</v>
      </c>
      <c r="M161" s="12">
        <v>2</v>
      </c>
      <c r="N161" s="12">
        <v>0</v>
      </c>
      <c r="O161" s="12">
        <v>0</v>
      </c>
      <c r="P161" s="12">
        <v>0</v>
      </c>
      <c r="Q161" s="12">
        <v>0</v>
      </c>
      <c r="R161" s="12">
        <v>4</v>
      </c>
      <c r="S161" s="12">
        <v>0</v>
      </c>
      <c r="T161" s="12">
        <v>1</v>
      </c>
      <c r="U161">
        <f t="shared" si="9"/>
        <v>1629.48</v>
      </c>
      <c r="V161" s="23">
        <f>'Listado Equipos'!$B$8-W161</f>
        <v>39830.379999999997</v>
      </c>
      <c r="W161">
        <f t="shared" si="6"/>
        <v>2510.6200000000003</v>
      </c>
      <c r="X161">
        <f t="shared" si="10"/>
        <v>161</v>
      </c>
    </row>
    <row r="162" spans="1:24" ht="17.399999999999999" x14ac:dyDescent="0.3">
      <c r="A162" s="11">
        <v>45161</v>
      </c>
      <c r="B162" s="12">
        <v>251060</v>
      </c>
      <c r="C162" s="12" t="s">
        <v>343</v>
      </c>
      <c r="D162" s="12" t="s">
        <v>344</v>
      </c>
      <c r="E162" s="12" t="s">
        <v>345</v>
      </c>
      <c r="F162" s="12" t="s">
        <v>346</v>
      </c>
      <c r="G162" s="12" t="s">
        <v>347</v>
      </c>
      <c r="H162" s="12">
        <v>9.33</v>
      </c>
      <c r="I162" s="12">
        <v>14.67</v>
      </c>
      <c r="J162" s="12">
        <v>8.2799999999999994</v>
      </c>
      <c r="K162" s="12">
        <v>1.05</v>
      </c>
      <c r="L162" s="12">
        <v>16.23</v>
      </c>
      <c r="M162" s="12">
        <v>2</v>
      </c>
      <c r="N162" s="12">
        <v>0</v>
      </c>
      <c r="O162" s="12">
        <v>0</v>
      </c>
      <c r="P162" s="12">
        <v>0</v>
      </c>
      <c r="Q162" s="12">
        <v>0</v>
      </c>
      <c r="R162" s="12">
        <v>5</v>
      </c>
      <c r="S162" s="12">
        <v>0</v>
      </c>
      <c r="T162" s="12">
        <v>0</v>
      </c>
      <c r="U162">
        <f t="shared" si="9"/>
        <v>1638.81</v>
      </c>
      <c r="V162" s="23">
        <f>'Listado Equipos'!$B$8-W162</f>
        <v>39843.229999999996</v>
      </c>
      <c r="W162">
        <f t="shared" si="6"/>
        <v>2497.7700000000004</v>
      </c>
      <c r="X162">
        <f t="shared" si="10"/>
        <v>162</v>
      </c>
    </row>
    <row r="163" spans="1:24" ht="17.399999999999999" x14ac:dyDescent="0.3">
      <c r="A163" s="11">
        <v>45162</v>
      </c>
      <c r="B163" s="12">
        <v>251060</v>
      </c>
      <c r="C163" s="12" t="s">
        <v>343</v>
      </c>
      <c r="D163" s="12" t="s">
        <v>344</v>
      </c>
      <c r="E163" s="12" t="s">
        <v>345</v>
      </c>
      <c r="F163" s="12" t="s">
        <v>346</v>
      </c>
      <c r="G163" s="12" t="s">
        <v>347</v>
      </c>
      <c r="H163" s="12">
        <v>8.9700000000000006</v>
      </c>
      <c r="I163" s="12">
        <v>15.03</v>
      </c>
      <c r="J163" s="12">
        <v>7.73</v>
      </c>
      <c r="K163" s="12">
        <v>1.23</v>
      </c>
      <c r="L163" s="12">
        <v>16.21</v>
      </c>
      <c r="M163" s="12">
        <v>2</v>
      </c>
      <c r="N163" s="12">
        <v>0</v>
      </c>
      <c r="O163" s="12">
        <v>0</v>
      </c>
      <c r="P163" s="12">
        <v>0</v>
      </c>
      <c r="Q163" s="12">
        <v>0</v>
      </c>
      <c r="R163" s="12">
        <v>6</v>
      </c>
      <c r="S163" s="12">
        <v>0</v>
      </c>
      <c r="T163" s="12">
        <v>1</v>
      </c>
      <c r="U163">
        <f t="shared" si="9"/>
        <v>1647.78</v>
      </c>
      <c r="V163" s="23">
        <f>'Listado Equipos'!$B$8-W163</f>
        <v>39856.25</v>
      </c>
      <c r="W163">
        <f t="shared" si="6"/>
        <v>2484.7500000000005</v>
      </c>
      <c r="X163">
        <f t="shared" si="10"/>
        <v>163</v>
      </c>
    </row>
    <row r="164" spans="1:24" ht="17.399999999999999" x14ac:dyDescent="0.3">
      <c r="A164" s="11">
        <v>45163</v>
      </c>
      <c r="B164" s="12">
        <v>251060</v>
      </c>
      <c r="C164" s="12" t="s">
        <v>343</v>
      </c>
      <c r="D164" s="12" t="s">
        <v>344</v>
      </c>
      <c r="E164" s="12" t="s">
        <v>345</v>
      </c>
      <c r="F164" s="12" t="s">
        <v>346</v>
      </c>
      <c r="G164" s="12" t="s">
        <v>347</v>
      </c>
      <c r="H164" s="12">
        <v>12.43</v>
      </c>
      <c r="I164" s="12">
        <v>11.57</v>
      </c>
      <c r="J164" s="12">
        <v>11.5</v>
      </c>
      <c r="K164" s="12">
        <v>0.93</v>
      </c>
      <c r="L164" s="12">
        <v>23.41</v>
      </c>
      <c r="M164" s="12">
        <v>2</v>
      </c>
      <c r="N164" s="12">
        <v>0</v>
      </c>
      <c r="O164" s="12">
        <v>1</v>
      </c>
      <c r="P164" s="12">
        <v>0</v>
      </c>
      <c r="Q164" s="12">
        <v>0</v>
      </c>
      <c r="R164" s="12">
        <v>3</v>
      </c>
      <c r="S164" s="12">
        <v>0</v>
      </c>
      <c r="T164" s="12">
        <v>0</v>
      </c>
      <c r="U164">
        <f t="shared" si="9"/>
        <v>1660.21</v>
      </c>
      <c r="V164" s="23">
        <f>'Listado Equipos'!$B$8-W164</f>
        <v>39868.92</v>
      </c>
      <c r="W164">
        <f t="shared" si="6"/>
        <v>2472.0800000000004</v>
      </c>
      <c r="X164">
        <f t="shared" si="10"/>
        <v>164</v>
      </c>
    </row>
    <row r="165" spans="1:24" ht="17.399999999999999" x14ac:dyDescent="0.3">
      <c r="A165" s="11">
        <v>45164</v>
      </c>
      <c r="B165" s="12">
        <v>251060</v>
      </c>
      <c r="C165" s="12" t="s">
        <v>343</v>
      </c>
      <c r="D165" s="12" t="s">
        <v>344</v>
      </c>
      <c r="E165" s="12" t="s">
        <v>345</v>
      </c>
      <c r="F165" s="12" t="s">
        <v>346</v>
      </c>
      <c r="G165" s="12" t="s">
        <v>347</v>
      </c>
      <c r="H165" s="12">
        <v>4.08</v>
      </c>
      <c r="I165" s="12">
        <v>19.920000000000002</v>
      </c>
      <c r="J165" s="12">
        <v>4.08</v>
      </c>
      <c r="K165" s="12">
        <v>0</v>
      </c>
      <c r="L165" s="12">
        <v>8.4700000000000006</v>
      </c>
      <c r="M165" s="12">
        <v>2</v>
      </c>
      <c r="N165" s="12">
        <v>0</v>
      </c>
      <c r="O165" s="12">
        <v>0</v>
      </c>
      <c r="P165" s="12">
        <v>0</v>
      </c>
      <c r="Q165" s="12">
        <v>0</v>
      </c>
      <c r="R165" s="12">
        <v>0</v>
      </c>
      <c r="S165" s="12">
        <v>0</v>
      </c>
      <c r="T165" s="12">
        <v>0</v>
      </c>
      <c r="U165">
        <f t="shared" si="9"/>
        <v>1664.29</v>
      </c>
      <c r="V165" s="23">
        <f>'Listado Equipos'!$B$8-W165</f>
        <v>39883.519999999997</v>
      </c>
      <c r="W165">
        <f t="shared" si="6"/>
        <v>2457.4800000000005</v>
      </c>
      <c r="X165">
        <f t="shared" si="10"/>
        <v>165</v>
      </c>
    </row>
    <row r="166" spans="1:24" ht="17.399999999999999" x14ac:dyDescent="0.3">
      <c r="A166" s="11">
        <v>45165</v>
      </c>
      <c r="B166" s="12">
        <v>251060</v>
      </c>
      <c r="C166" s="12" t="s">
        <v>343</v>
      </c>
      <c r="D166" s="12" t="s">
        <v>344</v>
      </c>
      <c r="E166" s="12" t="s">
        <v>345</v>
      </c>
      <c r="F166" s="12" t="s">
        <v>346</v>
      </c>
      <c r="G166" s="12" t="s">
        <v>347</v>
      </c>
      <c r="H166" s="12">
        <v>0.6</v>
      </c>
      <c r="I166" s="12">
        <v>23.4</v>
      </c>
      <c r="J166" s="12">
        <v>0.6</v>
      </c>
      <c r="K166" s="12">
        <v>0</v>
      </c>
      <c r="L166" s="12">
        <v>1.26</v>
      </c>
      <c r="M166" s="12">
        <v>4</v>
      </c>
      <c r="N166" s="12">
        <v>0</v>
      </c>
      <c r="O166" s="12">
        <v>0</v>
      </c>
      <c r="P166" s="12">
        <v>0</v>
      </c>
      <c r="Q166" s="12">
        <v>0</v>
      </c>
      <c r="R166" s="12">
        <v>0</v>
      </c>
      <c r="S166" s="12">
        <v>0</v>
      </c>
      <c r="T166" s="12">
        <v>0</v>
      </c>
      <c r="U166">
        <f t="shared" si="9"/>
        <v>1664.8899999999999</v>
      </c>
      <c r="V166" s="23">
        <f>'Listado Equipos'!$B$8-W166</f>
        <v>39893.32</v>
      </c>
      <c r="W166">
        <f t="shared" si="6"/>
        <v>2447.6800000000003</v>
      </c>
      <c r="X166">
        <f t="shared" si="10"/>
        <v>166</v>
      </c>
    </row>
    <row r="167" spans="1:24" ht="17.399999999999999" x14ac:dyDescent="0.3">
      <c r="A167" s="11">
        <v>45166</v>
      </c>
      <c r="B167" s="12">
        <v>251060</v>
      </c>
      <c r="C167" s="12" t="s">
        <v>343</v>
      </c>
      <c r="D167" s="12" t="s">
        <v>344</v>
      </c>
      <c r="E167" s="12" t="s">
        <v>345</v>
      </c>
      <c r="F167" s="12" t="s">
        <v>346</v>
      </c>
      <c r="G167" s="12" t="s">
        <v>347</v>
      </c>
      <c r="H167" s="12">
        <v>8.9</v>
      </c>
      <c r="I167" s="12">
        <v>15.1</v>
      </c>
      <c r="J167" s="12">
        <v>8.6300000000000008</v>
      </c>
      <c r="K167" s="12">
        <v>0.27</v>
      </c>
      <c r="L167" s="12">
        <v>19.2</v>
      </c>
      <c r="M167" s="12">
        <v>3</v>
      </c>
      <c r="N167" s="12">
        <v>0</v>
      </c>
      <c r="O167" s="12">
        <v>0</v>
      </c>
      <c r="P167" s="12">
        <v>0</v>
      </c>
      <c r="Q167" s="12">
        <v>0</v>
      </c>
      <c r="R167" s="12">
        <v>0</v>
      </c>
      <c r="S167" s="12">
        <v>0</v>
      </c>
      <c r="T167" s="12">
        <v>0</v>
      </c>
      <c r="U167">
        <f t="shared" si="9"/>
        <v>1673.79</v>
      </c>
      <c r="V167" s="23">
        <f>'Listado Equipos'!$B$8-W167</f>
        <v>39899.94</v>
      </c>
      <c r="W167">
        <f t="shared" si="6"/>
        <v>2441.0600000000004</v>
      </c>
      <c r="X167">
        <f t="shared" si="10"/>
        <v>167</v>
      </c>
    </row>
    <row r="168" spans="1:24" ht="17.399999999999999" x14ac:dyDescent="0.3">
      <c r="A168" s="11">
        <v>45167</v>
      </c>
      <c r="B168" s="12">
        <v>251060</v>
      </c>
      <c r="C168" s="12" t="s">
        <v>343</v>
      </c>
      <c r="D168" s="12" t="s">
        <v>344</v>
      </c>
      <c r="E168" s="12" t="s">
        <v>345</v>
      </c>
      <c r="F168" s="12" t="s">
        <v>346</v>
      </c>
      <c r="G168" s="12" t="s">
        <v>347</v>
      </c>
      <c r="H168" s="12">
        <v>4.4800000000000004</v>
      </c>
      <c r="I168" s="12">
        <v>19.52</v>
      </c>
      <c r="J168" s="12">
        <v>4.33</v>
      </c>
      <c r="K168" s="12">
        <v>0.15</v>
      </c>
      <c r="L168" s="12">
        <v>8.61</v>
      </c>
      <c r="M168" s="12">
        <v>3</v>
      </c>
      <c r="N168" s="12">
        <v>0</v>
      </c>
      <c r="O168" s="12">
        <v>0</v>
      </c>
      <c r="P168" s="12">
        <v>0</v>
      </c>
      <c r="Q168" s="12">
        <v>0</v>
      </c>
      <c r="R168" s="12">
        <v>0</v>
      </c>
      <c r="S168" s="12">
        <v>0</v>
      </c>
      <c r="T168" s="12">
        <v>0</v>
      </c>
      <c r="U168">
        <f t="shared" si="9"/>
        <v>1678.27</v>
      </c>
      <c r="V168" s="23">
        <f>'Listado Equipos'!$B$8-W168</f>
        <v>39911.769999999997</v>
      </c>
      <c r="W168">
        <f t="shared" si="6"/>
        <v>2429.2300000000005</v>
      </c>
      <c r="X168">
        <f t="shared" si="10"/>
        <v>168</v>
      </c>
    </row>
    <row r="169" spans="1:24" ht="17.399999999999999" x14ac:dyDescent="0.3">
      <c r="A169" s="11">
        <v>45168</v>
      </c>
      <c r="B169" s="12">
        <v>251060</v>
      </c>
      <c r="C169" s="12" t="s">
        <v>343</v>
      </c>
      <c r="D169" s="12" t="s">
        <v>344</v>
      </c>
      <c r="E169" s="12" t="s">
        <v>345</v>
      </c>
      <c r="F169" s="12" t="s">
        <v>346</v>
      </c>
      <c r="G169" s="12" t="s">
        <v>347</v>
      </c>
      <c r="H169" s="12">
        <v>9.15</v>
      </c>
      <c r="I169" s="12">
        <v>14.85</v>
      </c>
      <c r="J169" s="12">
        <v>7.98</v>
      </c>
      <c r="K169" s="12">
        <v>1.17</v>
      </c>
      <c r="L169" s="12">
        <v>16.59</v>
      </c>
      <c r="M169" s="12">
        <v>3</v>
      </c>
      <c r="N169" s="12">
        <v>0</v>
      </c>
      <c r="O169" s="12">
        <v>0</v>
      </c>
      <c r="P169" s="12">
        <v>0</v>
      </c>
      <c r="Q169" s="12">
        <v>0</v>
      </c>
      <c r="R169" s="12">
        <v>7</v>
      </c>
      <c r="S169" s="12">
        <v>0</v>
      </c>
      <c r="T169" s="12">
        <v>0</v>
      </c>
      <c r="U169">
        <f t="shared" si="9"/>
        <v>1687.42</v>
      </c>
      <c r="V169" s="23">
        <f>'Listado Equipos'!$B$8-W169</f>
        <v>39929.050000000003</v>
      </c>
      <c r="W169">
        <f t="shared" si="6"/>
        <v>2411.9500000000003</v>
      </c>
      <c r="X169">
        <f t="shared" si="10"/>
        <v>169</v>
      </c>
    </row>
    <row r="170" spans="1:24" ht="17.399999999999999" x14ac:dyDescent="0.3">
      <c r="A170" s="11">
        <v>45169</v>
      </c>
      <c r="B170" s="12">
        <v>251060</v>
      </c>
      <c r="C170" s="12" t="s">
        <v>343</v>
      </c>
      <c r="D170" s="12" t="s">
        <v>344</v>
      </c>
      <c r="E170" s="12" t="s">
        <v>345</v>
      </c>
      <c r="F170" s="12" t="s">
        <v>346</v>
      </c>
      <c r="G170" s="12" t="s">
        <v>347</v>
      </c>
      <c r="H170" s="12">
        <v>9.3000000000000007</v>
      </c>
      <c r="I170" s="12">
        <v>14.7</v>
      </c>
      <c r="J170" s="12">
        <v>8.85</v>
      </c>
      <c r="K170" s="12">
        <v>0.45</v>
      </c>
      <c r="L170" s="12">
        <v>16.16</v>
      </c>
      <c r="M170" s="12">
        <v>3</v>
      </c>
      <c r="N170" s="12">
        <v>0</v>
      </c>
      <c r="O170" s="12">
        <v>0</v>
      </c>
      <c r="P170" s="12">
        <v>0</v>
      </c>
      <c r="Q170" s="12">
        <v>0</v>
      </c>
      <c r="R170" s="12">
        <v>1</v>
      </c>
      <c r="S170" s="12">
        <v>0</v>
      </c>
      <c r="T170" s="12">
        <v>0</v>
      </c>
      <c r="U170">
        <f t="shared" si="9"/>
        <v>1696.72</v>
      </c>
      <c r="V170" s="23">
        <f>'Listado Equipos'!$B$8-W170</f>
        <v>39944.5</v>
      </c>
      <c r="W170">
        <f t="shared" si="6"/>
        <v>2396.5000000000005</v>
      </c>
      <c r="X170">
        <f t="shared" si="10"/>
        <v>170</v>
      </c>
    </row>
    <row r="171" spans="1:24" ht="17.399999999999999" x14ac:dyDescent="0.3">
      <c r="A171" s="11">
        <v>45170</v>
      </c>
      <c r="B171" s="12">
        <v>251060</v>
      </c>
      <c r="C171" s="12" t="s">
        <v>343</v>
      </c>
      <c r="D171" s="12" t="s">
        <v>344</v>
      </c>
      <c r="E171" s="12" t="s">
        <v>345</v>
      </c>
      <c r="F171" s="12" t="s">
        <v>346</v>
      </c>
      <c r="G171" s="12" t="s">
        <v>347</v>
      </c>
      <c r="H171" s="12">
        <v>11.82</v>
      </c>
      <c r="I171" s="12">
        <v>12.18</v>
      </c>
      <c r="J171" s="12">
        <v>10.67</v>
      </c>
      <c r="K171" s="12">
        <v>1.1499999999999999</v>
      </c>
      <c r="L171" s="12">
        <v>21.14</v>
      </c>
      <c r="M171" s="12">
        <v>2</v>
      </c>
      <c r="N171" s="12">
        <v>0</v>
      </c>
      <c r="O171" s="12">
        <v>0</v>
      </c>
      <c r="P171" s="12">
        <v>0</v>
      </c>
      <c r="Q171" s="12">
        <v>0</v>
      </c>
      <c r="R171" s="12">
        <v>3</v>
      </c>
      <c r="S171" s="12">
        <v>0</v>
      </c>
      <c r="T171" s="12">
        <v>0</v>
      </c>
      <c r="U171">
        <f t="shared" si="9"/>
        <v>1708.54</v>
      </c>
      <c r="V171" s="23">
        <f>'Listado Equipos'!$B$8-W171</f>
        <v>39960.93</v>
      </c>
      <c r="W171">
        <f t="shared" si="6"/>
        <v>2380.0700000000006</v>
      </c>
      <c r="X171">
        <f t="shared" si="10"/>
        <v>171</v>
      </c>
    </row>
    <row r="172" spans="1:24" ht="17.399999999999999" x14ac:dyDescent="0.3">
      <c r="A172" s="11">
        <v>45171</v>
      </c>
      <c r="B172" s="12">
        <v>251060</v>
      </c>
      <c r="C172" s="12" t="s">
        <v>343</v>
      </c>
      <c r="D172" s="12" t="s">
        <v>344</v>
      </c>
      <c r="E172" s="12" t="s">
        <v>345</v>
      </c>
      <c r="F172" s="12" t="s">
        <v>346</v>
      </c>
      <c r="G172" s="12" t="s">
        <v>347</v>
      </c>
      <c r="H172" s="12">
        <v>12.58</v>
      </c>
      <c r="I172" s="12">
        <v>11.42</v>
      </c>
      <c r="J172" s="12">
        <v>11.9</v>
      </c>
      <c r="K172" s="12">
        <v>0.68</v>
      </c>
      <c r="L172" s="12">
        <v>24.28</v>
      </c>
      <c r="M172" s="12">
        <v>2</v>
      </c>
      <c r="N172" s="12">
        <v>0</v>
      </c>
      <c r="O172" s="12">
        <v>0</v>
      </c>
      <c r="P172" s="12">
        <v>0</v>
      </c>
      <c r="Q172" s="12">
        <v>0</v>
      </c>
      <c r="R172" s="12">
        <v>3</v>
      </c>
      <c r="S172" s="12">
        <v>0</v>
      </c>
      <c r="T172" s="12">
        <v>0</v>
      </c>
      <c r="U172">
        <f t="shared" si="9"/>
        <v>1721.12</v>
      </c>
      <c r="V172" s="23">
        <f>'Listado Equipos'!$B$8-W172</f>
        <v>39972.93</v>
      </c>
      <c r="W172">
        <f t="shared" si="6"/>
        <v>2368.0700000000006</v>
      </c>
      <c r="X172">
        <f t="shared" si="10"/>
        <v>172</v>
      </c>
    </row>
    <row r="173" spans="1:24" ht="17.399999999999999" x14ac:dyDescent="0.3">
      <c r="A173" s="11">
        <v>45172</v>
      </c>
      <c r="B173" s="12">
        <v>251060</v>
      </c>
      <c r="C173" s="12" t="s">
        <v>343</v>
      </c>
      <c r="D173" s="12" t="s">
        <v>344</v>
      </c>
      <c r="E173" s="12" t="s">
        <v>345</v>
      </c>
      <c r="F173" s="12" t="s">
        <v>346</v>
      </c>
      <c r="G173" s="12" t="s">
        <v>347</v>
      </c>
      <c r="H173" s="12">
        <v>1.37</v>
      </c>
      <c r="I173" s="12">
        <v>22.63</v>
      </c>
      <c r="J173" s="12">
        <v>1.23</v>
      </c>
      <c r="K173" s="12">
        <v>0.13</v>
      </c>
      <c r="L173" s="12">
        <v>1.93</v>
      </c>
      <c r="M173" s="12">
        <v>2</v>
      </c>
      <c r="N173" s="12">
        <v>0</v>
      </c>
      <c r="O173" s="12">
        <v>0</v>
      </c>
      <c r="P173" s="12">
        <v>0</v>
      </c>
      <c r="Q173" s="12">
        <v>0</v>
      </c>
      <c r="R173" s="12">
        <v>0</v>
      </c>
      <c r="S173" s="12">
        <v>0</v>
      </c>
      <c r="T173" s="12">
        <v>0</v>
      </c>
      <c r="U173">
        <f t="shared" si="9"/>
        <v>1722.4899999999998</v>
      </c>
      <c r="V173" s="23">
        <f>'Listado Equipos'!$B$8-W173</f>
        <v>39984.81</v>
      </c>
      <c r="W173">
        <f t="shared" si="6"/>
        <v>2356.1900000000005</v>
      </c>
      <c r="X173">
        <f t="shared" si="10"/>
        <v>173</v>
      </c>
    </row>
    <row r="174" spans="1:24" ht="17.399999999999999" x14ac:dyDescent="0.3">
      <c r="A174" s="11">
        <v>45173</v>
      </c>
      <c r="B174" s="12">
        <v>251060</v>
      </c>
      <c r="C174" s="12" t="s">
        <v>343</v>
      </c>
      <c r="D174" s="12" t="s">
        <v>344</v>
      </c>
      <c r="E174" s="12" t="s">
        <v>345</v>
      </c>
      <c r="F174" s="12" t="s">
        <v>346</v>
      </c>
      <c r="G174" s="12" t="s">
        <v>347</v>
      </c>
      <c r="H174" s="12">
        <v>12.47</v>
      </c>
      <c r="I174" s="12">
        <v>11.53</v>
      </c>
      <c r="J174" s="12">
        <v>11.43</v>
      </c>
      <c r="K174" s="12">
        <v>1.03</v>
      </c>
      <c r="L174" s="12">
        <v>22.86</v>
      </c>
      <c r="M174" s="12">
        <v>2</v>
      </c>
      <c r="N174" s="12">
        <v>0</v>
      </c>
      <c r="O174" s="12">
        <v>0</v>
      </c>
      <c r="P174" s="12">
        <v>0</v>
      </c>
      <c r="Q174" s="12">
        <v>0</v>
      </c>
      <c r="R174" s="12">
        <v>4</v>
      </c>
      <c r="S174" s="12">
        <v>0</v>
      </c>
      <c r="T174" s="12">
        <v>0</v>
      </c>
      <c r="U174">
        <f t="shared" si="9"/>
        <v>1734.9599999999998</v>
      </c>
      <c r="V174" s="23">
        <f>'Listado Equipos'!$B$8-W174</f>
        <v>39992.159999999996</v>
      </c>
      <c r="W174">
        <f t="shared" si="6"/>
        <v>2348.8400000000006</v>
      </c>
      <c r="X174">
        <f t="shared" si="10"/>
        <v>174</v>
      </c>
    </row>
    <row r="175" spans="1:24" ht="17.399999999999999" x14ac:dyDescent="0.3">
      <c r="A175" s="11">
        <v>45174</v>
      </c>
      <c r="B175" s="12">
        <v>251060</v>
      </c>
      <c r="C175" s="12" t="s">
        <v>343</v>
      </c>
      <c r="D175" s="12" t="s">
        <v>344</v>
      </c>
      <c r="E175" s="12" t="s">
        <v>345</v>
      </c>
      <c r="F175" s="12" t="s">
        <v>346</v>
      </c>
      <c r="G175" s="12" t="s">
        <v>347</v>
      </c>
      <c r="H175" s="12">
        <v>9.4700000000000006</v>
      </c>
      <c r="I175" s="12">
        <v>14.53</v>
      </c>
      <c r="J175" s="12">
        <v>8.82</v>
      </c>
      <c r="K175" s="12">
        <v>0.65</v>
      </c>
      <c r="L175" s="12">
        <v>17.260000000000002</v>
      </c>
      <c r="M175" s="12">
        <v>2</v>
      </c>
      <c r="N175" s="12">
        <v>0</v>
      </c>
      <c r="O175" s="12">
        <v>0</v>
      </c>
      <c r="P175" s="12">
        <v>0</v>
      </c>
      <c r="Q175" s="12">
        <v>0</v>
      </c>
      <c r="R175" s="12">
        <v>4</v>
      </c>
      <c r="S175" s="12">
        <v>0</v>
      </c>
      <c r="T175" s="12">
        <v>0</v>
      </c>
      <c r="U175">
        <f t="shared" si="9"/>
        <v>1744.4299999999998</v>
      </c>
      <c r="V175" s="23">
        <f>'Listado Equipos'!$B$8-W175</f>
        <v>40002.49</v>
      </c>
      <c r="W175">
        <f t="shared" si="6"/>
        <v>2338.5100000000007</v>
      </c>
      <c r="X175">
        <f t="shared" si="10"/>
        <v>175</v>
      </c>
    </row>
    <row r="176" spans="1:24" ht="17.399999999999999" x14ac:dyDescent="0.3">
      <c r="A176" s="11">
        <v>45175</v>
      </c>
      <c r="B176" s="12">
        <v>251060</v>
      </c>
      <c r="C176" s="12" t="s">
        <v>343</v>
      </c>
      <c r="D176" s="12" t="s">
        <v>344</v>
      </c>
      <c r="E176" s="12" t="s">
        <v>345</v>
      </c>
      <c r="F176" s="12" t="s">
        <v>346</v>
      </c>
      <c r="G176" s="12" t="s">
        <v>347</v>
      </c>
      <c r="H176" s="12">
        <v>15.45</v>
      </c>
      <c r="I176" s="12">
        <v>8.5500000000000007</v>
      </c>
      <c r="J176" s="12">
        <v>14.15</v>
      </c>
      <c r="K176" s="12">
        <v>1.3</v>
      </c>
      <c r="L176" s="12">
        <v>29.9</v>
      </c>
      <c r="M176" s="12">
        <v>3</v>
      </c>
      <c r="N176" s="12">
        <v>0</v>
      </c>
      <c r="O176" s="12">
        <v>0</v>
      </c>
      <c r="P176" s="12">
        <v>0</v>
      </c>
      <c r="Q176" s="12">
        <v>0</v>
      </c>
      <c r="R176" s="12">
        <v>7</v>
      </c>
      <c r="S176" s="12">
        <v>0</v>
      </c>
      <c r="T176" s="12">
        <v>0</v>
      </c>
      <c r="U176">
        <f t="shared" si="9"/>
        <v>1759.8799999999999</v>
      </c>
      <c r="V176" s="23">
        <f>'Listado Equipos'!$B$8-W176</f>
        <v>40015.61</v>
      </c>
      <c r="W176">
        <f t="shared" si="6"/>
        <v>2325.3900000000008</v>
      </c>
      <c r="X176">
        <f t="shared" si="10"/>
        <v>176</v>
      </c>
    </row>
    <row r="177" spans="1:24" ht="17.399999999999999" x14ac:dyDescent="0.3">
      <c r="A177" s="11">
        <v>45176</v>
      </c>
      <c r="B177" s="12">
        <v>251060</v>
      </c>
      <c r="C177" s="12" t="s">
        <v>343</v>
      </c>
      <c r="D177" s="12" t="s">
        <v>344</v>
      </c>
      <c r="E177" s="12" t="s">
        <v>345</v>
      </c>
      <c r="F177" s="12" t="s">
        <v>346</v>
      </c>
      <c r="G177" s="12" t="s">
        <v>347</v>
      </c>
      <c r="H177" s="12">
        <v>14.92</v>
      </c>
      <c r="I177" s="12">
        <v>9.08</v>
      </c>
      <c r="J177" s="12">
        <v>13.45</v>
      </c>
      <c r="K177" s="12">
        <v>1.47</v>
      </c>
      <c r="L177" s="12">
        <v>25.49</v>
      </c>
      <c r="M177" s="12">
        <v>2</v>
      </c>
      <c r="N177" s="12">
        <v>0</v>
      </c>
      <c r="O177" s="12">
        <v>0</v>
      </c>
      <c r="P177" s="12">
        <v>0</v>
      </c>
      <c r="Q177" s="12">
        <v>0</v>
      </c>
      <c r="R177" s="12">
        <v>5</v>
      </c>
      <c r="S177" s="12">
        <v>0</v>
      </c>
      <c r="T177" s="12">
        <v>0</v>
      </c>
      <c r="U177">
        <f t="shared" si="9"/>
        <v>1774.8</v>
      </c>
      <c r="V177" s="23">
        <f>'Listado Equipos'!$B$8-W177</f>
        <v>40027.14</v>
      </c>
      <c r="W177">
        <f t="shared" si="6"/>
        <v>2313.8600000000006</v>
      </c>
      <c r="X177">
        <f t="shared" si="10"/>
        <v>177</v>
      </c>
    </row>
    <row r="178" spans="1:24" ht="17.399999999999999" x14ac:dyDescent="0.3">
      <c r="A178" s="11">
        <v>45177</v>
      </c>
      <c r="B178" s="12">
        <v>251060</v>
      </c>
      <c r="C178" s="12" t="s">
        <v>343</v>
      </c>
      <c r="D178" s="12" t="s">
        <v>344</v>
      </c>
      <c r="E178" s="12" t="s">
        <v>345</v>
      </c>
      <c r="F178" s="12" t="s">
        <v>346</v>
      </c>
      <c r="G178" s="12" t="s">
        <v>347</v>
      </c>
      <c r="H178" s="12">
        <v>13.6</v>
      </c>
      <c r="I178" s="12">
        <v>10.4</v>
      </c>
      <c r="J178" s="12">
        <v>11.65</v>
      </c>
      <c r="K178" s="12">
        <v>1.95</v>
      </c>
      <c r="L178" s="12">
        <v>25.36</v>
      </c>
      <c r="M178" s="12">
        <v>2</v>
      </c>
      <c r="N178" s="12">
        <v>0</v>
      </c>
      <c r="O178" s="12">
        <v>0</v>
      </c>
      <c r="P178" s="12">
        <v>0</v>
      </c>
      <c r="Q178" s="12">
        <v>0</v>
      </c>
      <c r="R178" s="12">
        <v>13</v>
      </c>
      <c r="S178" s="12">
        <v>0</v>
      </c>
      <c r="T178" s="12">
        <v>1</v>
      </c>
      <c r="U178">
        <f t="shared" si="9"/>
        <v>1788.3999999999999</v>
      </c>
      <c r="V178" s="23">
        <f>'Listado Equipos'!$B$8-W178</f>
        <v>40036.720000000001</v>
      </c>
      <c r="W178">
        <f t="shared" si="6"/>
        <v>2304.2800000000007</v>
      </c>
      <c r="X178">
        <f t="shared" si="10"/>
        <v>178</v>
      </c>
    </row>
    <row r="179" spans="1:24" ht="17.399999999999999" x14ac:dyDescent="0.3">
      <c r="A179" s="11">
        <v>45178</v>
      </c>
      <c r="B179" s="12">
        <v>251060</v>
      </c>
      <c r="C179" s="12" t="s">
        <v>343</v>
      </c>
      <c r="D179" s="12" t="s">
        <v>344</v>
      </c>
      <c r="E179" s="12" t="s">
        <v>345</v>
      </c>
      <c r="F179" s="12" t="s">
        <v>346</v>
      </c>
      <c r="G179" s="12" t="s">
        <v>347</v>
      </c>
      <c r="H179" s="12">
        <v>12.63</v>
      </c>
      <c r="I179" s="12">
        <v>11.37</v>
      </c>
      <c r="J179" s="12">
        <v>11.7</v>
      </c>
      <c r="K179" s="12">
        <v>0.93</v>
      </c>
      <c r="L179" s="12">
        <v>23.68</v>
      </c>
      <c r="M179" s="12">
        <v>2</v>
      </c>
      <c r="N179" s="12">
        <v>0</v>
      </c>
      <c r="O179" s="12">
        <v>0</v>
      </c>
      <c r="P179" s="12">
        <v>0</v>
      </c>
      <c r="Q179" s="12">
        <v>0</v>
      </c>
      <c r="R179" s="12">
        <v>1</v>
      </c>
      <c r="S179" s="12">
        <v>0</v>
      </c>
      <c r="T179" s="12">
        <v>0</v>
      </c>
      <c r="U179">
        <f t="shared" si="9"/>
        <v>1801.03</v>
      </c>
      <c r="V179" s="23">
        <f>'Listado Equipos'!$B$8-W179</f>
        <v>40046.85</v>
      </c>
      <c r="W179">
        <f t="shared" si="6"/>
        <v>2294.1500000000005</v>
      </c>
      <c r="X179">
        <f t="shared" si="10"/>
        <v>179</v>
      </c>
    </row>
    <row r="180" spans="1:24" ht="17.399999999999999" x14ac:dyDescent="0.3">
      <c r="A180" s="11">
        <v>45179</v>
      </c>
      <c r="B180" s="12">
        <v>251060</v>
      </c>
      <c r="C180" s="12" t="s">
        <v>343</v>
      </c>
      <c r="D180" s="12" t="s">
        <v>344</v>
      </c>
      <c r="E180" s="12" t="s">
        <v>345</v>
      </c>
      <c r="F180" s="12" t="s">
        <v>346</v>
      </c>
      <c r="G180" s="12" t="s">
        <v>347</v>
      </c>
      <c r="H180" s="12">
        <v>5.13</v>
      </c>
      <c r="I180" s="12">
        <v>18.87</v>
      </c>
      <c r="J180" s="12">
        <v>3.12</v>
      </c>
      <c r="K180" s="12">
        <v>2.02</v>
      </c>
      <c r="L180" s="12">
        <v>7.26</v>
      </c>
      <c r="M180" s="12">
        <v>3</v>
      </c>
      <c r="N180" s="12">
        <v>0</v>
      </c>
      <c r="O180" s="12">
        <v>0</v>
      </c>
      <c r="P180" s="12">
        <v>0</v>
      </c>
      <c r="Q180" s="12">
        <v>0</v>
      </c>
      <c r="R180" s="12">
        <v>21</v>
      </c>
      <c r="S180" s="12">
        <v>0</v>
      </c>
      <c r="T180" s="12">
        <v>1</v>
      </c>
      <c r="U180">
        <f t="shared" si="9"/>
        <v>1806.16</v>
      </c>
      <c r="V180" s="23">
        <f>'Listado Equipos'!$B$8-W180</f>
        <v>40063.550000000003</v>
      </c>
      <c r="W180">
        <f t="shared" si="6"/>
        <v>2277.4500000000007</v>
      </c>
      <c r="X180">
        <f t="shared" si="10"/>
        <v>180</v>
      </c>
    </row>
    <row r="181" spans="1:24" ht="17.399999999999999" x14ac:dyDescent="0.3">
      <c r="A181" s="11">
        <v>45180</v>
      </c>
      <c r="B181" s="12">
        <v>251060</v>
      </c>
      <c r="C181" s="12" t="s">
        <v>343</v>
      </c>
      <c r="D181" s="12" t="s">
        <v>344</v>
      </c>
      <c r="E181" s="12" t="s">
        <v>345</v>
      </c>
      <c r="F181" s="12" t="s">
        <v>346</v>
      </c>
      <c r="G181" s="12" t="s">
        <v>347</v>
      </c>
      <c r="H181" s="12">
        <v>12.68</v>
      </c>
      <c r="I181" s="12">
        <v>11.32</v>
      </c>
      <c r="J181" s="12">
        <v>11</v>
      </c>
      <c r="K181" s="12">
        <v>1.68</v>
      </c>
      <c r="L181" s="12">
        <v>21.77</v>
      </c>
      <c r="M181" s="12">
        <v>2</v>
      </c>
      <c r="N181" s="12">
        <v>0</v>
      </c>
      <c r="O181" s="12">
        <v>0</v>
      </c>
      <c r="P181" s="12">
        <v>0</v>
      </c>
      <c r="Q181" s="12">
        <v>0</v>
      </c>
      <c r="R181" s="12">
        <v>3</v>
      </c>
      <c r="S181" s="12">
        <v>0</v>
      </c>
      <c r="T181" s="12">
        <v>0</v>
      </c>
      <c r="U181">
        <f t="shared" si="9"/>
        <v>1818.8400000000001</v>
      </c>
      <c r="V181" s="23">
        <f>'Listado Equipos'!$B$8-W181</f>
        <v>40064.5</v>
      </c>
      <c r="W181">
        <f t="shared" si="6"/>
        <v>2276.5000000000009</v>
      </c>
      <c r="X181">
        <f t="shared" si="10"/>
        <v>181</v>
      </c>
    </row>
    <row r="182" spans="1:24" ht="17.399999999999999" x14ac:dyDescent="0.3">
      <c r="A182" s="11">
        <v>45181</v>
      </c>
      <c r="B182" s="12">
        <v>251060</v>
      </c>
      <c r="C182" s="12" t="s">
        <v>343</v>
      </c>
      <c r="D182" s="12" t="s">
        <v>344</v>
      </c>
      <c r="E182" s="12" t="s">
        <v>345</v>
      </c>
      <c r="F182" s="12" t="s">
        <v>346</v>
      </c>
      <c r="G182" s="12" t="s">
        <v>347</v>
      </c>
      <c r="H182" s="12">
        <v>9.5299999999999994</v>
      </c>
      <c r="I182" s="12">
        <v>14.47</v>
      </c>
      <c r="J182" s="12">
        <v>8.33</v>
      </c>
      <c r="K182" s="12">
        <v>1.2</v>
      </c>
      <c r="L182" s="12">
        <v>18.14</v>
      </c>
      <c r="M182" s="12">
        <v>3</v>
      </c>
      <c r="N182" s="12">
        <v>0</v>
      </c>
      <c r="O182" s="12">
        <v>0</v>
      </c>
      <c r="P182" s="12">
        <v>0</v>
      </c>
      <c r="Q182" s="12">
        <v>0</v>
      </c>
      <c r="R182" s="12">
        <v>4</v>
      </c>
      <c r="S182" s="12">
        <v>0</v>
      </c>
      <c r="T182" s="12">
        <v>0</v>
      </c>
      <c r="U182">
        <f t="shared" si="9"/>
        <v>1828.3700000000001</v>
      </c>
      <c r="V182" s="23">
        <f>'Listado Equipos'!$B$8-W182</f>
        <v>40076.769999999997</v>
      </c>
      <c r="W182">
        <f t="shared" si="6"/>
        <v>2264.2300000000009</v>
      </c>
      <c r="X182">
        <f t="shared" si="10"/>
        <v>182</v>
      </c>
    </row>
    <row r="183" spans="1:24" ht="17.399999999999999" x14ac:dyDescent="0.3">
      <c r="A183" s="11">
        <v>45182</v>
      </c>
      <c r="B183" s="12">
        <v>251060</v>
      </c>
      <c r="C183" s="12" t="s">
        <v>343</v>
      </c>
      <c r="D183" s="12" t="s">
        <v>344</v>
      </c>
      <c r="E183" s="12" t="s">
        <v>345</v>
      </c>
      <c r="F183" s="12" t="s">
        <v>346</v>
      </c>
      <c r="G183" s="12" t="s">
        <v>347</v>
      </c>
      <c r="H183" s="12">
        <v>10.33</v>
      </c>
      <c r="I183" s="12">
        <v>13.67</v>
      </c>
      <c r="J183" s="12">
        <v>9.3800000000000008</v>
      </c>
      <c r="K183" s="12">
        <v>0.95</v>
      </c>
      <c r="L183" s="12">
        <v>21.19</v>
      </c>
      <c r="M183" s="12">
        <v>2</v>
      </c>
      <c r="N183" s="12">
        <v>0</v>
      </c>
      <c r="O183" s="12">
        <v>0</v>
      </c>
      <c r="P183" s="12">
        <v>0</v>
      </c>
      <c r="Q183" s="12">
        <v>0</v>
      </c>
      <c r="R183" s="12">
        <v>3</v>
      </c>
      <c r="S183" s="12">
        <v>0</v>
      </c>
      <c r="T183" s="12">
        <v>0</v>
      </c>
      <c r="U183">
        <f t="shared" si="9"/>
        <v>1838.7</v>
      </c>
      <c r="V183" s="23">
        <f>'Listado Equipos'!$B$8-W183</f>
        <v>40091.79</v>
      </c>
      <c r="W183">
        <f t="shared" si="6"/>
        <v>2249.2100000000009</v>
      </c>
      <c r="X183">
        <f t="shared" si="10"/>
        <v>183</v>
      </c>
    </row>
    <row r="184" spans="1:24" ht="17.399999999999999" x14ac:dyDescent="0.3">
      <c r="A184" s="11">
        <v>45183</v>
      </c>
      <c r="B184" s="12">
        <v>251060</v>
      </c>
      <c r="C184" s="12" t="s">
        <v>343</v>
      </c>
      <c r="D184" s="12" t="s">
        <v>344</v>
      </c>
      <c r="E184" s="12" t="s">
        <v>345</v>
      </c>
      <c r="F184" s="12" t="s">
        <v>346</v>
      </c>
      <c r="G184" s="12" t="s">
        <v>347</v>
      </c>
      <c r="H184" s="12">
        <v>9.65</v>
      </c>
      <c r="I184" s="12">
        <v>14.35</v>
      </c>
      <c r="J184" s="12">
        <v>8.1300000000000008</v>
      </c>
      <c r="K184" s="12">
        <v>1.52</v>
      </c>
      <c r="L184" s="12">
        <v>16.25</v>
      </c>
      <c r="M184" s="12">
        <v>2</v>
      </c>
      <c r="N184" s="12">
        <v>0</v>
      </c>
      <c r="O184" s="12">
        <v>0</v>
      </c>
      <c r="P184" s="12">
        <v>0</v>
      </c>
      <c r="Q184" s="12">
        <v>0</v>
      </c>
      <c r="R184" s="12">
        <v>12</v>
      </c>
      <c r="S184" s="12">
        <v>0</v>
      </c>
      <c r="T184" s="12">
        <v>1</v>
      </c>
      <c r="U184">
        <f t="shared" si="9"/>
        <v>1848.3500000000001</v>
      </c>
      <c r="V184" s="23">
        <f>'Listado Equipos'!$B$8-W184</f>
        <v>40106.04</v>
      </c>
      <c r="W184">
        <f t="shared" si="6"/>
        <v>2234.9600000000009</v>
      </c>
      <c r="X184">
        <f t="shared" si="10"/>
        <v>184</v>
      </c>
    </row>
    <row r="185" spans="1:24" ht="17.399999999999999" x14ac:dyDescent="0.3">
      <c r="A185" s="11">
        <v>45184</v>
      </c>
      <c r="B185" s="12">
        <v>251060</v>
      </c>
      <c r="C185" s="12" t="s">
        <v>343</v>
      </c>
      <c r="D185" s="12" t="s">
        <v>344</v>
      </c>
      <c r="E185" s="12" t="s">
        <v>345</v>
      </c>
      <c r="F185" s="12" t="s">
        <v>346</v>
      </c>
      <c r="G185" s="12" t="s">
        <v>347</v>
      </c>
      <c r="H185" s="12">
        <v>10.68</v>
      </c>
      <c r="I185" s="12">
        <v>13.32</v>
      </c>
      <c r="J185" s="12">
        <v>10.28</v>
      </c>
      <c r="K185" s="12">
        <v>0.4</v>
      </c>
      <c r="L185" s="12">
        <v>22.48</v>
      </c>
      <c r="M185" s="12">
        <v>3</v>
      </c>
      <c r="N185" s="12">
        <v>0</v>
      </c>
      <c r="O185" s="12">
        <v>1</v>
      </c>
      <c r="P185" s="12">
        <v>0</v>
      </c>
      <c r="Q185" s="12">
        <v>0</v>
      </c>
      <c r="R185" s="12">
        <v>1</v>
      </c>
      <c r="S185" s="12">
        <v>1</v>
      </c>
      <c r="T185" s="12">
        <v>0</v>
      </c>
      <c r="U185">
        <f t="shared" si="9"/>
        <v>1859.0300000000002</v>
      </c>
      <c r="V185" s="23">
        <f>'Listado Equipos'!$B$8-W185</f>
        <v>40121.29</v>
      </c>
      <c r="W185">
        <f t="shared" si="6"/>
        <v>2219.7100000000009</v>
      </c>
      <c r="X185">
        <f t="shared" si="10"/>
        <v>185</v>
      </c>
    </row>
    <row r="186" spans="1:24" ht="17.399999999999999" x14ac:dyDescent="0.3">
      <c r="A186" s="11">
        <v>45185</v>
      </c>
      <c r="B186" s="12">
        <v>251060</v>
      </c>
      <c r="C186" s="12" t="s">
        <v>343</v>
      </c>
      <c r="D186" s="12" t="s">
        <v>344</v>
      </c>
      <c r="E186" s="12" t="s">
        <v>345</v>
      </c>
      <c r="F186" s="12" t="s">
        <v>346</v>
      </c>
      <c r="G186" s="12" t="s">
        <v>347</v>
      </c>
      <c r="H186" s="12">
        <v>9.3699999999999992</v>
      </c>
      <c r="I186" s="12">
        <v>14.63</v>
      </c>
      <c r="J186" s="12">
        <v>8.4700000000000006</v>
      </c>
      <c r="K186" s="12">
        <v>0.9</v>
      </c>
      <c r="L186" s="12">
        <v>16.84</v>
      </c>
      <c r="M186" s="12">
        <v>3</v>
      </c>
      <c r="N186" s="12">
        <v>0</v>
      </c>
      <c r="O186" s="12">
        <v>0</v>
      </c>
      <c r="P186" s="12">
        <v>0</v>
      </c>
      <c r="Q186" s="12">
        <v>0</v>
      </c>
      <c r="R186" s="12">
        <v>4</v>
      </c>
      <c r="S186" s="12">
        <v>0</v>
      </c>
      <c r="T186" s="12">
        <v>0</v>
      </c>
      <c r="U186">
        <f t="shared" si="9"/>
        <v>1868.4</v>
      </c>
      <c r="V186" s="23">
        <f>'Listado Equipos'!$B$8-W186</f>
        <v>40136.619999999995</v>
      </c>
      <c r="W186">
        <f t="shared" si="6"/>
        <v>2204.380000000001</v>
      </c>
      <c r="X186">
        <f t="shared" si="10"/>
        <v>186</v>
      </c>
    </row>
    <row r="187" spans="1:24" ht="17.399999999999999" x14ac:dyDescent="0.3">
      <c r="A187" s="11">
        <v>45186</v>
      </c>
      <c r="B187" s="12">
        <v>251060</v>
      </c>
      <c r="C187" s="12" t="s">
        <v>343</v>
      </c>
      <c r="D187" s="12" t="s">
        <v>344</v>
      </c>
      <c r="E187" s="12" t="s">
        <v>345</v>
      </c>
      <c r="F187" s="12" t="s">
        <v>346</v>
      </c>
      <c r="G187" s="12" t="s">
        <v>347</v>
      </c>
      <c r="H187" s="12">
        <v>4.13</v>
      </c>
      <c r="I187" s="12">
        <v>19.87</v>
      </c>
      <c r="J187" s="12">
        <v>2.9</v>
      </c>
      <c r="K187" s="12">
        <v>1.23</v>
      </c>
      <c r="L187" s="12">
        <v>5.73</v>
      </c>
      <c r="M187" s="12">
        <v>3</v>
      </c>
      <c r="N187" s="12">
        <v>0</v>
      </c>
      <c r="O187" s="12">
        <v>0</v>
      </c>
      <c r="P187" s="12">
        <v>1</v>
      </c>
      <c r="Q187" s="12">
        <v>0</v>
      </c>
      <c r="R187" s="12">
        <v>11</v>
      </c>
      <c r="S187" s="12">
        <v>0</v>
      </c>
      <c r="T187" s="12">
        <v>1</v>
      </c>
      <c r="U187">
        <f t="shared" si="9"/>
        <v>1872.5300000000002</v>
      </c>
      <c r="V187" s="23">
        <f>'Listado Equipos'!$B$8-W187</f>
        <v>40155.85</v>
      </c>
      <c r="W187">
        <f t="shared" si="6"/>
        <v>2185.150000000001</v>
      </c>
      <c r="X187">
        <f t="shared" si="10"/>
        <v>187</v>
      </c>
    </row>
    <row r="188" spans="1:24" ht="17.399999999999999" x14ac:dyDescent="0.3">
      <c r="A188" s="11">
        <v>45187</v>
      </c>
      <c r="B188" s="12">
        <v>251060</v>
      </c>
      <c r="C188" s="12" t="s">
        <v>343</v>
      </c>
      <c r="D188" s="12" t="s">
        <v>344</v>
      </c>
      <c r="E188" s="12" t="s">
        <v>345</v>
      </c>
      <c r="F188" s="12" t="s">
        <v>346</v>
      </c>
      <c r="G188" s="12" t="s">
        <v>347</v>
      </c>
      <c r="H188" s="12">
        <v>10.73</v>
      </c>
      <c r="I188" s="12">
        <v>13.27</v>
      </c>
      <c r="J188" s="12">
        <v>9.6999999999999993</v>
      </c>
      <c r="K188" s="12">
        <v>1.03</v>
      </c>
      <c r="L188" s="12">
        <v>20.76</v>
      </c>
      <c r="M188" s="12">
        <v>2</v>
      </c>
      <c r="N188" s="12">
        <v>0</v>
      </c>
      <c r="O188" s="12">
        <v>0</v>
      </c>
      <c r="P188" s="12">
        <v>0</v>
      </c>
      <c r="Q188" s="12">
        <v>0</v>
      </c>
      <c r="R188" s="12">
        <v>5</v>
      </c>
      <c r="S188" s="12">
        <v>0</v>
      </c>
      <c r="T188" s="12">
        <v>1</v>
      </c>
      <c r="U188">
        <f t="shared" si="9"/>
        <v>1883.2600000000002</v>
      </c>
      <c r="V188" s="23">
        <f>'Listado Equipos'!$B$8-W188</f>
        <v>40156.5</v>
      </c>
      <c r="W188">
        <f t="shared" si="6"/>
        <v>2184.5000000000009</v>
      </c>
      <c r="X188">
        <f t="shared" si="10"/>
        <v>188</v>
      </c>
    </row>
    <row r="189" spans="1:24" ht="17.399999999999999" x14ac:dyDescent="0.3">
      <c r="A189" s="11">
        <v>45188</v>
      </c>
      <c r="B189" s="12">
        <v>251060</v>
      </c>
      <c r="C189" s="12" t="s">
        <v>343</v>
      </c>
      <c r="D189" s="12" t="s">
        <v>344</v>
      </c>
      <c r="E189" s="12" t="s">
        <v>345</v>
      </c>
      <c r="F189" s="12" t="s">
        <v>346</v>
      </c>
      <c r="G189" s="12" t="s">
        <v>347</v>
      </c>
      <c r="H189" s="12">
        <v>10.98</v>
      </c>
      <c r="I189" s="12">
        <v>13.02</v>
      </c>
      <c r="J189" s="12">
        <v>9.33</v>
      </c>
      <c r="K189" s="12">
        <v>1.65</v>
      </c>
      <c r="L189" s="12">
        <v>18.87</v>
      </c>
      <c r="M189" s="12">
        <v>2</v>
      </c>
      <c r="N189" s="12">
        <v>0</v>
      </c>
      <c r="O189" s="12">
        <v>0</v>
      </c>
      <c r="P189" s="12">
        <v>0</v>
      </c>
      <c r="Q189" s="12">
        <v>0</v>
      </c>
      <c r="R189" s="12">
        <v>8</v>
      </c>
      <c r="S189" s="12">
        <v>0</v>
      </c>
      <c r="T189" s="12">
        <v>1</v>
      </c>
      <c r="U189">
        <f t="shared" si="9"/>
        <v>1894.2400000000002</v>
      </c>
      <c r="V189" s="23">
        <f>'Listado Equipos'!$B$8-W189</f>
        <v>40173.479999999996</v>
      </c>
      <c r="W189">
        <f t="shared" si="6"/>
        <v>2167.5200000000009</v>
      </c>
      <c r="X189">
        <f t="shared" si="10"/>
        <v>189</v>
      </c>
    </row>
    <row r="190" spans="1:24" ht="17.399999999999999" x14ac:dyDescent="0.3">
      <c r="A190" s="11">
        <v>45189</v>
      </c>
      <c r="B190" s="12">
        <v>251060</v>
      </c>
      <c r="C190" s="12" t="s">
        <v>343</v>
      </c>
      <c r="D190" s="12" t="s">
        <v>344</v>
      </c>
      <c r="E190" s="12" t="s">
        <v>345</v>
      </c>
      <c r="F190" s="12" t="s">
        <v>346</v>
      </c>
      <c r="G190" s="12" t="s">
        <v>347</v>
      </c>
      <c r="H190" s="12">
        <v>8.8000000000000007</v>
      </c>
      <c r="I190" s="12">
        <v>15.2</v>
      </c>
      <c r="J190" s="12">
        <v>7.62</v>
      </c>
      <c r="K190" s="12">
        <v>1.18</v>
      </c>
      <c r="L190" s="12">
        <v>15.88</v>
      </c>
      <c r="M190" s="12">
        <v>3</v>
      </c>
      <c r="N190" s="12">
        <v>0</v>
      </c>
      <c r="O190" s="12">
        <v>0</v>
      </c>
      <c r="P190" s="12">
        <v>0</v>
      </c>
      <c r="Q190" s="12">
        <v>0</v>
      </c>
      <c r="R190" s="12">
        <v>4</v>
      </c>
      <c r="S190" s="12">
        <v>0</v>
      </c>
      <c r="T190" s="12">
        <v>0</v>
      </c>
      <c r="U190">
        <f t="shared" si="9"/>
        <v>1903.0400000000002</v>
      </c>
      <c r="V190" s="23">
        <f>'Listado Equipos'!$B$8-W190</f>
        <v>40191.11</v>
      </c>
      <c r="W190">
        <f t="shared" si="6"/>
        <v>2149.8900000000008</v>
      </c>
      <c r="X190">
        <f t="shared" si="10"/>
        <v>190</v>
      </c>
    </row>
    <row r="191" spans="1:24" ht="17.399999999999999" x14ac:dyDescent="0.3">
      <c r="A191" s="11">
        <v>45190</v>
      </c>
      <c r="B191" s="12">
        <v>251060</v>
      </c>
      <c r="C191" s="12" t="s">
        <v>343</v>
      </c>
      <c r="D191" s="12" t="s">
        <v>344</v>
      </c>
      <c r="E191" s="12" t="s">
        <v>345</v>
      </c>
      <c r="F191" s="12" t="s">
        <v>346</v>
      </c>
      <c r="G191" s="12" t="s">
        <v>347</v>
      </c>
      <c r="H191" s="12">
        <v>13.18</v>
      </c>
      <c r="I191" s="12">
        <v>10.82</v>
      </c>
      <c r="J191" s="12">
        <v>12.17</v>
      </c>
      <c r="K191" s="12">
        <v>1.02</v>
      </c>
      <c r="L191" s="12">
        <v>24.82</v>
      </c>
      <c r="M191" s="12">
        <v>2</v>
      </c>
      <c r="N191" s="12">
        <v>0</v>
      </c>
      <c r="O191" s="12">
        <v>0</v>
      </c>
      <c r="P191" s="12">
        <v>0</v>
      </c>
      <c r="Q191" s="12">
        <v>0</v>
      </c>
      <c r="R191" s="12">
        <v>3</v>
      </c>
      <c r="S191" s="12">
        <v>0</v>
      </c>
      <c r="T191" s="12">
        <v>0</v>
      </c>
      <c r="U191">
        <f t="shared" si="9"/>
        <v>1916.2200000000003</v>
      </c>
      <c r="V191" s="23">
        <f>'Listado Equipos'!$B$8-W191</f>
        <v>40206.68</v>
      </c>
      <c r="W191">
        <f t="shared" si="6"/>
        <v>2134.3200000000006</v>
      </c>
      <c r="X191">
        <f t="shared" si="10"/>
        <v>191</v>
      </c>
    </row>
    <row r="192" spans="1:24" ht="17.399999999999999" x14ac:dyDescent="0.3">
      <c r="A192" s="11">
        <v>45191</v>
      </c>
      <c r="B192" s="12">
        <v>251060</v>
      </c>
      <c r="C192" s="12" t="s">
        <v>343</v>
      </c>
      <c r="D192" s="12" t="s">
        <v>344</v>
      </c>
      <c r="E192" s="12" t="s">
        <v>345</v>
      </c>
      <c r="F192" s="12" t="s">
        <v>346</v>
      </c>
      <c r="G192" s="12" t="s">
        <v>347</v>
      </c>
      <c r="H192" s="12">
        <v>10.050000000000001</v>
      </c>
      <c r="I192" s="12">
        <v>13.95</v>
      </c>
      <c r="J192" s="12">
        <v>8.5299999999999994</v>
      </c>
      <c r="K192" s="12">
        <v>1.52</v>
      </c>
      <c r="L192" s="12">
        <v>17.309999999999999</v>
      </c>
      <c r="M192" s="12">
        <v>3</v>
      </c>
      <c r="N192" s="12">
        <v>0</v>
      </c>
      <c r="O192" s="12">
        <v>0</v>
      </c>
      <c r="P192" s="12">
        <v>0</v>
      </c>
      <c r="Q192" s="12">
        <v>0</v>
      </c>
      <c r="R192" s="12">
        <v>10</v>
      </c>
      <c r="S192" s="12">
        <v>0</v>
      </c>
      <c r="T192" s="12">
        <v>1</v>
      </c>
      <c r="U192">
        <f t="shared" si="9"/>
        <v>1926.2700000000002</v>
      </c>
      <c r="V192" s="23">
        <f>'Listado Equipos'!$B$8-W192</f>
        <v>40223.21</v>
      </c>
      <c r="W192">
        <f t="shared" si="6"/>
        <v>2117.7900000000004</v>
      </c>
      <c r="X192">
        <f t="shared" si="10"/>
        <v>192</v>
      </c>
    </row>
    <row r="193" spans="1:24" ht="17.399999999999999" x14ac:dyDescent="0.3">
      <c r="A193" s="11">
        <v>45192</v>
      </c>
      <c r="B193" s="12">
        <v>251060</v>
      </c>
      <c r="C193" s="12" t="s">
        <v>343</v>
      </c>
      <c r="D193" s="12" t="s">
        <v>344</v>
      </c>
      <c r="E193" s="12" t="s">
        <v>345</v>
      </c>
      <c r="F193" s="12" t="s">
        <v>346</v>
      </c>
      <c r="G193" s="12" t="s">
        <v>347</v>
      </c>
      <c r="H193" s="12">
        <v>8.85</v>
      </c>
      <c r="I193" s="12">
        <v>15.15</v>
      </c>
      <c r="J193" s="12">
        <v>8.1300000000000008</v>
      </c>
      <c r="K193" s="12">
        <v>0.72</v>
      </c>
      <c r="L193" s="12">
        <v>17.96</v>
      </c>
      <c r="M193" s="12">
        <v>3</v>
      </c>
      <c r="N193" s="12">
        <v>0</v>
      </c>
      <c r="O193" s="12">
        <v>1</v>
      </c>
      <c r="P193" s="12">
        <v>0</v>
      </c>
      <c r="Q193" s="12">
        <v>0</v>
      </c>
      <c r="R193" s="12">
        <v>5</v>
      </c>
      <c r="S193" s="12">
        <v>1</v>
      </c>
      <c r="T193" s="12">
        <v>0</v>
      </c>
      <c r="U193">
        <f t="shared" si="9"/>
        <v>1935.1200000000001</v>
      </c>
      <c r="V193" s="23">
        <f>'Listado Equipos'!$B$8-W193</f>
        <v>40240.78</v>
      </c>
      <c r="W193">
        <f t="shared" si="6"/>
        <v>2100.2200000000003</v>
      </c>
      <c r="X193">
        <f t="shared" si="10"/>
        <v>193</v>
      </c>
    </row>
    <row r="194" spans="1:24" ht="17.399999999999999" x14ac:dyDescent="0.3">
      <c r="A194" s="11">
        <v>45193</v>
      </c>
      <c r="B194" s="12">
        <v>251060</v>
      </c>
      <c r="C194" s="12" t="s">
        <v>343</v>
      </c>
      <c r="D194" s="12" t="s">
        <v>344</v>
      </c>
      <c r="E194" s="12" t="s">
        <v>345</v>
      </c>
      <c r="F194" s="12" t="s">
        <v>346</v>
      </c>
      <c r="G194" s="12" t="s">
        <v>347</v>
      </c>
      <c r="H194" s="12">
        <v>0.55000000000000004</v>
      </c>
      <c r="I194" s="12">
        <v>23.45</v>
      </c>
      <c r="J194" s="12">
        <v>0.52</v>
      </c>
      <c r="K194" s="12">
        <v>0.03</v>
      </c>
      <c r="L194" s="12">
        <v>1.17</v>
      </c>
      <c r="M194" s="12">
        <v>2</v>
      </c>
      <c r="N194" s="12">
        <v>0</v>
      </c>
      <c r="O194" s="12">
        <v>0</v>
      </c>
      <c r="P194" s="12">
        <v>0</v>
      </c>
      <c r="Q194" s="12">
        <v>0</v>
      </c>
      <c r="R194" s="12">
        <v>0</v>
      </c>
      <c r="S194" s="12">
        <v>0</v>
      </c>
      <c r="T194" s="12">
        <v>0</v>
      </c>
      <c r="U194">
        <f t="shared" si="9"/>
        <v>1935.67</v>
      </c>
      <c r="V194" s="23">
        <f>'Listado Equipos'!$B$8-W194</f>
        <v>40257.449999999997</v>
      </c>
      <c r="W194">
        <f t="shared" si="6"/>
        <v>2083.5500000000002</v>
      </c>
      <c r="X194">
        <f t="shared" si="10"/>
        <v>194</v>
      </c>
    </row>
    <row r="195" spans="1:24" ht="17.399999999999999" x14ac:dyDescent="0.3">
      <c r="A195" s="11">
        <v>45194</v>
      </c>
      <c r="B195" s="12">
        <v>251060</v>
      </c>
      <c r="C195" s="12" t="s">
        <v>343</v>
      </c>
      <c r="D195" s="12" t="s">
        <v>344</v>
      </c>
      <c r="E195" s="12" t="s">
        <v>345</v>
      </c>
      <c r="F195" s="12" t="s">
        <v>346</v>
      </c>
      <c r="G195" s="12" t="s">
        <v>347</v>
      </c>
      <c r="H195" s="12">
        <v>14.8</v>
      </c>
      <c r="I195" s="12">
        <v>9.1999999999999993</v>
      </c>
      <c r="J195" s="12">
        <v>12.87</v>
      </c>
      <c r="K195" s="12">
        <v>1.93</v>
      </c>
      <c r="L195" s="12">
        <v>24.75</v>
      </c>
      <c r="M195" s="12">
        <v>2</v>
      </c>
      <c r="N195" s="12">
        <v>0</v>
      </c>
      <c r="O195" s="12">
        <v>0</v>
      </c>
      <c r="P195" s="12">
        <v>0</v>
      </c>
      <c r="Q195" s="12">
        <v>0</v>
      </c>
      <c r="R195" s="12">
        <v>9</v>
      </c>
      <c r="S195" s="12">
        <v>0</v>
      </c>
      <c r="T195" s="12">
        <v>0</v>
      </c>
      <c r="U195">
        <f t="shared" si="9"/>
        <v>1950.47</v>
      </c>
      <c r="V195" s="23">
        <f>'Listado Equipos'!$B$8-W195</f>
        <v>40258.019999999997</v>
      </c>
      <c r="W195">
        <f t="shared" ref="W195:W258" si="11">LARGE($U$2:$U$400,X195-1)</f>
        <v>2082.98</v>
      </c>
      <c r="X195">
        <f t="shared" si="10"/>
        <v>195</v>
      </c>
    </row>
    <row r="196" spans="1:24" ht="17.399999999999999" x14ac:dyDescent="0.3">
      <c r="A196" s="11">
        <v>45195</v>
      </c>
      <c r="B196" s="12">
        <v>251060</v>
      </c>
      <c r="C196" s="12" t="s">
        <v>343</v>
      </c>
      <c r="D196" s="12" t="s">
        <v>344</v>
      </c>
      <c r="E196" s="12" t="s">
        <v>345</v>
      </c>
      <c r="F196" s="12" t="s">
        <v>346</v>
      </c>
      <c r="G196" s="12" t="s">
        <v>347</v>
      </c>
      <c r="H196" s="12">
        <v>11.83</v>
      </c>
      <c r="I196" s="12">
        <v>12.17</v>
      </c>
      <c r="J196" s="12">
        <v>10.73</v>
      </c>
      <c r="K196" s="12">
        <v>1.1000000000000001</v>
      </c>
      <c r="L196" s="12">
        <v>21.7</v>
      </c>
      <c r="M196" s="12">
        <v>2</v>
      </c>
      <c r="N196" s="12">
        <v>0</v>
      </c>
      <c r="O196" s="12">
        <v>0</v>
      </c>
      <c r="P196" s="12">
        <v>0</v>
      </c>
      <c r="Q196" s="12">
        <v>0</v>
      </c>
      <c r="R196" s="12">
        <v>5</v>
      </c>
      <c r="S196" s="12">
        <v>0</v>
      </c>
      <c r="T196" s="12">
        <v>0</v>
      </c>
      <c r="U196">
        <f t="shared" si="9"/>
        <v>1962.3</v>
      </c>
      <c r="V196" s="23">
        <f>'Listado Equipos'!$B$8-W196</f>
        <v>40272.42</v>
      </c>
      <c r="W196">
        <f t="shared" si="11"/>
        <v>2068.58</v>
      </c>
      <c r="X196">
        <f t="shared" si="10"/>
        <v>196</v>
      </c>
    </row>
    <row r="197" spans="1:24" ht="17.399999999999999" x14ac:dyDescent="0.3">
      <c r="A197" s="11">
        <v>45196</v>
      </c>
      <c r="B197" s="12">
        <v>251060</v>
      </c>
      <c r="C197" s="12" t="s">
        <v>343</v>
      </c>
      <c r="D197" s="12" t="s">
        <v>344</v>
      </c>
      <c r="E197" s="12" t="s">
        <v>345</v>
      </c>
      <c r="F197" s="12" t="s">
        <v>346</v>
      </c>
      <c r="G197" s="12" t="s">
        <v>347</v>
      </c>
      <c r="H197" s="12">
        <v>8.23</v>
      </c>
      <c r="I197" s="12">
        <v>15.77</v>
      </c>
      <c r="J197" s="12">
        <v>7.1</v>
      </c>
      <c r="K197" s="12">
        <v>1.1299999999999999</v>
      </c>
      <c r="L197" s="12">
        <v>14.91</v>
      </c>
      <c r="M197" s="12">
        <v>3</v>
      </c>
      <c r="N197" s="12">
        <v>0</v>
      </c>
      <c r="O197" s="12">
        <v>0</v>
      </c>
      <c r="P197" s="12">
        <v>0</v>
      </c>
      <c r="Q197" s="12">
        <v>0</v>
      </c>
      <c r="R197" s="12">
        <v>5</v>
      </c>
      <c r="S197" s="12">
        <v>0</v>
      </c>
      <c r="T197" s="12">
        <v>0</v>
      </c>
      <c r="U197">
        <f t="shared" si="9"/>
        <v>1970.53</v>
      </c>
      <c r="V197" s="23">
        <f>'Listado Equipos'!$B$8-W197</f>
        <v>40285.919999999998</v>
      </c>
      <c r="W197">
        <f t="shared" si="11"/>
        <v>2055.08</v>
      </c>
      <c r="X197">
        <f t="shared" si="10"/>
        <v>197</v>
      </c>
    </row>
    <row r="198" spans="1:24" ht="17.399999999999999" x14ac:dyDescent="0.3">
      <c r="A198" s="11">
        <v>45197</v>
      </c>
      <c r="B198" s="12">
        <v>251060</v>
      </c>
      <c r="C198" s="12" t="s">
        <v>343</v>
      </c>
      <c r="D198" s="12" t="s">
        <v>344</v>
      </c>
      <c r="E198" s="12" t="s">
        <v>345</v>
      </c>
      <c r="F198" s="12" t="s">
        <v>346</v>
      </c>
      <c r="G198" s="12" t="s">
        <v>347</v>
      </c>
      <c r="H198" s="12">
        <v>12.12</v>
      </c>
      <c r="I198" s="12">
        <v>11.88</v>
      </c>
      <c r="J198" s="12">
        <v>10.93</v>
      </c>
      <c r="K198" s="12">
        <v>1.18</v>
      </c>
      <c r="L198" s="12">
        <v>22.36</v>
      </c>
      <c r="M198" s="12">
        <v>2</v>
      </c>
      <c r="N198" s="12">
        <v>0</v>
      </c>
      <c r="O198" s="12">
        <v>0</v>
      </c>
      <c r="P198" s="12">
        <v>1</v>
      </c>
      <c r="Q198" s="12">
        <v>0</v>
      </c>
      <c r="R198" s="12">
        <v>4</v>
      </c>
      <c r="S198" s="12">
        <v>0</v>
      </c>
      <c r="T198" s="12">
        <v>0</v>
      </c>
      <c r="U198">
        <f t="shared" si="9"/>
        <v>1982.6499999999999</v>
      </c>
      <c r="V198" s="23">
        <f>'Listado Equipos'!$B$8-W198</f>
        <v>40299.339999999997</v>
      </c>
      <c r="W198">
        <f t="shared" si="11"/>
        <v>2041.66</v>
      </c>
      <c r="X198">
        <f t="shared" si="10"/>
        <v>198</v>
      </c>
    </row>
    <row r="199" spans="1:24" ht="17.399999999999999" x14ac:dyDescent="0.3">
      <c r="A199" s="11">
        <v>45198</v>
      </c>
      <c r="B199" s="12">
        <v>251060</v>
      </c>
      <c r="C199" s="12" t="s">
        <v>343</v>
      </c>
      <c r="D199" s="12" t="s">
        <v>344</v>
      </c>
      <c r="E199" s="12" t="s">
        <v>345</v>
      </c>
      <c r="F199" s="12" t="s">
        <v>346</v>
      </c>
      <c r="G199" s="12" t="s">
        <v>347</v>
      </c>
      <c r="H199" s="12">
        <v>9.8800000000000008</v>
      </c>
      <c r="I199" s="12">
        <v>14.12</v>
      </c>
      <c r="J199" s="12">
        <v>9.3800000000000008</v>
      </c>
      <c r="K199" s="12">
        <v>0.5</v>
      </c>
      <c r="L199" s="12">
        <v>19.03</v>
      </c>
      <c r="M199" s="12">
        <v>2</v>
      </c>
      <c r="N199" s="12">
        <v>0</v>
      </c>
      <c r="O199" s="12">
        <v>0</v>
      </c>
      <c r="P199" s="12">
        <v>0</v>
      </c>
      <c r="Q199" s="12">
        <v>0</v>
      </c>
      <c r="R199" s="12">
        <v>2</v>
      </c>
      <c r="S199" s="12">
        <v>0</v>
      </c>
      <c r="T199" s="12">
        <v>0</v>
      </c>
      <c r="U199">
        <f t="shared" si="9"/>
        <v>1992.53</v>
      </c>
      <c r="V199" s="23">
        <f>'Listado Equipos'!$B$8-W199</f>
        <v>40313.089999999997</v>
      </c>
      <c r="W199">
        <f t="shared" si="11"/>
        <v>2027.91</v>
      </c>
      <c r="X199">
        <f t="shared" si="10"/>
        <v>199</v>
      </c>
    </row>
    <row r="200" spans="1:24" ht="17.399999999999999" x14ac:dyDescent="0.3">
      <c r="A200" s="11">
        <v>45199</v>
      </c>
      <c r="B200" s="12">
        <v>251060</v>
      </c>
      <c r="C200" s="12" t="s">
        <v>343</v>
      </c>
      <c r="D200" s="12" t="s">
        <v>344</v>
      </c>
      <c r="E200" s="12" t="s">
        <v>345</v>
      </c>
      <c r="F200" s="12" t="s">
        <v>346</v>
      </c>
      <c r="G200" s="12" t="s">
        <v>347</v>
      </c>
      <c r="H200" s="12">
        <v>8.3800000000000008</v>
      </c>
      <c r="I200" s="12">
        <v>15.62</v>
      </c>
      <c r="J200" s="12">
        <v>7.85</v>
      </c>
      <c r="K200" s="12">
        <v>0.53</v>
      </c>
      <c r="L200" s="12">
        <v>16.13</v>
      </c>
      <c r="M200" s="12">
        <v>2</v>
      </c>
      <c r="N200" s="12">
        <v>0</v>
      </c>
      <c r="O200" s="12">
        <v>0</v>
      </c>
      <c r="P200" s="12">
        <v>0</v>
      </c>
      <c r="Q200" s="12">
        <v>0</v>
      </c>
      <c r="R200" s="12">
        <v>4</v>
      </c>
      <c r="S200" s="12">
        <v>0</v>
      </c>
      <c r="T200" s="12">
        <v>0</v>
      </c>
      <c r="U200">
        <f t="shared" si="9"/>
        <v>2000.91</v>
      </c>
      <c r="V200" s="23">
        <f>'Listado Equipos'!$B$8-W200</f>
        <v>40324.57</v>
      </c>
      <c r="W200">
        <f t="shared" si="11"/>
        <v>2016.43</v>
      </c>
      <c r="X200">
        <f t="shared" si="10"/>
        <v>200</v>
      </c>
    </row>
    <row r="201" spans="1:24" ht="17.399999999999999" x14ac:dyDescent="0.3">
      <c r="A201" s="11">
        <v>45200</v>
      </c>
      <c r="B201" s="12">
        <v>251060</v>
      </c>
      <c r="C201" s="12" t="s">
        <v>343</v>
      </c>
      <c r="D201" s="12" t="s">
        <v>344</v>
      </c>
      <c r="E201" s="12" t="s">
        <v>345</v>
      </c>
      <c r="F201" s="12" t="s">
        <v>346</v>
      </c>
      <c r="G201" s="12" t="s">
        <v>347</v>
      </c>
      <c r="H201" s="12">
        <v>2.17</v>
      </c>
      <c r="I201" s="12">
        <v>21.83</v>
      </c>
      <c r="J201" s="12">
        <v>1.55</v>
      </c>
      <c r="K201" s="12">
        <v>0.62</v>
      </c>
      <c r="L201" s="12">
        <v>2.4</v>
      </c>
      <c r="M201" s="12">
        <v>2</v>
      </c>
      <c r="N201" s="12">
        <v>0</v>
      </c>
      <c r="O201" s="12">
        <v>0</v>
      </c>
      <c r="P201" s="12">
        <v>0</v>
      </c>
      <c r="Q201" s="12">
        <v>0</v>
      </c>
      <c r="R201" s="12">
        <v>3</v>
      </c>
      <c r="S201" s="12">
        <v>0</v>
      </c>
      <c r="T201" s="12">
        <v>1</v>
      </c>
      <c r="U201">
        <f t="shared" si="9"/>
        <v>2003.0800000000002</v>
      </c>
      <c r="V201" s="23">
        <f>'Listado Equipos'!$B$8-W201</f>
        <v>40337.919999999998</v>
      </c>
      <c r="W201">
        <f t="shared" si="11"/>
        <v>2003.0800000000002</v>
      </c>
      <c r="X201">
        <f t="shared" si="10"/>
        <v>201</v>
      </c>
    </row>
    <row r="202" spans="1:24" ht="17.399999999999999" x14ac:dyDescent="0.3">
      <c r="A202" s="11">
        <v>45201</v>
      </c>
      <c r="B202" s="12">
        <v>251060</v>
      </c>
      <c r="C202" s="12" t="s">
        <v>343</v>
      </c>
      <c r="D202" s="12" t="s">
        <v>344</v>
      </c>
      <c r="E202" s="12" t="s">
        <v>345</v>
      </c>
      <c r="F202" s="12" t="s">
        <v>346</v>
      </c>
      <c r="G202" s="12" t="s">
        <v>347</v>
      </c>
      <c r="H202" s="12">
        <v>13.35</v>
      </c>
      <c r="I202" s="12">
        <v>10.65</v>
      </c>
      <c r="J202" s="12">
        <v>11.65</v>
      </c>
      <c r="K202" s="12">
        <v>1.7</v>
      </c>
      <c r="L202" s="12">
        <v>22.21</v>
      </c>
      <c r="M202" s="12">
        <v>2</v>
      </c>
      <c r="N202" s="12">
        <v>0</v>
      </c>
      <c r="O202" s="12">
        <v>0</v>
      </c>
      <c r="P202" s="12">
        <v>1</v>
      </c>
      <c r="Q202" s="12">
        <v>0</v>
      </c>
      <c r="R202" s="12">
        <v>7</v>
      </c>
      <c r="S202" s="12">
        <v>0</v>
      </c>
      <c r="T202" s="12">
        <v>0</v>
      </c>
      <c r="U202">
        <f t="shared" si="9"/>
        <v>2016.43</v>
      </c>
      <c r="V202" s="23">
        <f>'Listado Equipos'!$B$8-W202</f>
        <v>40340.089999999997</v>
      </c>
      <c r="W202">
        <f t="shared" si="11"/>
        <v>2000.91</v>
      </c>
      <c r="X202">
        <f t="shared" si="10"/>
        <v>202</v>
      </c>
    </row>
    <row r="203" spans="1:24" ht="17.399999999999999" x14ac:dyDescent="0.3">
      <c r="A203" s="11">
        <v>45202</v>
      </c>
      <c r="B203" s="12">
        <v>251060</v>
      </c>
      <c r="C203" s="12" t="s">
        <v>343</v>
      </c>
      <c r="D203" s="12" t="s">
        <v>344</v>
      </c>
      <c r="E203" s="12" t="s">
        <v>345</v>
      </c>
      <c r="F203" s="12" t="s">
        <v>346</v>
      </c>
      <c r="G203" s="12" t="s">
        <v>347</v>
      </c>
      <c r="H203" s="12">
        <v>11.48</v>
      </c>
      <c r="I203" s="12">
        <v>12.52</v>
      </c>
      <c r="J203" s="12">
        <v>10.08</v>
      </c>
      <c r="K203" s="12">
        <v>1.4</v>
      </c>
      <c r="L203" s="12">
        <v>18.53</v>
      </c>
      <c r="M203" s="12">
        <v>2</v>
      </c>
      <c r="N203" s="12">
        <v>0</v>
      </c>
      <c r="O203" s="12">
        <v>0</v>
      </c>
      <c r="P203" s="12">
        <v>0</v>
      </c>
      <c r="Q203" s="12">
        <v>0</v>
      </c>
      <c r="R203" s="12">
        <v>5</v>
      </c>
      <c r="S203" s="12">
        <v>0</v>
      </c>
      <c r="T203" s="12">
        <v>0</v>
      </c>
      <c r="U203">
        <f t="shared" ref="U203:U266" si="12">H203+U202</f>
        <v>2027.91</v>
      </c>
      <c r="V203" s="23">
        <f>'Listado Equipos'!$B$8-W203</f>
        <v>40348.47</v>
      </c>
      <c r="W203">
        <f t="shared" si="11"/>
        <v>1992.53</v>
      </c>
      <c r="X203">
        <f t="shared" ref="X203:X266" si="13">X202+1</f>
        <v>203</v>
      </c>
    </row>
    <row r="204" spans="1:24" ht="17.399999999999999" x14ac:dyDescent="0.3">
      <c r="A204" s="11">
        <v>45203</v>
      </c>
      <c r="B204" s="12">
        <v>251060</v>
      </c>
      <c r="C204" s="12" t="s">
        <v>343</v>
      </c>
      <c r="D204" s="12" t="s">
        <v>344</v>
      </c>
      <c r="E204" s="12" t="s">
        <v>345</v>
      </c>
      <c r="F204" s="12" t="s">
        <v>346</v>
      </c>
      <c r="G204" s="12" t="s">
        <v>347</v>
      </c>
      <c r="H204" s="12">
        <v>13.75</v>
      </c>
      <c r="I204" s="12">
        <v>10.25</v>
      </c>
      <c r="J204" s="12">
        <v>11.92</v>
      </c>
      <c r="K204" s="12">
        <v>1.83</v>
      </c>
      <c r="L204" s="12">
        <v>23.59</v>
      </c>
      <c r="M204" s="12">
        <v>2</v>
      </c>
      <c r="N204" s="12">
        <v>0</v>
      </c>
      <c r="O204" s="12">
        <v>0</v>
      </c>
      <c r="P204" s="12">
        <v>0</v>
      </c>
      <c r="Q204" s="12">
        <v>0</v>
      </c>
      <c r="R204" s="12">
        <v>10</v>
      </c>
      <c r="S204" s="12">
        <v>0</v>
      </c>
      <c r="T204" s="12">
        <v>1</v>
      </c>
      <c r="U204">
        <f t="shared" si="12"/>
        <v>2041.66</v>
      </c>
      <c r="V204" s="23">
        <f>'Listado Equipos'!$B$8-W204</f>
        <v>40358.35</v>
      </c>
      <c r="W204">
        <f t="shared" si="11"/>
        <v>1982.6499999999999</v>
      </c>
      <c r="X204">
        <f t="shared" si="13"/>
        <v>204</v>
      </c>
    </row>
    <row r="205" spans="1:24" ht="17.399999999999999" x14ac:dyDescent="0.3">
      <c r="A205" s="11">
        <v>45204</v>
      </c>
      <c r="B205" s="12">
        <v>251060</v>
      </c>
      <c r="C205" s="12" t="s">
        <v>343</v>
      </c>
      <c r="D205" s="12" t="s">
        <v>344</v>
      </c>
      <c r="E205" s="12" t="s">
        <v>345</v>
      </c>
      <c r="F205" s="12" t="s">
        <v>346</v>
      </c>
      <c r="G205" s="12" t="s">
        <v>347</v>
      </c>
      <c r="H205" s="12">
        <v>13.42</v>
      </c>
      <c r="I205" s="12">
        <v>10.58</v>
      </c>
      <c r="J205" s="12">
        <v>11.48</v>
      </c>
      <c r="K205" s="12">
        <v>1.93</v>
      </c>
      <c r="L205" s="12">
        <v>22.52</v>
      </c>
      <c r="M205" s="12">
        <v>2</v>
      </c>
      <c r="N205" s="12">
        <v>0</v>
      </c>
      <c r="O205" s="12">
        <v>0</v>
      </c>
      <c r="P205" s="12">
        <v>0</v>
      </c>
      <c r="Q205" s="12">
        <v>0</v>
      </c>
      <c r="R205" s="12">
        <v>6</v>
      </c>
      <c r="S205" s="12">
        <v>0</v>
      </c>
      <c r="T205" s="12">
        <v>0</v>
      </c>
      <c r="U205">
        <f t="shared" si="12"/>
        <v>2055.08</v>
      </c>
      <c r="V205" s="23">
        <f>'Listado Equipos'!$B$8-W205</f>
        <v>40370.47</v>
      </c>
      <c r="W205">
        <f t="shared" si="11"/>
        <v>1970.53</v>
      </c>
      <c r="X205">
        <f t="shared" si="13"/>
        <v>205</v>
      </c>
    </row>
    <row r="206" spans="1:24" ht="17.399999999999999" x14ac:dyDescent="0.3">
      <c r="A206" s="11">
        <v>45205</v>
      </c>
      <c r="B206" s="12">
        <v>251060</v>
      </c>
      <c r="C206" s="12" t="s">
        <v>343</v>
      </c>
      <c r="D206" s="12" t="s">
        <v>344</v>
      </c>
      <c r="E206" s="12" t="s">
        <v>345</v>
      </c>
      <c r="F206" s="12" t="s">
        <v>346</v>
      </c>
      <c r="G206" s="12" t="s">
        <v>347</v>
      </c>
      <c r="H206" s="12">
        <v>13.5</v>
      </c>
      <c r="I206" s="12">
        <v>10.5</v>
      </c>
      <c r="J206" s="12">
        <v>10.58</v>
      </c>
      <c r="K206" s="12">
        <v>2.92</v>
      </c>
      <c r="L206" s="12">
        <v>19.899999999999999</v>
      </c>
      <c r="M206" s="12">
        <v>2</v>
      </c>
      <c r="N206" s="12">
        <v>0</v>
      </c>
      <c r="O206" s="12">
        <v>0</v>
      </c>
      <c r="P206" s="12">
        <v>0</v>
      </c>
      <c r="Q206" s="12">
        <v>0</v>
      </c>
      <c r="R206" s="12">
        <v>14</v>
      </c>
      <c r="S206" s="12">
        <v>0</v>
      </c>
      <c r="T206" s="12">
        <v>1</v>
      </c>
      <c r="U206">
        <f t="shared" si="12"/>
        <v>2068.58</v>
      </c>
      <c r="V206" s="23">
        <f>'Listado Equipos'!$B$8-W206</f>
        <v>40378.699999999997</v>
      </c>
      <c r="W206">
        <f t="shared" si="11"/>
        <v>1962.3</v>
      </c>
      <c r="X206">
        <f t="shared" si="13"/>
        <v>206</v>
      </c>
    </row>
    <row r="207" spans="1:24" ht="17.399999999999999" x14ac:dyDescent="0.3">
      <c r="A207" s="11">
        <v>45206</v>
      </c>
      <c r="B207" s="12">
        <v>251060</v>
      </c>
      <c r="C207" s="12" t="s">
        <v>343</v>
      </c>
      <c r="D207" s="12" t="s">
        <v>344</v>
      </c>
      <c r="E207" s="12" t="s">
        <v>345</v>
      </c>
      <c r="F207" s="12" t="s">
        <v>346</v>
      </c>
      <c r="G207" s="12" t="s">
        <v>347</v>
      </c>
      <c r="H207" s="12">
        <v>14.4</v>
      </c>
      <c r="I207" s="12">
        <v>9.6</v>
      </c>
      <c r="J207" s="12">
        <v>11.42</v>
      </c>
      <c r="K207" s="12">
        <v>2.98</v>
      </c>
      <c r="L207" s="12">
        <v>23.74</v>
      </c>
      <c r="M207" s="12">
        <v>2</v>
      </c>
      <c r="N207" s="12">
        <v>0</v>
      </c>
      <c r="O207" s="12">
        <v>0</v>
      </c>
      <c r="P207" s="12">
        <v>0</v>
      </c>
      <c r="Q207" s="12">
        <v>0</v>
      </c>
      <c r="R207" s="12">
        <v>20</v>
      </c>
      <c r="S207" s="12">
        <v>0</v>
      </c>
      <c r="T207" s="12">
        <v>3</v>
      </c>
      <c r="U207">
        <f t="shared" si="12"/>
        <v>2082.98</v>
      </c>
      <c r="V207" s="23">
        <f>'Listado Equipos'!$B$8-W207</f>
        <v>40390.53</v>
      </c>
      <c r="W207">
        <f t="shared" si="11"/>
        <v>1950.47</v>
      </c>
      <c r="X207">
        <f t="shared" si="13"/>
        <v>207</v>
      </c>
    </row>
    <row r="208" spans="1:24" ht="17.399999999999999" x14ac:dyDescent="0.3">
      <c r="A208" s="11">
        <v>45207</v>
      </c>
      <c r="B208" s="12">
        <v>251060</v>
      </c>
      <c r="C208" s="12" t="s">
        <v>343</v>
      </c>
      <c r="D208" s="12" t="s">
        <v>344</v>
      </c>
      <c r="E208" s="12" t="s">
        <v>345</v>
      </c>
      <c r="F208" s="12" t="s">
        <v>346</v>
      </c>
      <c r="G208" s="12" t="s">
        <v>347</v>
      </c>
      <c r="H208" s="12">
        <v>0.56999999999999995</v>
      </c>
      <c r="I208" s="12">
        <v>23.43</v>
      </c>
      <c r="J208" s="12">
        <v>0.35</v>
      </c>
      <c r="K208" s="12">
        <v>0.22</v>
      </c>
      <c r="L208" s="12">
        <v>0.65</v>
      </c>
      <c r="M208" s="12">
        <v>2</v>
      </c>
      <c r="N208" s="12">
        <v>0</v>
      </c>
      <c r="O208" s="12">
        <v>0</v>
      </c>
      <c r="P208" s="12">
        <v>0</v>
      </c>
      <c r="Q208" s="12">
        <v>0</v>
      </c>
      <c r="R208" s="12">
        <v>2</v>
      </c>
      <c r="S208" s="12">
        <v>0</v>
      </c>
      <c r="T208" s="12">
        <v>0</v>
      </c>
      <c r="U208">
        <f t="shared" si="12"/>
        <v>2083.5500000000002</v>
      </c>
      <c r="V208" s="23">
        <f>'Listado Equipos'!$B$8-W208</f>
        <v>40405.33</v>
      </c>
      <c r="W208">
        <f t="shared" si="11"/>
        <v>1935.67</v>
      </c>
      <c r="X208">
        <f t="shared" si="13"/>
        <v>208</v>
      </c>
    </row>
    <row r="209" spans="1:24" ht="17.399999999999999" x14ac:dyDescent="0.3">
      <c r="A209" s="11">
        <v>45208</v>
      </c>
      <c r="B209" s="12">
        <v>251060</v>
      </c>
      <c r="C209" s="12" t="s">
        <v>343</v>
      </c>
      <c r="D209" s="12" t="s">
        <v>344</v>
      </c>
      <c r="E209" s="12" t="s">
        <v>345</v>
      </c>
      <c r="F209" s="12" t="s">
        <v>346</v>
      </c>
      <c r="G209" s="12" t="s">
        <v>347</v>
      </c>
      <c r="H209" s="12">
        <v>16.670000000000002</v>
      </c>
      <c r="I209" s="12">
        <v>7.33</v>
      </c>
      <c r="J209" s="12">
        <v>12.83</v>
      </c>
      <c r="K209" s="12">
        <v>3.83</v>
      </c>
      <c r="L209" s="12">
        <v>29.38</v>
      </c>
      <c r="M209" s="12">
        <v>2</v>
      </c>
      <c r="N209" s="12">
        <v>0</v>
      </c>
      <c r="O209" s="12">
        <v>0</v>
      </c>
      <c r="P209" s="12">
        <v>0</v>
      </c>
      <c r="Q209" s="12">
        <v>0</v>
      </c>
      <c r="R209" s="12">
        <v>16</v>
      </c>
      <c r="S209" s="12">
        <v>0</v>
      </c>
      <c r="T209" s="12">
        <v>1</v>
      </c>
      <c r="U209">
        <f t="shared" si="12"/>
        <v>2100.2200000000003</v>
      </c>
      <c r="V209" s="23">
        <f>'Listado Equipos'!$B$8-W209</f>
        <v>40405.879999999997</v>
      </c>
      <c r="W209">
        <f t="shared" si="11"/>
        <v>1935.1200000000001</v>
      </c>
      <c r="X209">
        <f t="shared" si="13"/>
        <v>209</v>
      </c>
    </row>
    <row r="210" spans="1:24" ht="17.399999999999999" x14ac:dyDescent="0.3">
      <c r="A210" s="11">
        <v>45209</v>
      </c>
      <c r="B210" s="12">
        <v>251060</v>
      </c>
      <c r="C210" s="12" t="s">
        <v>343</v>
      </c>
      <c r="D210" s="12" t="s">
        <v>344</v>
      </c>
      <c r="E210" s="12" t="s">
        <v>345</v>
      </c>
      <c r="F210" s="12" t="s">
        <v>346</v>
      </c>
      <c r="G210" s="12" t="s">
        <v>347</v>
      </c>
      <c r="H210" s="12">
        <v>17.57</v>
      </c>
      <c r="I210" s="12">
        <v>6.43</v>
      </c>
      <c r="J210" s="12">
        <v>15.57</v>
      </c>
      <c r="K210" s="12">
        <v>2</v>
      </c>
      <c r="L210" s="12">
        <v>28.38</v>
      </c>
      <c r="M210" s="12">
        <v>2</v>
      </c>
      <c r="N210" s="12">
        <v>0</v>
      </c>
      <c r="O210" s="12">
        <v>0</v>
      </c>
      <c r="P210" s="12">
        <v>0</v>
      </c>
      <c r="Q210" s="12">
        <v>0</v>
      </c>
      <c r="R210" s="12">
        <v>13</v>
      </c>
      <c r="S210" s="12">
        <v>0</v>
      </c>
      <c r="T210" s="12">
        <v>1</v>
      </c>
      <c r="U210">
        <f t="shared" si="12"/>
        <v>2117.7900000000004</v>
      </c>
      <c r="V210" s="23">
        <f>'Listado Equipos'!$B$8-W210</f>
        <v>40414.730000000003</v>
      </c>
      <c r="W210">
        <f t="shared" si="11"/>
        <v>1926.2700000000002</v>
      </c>
      <c r="X210">
        <f t="shared" si="13"/>
        <v>210</v>
      </c>
    </row>
    <row r="211" spans="1:24" ht="17.399999999999999" x14ac:dyDescent="0.3">
      <c r="A211" s="11">
        <v>45210</v>
      </c>
      <c r="B211" s="12">
        <v>251060</v>
      </c>
      <c r="C211" s="12" t="s">
        <v>343</v>
      </c>
      <c r="D211" s="12" t="s">
        <v>344</v>
      </c>
      <c r="E211" s="12" t="s">
        <v>345</v>
      </c>
      <c r="F211" s="12" t="s">
        <v>346</v>
      </c>
      <c r="G211" s="12" t="s">
        <v>347</v>
      </c>
      <c r="H211" s="12">
        <v>16.53</v>
      </c>
      <c r="I211" s="12">
        <v>7.47</v>
      </c>
      <c r="J211" s="12">
        <v>14.4</v>
      </c>
      <c r="K211" s="12">
        <v>2.13</v>
      </c>
      <c r="L211" s="12">
        <v>29.77</v>
      </c>
      <c r="M211" s="12">
        <v>2</v>
      </c>
      <c r="N211" s="12">
        <v>0</v>
      </c>
      <c r="O211" s="12">
        <v>0</v>
      </c>
      <c r="P211" s="12">
        <v>0</v>
      </c>
      <c r="Q211" s="12">
        <v>0</v>
      </c>
      <c r="R211" s="12">
        <v>14</v>
      </c>
      <c r="S211" s="12">
        <v>0</v>
      </c>
      <c r="T211" s="12">
        <v>2</v>
      </c>
      <c r="U211">
        <f t="shared" si="12"/>
        <v>2134.3200000000006</v>
      </c>
      <c r="V211" s="23">
        <f>'Listado Equipos'!$B$8-W211</f>
        <v>40424.78</v>
      </c>
      <c r="W211">
        <f t="shared" si="11"/>
        <v>1916.2200000000003</v>
      </c>
      <c r="X211">
        <f t="shared" si="13"/>
        <v>211</v>
      </c>
    </row>
    <row r="212" spans="1:24" ht="17.399999999999999" x14ac:dyDescent="0.3">
      <c r="A212" s="11">
        <v>45211</v>
      </c>
      <c r="B212" s="12">
        <v>251060</v>
      </c>
      <c r="C212" s="12" t="s">
        <v>343</v>
      </c>
      <c r="D212" s="12" t="s">
        <v>344</v>
      </c>
      <c r="E212" s="12" t="s">
        <v>345</v>
      </c>
      <c r="F212" s="12" t="s">
        <v>346</v>
      </c>
      <c r="G212" s="12" t="s">
        <v>347</v>
      </c>
      <c r="H212" s="12">
        <v>15.57</v>
      </c>
      <c r="I212" s="12">
        <v>8.43</v>
      </c>
      <c r="J212" s="12">
        <v>14.22</v>
      </c>
      <c r="K212" s="12">
        <v>1.35</v>
      </c>
      <c r="L212" s="12">
        <v>27.5</v>
      </c>
      <c r="M212" s="12">
        <v>2</v>
      </c>
      <c r="N212" s="12">
        <v>0</v>
      </c>
      <c r="O212" s="12">
        <v>0</v>
      </c>
      <c r="P212" s="12">
        <v>0</v>
      </c>
      <c r="Q212" s="12">
        <v>0</v>
      </c>
      <c r="R212" s="12">
        <v>5</v>
      </c>
      <c r="S212" s="12">
        <v>0</v>
      </c>
      <c r="T212" s="12">
        <v>0</v>
      </c>
      <c r="U212">
        <f t="shared" si="12"/>
        <v>2149.8900000000008</v>
      </c>
      <c r="V212" s="23">
        <f>'Listado Equipos'!$B$8-W212</f>
        <v>40437.96</v>
      </c>
      <c r="W212">
        <f t="shared" si="11"/>
        <v>1903.0400000000002</v>
      </c>
      <c r="X212">
        <f t="shared" si="13"/>
        <v>212</v>
      </c>
    </row>
    <row r="213" spans="1:24" ht="17.399999999999999" x14ac:dyDescent="0.3">
      <c r="A213" s="11">
        <v>45212</v>
      </c>
      <c r="B213" s="12">
        <v>251060</v>
      </c>
      <c r="C213" s="12" t="s">
        <v>343</v>
      </c>
      <c r="D213" s="12" t="s">
        <v>344</v>
      </c>
      <c r="E213" s="12" t="s">
        <v>345</v>
      </c>
      <c r="F213" s="12" t="s">
        <v>346</v>
      </c>
      <c r="G213" s="12" t="s">
        <v>347</v>
      </c>
      <c r="H213" s="12">
        <v>17.63</v>
      </c>
      <c r="I213" s="12">
        <v>6.37</v>
      </c>
      <c r="J213" s="12">
        <v>16.2</v>
      </c>
      <c r="K213" s="12">
        <v>1.43</v>
      </c>
      <c r="L213" s="12">
        <v>30.45</v>
      </c>
      <c r="M213" s="12">
        <v>2</v>
      </c>
      <c r="N213" s="12">
        <v>0</v>
      </c>
      <c r="O213" s="12">
        <v>0</v>
      </c>
      <c r="P213" s="12">
        <v>1</v>
      </c>
      <c r="Q213" s="12">
        <v>0</v>
      </c>
      <c r="R213" s="12">
        <v>5</v>
      </c>
      <c r="S213" s="12">
        <v>0</v>
      </c>
      <c r="T213" s="12">
        <v>0</v>
      </c>
      <c r="U213">
        <f t="shared" si="12"/>
        <v>2167.5200000000009</v>
      </c>
      <c r="V213" s="23">
        <f>'Listado Equipos'!$B$8-W213</f>
        <v>40446.76</v>
      </c>
      <c r="W213">
        <f t="shared" si="11"/>
        <v>1894.2400000000002</v>
      </c>
      <c r="X213">
        <f t="shared" si="13"/>
        <v>213</v>
      </c>
    </row>
    <row r="214" spans="1:24" ht="17.399999999999999" x14ac:dyDescent="0.3">
      <c r="A214" s="11">
        <v>45213</v>
      </c>
      <c r="B214" s="12">
        <v>251060</v>
      </c>
      <c r="C214" s="12" t="s">
        <v>343</v>
      </c>
      <c r="D214" s="12" t="s">
        <v>344</v>
      </c>
      <c r="E214" s="12" t="s">
        <v>345</v>
      </c>
      <c r="F214" s="12" t="s">
        <v>346</v>
      </c>
      <c r="G214" s="12" t="s">
        <v>347</v>
      </c>
      <c r="H214" s="12">
        <v>16.98</v>
      </c>
      <c r="I214" s="12">
        <v>7.02</v>
      </c>
      <c r="J214" s="12">
        <v>12.73</v>
      </c>
      <c r="K214" s="12">
        <v>4.25</v>
      </c>
      <c r="L214" s="12">
        <v>24.01</v>
      </c>
      <c r="M214" s="12">
        <v>2</v>
      </c>
      <c r="N214" s="12">
        <v>0</v>
      </c>
      <c r="O214" s="12">
        <v>0</v>
      </c>
      <c r="P214" s="12">
        <v>0</v>
      </c>
      <c r="Q214" s="12">
        <v>0</v>
      </c>
      <c r="R214" s="12">
        <v>31</v>
      </c>
      <c r="S214" s="12">
        <v>0</v>
      </c>
      <c r="T214" s="12">
        <v>4</v>
      </c>
      <c r="U214">
        <f t="shared" si="12"/>
        <v>2184.5000000000009</v>
      </c>
      <c r="V214" s="23">
        <f>'Listado Equipos'!$B$8-W214</f>
        <v>40457.74</v>
      </c>
      <c r="W214">
        <f t="shared" si="11"/>
        <v>1883.2600000000002</v>
      </c>
      <c r="X214">
        <f t="shared" si="13"/>
        <v>214</v>
      </c>
    </row>
    <row r="215" spans="1:24" ht="17.399999999999999" x14ac:dyDescent="0.3">
      <c r="A215" s="11">
        <v>45214</v>
      </c>
      <c r="B215" s="12">
        <v>251060</v>
      </c>
      <c r="C215" s="12" t="s">
        <v>343</v>
      </c>
      <c r="D215" s="12" t="s">
        <v>344</v>
      </c>
      <c r="E215" s="12" t="s">
        <v>345</v>
      </c>
      <c r="F215" s="12" t="s">
        <v>346</v>
      </c>
      <c r="G215" s="12" t="s">
        <v>347</v>
      </c>
      <c r="H215" s="12">
        <v>0.65</v>
      </c>
      <c r="I215" s="12">
        <v>23.35</v>
      </c>
      <c r="J215" s="12">
        <v>0.5</v>
      </c>
      <c r="K215" s="12">
        <v>0.15</v>
      </c>
      <c r="L215" s="12">
        <v>0.55000000000000004</v>
      </c>
      <c r="M215" s="12">
        <v>2</v>
      </c>
      <c r="N215" s="12">
        <v>0</v>
      </c>
      <c r="O215" s="12">
        <v>0</v>
      </c>
      <c r="P215" s="12">
        <v>0</v>
      </c>
      <c r="Q215" s="12">
        <v>0</v>
      </c>
      <c r="R215" s="12">
        <v>0</v>
      </c>
      <c r="S215" s="12">
        <v>0</v>
      </c>
      <c r="T215" s="12">
        <v>0</v>
      </c>
      <c r="U215">
        <f t="shared" si="12"/>
        <v>2185.150000000001</v>
      </c>
      <c r="V215" s="23">
        <f>'Listado Equipos'!$B$8-W215</f>
        <v>40468.47</v>
      </c>
      <c r="W215">
        <f t="shared" si="11"/>
        <v>1872.5300000000002</v>
      </c>
      <c r="X215">
        <f t="shared" si="13"/>
        <v>215</v>
      </c>
    </row>
    <row r="216" spans="1:24" ht="17.399999999999999" x14ac:dyDescent="0.3">
      <c r="A216" s="11">
        <v>45215</v>
      </c>
      <c r="B216" s="12">
        <v>251060</v>
      </c>
      <c r="C216" s="12" t="s">
        <v>343</v>
      </c>
      <c r="D216" s="12" t="s">
        <v>344</v>
      </c>
      <c r="E216" s="12" t="s">
        <v>345</v>
      </c>
      <c r="F216" s="12" t="s">
        <v>346</v>
      </c>
      <c r="G216" s="12" t="s">
        <v>347</v>
      </c>
      <c r="H216" s="12">
        <v>19.23</v>
      </c>
      <c r="I216" s="12">
        <v>4.7699999999999996</v>
      </c>
      <c r="J216" s="12">
        <v>12.6</v>
      </c>
      <c r="K216" s="12">
        <v>6.63</v>
      </c>
      <c r="L216" s="12">
        <v>21.93</v>
      </c>
      <c r="M216" s="12">
        <v>2</v>
      </c>
      <c r="N216" s="12">
        <v>0</v>
      </c>
      <c r="O216" s="12">
        <v>0</v>
      </c>
      <c r="P216" s="12">
        <v>0</v>
      </c>
      <c r="Q216" s="12">
        <v>0</v>
      </c>
      <c r="R216" s="12">
        <v>46</v>
      </c>
      <c r="S216" s="12">
        <v>0</v>
      </c>
      <c r="T216" s="12">
        <v>3</v>
      </c>
      <c r="U216">
        <f t="shared" si="12"/>
        <v>2204.380000000001</v>
      </c>
      <c r="V216" s="23">
        <f>'Listado Equipos'!$B$8-W216</f>
        <v>40472.6</v>
      </c>
      <c r="W216">
        <f t="shared" si="11"/>
        <v>1868.4</v>
      </c>
      <c r="X216">
        <f t="shared" si="13"/>
        <v>216</v>
      </c>
    </row>
    <row r="217" spans="1:24" ht="17.399999999999999" x14ac:dyDescent="0.3">
      <c r="A217" s="11">
        <v>45216</v>
      </c>
      <c r="B217" s="12">
        <v>251060</v>
      </c>
      <c r="C217" s="12" t="s">
        <v>343</v>
      </c>
      <c r="D217" s="12" t="s">
        <v>344</v>
      </c>
      <c r="E217" s="12" t="s">
        <v>345</v>
      </c>
      <c r="F217" s="12" t="s">
        <v>346</v>
      </c>
      <c r="G217" s="12" t="s">
        <v>347</v>
      </c>
      <c r="H217" s="12">
        <v>15.33</v>
      </c>
      <c r="I217" s="12">
        <v>8.67</v>
      </c>
      <c r="J217" s="12">
        <v>11.03</v>
      </c>
      <c r="K217" s="12">
        <v>4.3</v>
      </c>
      <c r="L217" s="12">
        <v>20.56</v>
      </c>
      <c r="M217" s="12">
        <v>3</v>
      </c>
      <c r="N217" s="12">
        <v>0</v>
      </c>
      <c r="O217" s="12">
        <v>0</v>
      </c>
      <c r="P217" s="12">
        <v>0</v>
      </c>
      <c r="Q217" s="12">
        <v>0</v>
      </c>
      <c r="R217" s="12">
        <v>35</v>
      </c>
      <c r="S217" s="12">
        <v>0</v>
      </c>
      <c r="T217" s="12">
        <v>5</v>
      </c>
      <c r="U217">
        <f t="shared" si="12"/>
        <v>2219.7100000000009</v>
      </c>
      <c r="V217" s="23">
        <f>'Listado Equipos'!$B$8-W217</f>
        <v>40481.97</v>
      </c>
      <c r="W217">
        <f t="shared" si="11"/>
        <v>1859.0300000000002</v>
      </c>
      <c r="X217">
        <f t="shared" si="13"/>
        <v>217</v>
      </c>
    </row>
    <row r="218" spans="1:24" ht="17.399999999999999" x14ac:dyDescent="0.3">
      <c r="A218" s="11">
        <v>45217</v>
      </c>
      <c r="B218" s="12">
        <v>251060</v>
      </c>
      <c r="C218" s="12" t="s">
        <v>343</v>
      </c>
      <c r="D218" s="12" t="s">
        <v>344</v>
      </c>
      <c r="E218" s="12" t="s">
        <v>345</v>
      </c>
      <c r="F218" s="12" t="s">
        <v>346</v>
      </c>
      <c r="G218" s="12" t="s">
        <v>347</v>
      </c>
      <c r="H218" s="12">
        <v>15.25</v>
      </c>
      <c r="I218" s="12">
        <v>8.75</v>
      </c>
      <c r="J218" s="12">
        <v>11.22</v>
      </c>
      <c r="K218" s="12">
        <v>4.03</v>
      </c>
      <c r="L218" s="12">
        <v>21.88</v>
      </c>
      <c r="M218" s="12">
        <v>2</v>
      </c>
      <c r="N218" s="12">
        <v>0</v>
      </c>
      <c r="O218" s="12">
        <v>0</v>
      </c>
      <c r="P218" s="12">
        <v>0</v>
      </c>
      <c r="Q218" s="12">
        <v>0</v>
      </c>
      <c r="R218" s="12">
        <v>29</v>
      </c>
      <c r="S218" s="12">
        <v>0</v>
      </c>
      <c r="T218" s="12">
        <v>3</v>
      </c>
      <c r="U218">
        <f t="shared" si="12"/>
        <v>2234.9600000000009</v>
      </c>
      <c r="V218" s="23">
        <f>'Listado Equipos'!$B$8-W218</f>
        <v>40492.65</v>
      </c>
      <c r="W218">
        <f t="shared" si="11"/>
        <v>1848.3500000000001</v>
      </c>
      <c r="X218">
        <f t="shared" si="13"/>
        <v>218</v>
      </c>
    </row>
    <row r="219" spans="1:24" ht="17.399999999999999" x14ac:dyDescent="0.3">
      <c r="A219" s="11">
        <v>45218</v>
      </c>
      <c r="B219" s="12">
        <v>251060</v>
      </c>
      <c r="C219" s="12" t="s">
        <v>343</v>
      </c>
      <c r="D219" s="12" t="s">
        <v>344</v>
      </c>
      <c r="E219" s="12" t="s">
        <v>345</v>
      </c>
      <c r="F219" s="12" t="s">
        <v>346</v>
      </c>
      <c r="G219" s="12" t="s">
        <v>347</v>
      </c>
      <c r="H219" s="12">
        <v>14.25</v>
      </c>
      <c r="I219" s="12">
        <v>9.75</v>
      </c>
      <c r="J219" s="12">
        <v>12.77</v>
      </c>
      <c r="K219" s="12">
        <v>1.48</v>
      </c>
      <c r="L219" s="12">
        <v>25.09</v>
      </c>
      <c r="M219" s="12">
        <v>2</v>
      </c>
      <c r="N219" s="12">
        <v>0</v>
      </c>
      <c r="O219" s="12">
        <v>0</v>
      </c>
      <c r="P219" s="12">
        <v>0</v>
      </c>
      <c r="Q219" s="12">
        <v>0</v>
      </c>
      <c r="R219" s="12">
        <v>8</v>
      </c>
      <c r="S219" s="12">
        <v>0</v>
      </c>
      <c r="T219" s="12">
        <v>0</v>
      </c>
      <c r="U219">
        <f t="shared" si="12"/>
        <v>2249.2100000000009</v>
      </c>
      <c r="V219" s="23">
        <f>'Listado Equipos'!$B$8-W219</f>
        <v>40502.300000000003</v>
      </c>
      <c r="W219">
        <f t="shared" si="11"/>
        <v>1838.7</v>
      </c>
      <c r="X219">
        <f t="shared" si="13"/>
        <v>219</v>
      </c>
    </row>
    <row r="220" spans="1:24" ht="17.399999999999999" x14ac:dyDescent="0.3">
      <c r="A220" s="11">
        <v>45219</v>
      </c>
      <c r="B220" s="12">
        <v>251060</v>
      </c>
      <c r="C220" s="12" t="s">
        <v>343</v>
      </c>
      <c r="D220" s="12" t="s">
        <v>344</v>
      </c>
      <c r="E220" s="12" t="s">
        <v>345</v>
      </c>
      <c r="F220" s="12" t="s">
        <v>346</v>
      </c>
      <c r="G220" s="12" t="s">
        <v>347</v>
      </c>
      <c r="H220" s="12">
        <v>15.02</v>
      </c>
      <c r="I220" s="12">
        <v>8.98</v>
      </c>
      <c r="J220" s="12">
        <v>12.05</v>
      </c>
      <c r="K220" s="12">
        <v>2.97</v>
      </c>
      <c r="L220" s="12">
        <v>25.43</v>
      </c>
      <c r="M220" s="12">
        <v>2</v>
      </c>
      <c r="N220" s="12">
        <v>0</v>
      </c>
      <c r="O220" s="12">
        <v>2</v>
      </c>
      <c r="P220" s="12">
        <v>0</v>
      </c>
      <c r="Q220" s="12">
        <v>0</v>
      </c>
      <c r="R220" s="12">
        <v>20</v>
      </c>
      <c r="S220" s="12">
        <v>2</v>
      </c>
      <c r="T220" s="12">
        <v>2</v>
      </c>
      <c r="U220">
        <f t="shared" si="12"/>
        <v>2264.2300000000009</v>
      </c>
      <c r="V220" s="23">
        <f>'Listado Equipos'!$B$8-W220</f>
        <v>40512.629999999997</v>
      </c>
      <c r="W220">
        <f t="shared" si="11"/>
        <v>1828.3700000000001</v>
      </c>
      <c r="X220">
        <f t="shared" si="13"/>
        <v>220</v>
      </c>
    </row>
    <row r="221" spans="1:24" ht="17.399999999999999" x14ac:dyDescent="0.3">
      <c r="A221" s="11">
        <v>45220</v>
      </c>
      <c r="B221" s="12">
        <v>251060</v>
      </c>
      <c r="C221" s="12" t="s">
        <v>343</v>
      </c>
      <c r="D221" s="12" t="s">
        <v>344</v>
      </c>
      <c r="E221" s="12" t="s">
        <v>345</v>
      </c>
      <c r="F221" s="12" t="s">
        <v>346</v>
      </c>
      <c r="G221" s="12" t="s">
        <v>347</v>
      </c>
      <c r="H221" s="12">
        <v>12.27</v>
      </c>
      <c r="I221" s="12">
        <v>11.73</v>
      </c>
      <c r="J221" s="12">
        <v>11.32</v>
      </c>
      <c r="K221" s="12">
        <v>0.95</v>
      </c>
      <c r="L221" s="12">
        <v>24.64</v>
      </c>
      <c r="M221" s="12">
        <v>2</v>
      </c>
      <c r="N221" s="12">
        <v>0</v>
      </c>
      <c r="O221" s="12">
        <v>0</v>
      </c>
      <c r="P221" s="12">
        <v>0</v>
      </c>
      <c r="Q221" s="12">
        <v>0</v>
      </c>
      <c r="R221" s="12">
        <v>4</v>
      </c>
      <c r="S221" s="12">
        <v>0</v>
      </c>
      <c r="T221" s="12">
        <v>0</v>
      </c>
      <c r="U221">
        <f t="shared" si="12"/>
        <v>2276.5000000000009</v>
      </c>
      <c r="V221" s="23">
        <f>'Listado Equipos'!$B$8-W221</f>
        <v>40522.160000000003</v>
      </c>
      <c r="W221">
        <f t="shared" si="11"/>
        <v>1818.8400000000001</v>
      </c>
      <c r="X221">
        <f t="shared" si="13"/>
        <v>221</v>
      </c>
    </row>
    <row r="222" spans="1:24" ht="17.399999999999999" x14ac:dyDescent="0.3">
      <c r="A222" s="11">
        <v>45221</v>
      </c>
      <c r="B222" s="12">
        <v>251060</v>
      </c>
      <c r="C222" s="12" t="s">
        <v>343</v>
      </c>
      <c r="D222" s="12" t="s">
        <v>344</v>
      </c>
      <c r="E222" s="12" t="s">
        <v>345</v>
      </c>
      <c r="F222" s="12" t="s">
        <v>346</v>
      </c>
      <c r="G222" s="12" t="s">
        <v>347</v>
      </c>
      <c r="H222" s="12">
        <v>0.95</v>
      </c>
      <c r="I222" s="12">
        <v>23.05</v>
      </c>
      <c r="J222" s="12">
        <v>0.92</v>
      </c>
      <c r="K222" s="12">
        <v>0.03</v>
      </c>
      <c r="L222" s="12">
        <v>1.89</v>
      </c>
      <c r="M222" s="12">
        <v>3</v>
      </c>
      <c r="N222" s="12">
        <v>0</v>
      </c>
      <c r="O222" s="12">
        <v>0</v>
      </c>
      <c r="P222" s="12">
        <v>0</v>
      </c>
      <c r="Q222" s="12">
        <v>0</v>
      </c>
      <c r="R222" s="12">
        <v>0</v>
      </c>
      <c r="S222" s="12">
        <v>0</v>
      </c>
      <c r="T222" s="12">
        <v>0</v>
      </c>
      <c r="U222">
        <f t="shared" si="12"/>
        <v>2277.4500000000007</v>
      </c>
      <c r="V222" s="23">
        <f>'Listado Equipos'!$B$8-W222</f>
        <v>40534.839999999997</v>
      </c>
      <c r="W222">
        <f t="shared" si="11"/>
        <v>1806.16</v>
      </c>
      <c r="X222">
        <f t="shared" si="13"/>
        <v>222</v>
      </c>
    </row>
    <row r="223" spans="1:24" ht="17.399999999999999" x14ac:dyDescent="0.3">
      <c r="A223" s="11">
        <v>45222</v>
      </c>
      <c r="B223" s="12">
        <v>251060</v>
      </c>
      <c r="C223" s="12" t="s">
        <v>343</v>
      </c>
      <c r="D223" s="12" t="s">
        <v>344</v>
      </c>
      <c r="E223" s="12" t="s">
        <v>345</v>
      </c>
      <c r="F223" s="12" t="s">
        <v>346</v>
      </c>
      <c r="G223" s="12" t="s">
        <v>347</v>
      </c>
      <c r="H223" s="12">
        <v>16.7</v>
      </c>
      <c r="I223" s="12">
        <v>7.3</v>
      </c>
      <c r="J223" s="12">
        <v>15.47</v>
      </c>
      <c r="K223" s="12">
        <v>1.23</v>
      </c>
      <c r="L223" s="12">
        <v>33.35</v>
      </c>
      <c r="M223" s="12">
        <v>3</v>
      </c>
      <c r="N223" s="12">
        <v>0</v>
      </c>
      <c r="O223" s="12">
        <v>0</v>
      </c>
      <c r="P223" s="12">
        <v>1</v>
      </c>
      <c r="Q223" s="12">
        <v>0</v>
      </c>
      <c r="R223" s="12">
        <v>3</v>
      </c>
      <c r="S223" s="12">
        <v>0</v>
      </c>
      <c r="T223" s="12">
        <v>0</v>
      </c>
      <c r="U223">
        <f t="shared" si="12"/>
        <v>2294.1500000000005</v>
      </c>
      <c r="V223" s="23">
        <f>'Listado Equipos'!$B$8-W223</f>
        <v>40539.97</v>
      </c>
      <c r="W223">
        <f t="shared" si="11"/>
        <v>1801.03</v>
      </c>
      <c r="X223">
        <f t="shared" si="13"/>
        <v>223</v>
      </c>
    </row>
    <row r="224" spans="1:24" ht="17.399999999999999" x14ac:dyDescent="0.3">
      <c r="A224" s="11">
        <v>45223</v>
      </c>
      <c r="B224" s="12">
        <v>251060</v>
      </c>
      <c r="C224" s="12" t="s">
        <v>343</v>
      </c>
      <c r="D224" s="12" t="s">
        <v>344</v>
      </c>
      <c r="E224" s="12" t="s">
        <v>345</v>
      </c>
      <c r="F224" s="12" t="s">
        <v>346</v>
      </c>
      <c r="G224" s="12" t="s">
        <v>347</v>
      </c>
      <c r="H224" s="12">
        <v>10.130000000000001</v>
      </c>
      <c r="I224" s="12">
        <v>13.87</v>
      </c>
      <c r="J224" s="12">
        <v>8.35</v>
      </c>
      <c r="K224" s="12">
        <v>1.78</v>
      </c>
      <c r="L224" s="12">
        <v>15.55</v>
      </c>
      <c r="M224" s="12">
        <v>2</v>
      </c>
      <c r="N224" s="12">
        <v>0</v>
      </c>
      <c r="O224" s="12">
        <v>0</v>
      </c>
      <c r="P224" s="12">
        <v>0</v>
      </c>
      <c r="Q224" s="12">
        <v>0</v>
      </c>
      <c r="R224" s="12">
        <v>16</v>
      </c>
      <c r="S224" s="12">
        <v>0</v>
      </c>
      <c r="T224" s="12">
        <v>2</v>
      </c>
      <c r="U224">
        <f t="shared" si="12"/>
        <v>2304.2800000000007</v>
      </c>
      <c r="V224" s="23">
        <f>'Listado Equipos'!$B$8-W224</f>
        <v>40552.6</v>
      </c>
      <c r="W224">
        <f t="shared" si="11"/>
        <v>1788.3999999999999</v>
      </c>
      <c r="X224">
        <f t="shared" si="13"/>
        <v>224</v>
      </c>
    </row>
    <row r="225" spans="1:24" ht="17.399999999999999" x14ac:dyDescent="0.3">
      <c r="A225" s="11">
        <v>45224</v>
      </c>
      <c r="B225" s="12">
        <v>251060</v>
      </c>
      <c r="C225" s="12" t="s">
        <v>343</v>
      </c>
      <c r="D225" s="12" t="s">
        <v>344</v>
      </c>
      <c r="E225" s="12" t="s">
        <v>345</v>
      </c>
      <c r="F225" s="12" t="s">
        <v>346</v>
      </c>
      <c r="G225" s="12" t="s">
        <v>347</v>
      </c>
      <c r="H225" s="12">
        <v>9.58</v>
      </c>
      <c r="I225" s="12">
        <v>14.42</v>
      </c>
      <c r="J225" s="12">
        <v>8.3699999999999992</v>
      </c>
      <c r="K225" s="12">
        <v>1.22</v>
      </c>
      <c r="L225" s="12">
        <v>17.3</v>
      </c>
      <c r="M225" s="12">
        <v>3</v>
      </c>
      <c r="N225" s="12">
        <v>0</v>
      </c>
      <c r="O225" s="12">
        <v>0</v>
      </c>
      <c r="P225" s="12">
        <v>0</v>
      </c>
      <c r="Q225" s="12">
        <v>0</v>
      </c>
      <c r="R225" s="12">
        <v>4</v>
      </c>
      <c r="S225" s="12">
        <v>0</v>
      </c>
      <c r="T225" s="12">
        <v>0</v>
      </c>
      <c r="U225">
        <f t="shared" si="12"/>
        <v>2313.8600000000006</v>
      </c>
      <c r="V225" s="23">
        <f>'Listado Equipos'!$B$8-W225</f>
        <v>40566.199999999997</v>
      </c>
      <c r="W225">
        <f t="shared" si="11"/>
        <v>1774.8</v>
      </c>
      <c r="X225">
        <f t="shared" si="13"/>
        <v>225</v>
      </c>
    </row>
    <row r="226" spans="1:24" ht="17.399999999999999" x14ac:dyDescent="0.3">
      <c r="A226" s="11">
        <v>45225</v>
      </c>
      <c r="B226" s="12">
        <v>251060</v>
      </c>
      <c r="C226" s="12" t="s">
        <v>343</v>
      </c>
      <c r="D226" s="12" t="s">
        <v>344</v>
      </c>
      <c r="E226" s="12" t="s">
        <v>345</v>
      </c>
      <c r="F226" s="12" t="s">
        <v>346</v>
      </c>
      <c r="G226" s="12" t="s">
        <v>347</v>
      </c>
      <c r="H226" s="12">
        <v>11.53</v>
      </c>
      <c r="I226" s="12">
        <v>12.47</v>
      </c>
      <c r="J226" s="12">
        <v>10.6</v>
      </c>
      <c r="K226" s="12">
        <v>0.93</v>
      </c>
      <c r="L226" s="12">
        <v>22.57</v>
      </c>
      <c r="M226" s="12">
        <v>2</v>
      </c>
      <c r="N226" s="12">
        <v>0</v>
      </c>
      <c r="O226" s="12">
        <v>0</v>
      </c>
      <c r="P226" s="12">
        <v>0</v>
      </c>
      <c r="Q226" s="12">
        <v>0</v>
      </c>
      <c r="R226" s="12">
        <v>3</v>
      </c>
      <c r="S226" s="12">
        <v>0</v>
      </c>
      <c r="T226" s="12">
        <v>1</v>
      </c>
      <c r="U226">
        <f t="shared" si="12"/>
        <v>2325.3900000000008</v>
      </c>
      <c r="V226" s="23">
        <f>'Listado Equipos'!$B$8-W226</f>
        <v>40581.120000000003</v>
      </c>
      <c r="W226">
        <f t="shared" si="11"/>
        <v>1759.8799999999999</v>
      </c>
      <c r="X226">
        <f t="shared" si="13"/>
        <v>226</v>
      </c>
    </row>
    <row r="227" spans="1:24" ht="17.399999999999999" x14ac:dyDescent="0.3">
      <c r="A227" s="11">
        <v>45226</v>
      </c>
      <c r="B227" s="12">
        <v>251060</v>
      </c>
      <c r="C227" s="12" t="s">
        <v>343</v>
      </c>
      <c r="D227" s="12" t="s">
        <v>344</v>
      </c>
      <c r="E227" s="12" t="s">
        <v>345</v>
      </c>
      <c r="F227" s="12" t="s">
        <v>346</v>
      </c>
      <c r="G227" s="12" t="s">
        <v>347</v>
      </c>
      <c r="H227" s="12">
        <v>13.12</v>
      </c>
      <c r="I227" s="12">
        <v>10.88</v>
      </c>
      <c r="J227" s="12">
        <v>11.53</v>
      </c>
      <c r="K227" s="12">
        <v>1.58</v>
      </c>
      <c r="L227" s="12">
        <v>23.64</v>
      </c>
      <c r="M227" s="12">
        <v>2</v>
      </c>
      <c r="N227" s="12">
        <v>0</v>
      </c>
      <c r="O227" s="12">
        <v>0</v>
      </c>
      <c r="P227" s="12">
        <v>0</v>
      </c>
      <c r="Q227" s="12">
        <v>0</v>
      </c>
      <c r="R227" s="12">
        <v>5</v>
      </c>
      <c r="S227" s="12">
        <v>0</v>
      </c>
      <c r="T227" s="12">
        <v>1</v>
      </c>
      <c r="U227">
        <f t="shared" si="12"/>
        <v>2338.5100000000007</v>
      </c>
      <c r="V227" s="23">
        <f>'Listado Equipos'!$B$8-W227</f>
        <v>40596.57</v>
      </c>
      <c r="W227">
        <f t="shared" si="11"/>
        <v>1744.4299999999998</v>
      </c>
      <c r="X227">
        <f t="shared" si="13"/>
        <v>227</v>
      </c>
    </row>
    <row r="228" spans="1:24" ht="17.399999999999999" x14ac:dyDescent="0.3">
      <c r="A228" s="11">
        <v>45227</v>
      </c>
      <c r="B228" s="12">
        <v>251060</v>
      </c>
      <c r="C228" s="12" t="s">
        <v>343</v>
      </c>
      <c r="D228" s="12" t="s">
        <v>344</v>
      </c>
      <c r="E228" s="12" t="s">
        <v>345</v>
      </c>
      <c r="F228" s="12" t="s">
        <v>346</v>
      </c>
      <c r="G228" s="12" t="s">
        <v>347</v>
      </c>
      <c r="H228" s="12">
        <v>10.33</v>
      </c>
      <c r="I228" s="12">
        <v>13.67</v>
      </c>
      <c r="J228" s="12">
        <v>8.5299999999999994</v>
      </c>
      <c r="K228" s="12">
        <v>1.8</v>
      </c>
      <c r="L228" s="12">
        <v>16.23</v>
      </c>
      <c r="M228" s="12">
        <v>2</v>
      </c>
      <c r="N228" s="12">
        <v>0</v>
      </c>
      <c r="O228" s="12">
        <v>0</v>
      </c>
      <c r="P228" s="12">
        <v>0</v>
      </c>
      <c r="Q228" s="12">
        <v>0</v>
      </c>
      <c r="R228" s="12">
        <v>9</v>
      </c>
      <c r="S228" s="12">
        <v>0</v>
      </c>
      <c r="T228" s="12">
        <v>1</v>
      </c>
      <c r="U228">
        <f t="shared" si="12"/>
        <v>2348.8400000000006</v>
      </c>
      <c r="V228" s="23">
        <f>'Listado Equipos'!$B$8-W228</f>
        <v>40606.04</v>
      </c>
      <c r="W228">
        <f t="shared" si="11"/>
        <v>1734.9599999999998</v>
      </c>
      <c r="X228">
        <f t="shared" si="13"/>
        <v>228</v>
      </c>
    </row>
    <row r="229" spans="1:24" ht="17.399999999999999" x14ac:dyDescent="0.3">
      <c r="A229" s="11">
        <v>45228</v>
      </c>
      <c r="B229" s="12">
        <v>251060</v>
      </c>
      <c r="C229" s="12" t="s">
        <v>343</v>
      </c>
      <c r="D229" s="12" t="s">
        <v>344</v>
      </c>
      <c r="E229" s="12" t="s">
        <v>345</v>
      </c>
      <c r="F229" s="12" t="s">
        <v>346</v>
      </c>
      <c r="G229" s="12" t="s">
        <v>347</v>
      </c>
      <c r="H229" s="12">
        <v>7.35</v>
      </c>
      <c r="I229" s="12">
        <v>16.649999999999999</v>
      </c>
      <c r="J229" s="12">
        <v>5.93</v>
      </c>
      <c r="K229" s="12">
        <v>1.42</v>
      </c>
      <c r="L229" s="12">
        <v>8.2799999999999994</v>
      </c>
      <c r="M229" s="12">
        <v>3</v>
      </c>
      <c r="N229" s="12">
        <v>0</v>
      </c>
      <c r="O229" s="12">
        <v>0</v>
      </c>
      <c r="P229" s="12">
        <v>0</v>
      </c>
      <c r="Q229" s="12">
        <v>0</v>
      </c>
      <c r="R229" s="12">
        <v>7</v>
      </c>
      <c r="S229" s="12">
        <v>0</v>
      </c>
      <c r="T229" s="12">
        <v>0</v>
      </c>
      <c r="U229">
        <f t="shared" si="12"/>
        <v>2356.1900000000005</v>
      </c>
      <c r="V229" s="23">
        <f>'Listado Equipos'!$B$8-W229</f>
        <v>40618.51</v>
      </c>
      <c r="W229">
        <f t="shared" si="11"/>
        <v>1722.4899999999998</v>
      </c>
      <c r="X229">
        <f t="shared" si="13"/>
        <v>229</v>
      </c>
    </row>
    <row r="230" spans="1:24" ht="17.399999999999999" x14ac:dyDescent="0.3">
      <c r="A230" s="11">
        <v>45229</v>
      </c>
      <c r="B230" s="12">
        <v>251060</v>
      </c>
      <c r="C230" s="12" t="s">
        <v>343</v>
      </c>
      <c r="D230" s="12" t="s">
        <v>344</v>
      </c>
      <c r="E230" s="12" t="s">
        <v>345</v>
      </c>
      <c r="F230" s="12" t="s">
        <v>346</v>
      </c>
      <c r="G230" s="12" t="s">
        <v>347</v>
      </c>
      <c r="H230" s="12">
        <v>11.88</v>
      </c>
      <c r="I230" s="12">
        <v>12.12</v>
      </c>
      <c r="J230" s="12">
        <v>9.8699999999999992</v>
      </c>
      <c r="K230" s="12">
        <v>2.02</v>
      </c>
      <c r="L230" s="12">
        <v>21.17</v>
      </c>
      <c r="M230" s="12">
        <v>2</v>
      </c>
      <c r="N230" s="12">
        <v>0</v>
      </c>
      <c r="O230" s="12">
        <v>0</v>
      </c>
      <c r="P230" s="12">
        <v>0</v>
      </c>
      <c r="Q230" s="12">
        <v>0</v>
      </c>
      <c r="R230" s="12">
        <v>8</v>
      </c>
      <c r="S230" s="12">
        <v>0</v>
      </c>
      <c r="T230" s="12">
        <v>0</v>
      </c>
      <c r="U230">
        <f t="shared" si="12"/>
        <v>2368.0700000000006</v>
      </c>
      <c r="V230" s="23">
        <f>'Listado Equipos'!$B$8-W230</f>
        <v>40619.879999999997</v>
      </c>
      <c r="W230">
        <f t="shared" si="11"/>
        <v>1721.12</v>
      </c>
      <c r="X230">
        <f t="shared" si="13"/>
        <v>230</v>
      </c>
    </row>
    <row r="231" spans="1:24" ht="17.399999999999999" x14ac:dyDescent="0.3">
      <c r="A231" s="11">
        <v>45230</v>
      </c>
      <c r="B231" s="12">
        <v>251060</v>
      </c>
      <c r="C231" s="12" t="s">
        <v>343</v>
      </c>
      <c r="D231" s="12" t="s">
        <v>344</v>
      </c>
      <c r="E231" s="12" t="s">
        <v>345</v>
      </c>
      <c r="F231" s="12" t="s">
        <v>346</v>
      </c>
      <c r="G231" s="12" t="s">
        <v>347</v>
      </c>
      <c r="H231" s="12">
        <v>12</v>
      </c>
      <c r="I231" s="12">
        <v>12</v>
      </c>
      <c r="J231" s="12">
        <v>10.62</v>
      </c>
      <c r="K231" s="12">
        <v>1.38</v>
      </c>
      <c r="L231" s="12">
        <v>17.899999999999999</v>
      </c>
      <c r="M231" s="12">
        <v>2</v>
      </c>
      <c r="N231" s="12">
        <v>0</v>
      </c>
      <c r="O231" s="12">
        <v>0</v>
      </c>
      <c r="P231" s="12">
        <v>0</v>
      </c>
      <c r="Q231" s="12">
        <v>0</v>
      </c>
      <c r="R231" s="12">
        <v>6</v>
      </c>
      <c r="S231" s="12">
        <v>0</v>
      </c>
      <c r="T231" s="12">
        <v>0</v>
      </c>
      <c r="U231">
        <f t="shared" si="12"/>
        <v>2380.0700000000006</v>
      </c>
      <c r="V231" s="23">
        <f>'Listado Equipos'!$B$8-W231</f>
        <v>40632.46</v>
      </c>
      <c r="W231">
        <f t="shared" si="11"/>
        <v>1708.54</v>
      </c>
      <c r="X231">
        <f t="shared" si="13"/>
        <v>231</v>
      </c>
    </row>
    <row r="232" spans="1:24" ht="17.399999999999999" x14ac:dyDescent="0.3">
      <c r="A232" s="11">
        <v>45231</v>
      </c>
      <c r="B232" s="12">
        <v>251060</v>
      </c>
      <c r="C232" s="12" t="s">
        <v>343</v>
      </c>
      <c r="D232" s="12" t="s">
        <v>344</v>
      </c>
      <c r="E232" s="12" t="s">
        <v>345</v>
      </c>
      <c r="F232" s="12" t="s">
        <v>346</v>
      </c>
      <c r="G232" s="12" t="s">
        <v>347</v>
      </c>
      <c r="H232" s="12">
        <v>16.43</v>
      </c>
      <c r="I232" s="12">
        <v>7.57</v>
      </c>
      <c r="J232" s="12">
        <v>14.2</v>
      </c>
      <c r="K232" s="12">
        <v>2.23</v>
      </c>
      <c r="L232" s="12">
        <v>25.69</v>
      </c>
      <c r="M232" s="12">
        <v>2</v>
      </c>
      <c r="N232" s="12">
        <v>0</v>
      </c>
      <c r="O232" s="12">
        <v>0</v>
      </c>
      <c r="P232" s="12">
        <v>0</v>
      </c>
      <c r="Q232" s="12">
        <v>0</v>
      </c>
      <c r="R232" s="12">
        <v>6</v>
      </c>
      <c r="S232" s="12">
        <v>0</v>
      </c>
      <c r="T232" s="12">
        <v>0</v>
      </c>
      <c r="U232">
        <f t="shared" si="12"/>
        <v>2396.5000000000005</v>
      </c>
      <c r="V232" s="23">
        <f>'Listado Equipos'!$B$8-W232</f>
        <v>40644.28</v>
      </c>
      <c r="W232">
        <f t="shared" si="11"/>
        <v>1696.72</v>
      </c>
      <c r="X232">
        <f t="shared" si="13"/>
        <v>232</v>
      </c>
    </row>
    <row r="233" spans="1:24" ht="17.399999999999999" x14ac:dyDescent="0.3">
      <c r="A233" s="11">
        <v>45232</v>
      </c>
      <c r="B233" s="12">
        <v>251060</v>
      </c>
      <c r="C233" s="12" t="s">
        <v>343</v>
      </c>
      <c r="D233" s="12" t="s">
        <v>344</v>
      </c>
      <c r="E233" s="12" t="s">
        <v>345</v>
      </c>
      <c r="F233" s="12" t="s">
        <v>346</v>
      </c>
      <c r="G233" s="12" t="s">
        <v>347</v>
      </c>
      <c r="H233" s="12">
        <v>15.45</v>
      </c>
      <c r="I233" s="12">
        <v>8.5500000000000007</v>
      </c>
      <c r="J233" s="12">
        <v>13.32</v>
      </c>
      <c r="K233" s="12">
        <v>2.13</v>
      </c>
      <c r="L233" s="12">
        <v>24.69</v>
      </c>
      <c r="M233" s="12">
        <v>2</v>
      </c>
      <c r="N233" s="12">
        <v>0</v>
      </c>
      <c r="O233" s="12">
        <v>0</v>
      </c>
      <c r="P233" s="12">
        <v>0</v>
      </c>
      <c r="Q233" s="12">
        <v>0</v>
      </c>
      <c r="R233" s="12">
        <v>13</v>
      </c>
      <c r="S233" s="12">
        <v>0</v>
      </c>
      <c r="T233" s="12">
        <v>2</v>
      </c>
      <c r="U233">
        <f t="shared" si="12"/>
        <v>2411.9500000000003</v>
      </c>
      <c r="V233" s="23">
        <f>'Listado Equipos'!$B$8-W233</f>
        <v>40653.58</v>
      </c>
      <c r="W233">
        <f t="shared" si="11"/>
        <v>1687.42</v>
      </c>
      <c r="X233">
        <f t="shared" si="13"/>
        <v>233</v>
      </c>
    </row>
    <row r="234" spans="1:24" ht="17.399999999999999" x14ac:dyDescent="0.3">
      <c r="A234" s="11">
        <v>45233</v>
      </c>
      <c r="B234" s="12">
        <v>251060</v>
      </c>
      <c r="C234" s="12" t="s">
        <v>343</v>
      </c>
      <c r="D234" s="12" t="s">
        <v>344</v>
      </c>
      <c r="E234" s="12" t="s">
        <v>345</v>
      </c>
      <c r="F234" s="12" t="s">
        <v>346</v>
      </c>
      <c r="G234" s="12" t="s">
        <v>347</v>
      </c>
      <c r="H234" s="12">
        <v>17.28</v>
      </c>
      <c r="I234" s="12">
        <v>6.72</v>
      </c>
      <c r="J234" s="12">
        <v>15.47</v>
      </c>
      <c r="K234" s="12">
        <v>1.82</v>
      </c>
      <c r="L234" s="12">
        <v>30.5</v>
      </c>
      <c r="M234" s="12">
        <v>2</v>
      </c>
      <c r="N234" s="12">
        <v>0</v>
      </c>
      <c r="O234" s="12">
        <v>0</v>
      </c>
      <c r="P234" s="12">
        <v>0</v>
      </c>
      <c r="Q234" s="12">
        <v>0</v>
      </c>
      <c r="R234" s="12">
        <v>6</v>
      </c>
      <c r="S234" s="12">
        <v>0</v>
      </c>
      <c r="T234" s="12">
        <v>0</v>
      </c>
      <c r="U234">
        <f t="shared" si="12"/>
        <v>2429.2300000000005</v>
      </c>
      <c r="V234" s="23">
        <f>'Listado Equipos'!$B$8-W234</f>
        <v>40662.730000000003</v>
      </c>
      <c r="W234">
        <f t="shared" si="11"/>
        <v>1678.27</v>
      </c>
      <c r="X234">
        <f t="shared" si="13"/>
        <v>234</v>
      </c>
    </row>
    <row r="235" spans="1:24" ht="17.399999999999999" x14ac:dyDescent="0.3">
      <c r="A235" s="11">
        <v>45234</v>
      </c>
      <c r="B235" s="12">
        <v>251060</v>
      </c>
      <c r="C235" s="12" t="s">
        <v>343</v>
      </c>
      <c r="D235" s="12" t="s">
        <v>344</v>
      </c>
      <c r="E235" s="12" t="s">
        <v>345</v>
      </c>
      <c r="F235" s="12" t="s">
        <v>346</v>
      </c>
      <c r="G235" s="12" t="s">
        <v>347</v>
      </c>
      <c r="H235" s="12">
        <v>11.83</v>
      </c>
      <c r="I235" s="12">
        <v>12.17</v>
      </c>
      <c r="J235" s="12">
        <v>9.48</v>
      </c>
      <c r="K235" s="12">
        <v>2.35</v>
      </c>
      <c r="L235" s="12">
        <v>16.5</v>
      </c>
      <c r="M235" s="12">
        <v>2</v>
      </c>
      <c r="N235" s="12">
        <v>0</v>
      </c>
      <c r="O235" s="12">
        <v>0</v>
      </c>
      <c r="P235" s="12">
        <v>0</v>
      </c>
      <c r="Q235" s="12">
        <v>0</v>
      </c>
      <c r="R235" s="12">
        <v>8</v>
      </c>
      <c r="S235" s="12">
        <v>0</v>
      </c>
      <c r="T235" s="12">
        <v>0</v>
      </c>
      <c r="U235">
        <f t="shared" si="12"/>
        <v>2441.0600000000004</v>
      </c>
      <c r="V235" s="23">
        <f>'Listado Equipos'!$B$8-W235</f>
        <v>40667.21</v>
      </c>
      <c r="W235">
        <f t="shared" si="11"/>
        <v>1673.79</v>
      </c>
      <c r="X235">
        <f t="shared" si="13"/>
        <v>235</v>
      </c>
    </row>
    <row r="236" spans="1:24" ht="17.399999999999999" x14ac:dyDescent="0.3">
      <c r="A236" s="11">
        <v>45235</v>
      </c>
      <c r="B236" s="12">
        <v>251060</v>
      </c>
      <c r="C236" s="12" t="s">
        <v>343</v>
      </c>
      <c r="D236" s="12" t="s">
        <v>344</v>
      </c>
      <c r="E236" s="12" t="s">
        <v>345</v>
      </c>
      <c r="F236" s="12" t="s">
        <v>346</v>
      </c>
      <c r="G236" s="12" t="s">
        <v>347</v>
      </c>
      <c r="H236" s="12">
        <v>6.62</v>
      </c>
      <c r="I236" s="12">
        <v>17.38</v>
      </c>
      <c r="J236" s="12">
        <v>5.47</v>
      </c>
      <c r="K236" s="12">
        <v>1.1499999999999999</v>
      </c>
      <c r="L236" s="12">
        <v>9.07</v>
      </c>
      <c r="M236" s="12">
        <v>2</v>
      </c>
      <c r="N236" s="12">
        <v>0</v>
      </c>
      <c r="O236" s="12">
        <v>0</v>
      </c>
      <c r="P236" s="12">
        <v>0</v>
      </c>
      <c r="Q236" s="12">
        <v>0</v>
      </c>
      <c r="R236" s="12">
        <v>6</v>
      </c>
      <c r="S236" s="12">
        <v>0</v>
      </c>
      <c r="T236" s="12">
        <v>1</v>
      </c>
      <c r="U236">
        <f t="shared" si="12"/>
        <v>2447.6800000000003</v>
      </c>
      <c r="V236" s="23">
        <f>'Listado Equipos'!$B$8-W236</f>
        <v>40676.11</v>
      </c>
      <c r="W236">
        <f t="shared" si="11"/>
        <v>1664.8899999999999</v>
      </c>
      <c r="X236">
        <f t="shared" si="13"/>
        <v>236</v>
      </c>
    </row>
    <row r="237" spans="1:24" ht="17.399999999999999" x14ac:dyDescent="0.3">
      <c r="A237" s="11">
        <v>45236</v>
      </c>
      <c r="B237" s="12">
        <v>251060</v>
      </c>
      <c r="C237" s="12" t="s">
        <v>343</v>
      </c>
      <c r="D237" s="12" t="s">
        <v>344</v>
      </c>
      <c r="E237" s="12" t="s">
        <v>345</v>
      </c>
      <c r="F237" s="12" t="s">
        <v>346</v>
      </c>
      <c r="G237" s="12" t="s">
        <v>347</v>
      </c>
      <c r="H237" s="12">
        <v>9.8000000000000007</v>
      </c>
      <c r="I237" s="12">
        <v>14.2</v>
      </c>
      <c r="J237" s="12">
        <v>9.0500000000000007</v>
      </c>
      <c r="K237" s="12">
        <v>0.75</v>
      </c>
      <c r="L237" s="12">
        <v>19.91</v>
      </c>
      <c r="M237" s="12">
        <v>2</v>
      </c>
      <c r="N237" s="12">
        <v>0</v>
      </c>
      <c r="O237" s="12">
        <v>0</v>
      </c>
      <c r="P237" s="12">
        <v>0</v>
      </c>
      <c r="Q237" s="12">
        <v>0</v>
      </c>
      <c r="R237" s="12">
        <v>2</v>
      </c>
      <c r="S237" s="12">
        <v>0</v>
      </c>
      <c r="T237" s="12">
        <v>0</v>
      </c>
      <c r="U237">
        <f t="shared" si="12"/>
        <v>2457.4800000000005</v>
      </c>
      <c r="V237" s="23">
        <f>'Listado Equipos'!$B$8-W237</f>
        <v>40676.71</v>
      </c>
      <c r="W237">
        <f t="shared" si="11"/>
        <v>1664.29</v>
      </c>
      <c r="X237">
        <f t="shared" si="13"/>
        <v>237</v>
      </c>
    </row>
    <row r="238" spans="1:24" ht="17.399999999999999" x14ac:dyDescent="0.3">
      <c r="A238" s="11">
        <v>45237</v>
      </c>
      <c r="B238" s="12">
        <v>251060</v>
      </c>
      <c r="C238" s="12" t="s">
        <v>343</v>
      </c>
      <c r="D238" s="12" t="s">
        <v>344</v>
      </c>
      <c r="E238" s="12" t="s">
        <v>345</v>
      </c>
      <c r="F238" s="12" t="s">
        <v>346</v>
      </c>
      <c r="G238" s="12" t="s">
        <v>347</v>
      </c>
      <c r="H238" s="12">
        <v>14.6</v>
      </c>
      <c r="I238" s="12">
        <v>9.4</v>
      </c>
      <c r="J238" s="12">
        <v>12.22</v>
      </c>
      <c r="K238" s="12">
        <v>2.38</v>
      </c>
      <c r="L238" s="12">
        <v>21.98</v>
      </c>
      <c r="M238" s="12">
        <v>2</v>
      </c>
      <c r="N238" s="12">
        <v>0</v>
      </c>
      <c r="O238" s="12">
        <v>0</v>
      </c>
      <c r="P238" s="12">
        <v>0</v>
      </c>
      <c r="Q238" s="12">
        <v>0</v>
      </c>
      <c r="R238" s="12">
        <v>13</v>
      </c>
      <c r="S238" s="12">
        <v>0</v>
      </c>
      <c r="T238" s="12">
        <v>1</v>
      </c>
      <c r="U238">
        <f t="shared" si="12"/>
        <v>2472.0800000000004</v>
      </c>
      <c r="V238" s="23">
        <f>'Listado Equipos'!$B$8-W238</f>
        <v>40680.79</v>
      </c>
      <c r="W238">
        <f t="shared" si="11"/>
        <v>1660.21</v>
      </c>
      <c r="X238">
        <f t="shared" si="13"/>
        <v>238</v>
      </c>
    </row>
    <row r="239" spans="1:24" ht="17.399999999999999" x14ac:dyDescent="0.3">
      <c r="A239" s="11">
        <v>45238</v>
      </c>
      <c r="B239" s="12">
        <v>251060</v>
      </c>
      <c r="C239" s="12" t="s">
        <v>343</v>
      </c>
      <c r="D239" s="12" t="s">
        <v>344</v>
      </c>
      <c r="E239" s="12" t="s">
        <v>345</v>
      </c>
      <c r="F239" s="12" t="s">
        <v>346</v>
      </c>
      <c r="G239" s="12" t="s">
        <v>347</v>
      </c>
      <c r="H239" s="12">
        <v>12.67</v>
      </c>
      <c r="I239" s="12">
        <v>11.33</v>
      </c>
      <c r="J239" s="12">
        <v>11.25</v>
      </c>
      <c r="K239" s="12">
        <v>1.42</v>
      </c>
      <c r="L239" s="12">
        <v>20.52</v>
      </c>
      <c r="M239" s="12">
        <v>2</v>
      </c>
      <c r="N239" s="12">
        <v>0</v>
      </c>
      <c r="O239" s="12">
        <v>0</v>
      </c>
      <c r="P239" s="12">
        <v>0</v>
      </c>
      <c r="Q239" s="12">
        <v>0</v>
      </c>
      <c r="R239" s="12">
        <v>7</v>
      </c>
      <c r="S239" s="12">
        <v>0</v>
      </c>
      <c r="T239" s="12">
        <v>1</v>
      </c>
      <c r="U239">
        <f t="shared" si="12"/>
        <v>2484.7500000000005</v>
      </c>
      <c r="V239" s="23">
        <f>'Listado Equipos'!$B$8-W239</f>
        <v>40693.22</v>
      </c>
      <c r="W239">
        <f t="shared" si="11"/>
        <v>1647.78</v>
      </c>
      <c r="X239">
        <f t="shared" si="13"/>
        <v>239</v>
      </c>
    </row>
    <row r="240" spans="1:24" ht="17.399999999999999" x14ac:dyDescent="0.3">
      <c r="A240" s="11">
        <v>45239</v>
      </c>
      <c r="B240" s="12">
        <v>251060</v>
      </c>
      <c r="C240" s="12" t="s">
        <v>343</v>
      </c>
      <c r="D240" s="12" t="s">
        <v>344</v>
      </c>
      <c r="E240" s="12" t="s">
        <v>345</v>
      </c>
      <c r="F240" s="12" t="s">
        <v>346</v>
      </c>
      <c r="G240" s="12" t="s">
        <v>347</v>
      </c>
      <c r="H240" s="12">
        <v>13.02</v>
      </c>
      <c r="I240" s="12">
        <v>10.98</v>
      </c>
      <c r="J240" s="12">
        <v>11.32</v>
      </c>
      <c r="K240" s="12">
        <v>1.7</v>
      </c>
      <c r="L240" s="12">
        <v>21.39</v>
      </c>
      <c r="M240" s="12">
        <v>2</v>
      </c>
      <c r="N240" s="12">
        <v>0</v>
      </c>
      <c r="O240" s="12">
        <v>0</v>
      </c>
      <c r="P240" s="12">
        <v>0</v>
      </c>
      <c r="Q240" s="12">
        <v>0</v>
      </c>
      <c r="R240" s="12">
        <v>9</v>
      </c>
      <c r="S240" s="12">
        <v>0</v>
      </c>
      <c r="T240" s="12">
        <v>1</v>
      </c>
      <c r="U240">
        <f t="shared" si="12"/>
        <v>2497.7700000000004</v>
      </c>
      <c r="V240" s="23">
        <f>'Listado Equipos'!$B$8-W240</f>
        <v>40702.19</v>
      </c>
      <c r="W240">
        <f t="shared" si="11"/>
        <v>1638.81</v>
      </c>
      <c r="X240">
        <f t="shared" si="13"/>
        <v>240</v>
      </c>
    </row>
    <row r="241" spans="1:24" ht="17.399999999999999" x14ac:dyDescent="0.3">
      <c r="A241" s="11">
        <v>45240</v>
      </c>
      <c r="B241" s="12">
        <v>251060</v>
      </c>
      <c r="C241" s="12" t="s">
        <v>343</v>
      </c>
      <c r="D241" s="12" t="s">
        <v>344</v>
      </c>
      <c r="E241" s="12" t="s">
        <v>345</v>
      </c>
      <c r="F241" s="12" t="s">
        <v>346</v>
      </c>
      <c r="G241" s="12" t="s">
        <v>347</v>
      </c>
      <c r="H241" s="12">
        <v>12.85</v>
      </c>
      <c r="I241" s="12">
        <v>11.15</v>
      </c>
      <c r="J241" s="12">
        <v>11.38</v>
      </c>
      <c r="K241" s="12">
        <v>1.47</v>
      </c>
      <c r="L241" s="12">
        <v>23.27</v>
      </c>
      <c r="M241" s="12">
        <v>2</v>
      </c>
      <c r="N241" s="12">
        <v>0</v>
      </c>
      <c r="O241" s="12">
        <v>0</v>
      </c>
      <c r="P241" s="12">
        <v>0</v>
      </c>
      <c r="Q241" s="12">
        <v>0</v>
      </c>
      <c r="R241" s="12">
        <v>8</v>
      </c>
      <c r="S241" s="12">
        <v>0</v>
      </c>
      <c r="T241" s="12">
        <v>0</v>
      </c>
      <c r="U241">
        <f t="shared" si="12"/>
        <v>2510.6200000000003</v>
      </c>
      <c r="V241" s="23">
        <f>'Listado Equipos'!$B$8-W241</f>
        <v>40711.519999999997</v>
      </c>
      <c r="W241">
        <f t="shared" si="11"/>
        <v>1629.48</v>
      </c>
      <c r="X241">
        <f t="shared" si="13"/>
        <v>241</v>
      </c>
    </row>
    <row r="242" spans="1:24" ht="17.399999999999999" x14ac:dyDescent="0.3">
      <c r="A242" s="11">
        <v>45241</v>
      </c>
      <c r="B242" s="12">
        <v>251060</v>
      </c>
      <c r="C242" s="12" t="s">
        <v>343</v>
      </c>
      <c r="D242" s="12" t="s">
        <v>344</v>
      </c>
      <c r="E242" s="12" t="s">
        <v>345</v>
      </c>
      <c r="F242" s="12" t="s">
        <v>346</v>
      </c>
      <c r="G242" s="12" t="s">
        <v>347</v>
      </c>
      <c r="H242" s="12">
        <v>10.67</v>
      </c>
      <c r="I242" s="12">
        <v>13.33</v>
      </c>
      <c r="J242" s="12">
        <v>9.9</v>
      </c>
      <c r="K242" s="12">
        <v>0.77</v>
      </c>
      <c r="L242" s="12">
        <v>18.72</v>
      </c>
      <c r="M242" s="12">
        <v>2</v>
      </c>
      <c r="N242" s="12">
        <v>0</v>
      </c>
      <c r="O242" s="12">
        <v>0</v>
      </c>
      <c r="P242" s="12">
        <v>0</v>
      </c>
      <c r="Q242" s="12">
        <v>0</v>
      </c>
      <c r="R242" s="12">
        <v>3</v>
      </c>
      <c r="S242" s="12">
        <v>0</v>
      </c>
      <c r="T242" s="12">
        <v>0</v>
      </c>
      <c r="U242">
        <f t="shared" si="12"/>
        <v>2521.2900000000004</v>
      </c>
      <c r="V242" s="23">
        <f>'Listado Equipos'!$B$8-W242</f>
        <v>40718.15</v>
      </c>
      <c r="W242">
        <f t="shared" si="11"/>
        <v>1622.85</v>
      </c>
      <c r="X242">
        <f t="shared" si="13"/>
        <v>242</v>
      </c>
    </row>
    <row r="243" spans="1:24" ht="17.399999999999999" x14ac:dyDescent="0.3">
      <c r="A243" s="11">
        <v>45242</v>
      </c>
      <c r="B243" s="12">
        <v>251060</v>
      </c>
      <c r="C243" s="12" t="s">
        <v>343</v>
      </c>
      <c r="D243" s="12" t="s">
        <v>344</v>
      </c>
      <c r="E243" s="12" t="s">
        <v>345</v>
      </c>
      <c r="F243" s="12" t="s">
        <v>346</v>
      </c>
      <c r="G243" s="12" t="s">
        <v>347</v>
      </c>
      <c r="H243" s="12">
        <v>1.27</v>
      </c>
      <c r="I243" s="12">
        <v>22.73</v>
      </c>
      <c r="J243" s="12">
        <v>1.22</v>
      </c>
      <c r="K243" s="12">
        <v>0.05</v>
      </c>
      <c r="L243" s="12">
        <v>2.13</v>
      </c>
      <c r="M243" s="12">
        <v>2</v>
      </c>
      <c r="N243" s="12">
        <v>0</v>
      </c>
      <c r="O243" s="12">
        <v>0</v>
      </c>
      <c r="P243" s="12">
        <v>0</v>
      </c>
      <c r="Q243" s="12">
        <v>0</v>
      </c>
      <c r="R243" s="12">
        <v>0</v>
      </c>
      <c r="S243" s="12">
        <v>0</v>
      </c>
      <c r="T243" s="12">
        <v>0</v>
      </c>
      <c r="U243">
        <f t="shared" si="12"/>
        <v>2522.5600000000004</v>
      </c>
      <c r="V243" s="23">
        <f>'Listado Equipos'!$B$8-W243</f>
        <v>40726.949999999997</v>
      </c>
      <c r="W243">
        <f t="shared" si="11"/>
        <v>1614.05</v>
      </c>
      <c r="X243">
        <f t="shared" si="13"/>
        <v>243</v>
      </c>
    </row>
    <row r="244" spans="1:24" ht="17.399999999999999" x14ac:dyDescent="0.3">
      <c r="A244" s="11">
        <v>45243</v>
      </c>
      <c r="B244" s="12">
        <v>251060</v>
      </c>
      <c r="C244" s="12" t="s">
        <v>343</v>
      </c>
      <c r="D244" s="12" t="s">
        <v>344</v>
      </c>
      <c r="E244" s="12" t="s">
        <v>345</v>
      </c>
      <c r="F244" s="12" t="s">
        <v>346</v>
      </c>
      <c r="G244" s="12" t="s">
        <v>347</v>
      </c>
      <c r="H244" s="12">
        <v>12.22</v>
      </c>
      <c r="I244" s="12">
        <v>11.78</v>
      </c>
      <c r="J244" s="12">
        <v>11.37</v>
      </c>
      <c r="K244" s="12">
        <v>0.85</v>
      </c>
      <c r="L244" s="12">
        <v>20.99</v>
      </c>
      <c r="M244" s="12">
        <v>2</v>
      </c>
      <c r="N244" s="12">
        <v>0</v>
      </c>
      <c r="O244" s="12">
        <v>0</v>
      </c>
      <c r="P244" s="12">
        <v>0</v>
      </c>
      <c r="Q244" s="12">
        <v>0</v>
      </c>
      <c r="R244" s="12">
        <v>2</v>
      </c>
      <c r="S244" s="12">
        <v>0</v>
      </c>
      <c r="T244" s="12">
        <v>0</v>
      </c>
      <c r="U244">
        <f t="shared" si="12"/>
        <v>2534.7800000000002</v>
      </c>
      <c r="V244" s="23">
        <f>'Listado Equipos'!$B$8-W244</f>
        <v>40731.53</v>
      </c>
      <c r="W244">
        <f t="shared" si="11"/>
        <v>1609.47</v>
      </c>
      <c r="X244">
        <f t="shared" si="13"/>
        <v>244</v>
      </c>
    </row>
    <row r="245" spans="1:24" ht="17.399999999999999" x14ac:dyDescent="0.3">
      <c r="A245" s="11">
        <v>45244</v>
      </c>
      <c r="B245" s="12">
        <v>251060</v>
      </c>
      <c r="C245" s="12" t="s">
        <v>343</v>
      </c>
      <c r="D245" s="12" t="s">
        <v>344</v>
      </c>
      <c r="E245" s="12" t="s">
        <v>345</v>
      </c>
      <c r="F245" s="12" t="s">
        <v>346</v>
      </c>
      <c r="G245" s="12" t="s">
        <v>347</v>
      </c>
      <c r="H245" s="12">
        <v>9.6199999999999992</v>
      </c>
      <c r="I245" s="12">
        <v>14.38</v>
      </c>
      <c r="J245" s="12">
        <v>7.68</v>
      </c>
      <c r="K245" s="12">
        <v>1.93</v>
      </c>
      <c r="L245" s="12">
        <v>14.91</v>
      </c>
      <c r="M245" s="12">
        <v>2</v>
      </c>
      <c r="N245" s="12">
        <v>0</v>
      </c>
      <c r="O245" s="12">
        <v>0</v>
      </c>
      <c r="P245" s="12">
        <v>0</v>
      </c>
      <c r="Q245" s="12">
        <v>0</v>
      </c>
      <c r="R245" s="12">
        <v>10</v>
      </c>
      <c r="S245" s="12">
        <v>0</v>
      </c>
      <c r="T245" s="12">
        <v>0</v>
      </c>
      <c r="U245">
        <f t="shared" si="12"/>
        <v>2544.4</v>
      </c>
      <c r="V245" s="23">
        <f>'Listado Equipos'!$B$8-W245</f>
        <v>40737.78</v>
      </c>
      <c r="W245">
        <f t="shared" si="11"/>
        <v>1603.22</v>
      </c>
      <c r="X245">
        <f t="shared" si="13"/>
        <v>245</v>
      </c>
    </row>
    <row r="246" spans="1:24" ht="17.399999999999999" x14ac:dyDescent="0.3">
      <c r="A246" s="11">
        <v>45245</v>
      </c>
      <c r="B246" s="12">
        <v>251060</v>
      </c>
      <c r="C246" s="12" t="s">
        <v>343</v>
      </c>
      <c r="D246" s="12" t="s">
        <v>344</v>
      </c>
      <c r="E246" s="12" t="s">
        <v>345</v>
      </c>
      <c r="F246" s="12" t="s">
        <v>346</v>
      </c>
      <c r="G246" s="12" t="s">
        <v>347</v>
      </c>
      <c r="H246" s="12">
        <v>15.57</v>
      </c>
      <c r="I246" s="12">
        <v>8.43</v>
      </c>
      <c r="J246" s="12">
        <v>13</v>
      </c>
      <c r="K246" s="12">
        <v>2.57</v>
      </c>
      <c r="L246" s="12">
        <v>23.79</v>
      </c>
      <c r="M246" s="12">
        <v>2</v>
      </c>
      <c r="N246" s="12">
        <v>0</v>
      </c>
      <c r="O246" s="12">
        <v>0</v>
      </c>
      <c r="P246" s="12">
        <v>0</v>
      </c>
      <c r="Q246" s="12">
        <v>0</v>
      </c>
      <c r="R246" s="12">
        <v>15</v>
      </c>
      <c r="S246" s="12">
        <v>0</v>
      </c>
      <c r="T246" s="12">
        <v>1</v>
      </c>
      <c r="U246">
        <f t="shared" si="12"/>
        <v>2559.9700000000003</v>
      </c>
      <c r="V246" s="23">
        <f>'Listado Equipos'!$B$8-W246</f>
        <v>40749.360000000001</v>
      </c>
      <c r="W246">
        <f t="shared" si="11"/>
        <v>1591.64</v>
      </c>
      <c r="X246">
        <f t="shared" si="13"/>
        <v>246</v>
      </c>
    </row>
    <row r="247" spans="1:24" ht="17.399999999999999" x14ac:dyDescent="0.3">
      <c r="A247" s="11">
        <v>45246</v>
      </c>
      <c r="B247" s="12">
        <v>251060</v>
      </c>
      <c r="C247" s="12" t="s">
        <v>343</v>
      </c>
      <c r="D247" s="12" t="s">
        <v>344</v>
      </c>
      <c r="E247" s="12" t="s">
        <v>345</v>
      </c>
      <c r="F247" s="12" t="s">
        <v>346</v>
      </c>
      <c r="G247" s="12" t="s">
        <v>347</v>
      </c>
      <c r="H247" s="12">
        <v>11.65</v>
      </c>
      <c r="I247" s="12">
        <v>12.35</v>
      </c>
      <c r="J247" s="12">
        <v>9.3000000000000007</v>
      </c>
      <c r="K247" s="12">
        <v>2.35</v>
      </c>
      <c r="L247" s="12">
        <v>15.58</v>
      </c>
      <c r="M247" s="12">
        <v>2</v>
      </c>
      <c r="N247" s="12">
        <v>0</v>
      </c>
      <c r="O247" s="12">
        <v>0</v>
      </c>
      <c r="P247" s="12">
        <v>0</v>
      </c>
      <c r="Q247" s="12">
        <v>0</v>
      </c>
      <c r="R247" s="12">
        <v>16</v>
      </c>
      <c r="S247" s="12">
        <v>0</v>
      </c>
      <c r="T247" s="12">
        <v>2</v>
      </c>
      <c r="U247">
        <f t="shared" si="12"/>
        <v>2571.6200000000003</v>
      </c>
      <c r="V247" s="23">
        <f>'Listado Equipos'!$B$8-W247</f>
        <v>40758.68</v>
      </c>
      <c r="W247">
        <f t="shared" si="11"/>
        <v>1582.3200000000002</v>
      </c>
      <c r="X247">
        <f t="shared" si="13"/>
        <v>247</v>
      </c>
    </row>
    <row r="248" spans="1:24" ht="17.399999999999999" x14ac:dyDescent="0.3">
      <c r="A248" s="11">
        <v>45247</v>
      </c>
      <c r="B248" s="12">
        <v>251060</v>
      </c>
      <c r="C248" s="12" t="s">
        <v>343</v>
      </c>
      <c r="D248" s="12" t="s">
        <v>344</v>
      </c>
      <c r="E248" s="12" t="s">
        <v>345</v>
      </c>
      <c r="F248" s="12" t="s">
        <v>346</v>
      </c>
      <c r="G248" s="12" t="s">
        <v>347</v>
      </c>
      <c r="H248" s="12">
        <v>15.42</v>
      </c>
      <c r="I248" s="12">
        <v>8.58</v>
      </c>
      <c r="J248" s="12">
        <v>13.45</v>
      </c>
      <c r="K248" s="12">
        <v>1.97</v>
      </c>
      <c r="L248" s="12">
        <v>27.16</v>
      </c>
      <c r="M248" s="12">
        <v>2</v>
      </c>
      <c r="N248" s="12">
        <v>0</v>
      </c>
      <c r="O248" s="12">
        <v>0</v>
      </c>
      <c r="P248" s="12">
        <v>0</v>
      </c>
      <c r="Q248" s="12">
        <v>0</v>
      </c>
      <c r="R248" s="12">
        <v>10</v>
      </c>
      <c r="S248" s="12">
        <v>0</v>
      </c>
      <c r="T248" s="12">
        <v>0</v>
      </c>
      <c r="U248">
        <f t="shared" si="12"/>
        <v>2587.0400000000004</v>
      </c>
      <c r="V248" s="23">
        <f>'Listado Equipos'!$B$8-W248</f>
        <v>40770.06</v>
      </c>
      <c r="W248">
        <f t="shared" si="11"/>
        <v>1570.94</v>
      </c>
      <c r="X248">
        <f t="shared" si="13"/>
        <v>248</v>
      </c>
    </row>
    <row r="249" spans="1:24" ht="17.399999999999999" x14ac:dyDescent="0.3">
      <c r="A249" s="11">
        <v>45248</v>
      </c>
      <c r="B249" s="12">
        <v>251060</v>
      </c>
      <c r="C249" s="12" t="s">
        <v>343</v>
      </c>
      <c r="D249" s="12" t="s">
        <v>344</v>
      </c>
      <c r="E249" s="12" t="s">
        <v>345</v>
      </c>
      <c r="F249" s="12" t="s">
        <v>346</v>
      </c>
      <c r="G249" s="12" t="s">
        <v>347</v>
      </c>
      <c r="H249" s="12">
        <v>8.3800000000000008</v>
      </c>
      <c r="I249" s="12">
        <v>15.62</v>
      </c>
      <c r="J249" s="12">
        <v>6.62</v>
      </c>
      <c r="K249" s="12">
        <v>1.77</v>
      </c>
      <c r="L249" s="12">
        <v>11.89</v>
      </c>
      <c r="M249" s="12">
        <v>2</v>
      </c>
      <c r="N249" s="12">
        <v>0</v>
      </c>
      <c r="O249" s="12">
        <v>0</v>
      </c>
      <c r="P249" s="12">
        <v>0</v>
      </c>
      <c r="Q249" s="12">
        <v>0</v>
      </c>
      <c r="R249" s="12">
        <v>10</v>
      </c>
      <c r="S249" s="12">
        <v>0</v>
      </c>
      <c r="T249" s="12">
        <v>1</v>
      </c>
      <c r="U249">
        <f t="shared" si="12"/>
        <v>2595.4200000000005</v>
      </c>
      <c r="V249" s="23">
        <f>'Listado Equipos'!$B$8-W249</f>
        <v>40774.660000000003</v>
      </c>
      <c r="W249">
        <f t="shared" si="11"/>
        <v>1566.3400000000001</v>
      </c>
      <c r="X249">
        <f t="shared" si="13"/>
        <v>249</v>
      </c>
    </row>
    <row r="250" spans="1:24" ht="17.399999999999999" x14ac:dyDescent="0.3">
      <c r="A250" s="11">
        <v>45249</v>
      </c>
      <c r="B250" s="12">
        <v>251060</v>
      </c>
      <c r="C250" s="12" t="s">
        <v>343</v>
      </c>
      <c r="D250" s="12" t="s">
        <v>344</v>
      </c>
      <c r="E250" s="12" t="s">
        <v>345</v>
      </c>
      <c r="F250" s="12" t="s">
        <v>346</v>
      </c>
      <c r="G250" s="12" t="s">
        <v>347</v>
      </c>
      <c r="H250" s="12">
        <v>2.88</v>
      </c>
      <c r="I250" s="12">
        <v>21.12</v>
      </c>
      <c r="J250" s="12">
        <v>1.55</v>
      </c>
      <c r="K250" s="12">
        <v>1.33</v>
      </c>
      <c r="L250" s="12">
        <v>2.71</v>
      </c>
      <c r="M250" s="12">
        <v>3</v>
      </c>
      <c r="N250" s="12">
        <v>0</v>
      </c>
      <c r="O250" s="12">
        <v>0</v>
      </c>
      <c r="P250" s="12">
        <v>0</v>
      </c>
      <c r="Q250" s="12">
        <v>0</v>
      </c>
      <c r="R250" s="12">
        <v>10</v>
      </c>
      <c r="S250" s="12">
        <v>0</v>
      </c>
      <c r="T250" s="12">
        <v>1</v>
      </c>
      <c r="U250">
        <f t="shared" si="12"/>
        <v>2598.3000000000006</v>
      </c>
      <c r="V250" s="23">
        <f>'Listado Equipos'!$B$8-W250</f>
        <v>40790.58</v>
      </c>
      <c r="W250">
        <f t="shared" si="11"/>
        <v>1550.42</v>
      </c>
      <c r="X250">
        <f t="shared" si="13"/>
        <v>250</v>
      </c>
    </row>
    <row r="251" spans="1:24" ht="17.399999999999999" x14ac:dyDescent="0.3">
      <c r="A251" s="11">
        <v>45250</v>
      </c>
      <c r="B251" s="12">
        <v>251060</v>
      </c>
      <c r="C251" s="12" t="s">
        <v>343</v>
      </c>
      <c r="D251" s="12" t="s">
        <v>344</v>
      </c>
      <c r="E251" s="12" t="s">
        <v>345</v>
      </c>
      <c r="F251" s="12" t="s">
        <v>346</v>
      </c>
      <c r="G251" s="12" t="s">
        <v>347</v>
      </c>
      <c r="H251" s="12">
        <v>14.48</v>
      </c>
      <c r="I251" s="12">
        <v>9.52</v>
      </c>
      <c r="J251" s="12">
        <v>11.87</v>
      </c>
      <c r="K251" s="12">
        <v>2.62</v>
      </c>
      <c r="L251" s="12">
        <v>24.26</v>
      </c>
      <c r="M251" s="12">
        <v>3</v>
      </c>
      <c r="N251" s="12">
        <v>0</v>
      </c>
      <c r="O251" s="12">
        <v>0</v>
      </c>
      <c r="P251" s="12">
        <v>0</v>
      </c>
      <c r="Q251" s="12">
        <v>0</v>
      </c>
      <c r="R251" s="12">
        <v>15</v>
      </c>
      <c r="S251" s="12">
        <v>0</v>
      </c>
      <c r="T251" s="12">
        <v>1</v>
      </c>
      <c r="U251">
        <f t="shared" si="12"/>
        <v>2612.7800000000007</v>
      </c>
      <c r="V251" s="23">
        <f>'Listado Equipos'!$B$8-W251</f>
        <v>40792.51</v>
      </c>
      <c r="W251">
        <f t="shared" si="11"/>
        <v>1548.49</v>
      </c>
      <c r="X251">
        <f t="shared" si="13"/>
        <v>251</v>
      </c>
    </row>
    <row r="252" spans="1:24" ht="17.399999999999999" x14ac:dyDescent="0.3">
      <c r="A252" s="11">
        <v>45251</v>
      </c>
      <c r="B252" s="12">
        <v>251060</v>
      </c>
      <c r="C252" s="12" t="s">
        <v>343</v>
      </c>
      <c r="D252" s="12" t="s">
        <v>344</v>
      </c>
      <c r="E252" s="12" t="s">
        <v>345</v>
      </c>
      <c r="F252" s="12" t="s">
        <v>346</v>
      </c>
      <c r="G252" s="12" t="s">
        <v>347</v>
      </c>
      <c r="H252" s="12">
        <v>9.6</v>
      </c>
      <c r="I252" s="12">
        <v>14.4</v>
      </c>
      <c r="J252" s="12">
        <v>8.4</v>
      </c>
      <c r="K252" s="12">
        <v>1.2</v>
      </c>
      <c r="L252" s="12">
        <v>21</v>
      </c>
      <c r="M252" s="12">
        <v>3</v>
      </c>
      <c r="N252" s="12">
        <v>0</v>
      </c>
      <c r="O252" s="12">
        <v>8</v>
      </c>
      <c r="P252" s="12">
        <v>0</v>
      </c>
      <c r="Q252" s="12">
        <v>0</v>
      </c>
      <c r="R252" s="12">
        <v>5</v>
      </c>
      <c r="S252" s="12">
        <v>0</v>
      </c>
      <c r="T252" s="12">
        <v>1</v>
      </c>
      <c r="U252">
        <f t="shared" si="12"/>
        <v>2622.3800000000006</v>
      </c>
      <c r="V252" s="23">
        <f>'Listado Equipos'!$B$8-W252</f>
        <v>40802.18</v>
      </c>
      <c r="W252">
        <f t="shared" si="11"/>
        <v>1538.82</v>
      </c>
      <c r="X252">
        <f t="shared" si="13"/>
        <v>252</v>
      </c>
    </row>
    <row r="253" spans="1:24" ht="17.399999999999999" x14ac:dyDescent="0.3">
      <c r="A253" s="11">
        <v>45252</v>
      </c>
      <c r="B253" s="12">
        <v>251060</v>
      </c>
      <c r="C253" s="12" t="s">
        <v>343</v>
      </c>
      <c r="D253" s="12" t="s">
        <v>344</v>
      </c>
      <c r="E253" s="12" t="s">
        <v>345</v>
      </c>
      <c r="F253" s="12" t="s">
        <v>346</v>
      </c>
      <c r="G253" s="12" t="s">
        <v>347</v>
      </c>
      <c r="H253" s="12">
        <v>14.95</v>
      </c>
      <c r="I253" s="12">
        <v>9.0500000000000007</v>
      </c>
      <c r="J253" s="12">
        <v>12.88</v>
      </c>
      <c r="K253" s="12">
        <v>2.0699999999999998</v>
      </c>
      <c r="L253" s="12">
        <v>25.37</v>
      </c>
      <c r="M253" s="12">
        <v>2</v>
      </c>
      <c r="N253" s="12">
        <v>0</v>
      </c>
      <c r="O253" s="12">
        <v>0</v>
      </c>
      <c r="P253" s="12">
        <v>0</v>
      </c>
      <c r="Q253" s="12">
        <v>0</v>
      </c>
      <c r="R253" s="12">
        <v>12</v>
      </c>
      <c r="S253" s="12">
        <v>0</v>
      </c>
      <c r="T253" s="12">
        <v>2</v>
      </c>
      <c r="U253">
        <f t="shared" si="12"/>
        <v>2637.3300000000004</v>
      </c>
      <c r="V253" s="23">
        <f>'Listado Equipos'!$B$8-W253</f>
        <v>40819.25</v>
      </c>
      <c r="W253">
        <f t="shared" si="11"/>
        <v>1521.75</v>
      </c>
      <c r="X253">
        <f t="shared" si="13"/>
        <v>253</v>
      </c>
    </row>
    <row r="254" spans="1:24" ht="17.399999999999999" x14ac:dyDescent="0.3">
      <c r="A254" s="11">
        <v>45253</v>
      </c>
      <c r="B254" s="12">
        <v>251060</v>
      </c>
      <c r="C254" s="12" t="s">
        <v>343</v>
      </c>
      <c r="D254" s="12" t="s">
        <v>344</v>
      </c>
      <c r="E254" s="12" t="s">
        <v>345</v>
      </c>
      <c r="F254" s="12" t="s">
        <v>346</v>
      </c>
      <c r="G254" s="12" t="s">
        <v>347</v>
      </c>
      <c r="H254" s="12">
        <v>6.32</v>
      </c>
      <c r="I254" s="12">
        <v>17.68</v>
      </c>
      <c r="J254" s="12">
        <v>5.05</v>
      </c>
      <c r="K254" s="12">
        <v>1.27</v>
      </c>
      <c r="L254" s="12">
        <v>8.11</v>
      </c>
      <c r="M254" s="12">
        <v>2</v>
      </c>
      <c r="N254" s="12">
        <v>0</v>
      </c>
      <c r="O254" s="12">
        <v>0</v>
      </c>
      <c r="P254" s="12">
        <v>0</v>
      </c>
      <c r="Q254" s="12">
        <v>0</v>
      </c>
      <c r="R254" s="12">
        <v>8</v>
      </c>
      <c r="S254" s="12">
        <v>0</v>
      </c>
      <c r="T254" s="12">
        <v>0</v>
      </c>
      <c r="U254">
        <f t="shared" si="12"/>
        <v>2643.6500000000005</v>
      </c>
      <c r="V254" s="23">
        <f>'Listado Equipos'!$B$8-W254</f>
        <v>40832.33</v>
      </c>
      <c r="W254">
        <f t="shared" si="11"/>
        <v>1508.67</v>
      </c>
      <c r="X254">
        <f t="shared" si="13"/>
        <v>254</v>
      </c>
    </row>
    <row r="255" spans="1:24" ht="17.399999999999999" x14ac:dyDescent="0.3">
      <c r="A255" s="11">
        <v>45254</v>
      </c>
      <c r="B255" s="12">
        <v>251060</v>
      </c>
      <c r="C255" s="12" t="s">
        <v>343</v>
      </c>
      <c r="D255" s="12" t="s">
        <v>344</v>
      </c>
      <c r="E255" s="12" t="s">
        <v>345</v>
      </c>
      <c r="F255" s="12" t="s">
        <v>346</v>
      </c>
      <c r="G255" s="12" t="s">
        <v>347</v>
      </c>
      <c r="H255" s="12">
        <v>13.4</v>
      </c>
      <c r="I255" s="12">
        <v>10.6</v>
      </c>
      <c r="J255" s="12">
        <v>12.48</v>
      </c>
      <c r="K255" s="12">
        <v>0.92</v>
      </c>
      <c r="L255" s="12">
        <v>26.52</v>
      </c>
      <c r="M255" s="12">
        <v>2</v>
      </c>
      <c r="N255" s="12">
        <v>0</v>
      </c>
      <c r="O255" s="12">
        <v>0</v>
      </c>
      <c r="P255" s="12">
        <v>0</v>
      </c>
      <c r="Q255" s="12">
        <v>0</v>
      </c>
      <c r="R255" s="12">
        <v>3</v>
      </c>
      <c r="S255" s="12">
        <v>0</v>
      </c>
      <c r="T255" s="12">
        <v>0</v>
      </c>
      <c r="U255">
        <f t="shared" si="12"/>
        <v>2657.0500000000006</v>
      </c>
      <c r="V255" s="23">
        <f>'Listado Equipos'!$B$8-W255</f>
        <v>40844.550000000003</v>
      </c>
      <c r="W255">
        <f t="shared" si="11"/>
        <v>1496.45</v>
      </c>
      <c r="X255">
        <f t="shared" si="13"/>
        <v>255</v>
      </c>
    </row>
    <row r="256" spans="1:24" ht="17.399999999999999" x14ac:dyDescent="0.3">
      <c r="A256" s="11">
        <v>45255</v>
      </c>
      <c r="B256" s="12">
        <v>251060</v>
      </c>
      <c r="C256" s="12" t="s">
        <v>343</v>
      </c>
      <c r="D256" s="12" t="s">
        <v>344</v>
      </c>
      <c r="E256" s="12" t="s">
        <v>345</v>
      </c>
      <c r="F256" s="12" t="s">
        <v>346</v>
      </c>
      <c r="G256" s="12" t="s">
        <v>347</v>
      </c>
      <c r="H256" s="12">
        <v>8.67</v>
      </c>
      <c r="I256" s="12">
        <v>15.33</v>
      </c>
      <c r="J256" s="12">
        <v>8.15</v>
      </c>
      <c r="K256" s="12">
        <v>0.52</v>
      </c>
      <c r="L256" s="12">
        <v>14.23</v>
      </c>
      <c r="M256" s="12">
        <v>2</v>
      </c>
      <c r="N256" s="12">
        <v>0</v>
      </c>
      <c r="O256" s="12">
        <v>0</v>
      </c>
      <c r="P256" s="12">
        <v>0</v>
      </c>
      <c r="Q256" s="12">
        <v>0</v>
      </c>
      <c r="R256" s="12">
        <v>3</v>
      </c>
      <c r="S256" s="12">
        <v>0</v>
      </c>
      <c r="T256" s="12">
        <v>0</v>
      </c>
      <c r="U256">
        <f t="shared" si="12"/>
        <v>2665.7200000000007</v>
      </c>
      <c r="V256" s="23">
        <f>'Listado Equipos'!$B$8-W256</f>
        <v>40851.120000000003</v>
      </c>
      <c r="W256">
        <f t="shared" si="11"/>
        <v>1489.88</v>
      </c>
      <c r="X256">
        <f t="shared" si="13"/>
        <v>256</v>
      </c>
    </row>
    <row r="257" spans="1:24" ht="17.399999999999999" x14ac:dyDescent="0.3">
      <c r="A257" s="11">
        <v>45256</v>
      </c>
      <c r="B257" s="12">
        <v>251060</v>
      </c>
      <c r="C257" s="12" t="s">
        <v>343</v>
      </c>
      <c r="D257" s="12" t="s">
        <v>344</v>
      </c>
      <c r="E257" s="12" t="s">
        <v>345</v>
      </c>
      <c r="F257" s="12" t="s">
        <v>346</v>
      </c>
      <c r="G257" s="12" t="s">
        <v>347</v>
      </c>
      <c r="H257" s="12">
        <v>2.37</v>
      </c>
      <c r="I257" s="12">
        <v>21.63</v>
      </c>
      <c r="J257" s="12">
        <v>2.2799999999999998</v>
      </c>
      <c r="K257" s="12">
        <v>0.08</v>
      </c>
      <c r="L257" s="12">
        <v>4.54</v>
      </c>
      <c r="M257" s="12">
        <v>3</v>
      </c>
      <c r="N257" s="12">
        <v>0</v>
      </c>
      <c r="O257" s="12">
        <v>0</v>
      </c>
      <c r="P257" s="12">
        <v>0</v>
      </c>
      <c r="Q257" s="12">
        <v>0</v>
      </c>
      <c r="R257" s="12">
        <v>0</v>
      </c>
      <c r="S257" s="12">
        <v>0</v>
      </c>
      <c r="T257" s="12">
        <v>0</v>
      </c>
      <c r="U257">
        <f t="shared" si="12"/>
        <v>2668.0900000000006</v>
      </c>
      <c r="V257" s="23">
        <f>'Listado Equipos'!$B$8-W257</f>
        <v>40866.17</v>
      </c>
      <c r="W257">
        <f t="shared" si="11"/>
        <v>1474.8300000000002</v>
      </c>
      <c r="X257">
        <f t="shared" si="13"/>
        <v>257</v>
      </c>
    </row>
    <row r="258" spans="1:24" ht="17.399999999999999" x14ac:dyDescent="0.3">
      <c r="A258" s="11">
        <v>45257</v>
      </c>
      <c r="B258" s="12">
        <v>251060</v>
      </c>
      <c r="C258" s="12" t="s">
        <v>343</v>
      </c>
      <c r="D258" s="12" t="s">
        <v>344</v>
      </c>
      <c r="E258" s="12" t="s">
        <v>345</v>
      </c>
      <c r="F258" s="12" t="s">
        <v>346</v>
      </c>
      <c r="G258" s="12" t="s">
        <v>347</v>
      </c>
      <c r="H258" s="12">
        <v>10.47</v>
      </c>
      <c r="I258" s="12">
        <v>13.53</v>
      </c>
      <c r="J258" s="12">
        <v>8.57</v>
      </c>
      <c r="K258" s="12">
        <v>1.9</v>
      </c>
      <c r="L258" s="12">
        <v>18.260000000000002</v>
      </c>
      <c r="M258" s="12">
        <v>2</v>
      </c>
      <c r="N258" s="12">
        <v>0</v>
      </c>
      <c r="O258" s="12">
        <v>0</v>
      </c>
      <c r="P258" s="12">
        <v>0</v>
      </c>
      <c r="Q258" s="12">
        <v>0</v>
      </c>
      <c r="R258" s="12">
        <v>11</v>
      </c>
      <c r="S258" s="12">
        <v>0</v>
      </c>
      <c r="T258" s="12">
        <v>3</v>
      </c>
      <c r="U258">
        <f t="shared" si="12"/>
        <v>2678.5600000000004</v>
      </c>
      <c r="V258" s="23">
        <f>'Listado Equipos'!$B$8-W258</f>
        <v>40867.94</v>
      </c>
      <c r="W258">
        <f t="shared" si="11"/>
        <v>1473.0600000000002</v>
      </c>
      <c r="X258">
        <f t="shared" si="13"/>
        <v>258</v>
      </c>
    </row>
    <row r="259" spans="1:24" ht="17.399999999999999" x14ac:dyDescent="0.3">
      <c r="A259" s="11">
        <v>45258</v>
      </c>
      <c r="B259" s="12">
        <v>251060</v>
      </c>
      <c r="C259" s="12" t="s">
        <v>343</v>
      </c>
      <c r="D259" s="12" t="s">
        <v>344</v>
      </c>
      <c r="E259" s="12" t="s">
        <v>345</v>
      </c>
      <c r="F259" s="12" t="s">
        <v>346</v>
      </c>
      <c r="G259" s="12" t="s">
        <v>347</v>
      </c>
      <c r="H259" s="12">
        <v>14.78</v>
      </c>
      <c r="I259" s="12">
        <v>9.2200000000000006</v>
      </c>
      <c r="J259" s="12">
        <v>12.47</v>
      </c>
      <c r="K259" s="12">
        <v>2.3199999999999998</v>
      </c>
      <c r="L259" s="12">
        <v>25.32</v>
      </c>
      <c r="M259" s="12">
        <v>2</v>
      </c>
      <c r="N259" s="12">
        <v>0</v>
      </c>
      <c r="O259" s="12">
        <v>0</v>
      </c>
      <c r="P259" s="12">
        <v>0</v>
      </c>
      <c r="Q259" s="12">
        <v>0</v>
      </c>
      <c r="R259" s="12">
        <v>6</v>
      </c>
      <c r="S259" s="12">
        <v>0</v>
      </c>
      <c r="T259" s="12">
        <v>0</v>
      </c>
      <c r="U259">
        <f t="shared" si="12"/>
        <v>2693.3400000000006</v>
      </c>
      <c r="V259" s="23">
        <f>'Listado Equipos'!$B$8-W259</f>
        <v>40876.74</v>
      </c>
      <c r="W259">
        <f t="shared" ref="W259:W322" si="14">LARGE($U$2:$U$400,X259-1)</f>
        <v>1464.2600000000002</v>
      </c>
      <c r="X259">
        <f t="shared" si="13"/>
        <v>259</v>
      </c>
    </row>
    <row r="260" spans="1:24" ht="17.399999999999999" x14ac:dyDescent="0.3">
      <c r="A260" s="11">
        <v>45259</v>
      </c>
      <c r="B260" s="12">
        <v>251060</v>
      </c>
      <c r="C260" s="12" t="s">
        <v>343</v>
      </c>
      <c r="D260" s="12" t="s">
        <v>344</v>
      </c>
      <c r="E260" s="12" t="s">
        <v>345</v>
      </c>
      <c r="F260" s="12" t="s">
        <v>346</v>
      </c>
      <c r="G260" s="12" t="s">
        <v>347</v>
      </c>
      <c r="H260" s="12">
        <v>12.52</v>
      </c>
      <c r="I260" s="12">
        <v>11.48</v>
      </c>
      <c r="J260" s="12">
        <v>11.08</v>
      </c>
      <c r="K260" s="12">
        <v>1.43</v>
      </c>
      <c r="L260" s="12">
        <v>21.76</v>
      </c>
      <c r="M260" s="12">
        <v>2</v>
      </c>
      <c r="N260" s="12">
        <v>0</v>
      </c>
      <c r="O260" s="12">
        <v>0</v>
      </c>
      <c r="P260" s="12">
        <v>0</v>
      </c>
      <c r="Q260" s="12">
        <v>0</v>
      </c>
      <c r="R260" s="12">
        <v>10</v>
      </c>
      <c r="S260" s="12">
        <v>0</v>
      </c>
      <c r="T260" s="12">
        <v>1</v>
      </c>
      <c r="U260">
        <f t="shared" si="12"/>
        <v>2705.8600000000006</v>
      </c>
      <c r="V260" s="23">
        <f>'Listado Equipos'!$B$8-W260</f>
        <v>40885.760000000002</v>
      </c>
      <c r="W260">
        <f t="shared" si="14"/>
        <v>1455.2400000000002</v>
      </c>
      <c r="X260">
        <f t="shared" si="13"/>
        <v>260</v>
      </c>
    </row>
    <row r="261" spans="1:24" ht="17.399999999999999" x14ac:dyDescent="0.3">
      <c r="A261" s="11">
        <v>45260</v>
      </c>
      <c r="B261" s="12">
        <v>251060</v>
      </c>
      <c r="C261" s="12" t="s">
        <v>343</v>
      </c>
      <c r="D261" s="12" t="s">
        <v>344</v>
      </c>
      <c r="E261" s="12" t="s">
        <v>345</v>
      </c>
      <c r="F261" s="12" t="s">
        <v>346</v>
      </c>
      <c r="G261" s="12" t="s">
        <v>347</v>
      </c>
      <c r="H261" s="12">
        <v>11.1</v>
      </c>
      <c r="I261" s="12">
        <v>12.9</v>
      </c>
      <c r="J261" s="12">
        <v>9.6999999999999993</v>
      </c>
      <c r="K261" s="12">
        <v>1.4</v>
      </c>
      <c r="L261" s="12">
        <v>20.78</v>
      </c>
      <c r="M261" s="12">
        <v>2</v>
      </c>
      <c r="N261" s="12">
        <v>0</v>
      </c>
      <c r="O261" s="12">
        <v>0</v>
      </c>
      <c r="P261" s="12">
        <v>0</v>
      </c>
      <c r="Q261" s="12">
        <v>0</v>
      </c>
      <c r="R261" s="12">
        <v>5</v>
      </c>
      <c r="S261" s="12">
        <v>0</v>
      </c>
      <c r="T261" s="12">
        <v>0</v>
      </c>
      <c r="U261">
        <f t="shared" si="12"/>
        <v>2716.9600000000005</v>
      </c>
      <c r="V261" s="23">
        <f>'Listado Equipos'!$B$8-W261</f>
        <v>40898.94</v>
      </c>
      <c r="W261">
        <f t="shared" si="14"/>
        <v>1442.0600000000002</v>
      </c>
      <c r="X261">
        <f t="shared" si="13"/>
        <v>261</v>
      </c>
    </row>
    <row r="262" spans="1:24" ht="17.399999999999999" x14ac:dyDescent="0.3">
      <c r="A262" s="11">
        <v>45261</v>
      </c>
      <c r="B262" s="12">
        <v>251060</v>
      </c>
      <c r="C262" s="12" t="s">
        <v>343</v>
      </c>
      <c r="D262" s="12" t="s">
        <v>344</v>
      </c>
      <c r="E262" s="12" t="s">
        <v>345</v>
      </c>
      <c r="F262" s="12" t="s">
        <v>346</v>
      </c>
      <c r="G262" s="12" t="s">
        <v>347</v>
      </c>
      <c r="H262" s="12">
        <v>9.1199999999999992</v>
      </c>
      <c r="I262" s="12">
        <v>14.88</v>
      </c>
      <c r="J262" s="12">
        <v>7.77</v>
      </c>
      <c r="K262" s="12">
        <v>1.35</v>
      </c>
      <c r="L262" s="12">
        <v>16.670000000000002</v>
      </c>
      <c r="M262" s="12">
        <v>2</v>
      </c>
      <c r="N262" s="12">
        <v>0</v>
      </c>
      <c r="O262" s="12">
        <v>0</v>
      </c>
      <c r="P262" s="12">
        <v>0</v>
      </c>
      <c r="Q262" s="12">
        <v>0</v>
      </c>
      <c r="R262" s="12">
        <v>8</v>
      </c>
      <c r="S262" s="12">
        <v>0</v>
      </c>
      <c r="T262" s="12">
        <v>1</v>
      </c>
      <c r="U262">
        <f t="shared" si="12"/>
        <v>2726.0800000000004</v>
      </c>
      <c r="V262" s="23">
        <f>'Listado Equipos'!$B$8-W262</f>
        <v>40907.82</v>
      </c>
      <c r="W262">
        <f t="shared" si="14"/>
        <v>1433.18</v>
      </c>
      <c r="X262">
        <f t="shared" si="13"/>
        <v>262</v>
      </c>
    </row>
    <row r="263" spans="1:24" ht="17.399999999999999" x14ac:dyDescent="0.3">
      <c r="A263" s="11">
        <v>45262</v>
      </c>
      <c r="B263" s="12">
        <v>251060</v>
      </c>
      <c r="C263" s="12" t="s">
        <v>343</v>
      </c>
      <c r="D263" s="12" t="s">
        <v>344</v>
      </c>
      <c r="E263" s="12" t="s">
        <v>345</v>
      </c>
      <c r="F263" s="12" t="s">
        <v>346</v>
      </c>
      <c r="G263" s="12" t="s">
        <v>347</v>
      </c>
      <c r="H263" s="12">
        <v>9.18</v>
      </c>
      <c r="I263" s="12">
        <v>14.82</v>
      </c>
      <c r="J263" s="12">
        <v>7.73</v>
      </c>
      <c r="K263" s="12">
        <v>1.45</v>
      </c>
      <c r="L263" s="12">
        <v>15.72</v>
      </c>
      <c r="M263" s="12">
        <v>2</v>
      </c>
      <c r="N263" s="12">
        <v>0</v>
      </c>
      <c r="O263" s="12">
        <v>0</v>
      </c>
      <c r="P263" s="12">
        <v>0</v>
      </c>
      <c r="Q263" s="12">
        <v>0</v>
      </c>
      <c r="R263" s="12">
        <v>9</v>
      </c>
      <c r="S263" s="12">
        <v>0</v>
      </c>
      <c r="T263" s="12">
        <v>1</v>
      </c>
      <c r="U263">
        <f t="shared" si="12"/>
        <v>2735.26</v>
      </c>
      <c r="V263" s="23">
        <f>'Listado Equipos'!$B$8-W263</f>
        <v>40919.42</v>
      </c>
      <c r="W263">
        <f t="shared" si="14"/>
        <v>1421.5800000000002</v>
      </c>
      <c r="X263">
        <f t="shared" si="13"/>
        <v>263</v>
      </c>
    </row>
    <row r="264" spans="1:24" ht="17.399999999999999" x14ac:dyDescent="0.3">
      <c r="A264" s="11">
        <v>45263</v>
      </c>
      <c r="B264" s="12">
        <v>251060</v>
      </c>
      <c r="C264" s="12" t="s">
        <v>343</v>
      </c>
      <c r="D264" s="12" t="s">
        <v>344</v>
      </c>
      <c r="E264" s="12" t="s">
        <v>345</v>
      </c>
      <c r="F264" s="12" t="s">
        <v>346</v>
      </c>
      <c r="G264" s="12" t="s">
        <v>347</v>
      </c>
      <c r="H264" s="12">
        <v>0.87</v>
      </c>
      <c r="I264" s="12">
        <v>23.13</v>
      </c>
      <c r="J264" s="12">
        <v>0.78</v>
      </c>
      <c r="K264" s="12">
        <v>0.08</v>
      </c>
      <c r="L264" s="12">
        <v>1.1299999999999999</v>
      </c>
      <c r="M264" s="12">
        <v>3</v>
      </c>
      <c r="N264" s="12">
        <v>0</v>
      </c>
      <c r="O264" s="12">
        <v>0</v>
      </c>
      <c r="P264" s="12">
        <v>0</v>
      </c>
      <c r="Q264" s="12">
        <v>0</v>
      </c>
      <c r="R264" s="12">
        <v>0</v>
      </c>
      <c r="S264" s="12">
        <v>0</v>
      </c>
      <c r="T264" s="12">
        <v>0</v>
      </c>
      <c r="U264">
        <f t="shared" si="12"/>
        <v>2736.13</v>
      </c>
      <c r="V264" s="23">
        <f>'Listado Equipos'!$B$8-W264</f>
        <v>40933.49</v>
      </c>
      <c r="W264">
        <f t="shared" si="14"/>
        <v>1407.5100000000002</v>
      </c>
      <c r="X264">
        <f t="shared" si="13"/>
        <v>264</v>
      </c>
    </row>
    <row r="265" spans="1:24" ht="17.399999999999999" x14ac:dyDescent="0.3">
      <c r="A265" s="11">
        <v>45264</v>
      </c>
      <c r="B265" s="12">
        <v>251060</v>
      </c>
      <c r="C265" s="12" t="s">
        <v>343</v>
      </c>
      <c r="D265" s="12" t="s">
        <v>344</v>
      </c>
      <c r="E265" s="12" t="s">
        <v>345</v>
      </c>
      <c r="F265" s="12" t="s">
        <v>346</v>
      </c>
      <c r="G265" s="12" t="s">
        <v>347</v>
      </c>
      <c r="H265" s="12">
        <v>14.78</v>
      </c>
      <c r="I265" s="12">
        <v>9.2200000000000006</v>
      </c>
      <c r="J265" s="12">
        <v>11.62</v>
      </c>
      <c r="K265" s="12">
        <v>3.17</v>
      </c>
      <c r="L265" s="12">
        <v>23.85</v>
      </c>
      <c r="M265" s="12">
        <v>3</v>
      </c>
      <c r="N265" s="12">
        <v>0</v>
      </c>
      <c r="O265" s="12">
        <v>1</v>
      </c>
      <c r="P265" s="12">
        <v>0</v>
      </c>
      <c r="Q265" s="12">
        <v>1</v>
      </c>
      <c r="R265" s="12">
        <v>17</v>
      </c>
      <c r="S265" s="12">
        <v>1</v>
      </c>
      <c r="T265" s="12">
        <v>0</v>
      </c>
      <c r="U265">
        <f t="shared" si="12"/>
        <v>2750.9100000000003</v>
      </c>
      <c r="V265" s="23">
        <f>'Listado Equipos'!$B$8-W265</f>
        <v>40935.089999999997</v>
      </c>
      <c r="W265">
        <f t="shared" si="14"/>
        <v>1405.9100000000003</v>
      </c>
      <c r="X265">
        <f t="shared" si="13"/>
        <v>265</v>
      </c>
    </row>
    <row r="266" spans="1:24" ht="17.399999999999999" x14ac:dyDescent="0.3">
      <c r="A266" s="11">
        <v>45265</v>
      </c>
      <c r="B266" s="12">
        <v>251060</v>
      </c>
      <c r="C266" s="12" t="s">
        <v>343</v>
      </c>
      <c r="D266" s="12" t="s">
        <v>344</v>
      </c>
      <c r="E266" s="12" t="s">
        <v>345</v>
      </c>
      <c r="F266" s="12" t="s">
        <v>346</v>
      </c>
      <c r="G266" s="12" t="s">
        <v>347</v>
      </c>
      <c r="H266" s="12">
        <v>13.33</v>
      </c>
      <c r="I266" s="12">
        <v>10.67</v>
      </c>
      <c r="J266" s="12">
        <v>11.65</v>
      </c>
      <c r="K266" s="12">
        <v>1.68</v>
      </c>
      <c r="L266" s="12">
        <v>22.37</v>
      </c>
      <c r="M266" s="12">
        <v>2</v>
      </c>
      <c r="N266" s="12">
        <v>0</v>
      </c>
      <c r="O266" s="12">
        <v>0</v>
      </c>
      <c r="P266" s="12">
        <v>0</v>
      </c>
      <c r="Q266" s="12">
        <v>0</v>
      </c>
      <c r="R266" s="12">
        <v>9</v>
      </c>
      <c r="S266" s="12">
        <v>0</v>
      </c>
      <c r="T266" s="12">
        <v>0</v>
      </c>
      <c r="U266">
        <f t="shared" si="12"/>
        <v>2764.2400000000002</v>
      </c>
      <c r="V266" s="23">
        <f>'Listado Equipos'!$B$8-W266</f>
        <v>40946.61</v>
      </c>
      <c r="W266">
        <f t="shared" si="14"/>
        <v>1394.3900000000003</v>
      </c>
      <c r="X266">
        <f t="shared" si="13"/>
        <v>266</v>
      </c>
    </row>
    <row r="267" spans="1:24" ht="17.399999999999999" x14ac:dyDescent="0.3">
      <c r="A267" s="11">
        <v>45266</v>
      </c>
      <c r="B267" s="12">
        <v>251060</v>
      </c>
      <c r="C267" s="12" t="s">
        <v>343</v>
      </c>
      <c r="D267" s="12" t="s">
        <v>344</v>
      </c>
      <c r="E267" s="12" t="s">
        <v>345</v>
      </c>
      <c r="F267" s="12" t="s">
        <v>346</v>
      </c>
      <c r="G267" s="12" t="s">
        <v>347</v>
      </c>
      <c r="H267" s="12">
        <v>12.45</v>
      </c>
      <c r="I267" s="12">
        <v>11.55</v>
      </c>
      <c r="J267" s="12">
        <v>11.08</v>
      </c>
      <c r="K267" s="12">
        <v>1.37</v>
      </c>
      <c r="L267" s="12">
        <v>21.63</v>
      </c>
      <c r="M267" s="12">
        <v>2</v>
      </c>
      <c r="N267" s="12">
        <v>0</v>
      </c>
      <c r="O267" s="12">
        <v>0</v>
      </c>
      <c r="P267" s="12">
        <v>0</v>
      </c>
      <c r="Q267" s="12">
        <v>0</v>
      </c>
      <c r="R267" s="12">
        <v>9</v>
      </c>
      <c r="S267" s="12">
        <v>0</v>
      </c>
      <c r="T267" s="12">
        <v>0</v>
      </c>
      <c r="U267">
        <f t="shared" ref="U267:U330" si="15">H267+U266</f>
        <v>2776.69</v>
      </c>
      <c r="V267" s="23">
        <f>'Listado Equipos'!$B$8-W267</f>
        <v>40957.26</v>
      </c>
      <c r="W267">
        <f t="shared" si="14"/>
        <v>1383.7400000000002</v>
      </c>
      <c r="X267">
        <f t="shared" ref="X267:X330" si="16">X266+1</f>
        <v>267</v>
      </c>
    </row>
    <row r="268" spans="1:24" ht="17.399999999999999" x14ac:dyDescent="0.3">
      <c r="A268" s="11">
        <v>45267</v>
      </c>
      <c r="B268" s="12">
        <v>251060</v>
      </c>
      <c r="C268" s="12" t="s">
        <v>343</v>
      </c>
      <c r="D268" s="12" t="s">
        <v>344</v>
      </c>
      <c r="E268" s="12" t="s">
        <v>345</v>
      </c>
      <c r="F268" s="12" t="s">
        <v>346</v>
      </c>
      <c r="G268" s="12" t="s">
        <v>347</v>
      </c>
      <c r="H268" s="12">
        <v>12.45</v>
      </c>
      <c r="I268" s="12">
        <v>11.55</v>
      </c>
      <c r="J268" s="12">
        <v>10.23</v>
      </c>
      <c r="K268" s="12">
        <v>2.2200000000000002</v>
      </c>
      <c r="L268" s="12">
        <v>20.37</v>
      </c>
      <c r="M268" s="12">
        <v>2</v>
      </c>
      <c r="N268" s="12">
        <v>0</v>
      </c>
      <c r="O268" s="12">
        <v>0</v>
      </c>
      <c r="P268" s="12">
        <v>0</v>
      </c>
      <c r="Q268" s="12">
        <v>1</v>
      </c>
      <c r="R268" s="12">
        <v>17</v>
      </c>
      <c r="S268" s="12">
        <v>0</v>
      </c>
      <c r="T268" s="12">
        <v>2</v>
      </c>
      <c r="U268">
        <f t="shared" si="15"/>
        <v>2789.14</v>
      </c>
      <c r="V268" s="23">
        <f>'Listado Equipos'!$B$8-W268</f>
        <v>40969.160000000003</v>
      </c>
      <c r="W268">
        <f t="shared" si="14"/>
        <v>1371.8400000000001</v>
      </c>
      <c r="X268">
        <f t="shared" si="16"/>
        <v>268</v>
      </c>
    </row>
    <row r="269" spans="1:24" ht="17.399999999999999" x14ac:dyDescent="0.3">
      <c r="A269" s="11">
        <v>45268</v>
      </c>
      <c r="B269" s="12">
        <v>251060</v>
      </c>
      <c r="C269" s="12" t="s">
        <v>343</v>
      </c>
      <c r="D269" s="12" t="s">
        <v>344</v>
      </c>
      <c r="E269" s="12" t="s">
        <v>345</v>
      </c>
      <c r="F269" s="12" t="s">
        <v>346</v>
      </c>
      <c r="G269" s="12" t="s">
        <v>347</v>
      </c>
      <c r="H269" s="12">
        <v>11.8</v>
      </c>
      <c r="I269" s="12">
        <v>12.2</v>
      </c>
      <c r="J269" s="12">
        <v>10.27</v>
      </c>
      <c r="K269" s="12">
        <v>1.53</v>
      </c>
      <c r="L269" s="12">
        <v>20.440000000000001</v>
      </c>
      <c r="M269" s="12">
        <v>2</v>
      </c>
      <c r="N269" s="12">
        <v>0</v>
      </c>
      <c r="O269" s="12">
        <v>0</v>
      </c>
      <c r="P269" s="12">
        <v>0</v>
      </c>
      <c r="Q269" s="12">
        <v>0</v>
      </c>
      <c r="R269" s="12">
        <v>9</v>
      </c>
      <c r="S269" s="12">
        <v>0</v>
      </c>
      <c r="T269" s="12">
        <v>1</v>
      </c>
      <c r="U269">
        <f t="shared" si="15"/>
        <v>2800.94</v>
      </c>
      <c r="V269" s="23">
        <f>'Listado Equipos'!$B$8-W269</f>
        <v>40979.83</v>
      </c>
      <c r="W269">
        <f t="shared" si="14"/>
        <v>1361.17</v>
      </c>
      <c r="X269">
        <f t="shared" si="16"/>
        <v>269</v>
      </c>
    </row>
    <row r="270" spans="1:24" ht="17.399999999999999" x14ac:dyDescent="0.3">
      <c r="A270" s="11">
        <v>45269</v>
      </c>
      <c r="B270" s="12">
        <v>251060</v>
      </c>
      <c r="C270" s="12" t="s">
        <v>343</v>
      </c>
      <c r="D270" s="12" t="s">
        <v>344</v>
      </c>
      <c r="E270" s="12" t="s">
        <v>345</v>
      </c>
      <c r="F270" s="12" t="s">
        <v>346</v>
      </c>
      <c r="G270" s="12" t="s">
        <v>347</v>
      </c>
      <c r="H270" s="12">
        <v>13.22</v>
      </c>
      <c r="I270" s="12">
        <v>10.78</v>
      </c>
      <c r="J270" s="12">
        <v>11.33</v>
      </c>
      <c r="K270" s="12">
        <v>1.88</v>
      </c>
      <c r="L270" s="12">
        <v>22.59</v>
      </c>
      <c r="M270" s="12">
        <v>2</v>
      </c>
      <c r="N270" s="12">
        <v>0</v>
      </c>
      <c r="O270" s="12">
        <v>0</v>
      </c>
      <c r="P270" s="12">
        <v>0</v>
      </c>
      <c r="Q270" s="12">
        <v>0</v>
      </c>
      <c r="R270" s="12">
        <v>12</v>
      </c>
      <c r="S270" s="12">
        <v>0</v>
      </c>
      <c r="T270" s="12">
        <v>0</v>
      </c>
      <c r="U270">
        <f t="shared" si="15"/>
        <v>2814.16</v>
      </c>
      <c r="V270" s="23">
        <f>'Listado Equipos'!$B$8-W270</f>
        <v>40990.21</v>
      </c>
      <c r="W270">
        <f t="shared" si="14"/>
        <v>1350.79</v>
      </c>
      <c r="X270">
        <f t="shared" si="16"/>
        <v>270</v>
      </c>
    </row>
    <row r="271" spans="1:24" ht="17.399999999999999" x14ac:dyDescent="0.3">
      <c r="A271" s="11">
        <v>45270</v>
      </c>
      <c r="B271" s="12">
        <v>251060</v>
      </c>
      <c r="C271" s="12" t="s">
        <v>343</v>
      </c>
      <c r="D271" s="12" t="s">
        <v>344</v>
      </c>
      <c r="E271" s="12" t="s">
        <v>345</v>
      </c>
      <c r="F271" s="12" t="s">
        <v>346</v>
      </c>
      <c r="G271" s="12" t="s">
        <v>347</v>
      </c>
      <c r="H271" s="12">
        <v>18.149999999999999</v>
      </c>
      <c r="I271" s="12">
        <v>5.85</v>
      </c>
      <c r="J271" s="12">
        <v>15.32</v>
      </c>
      <c r="K271" s="12">
        <v>2.83</v>
      </c>
      <c r="L271" s="12">
        <v>28.52</v>
      </c>
      <c r="M271" s="12">
        <v>2</v>
      </c>
      <c r="N271" s="12">
        <v>0</v>
      </c>
      <c r="O271" s="12">
        <v>1</v>
      </c>
      <c r="P271" s="12">
        <v>0</v>
      </c>
      <c r="Q271" s="12">
        <v>0</v>
      </c>
      <c r="R271" s="12">
        <v>10</v>
      </c>
      <c r="S271" s="12">
        <v>1</v>
      </c>
      <c r="T271" s="12">
        <v>0</v>
      </c>
      <c r="U271">
        <f t="shared" si="15"/>
        <v>2832.31</v>
      </c>
      <c r="V271" s="23">
        <f>'Listado Equipos'!$B$8-W271</f>
        <v>41003.230000000003</v>
      </c>
      <c r="W271">
        <f t="shared" si="14"/>
        <v>1337.77</v>
      </c>
      <c r="X271">
        <f t="shared" si="16"/>
        <v>271</v>
      </c>
    </row>
    <row r="272" spans="1:24" ht="17.399999999999999" x14ac:dyDescent="0.3">
      <c r="A272" s="11">
        <v>45271</v>
      </c>
      <c r="B272" s="12">
        <v>251060</v>
      </c>
      <c r="C272" s="12" t="s">
        <v>343</v>
      </c>
      <c r="D272" s="12" t="s">
        <v>344</v>
      </c>
      <c r="E272" s="12" t="s">
        <v>345</v>
      </c>
      <c r="F272" s="12" t="s">
        <v>346</v>
      </c>
      <c r="G272" s="12" t="s">
        <v>347</v>
      </c>
      <c r="H272" s="12">
        <v>12.97</v>
      </c>
      <c r="I272" s="12">
        <v>11.03</v>
      </c>
      <c r="J272" s="12">
        <v>10.27</v>
      </c>
      <c r="K272" s="12">
        <v>2.7</v>
      </c>
      <c r="L272" s="12">
        <v>19.34</v>
      </c>
      <c r="M272" s="12">
        <v>2</v>
      </c>
      <c r="N272" s="12">
        <v>0</v>
      </c>
      <c r="O272" s="12">
        <v>0</v>
      </c>
      <c r="P272" s="12">
        <v>0</v>
      </c>
      <c r="Q272" s="12">
        <v>0</v>
      </c>
      <c r="R272" s="12">
        <v>17</v>
      </c>
      <c r="S272" s="12">
        <v>0</v>
      </c>
      <c r="T272" s="12">
        <v>2</v>
      </c>
      <c r="U272">
        <f t="shared" si="15"/>
        <v>2845.2799999999997</v>
      </c>
      <c r="V272" s="23">
        <f>'Listado Equipos'!$B$8-W272</f>
        <v>41004.879999999997</v>
      </c>
      <c r="W272">
        <f t="shared" si="14"/>
        <v>1336.12</v>
      </c>
      <c r="X272">
        <f t="shared" si="16"/>
        <v>272</v>
      </c>
    </row>
    <row r="273" spans="1:24" ht="17.399999999999999" x14ac:dyDescent="0.3">
      <c r="A273" s="11">
        <v>45272</v>
      </c>
      <c r="B273" s="12">
        <v>251060</v>
      </c>
      <c r="C273" s="12" t="s">
        <v>343</v>
      </c>
      <c r="D273" s="12" t="s">
        <v>344</v>
      </c>
      <c r="E273" s="12" t="s">
        <v>345</v>
      </c>
      <c r="F273" s="12" t="s">
        <v>346</v>
      </c>
      <c r="G273" s="12" t="s">
        <v>347</v>
      </c>
      <c r="H273" s="12">
        <v>12.65</v>
      </c>
      <c r="I273" s="12">
        <v>11.35</v>
      </c>
      <c r="J273" s="12">
        <v>8.8699999999999992</v>
      </c>
      <c r="K273" s="12">
        <v>3.78</v>
      </c>
      <c r="L273" s="12">
        <v>17.38</v>
      </c>
      <c r="M273" s="12">
        <v>2</v>
      </c>
      <c r="N273" s="12">
        <v>0</v>
      </c>
      <c r="O273" s="12">
        <v>0</v>
      </c>
      <c r="P273" s="12">
        <v>0</v>
      </c>
      <c r="Q273" s="12">
        <v>0</v>
      </c>
      <c r="R273" s="12">
        <v>28</v>
      </c>
      <c r="S273" s="12">
        <v>0</v>
      </c>
      <c r="T273" s="12">
        <v>4</v>
      </c>
      <c r="U273">
        <f t="shared" si="15"/>
        <v>2857.93</v>
      </c>
      <c r="V273" s="23">
        <f>'Listado Equipos'!$B$8-W273</f>
        <v>41012.080000000002</v>
      </c>
      <c r="W273">
        <f t="shared" si="14"/>
        <v>1328.9199999999998</v>
      </c>
      <c r="X273">
        <f t="shared" si="16"/>
        <v>273</v>
      </c>
    </row>
    <row r="274" spans="1:24" ht="17.399999999999999" x14ac:dyDescent="0.3">
      <c r="A274" s="11">
        <v>45273</v>
      </c>
      <c r="B274" s="12">
        <v>251060</v>
      </c>
      <c r="C274" s="12" t="s">
        <v>343</v>
      </c>
      <c r="D274" s="12" t="s">
        <v>344</v>
      </c>
      <c r="E274" s="12" t="s">
        <v>345</v>
      </c>
      <c r="F274" s="12" t="s">
        <v>346</v>
      </c>
      <c r="G274" s="12" t="s">
        <v>347</v>
      </c>
      <c r="H274" s="12">
        <v>8.85</v>
      </c>
      <c r="I274" s="12">
        <v>15.15</v>
      </c>
      <c r="J274" s="12">
        <v>7.27</v>
      </c>
      <c r="K274" s="12">
        <v>1.58</v>
      </c>
      <c r="L274" s="12">
        <v>14.81</v>
      </c>
      <c r="M274" s="12">
        <v>2</v>
      </c>
      <c r="N274" s="12">
        <v>0</v>
      </c>
      <c r="O274" s="12">
        <v>0</v>
      </c>
      <c r="P274" s="12">
        <v>0</v>
      </c>
      <c r="Q274" s="12">
        <v>0</v>
      </c>
      <c r="R274" s="12">
        <v>6</v>
      </c>
      <c r="S274" s="12">
        <v>0</v>
      </c>
      <c r="T274" s="12">
        <v>1</v>
      </c>
      <c r="U274">
        <f t="shared" si="15"/>
        <v>2866.7799999999997</v>
      </c>
      <c r="V274" s="23">
        <f>'Listado Equipos'!$B$8-W274</f>
        <v>41022.28</v>
      </c>
      <c r="W274">
        <f t="shared" si="14"/>
        <v>1318.7199999999998</v>
      </c>
      <c r="X274">
        <f t="shared" si="16"/>
        <v>274</v>
      </c>
    </row>
    <row r="275" spans="1:24" ht="17.399999999999999" x14ac:dyDescent="0.3">
      <c r="A275" s="11">
        <v>45274</v>
      </c>
      <c r="B275" s="12">
        <v>251060</v>
      </c>
      <c r="C275" s="12" t="s">
        <v>343</v>
      </c>
      <c r="D275" s="12" t="s">
        <v>344</v>
      </c>
      <c r="E275" s="12" t="s">
        <v>345</v>
      </c>
      <c r="F275" s="12" t="s">
        <v>346</v>
      </c>
      <c r="G275" s="12" t="s">
        <v>347</v>
      </c>
      <c r="H275" s="12">
        <v>10.15</v>
      </c>
      <c r="I275" s="12">
        <v>13.85</v>
      </c>
      <c r="J275" s="12">
        <v>8.98</v>
      </c>
      <c r="K275" s="12">
        <v>1.17</v>
      </c>
      <c r="L275" s="12">
        <v>16.989999999999998</v>
      </c>
      <c r="M275" s="12">
        <v>2</v>
      </c>
      <c r="N275" s="12">
        <v>0</v>
      </c>
      <c r="O275" s="12">
        <v>0</v>
      </c>
      <c r="P275" s="12">
        <v>0</v>
      </c>
      <c r="Q275" s="12">
        <v>0</v>
      </c>
      <c r="R275" s="12">
        <v>4</v>
      </c>
      <c r="S275" s="12">
        <v>0</v>
      </c>
      <c r="T275" s="12">
        <v>0</v>
      </c>
      <c r="U275">
        <f t="shared" si="15"/>
        <v>2876.93</v>
      </c>
      <c r="V275" s="23">
        <f>'Listado Equipos'!$B$8-W275</f>
        <v>41029.31</v>
      </c>
      <c r="W275">
        <f t="shared" si="14"/>
        <v>1311.6899999999998</v>
      </c>
      <c r="X275">
        <f t="shared" si="16"/>
        <v>275</v>
      </c>
    </row>
    <row r="276" spans="1:24" ht="17.399999999999999" x14ac:dyDescent="0.3">
      <c r="A276" s="11">
        <v>45275</v>
      </c>
      <c r="B276" s="12">
        <v>251060</v>
      </c>
      <c r="C276" s="12" t="s">
        <v>343</v>
      </c>
      <c r="D276" s="12" t="s">
        <v>344</v>
      </c>
      <c r="E276" s="12" t="s">
        <v>345</v>
      </c>
      <c r="F276" s="12" t="s">
        <v>346</v>
      </c>
      <c r="G276" s="12" t="s">
        <v>347</v>
      </c>
      <c r="H276" s="12">
        <v>13.8</v>
      </c>
      <c r="I276" s="12">
        <v>10.199999999999999</v>
      </c>
      <c r="J276" s="12">
        <v>12.1</v>
      </c>
      <c r="K276" s="12">
        <v>1.7</v>
      </c>
      <c r="L276" s="12">
        <v>22.97</v>
      </c>
      <c r="M276" s="12">
        <v>2</v>
      </c>
      <c r="N276" s="12">
        <v>0</v>
      </c>
      <c r="O276" s="12">
        <v>0</v>
      </c>
      <c r="P276" s="12">
        <v>0</v>
      </c>
      <c r="Q276" s="12">
        <v>0</v>
      </c>
      <c r="R276" s="12">
        <v>6</v>
      </c>
      <c r="S276" s="12">
        <v>0</v>
      </c>
      <c r="T276" s="12">
        <v>0</v>
      </c>
      <c r="U276">
        <f t="shared" si="15"/>
        <v>2890.73</v>
      </c>
      <c r="V276" s="23">
        <f>'Listado Equipos'!$B$8-W276</f>
        <v>41039.96</v>
      </c>
      <c r="W276">
        <f t="shared" si="14"/>
        <v>1301.0399999999997</v>
      </c>
      <c r="X276">
        <f t="shared" si="16"/>
        <v>276</v>
      </c>
    </row>
    <row r="277" spans="1:24" ht="17.399999999999999" x14ac:dyDescent="0.3">
      <c r="A277" s="11">
        <v>45276</v>
      </c>
      <c r="B277" s="12">
        <v>251060</v>
      </c>
      <c r="C277" s="12" t="s">
        <v>343</v>
      </c>
      <c r="D277" s="12" t="s">
        <v>344</v>
      </c>
      <c r="E277" s="12" t="s">
        <v>345</v>
      </c>
      <c r="F277" s="12" t="s">
        <v>346</v>
      </c>
      <c r="G277" s="12" t="s">
        <v>347</v>
      </c>
      <c r="H277" s="12">
        <v>8.98</v>
      </c>
      <c r="I277" s="12">
        <v>15.02</v>
      </c>
      <c r="J277" s="12">
        <v>8.23</v>
      </c>
      <c r="K277" s="12">
        <v>0.75</v>
      </c>
      <c r="L277" s="12">
        <v>16.95</v>
      </c>
      <c r="M277" s="12">
        <v>3</v>
      </c>
      <c r="N277" s="12">
        <v>0</v>
      </c>
      <c r="O277" s="12">
        <v>0</v>
      </c>
      <c r="P277" s="12">
        <v>0</v>
      </c>
      <c r="Q277" s="12">
        <v>0</v>
      </c>
      <c r="R277" s="12">
        <v>4</v>
      </c>
      <c r="S277" s="12">
        <v>0</v>
      </c>
      <c r="T277" s="12">
        <v>0</v>
      </c>
      <c r="U277">
        <f t="shared" si="15"/>
        <v>2899.71</v>
      </c>
      <c r="V277" s="23">
        <f>'Listado Equipos'!$B$8-W277</f>
        <v>41043.51</v>
      </c>
      <c r="W277">
        <f t="shared" si="14"/>
        <v>1297.4899999999998</v>
      </c>
      <c r="X277">
        <f t="shared" si="16"/>
        <v>277</v>
      </c>
    </row>
    <row r="278" spans="1:24" ht="17.399999999999999" x14ac:dyDescent="0.3">
      <c r="A278" s="11">
        <v>45277</v>
      </c>
      <c r="B278" s="12">
        <v>251060</v>
      </c>
      <c r="C278" s="12" t="s">
        <v>343</v>
      </c>
      <c r="D278" s="12" t="s">
        <v>344</v>
      </c>
      <c r="E278" s="12" t="s">
        <v>345</v>
      </c>
      <c r="F278" s="12" t="s">
        <v>346</v>
      </c>
      <c r="G278" s="12" t="s">
        <v>347</v>
      </c>
      <c r="H278" s="12">
        <v>8.57</v>
      </c>
      <c r="I278" s="12">
        <v>15.43</v>
      </c>
      <c r="J278" s="12">
        <v>7.98</v>
      </c>
      <c r="K278" s="12">
        <v>0.57999999999999996</v>
      </c>
      <c r="L278" s="12">
        <v>15.43</v>
      </c>
      <c r="M278" s="12">
        <v>2</v>
      </c>
      <c r="N278" s="12">
        <v>0</v>
      </c>
      <c r="O278" s="12">
        <v>0</v>
      </c>
      <c r="P278" s="12">
        <v>0</v>
      </c>
      <c r="Q278" s="12">
        <v>0</v>
      </c>
      <c r="R278" s="12">
        <v>3</v>
      </c>
      <c r="S278" s="12">
        <v>0</v>
      </c>
      <c r="T278" s="12">
        <v>0</v>
      </c>
      <c r="U278">
        <f t="shared" si="15"/>
        <v>2908.28</v>
      </c>
      <c r="V278" s="23">
        <f>'Listado Equipos'!$B$8-W278</f>
        <v>41053.410000000003</v>
      </c>
      <c r="W278">
        <f t="shared" si="14"/>
        <v>1287.5899999999997</v>
      </c>
      <c r="X278">
        <f t="shared" si="16"/>
        <v>278</v>
      </c>
    </row>
    <row r="279" spans="1:24" ht="17.399999999999999" x14ac:dyDescent="0.3">
      <c r="A279" s="11">
        <v>45278</v>
      </c>
      <c r="B279" s="12">
        <v>251060</v>
      </c>
      <c r="C279" s="12" t="s">
        <v>343</v>
      </c>
      <c r="D279" s="12" t="s">
        <v>344</v>
      </c>
      <c r="E279" s="12" t="s">
        <v>345</v>
      </c>
      <c r="F279" s="12" t="s">
        <v>346</v>
      </c>
      <c r="G279" s="12" t="s">
        <v>347</v>
      </c>
      <c r="H279" s="12">
        <v>12.6</v>
      </c>
      <c r="I279" s="12">
        <v>11.4</v>
      </c>
      <c r="J279" s="12">
        <v>10.82</v>
      </c>
      <c r="K279" s="12">
        <v>1.78</v>
      </c>
      <c r="L279" s="12">
        <v>22.01</v>
      </c>
      <c r="M279" s="12">
        <v>2</v>
      </c>
      <c r="N279" s="12">
        <v>0</v>
      </c>
      <c r="O279" s="12">
        <v>0</v>
      </c>
      <c r="P279" s="12">
        <v>0</v>
      </c>
      <c r="Q279" s="12">
        <v>0</v>
      </c>
      <c r="R279" s="12">
        <v>9</v>
      </c>
      <c r="S279" s="12">
        <v>0</v>
      </c>
      <c r="T279" s="12">
        <v>1</v>
      </c>
      <c r="U279">
        <f t="shared" si="15"/>
        <v>2920.88</v>
      </c>
      <c r="V279" s="23">
        <f>'Listado Equipos'!$B$8-W279</f>
        <v>41054.730000000003</v>
      </c>
      <c r="W279">
        <f t="shared" si="14"/>
        <v>1286.2699999999998</v>
      </c>
      <c r="X279">
        <f t="shared" si="16"/>
        <v>279</v>
      </c>
    </row>
    <row r="280" spans="1:24" ht="17.399999999999999" x14ac:dyDescent="0.3">
      <c r="A280" s="11">
        <v>45279</v>
      </c>
      <c r="B280" s="12">
        <v>251060</v>
      </c>
      <c r="C280" s="12" t="s">
        <v>343</v>
      </c>
      <c r="D280" s="12" t="s">
        <v>344</v>
      </c>
      <c r="E280" s="12" t="s">
        <v>345</v>
      </c>
      <c r="F280" s="12" t="s">
        <v>346</v>
      </c>
      <c r="G280" s="12" t="s">
        <v>347</v>
      </c>
      <c r="H280" s="12">
        <v>10.83</v>
      </c>
      <c r="I280" s="12">
        <v>13.17</v>
      </c>
      <c r="J280" s="12">
        <v>9.27</v>
      </c>
      <c r="K280" s="12">
        <v>1.57</v>
      </c>
      <c r="L280" s="12">
        <v>19.100000000000001</v>
      </c>
      <c r="M280" s="12">
        <v>2</v>
      </c>
      <c r="N280" s="12">
        <v>0</v>
      </c>
      <c r="O280" s="12">
        <v>0</v>
      </c>
      <c r="P280" s="12">
        <v>0</v>
      </c>
      <c r="Q280" s="12">
        <v>0</v>
      </c>
      <c r="R280" s="12">
        <v>9</v>
      </c>
      <c r="S280" s="12">
        <v>0</v>
      </c>
      <c r="T280" s="12">
        <v>0</v>
      </c>
      <c r="U280">
        <f t="shared" si="15"/>
        <v>2931.71</v>
      </c>
      <c r="V280" s="23">
        <f>'Listado Equipos'!$B$8-W280</f>
        <v>41061.01</v>
      </c>
      <c r="W280">
        <f t="shared" si="14"/>
        <v>1279.9899999999998</v>
      </c>
      <c r="X280">
        <f t="shared" si="16"/>
        <v>280</v>
      </c>
    </row>
    <row r="281" spans="1:24" ht="17.399999999999999" x14ac:dyDescent="0.3">
      <c r="A281" s="11">
        <v>45280</v>
      </c>
      <c r="B281" s="12">
        <v>251060</v>
      </c>
      <c r="C281" s="12" t="s">
        <v>343</v>
      </c>
      <c r="D281" s="12" t="s">
        <v>344</v>
      </c>
      <c r="E281" s="12" t="s">
        <v>345</v>
      </c>
      <c r="F281" s="12" t="s">
        <v>346</v>
      </c>
      <c r="G281" s="12" t="s">
        <v>347</v>
      </c>
      <c r="H281" s="12">
        <v>11.08</v>
      </c>
      <c r="I281" s="12">
        <v>12.92</v>
      </c>
      <c r="J281" s="12">
        <v>9.75</v>
      </c>
      <c r="K281" s="12">
        <v>1.33</v>
      </c>
      <c r="L281" s="12">
        <v>19.68</v>
      </c>
      <c r="M281" s="12">
        <v>2</v>
      </c>
      <c r="N281" s="12">
        <v>0</v>
      </c>
      <c r="O281" s="12">
        <v>0</v>
      </c>
      <c r="P281" s="12">
        <v>0</v>
      </c>
      <c r="Q281" s="12">
        <v>0</v>
      </c>
      <c r="R281" s="12">
        <v>7</v>
      </c>
      <c r="S281" s="12">
        <v>0</v>
      </c>
      <c r="T281" s="12">
        <v>1</v>
      </c>
      <c r="U281">
        <f t="shared" si="15"/>
        <v>2942.79</v>
      </c>
      <c r="V281" s="23">
        <f>'Listado Equipos'!$B$8-W281</f>
        <v>41072.410000000003</v>
      </c>
      <c r="W281">
        <f t="shared" si="14"/>
        <v>1268.5899999999997</v>
      </c>
      <c r="X281">
        <f t="shared" si="16"/>
        <v>281</v>
      </c>
    </row>
    <row r="282" spans="1:24" ht="17.399999999999999" x14ac:dyDescent="0.3">
      <c r="A282" s="11">
        <v>45281</v>
      </c>
      <c r="B282" s="12">
        <v>251060</v>
      </c>
      <c r="C282" s="12" t="s">
        <v>343</v>
      </c>
      <c r="D282" s="12" t="s">
        <v>344</v>
      </c>
      <c r="E282" s="12" t="s">
        <v>345</v>
      </c>
      <c r="F282" s="12" t="s">
        <v>346</v>
      </c>
      <c r="G282" s="12" t="s">
        <v>347</v>
      </c>
      <c r="H282" s="12">
        <v>7.93</v>
      </c>
      <c r="I282" s="12">
        <v>16.07</v>
      </c>
      <c r="J282" s="12">
        <v>6.77</v>
      </c>
      <c r="K282" s="12">
        <v>1.17</v>
      </c>
      <c r="L282" s="12">
        <v>12.92</v>
      </c>
      <c r="M282" s="12">
        <v>2</v>
      </c>
      <c r="N282" s="12">
        <v>0</v>
      </c>
      <c r="O282" s="12">
        <v>0</v>
      </c>
      <c r="P282" s="12">
        <v>0</v>
      </c>
      <c r="Q282" s="12">
        <v>0</v>
      </c>
      <c r="R282" s="12">
        <v>6</v>
      </c>
      <c r="S282" s="12">
        <v>0</v>
      </c>
      <c r="T282" s="12">
        <v>1</v>
      </c>
      <c r="U282">
        <f t="shared" si="15"/>
        <v>2950.72</v>
      </c>
      <c r="V282" s="23">
        <f>'Listado Equipos'!$B$8-W282</f>
        <v>41086.160000000003</v>
      </c>
      <c r="W282">
        <f t="shared" si="14"/>
        <v>1254.8399999999997</v>
      </c>
      <c r="X282">
        <f t="shared" si="16"/>
        <v>282</v>
      </c>
    </row>
    <row r="283" spans="1:24" ht="17.399999999999999" x14ac:dyDescent="0.3">
      <c r="A283" s="11">
        <v>45282</v>
      </c>
      <c r="B283" s="12">
        <v>251060</v>
      </c>
      <c r="C283" s="12" t="s">
        <v>343</v>
      </c>
      <c r="D283" s="12" t="s">
        <v>344</v>
      </c>
      <c r="E283" s="12" t="s">
        <v>345</v>
      </c>
      <c r="F283" s="12" t="s">
        <v>346</v>
      </c>
      <c r="G283" s="12" t="s">
        <v>347</v>
      </c>
      <c r="H283" s="12">
        <v>16.850000000000001</v>
      </c>
      <c r="I283" s="12">
        <v>7.15</v>
      </c>
      <c r="J283" s="12">
        <v>14.95</v>
      </c>
      <c r="K283" s="12">
        <v>1.9</v>
      </c>
      <c r="L283" s="12">
        <v>31.48</v>
      </c>
      <c r="M283" s="12">
        <v>2</v>
      </c>
      <c r="N283" s="12">
        <v>0</v>
      </c>
      <c r="O283" s="12">
        <v>0</v>
      </c>
      <c r="P283" s="12">
        <v>0</v>
      </c>
      <c r="Q283" s="12">
        <v>0</v>
      </c>
      <c r="R283" s="12">
        <v>11</v>
      </c>
      <c r="S283" s="12">
        <v>0</v>
      </c>
      <c r="T283" s="12">
        <v>0</v>
      </c>
      <c r="U283">
        <f t="shared" si="15"/>
        <v>2967.5699999999997</v>
      </c>
      <c r="V283" s="23">
        <f>'Listado Equipos'!$B$8-W283</f>
        <v>41099.93</v>
      </c>
      <c r="W283">
        <f t="shared" si="14"/>
        <v>1241.0699999999997</v>
      </c>
      <c r="X283">
        <f t="shared" si="16"/>
        <v>283</v>
      </c>
    </row>
    <row r="284" spans="1:24" ht="17.399999999999999" x14ac:dyDescent="0.3">
      <c r="A284" s="11">
        <v>45283</v>
      </c>
      <c r="B284" s="12">
        <v>251060</v>
      </c>
      <c r="C284" s="12" t="s">
        <v>343</v>
      </c>
      <c r="D284" s="12" t="s">
        <v>344</v>
      </c>
      <c r="E284" s="12" t="s">
        <v>345</v>
      </c>
      <c r="F284" s="12" t="s">
        <v>346</v>
      </c>
      <c r="G284" s="12" t="s">
        <v>347</v>
      </c>
      <c r="H284" s="12">
        <v>8.2799999999999994</v>
      </c>
      <c r="I284" s="12">
        <v>15.72</v>
      </c>
      <c r="J284" s="12">
        <v>7.5</v>
      </c>
      <c r="K284" s="12">
        <v>0.78</v>
      </c>
      <c r="L284" s="12">
        <v>15.15</v>
      </c>
      <c r="M284" s="12">
        <v>2</v>
      </c>
      <c r="N284" s="12">
        <v>0</v>
      </c>
      <c r="O284" s="12">
        <v>0</v>
      </c>
      <c r="P284" s="12">
        <v>0</v>
      </c>
      <c r="Q284" s="12">
        <v>0</v>
      </c>
      <c r="R284" s="12">
        <v>5</v>
      </c>
      <c r="S284" s="12">
        <v>0</v>
      </c>
      <c r="T284" s="12">
        <v>0</v>
      </c>
      <c r="U284">
        <f t="shared" si="15"/>
        <v>2975.85</v>
      </c>
      <c r="V284" s="23">
        <f>'Listado Equipos'!$B$8-W284</f>
        <v>41111.4</v>
      </c>
      <c r="W284">
        <f t="shared" si="14"/>
        <v>1229.5999999999997</v>
      </c>
      <c r="X284">
        <f t="shared" si="16"/>
        <v>284</v>
      </c>
    </row>
    <row r="285" spans="1:24" ht="17.399999999999999" x14ac:dyDescent="0.3">
      <c r="A285" s="11">
        <v>45284</v>
      </c>
      <c r="B285" s="12">
        <v>251060</v>
      </c>
      <c r="C285" s="12" t="s">
        <v>343</v>
      </c>
      <c r="D285" s="12" t="s">
        <v>344</v>
      </c>
      <c r="E285" s="12" t="s">
        <v>345</v>
      </c>
      <c r="F285" s="12" t="s">
        <v>346</v>
      </c>
      <c r="G285" s="12" t="s">
        <v>347</v>
      </c>
      <c r="H285" s="12">
        <v>10.23</v>
      </c>
      <c r="I285" s="12">
        <v>13.77</v>
      </c>
      <c r="J285" s="12">
        <v>8.3699999999999992</v>
      </c>
      <c r="K285" s="12">
        <v>1.87</v>
      </c>
      <c r="L285" s="12">
        <v>18.09</v>
      </c>
      <c r="M285" s="12">
        <v>2</v>
      </c>
      <c r="N285" s="12">
        <v>0</v>
      </c>
      <c r="O285" s="12">
        <v>0</v>
      </c>
      <c r="P285" s="12">
        <v>1</v>
      </c>
      <c r="Q285" s="12">
        <v>0</v>
      </c>
      <c r="R285" s="12">
        <v>9</v>
      </c>
      <c r="S285" s="12">
        <v>0</v>
      </c>
      <c r="T285" s="12">
        <v>0</v>
      </c>
      <c r="U285">
        <f t="shared" si="15"/>
        <v>2986.08</v>
      </c>
      <c r="V285" s="23">
        <f>'Listado Equipos'!$B$8-W285</f>
        <v>41127.919999999998</v>
      </c>
      <c r="W285">
        <f t="shared" si="14"/>
        <v>1213.0799999999997</v>
      </c>
      <c r="X285">
        <f t="shared" si="16"/>
        <v>285</v>
      </c>
    </row>
    <row r="286" spans="1:24" ht="17.399999999999999" x14ac:dyDescent="0.3">
      <c r="A286" s="11">
        <v>45285</v>
      </c>
      <c r="B286" s="12">
        <v>251060</v>
      </c>
      <c r="C286" s="12" t="s">
        <v>343</v>
      </c>
      <c r="D286" s="12" t="s">
        <v>344</v>
      </c>
      <c r="E286" s="12" t="s">
        <v>345</v>
      </c>
      <c r="F286" s="12" t="s">
        <v>346</v>
      </c>
      <c r="G286" s="12" t="s">
        <v>347</v>
      </c>
      <c r="H286" s="12">
        <v>0</v>
      </c>
      <c r="I286" s="12">
        <v>24</v>
      </c>
      <c r="J286" s="12">
        <v>0</v>
      </c>
      <c r="K286" s="12">
        <v>0</v>
      </c>
      <c r="L286" s="12">
        <v>0</v>
      </c>
      <c r="M286" s="12">
        <v>0</v>
      </c>
      <c r="N286" s="12">
        <v>0</v>
      </c>
      <c r="O286" s="12">
        <v>0</v>
      </c>
      <c r="P286" s="12">
        <v>0</v>
      </c>
      <c r="Q286" s="12">
        <v>0</v>
      </c>
      <c r="R286" s="12">
        <v>0</v>
      </c>
      <c r="S286" s="12">
        <v>0</v>
      </c>
      <c r="T286" s="12">
        <v>0</v>
      </c>
      <c r="U286">
        <f t="shared" si="15"/>
        <v>2986.08</v>
      </c>
      <c r="V286" s="23">
        <f>'Listado Equipos'!$B$8-W286</f>
        <v>41129.090000000004</v>
      </c>
      <c r="W286">
        <f t="shared" si="14"/>
        <v>1211.9099999999996</v>
      </c>
      <c r="X286">
        <f t="shared" si="16"/>
        <v>286</v>
      </c>
    </row>
    <row r="287" spans="1:24" ht="17.399999999999999" x14ac:dyDescent="0.3">
      <c r="A287" s="11">
        <v>45286</v>
      </c>
      <c r="B287" s="12">
        <v>251060</v>
      </c>
      <c r="C287" s="12" t="s">
        <v>343</v>
      </c>
      <c r="D287" s="12" t="s">
        <v>344</v>
      </c>
      <c r="E287" s="12" t="s">
        <v>345</v>
      </c>
      <c r="F287" s="12" t="s">
        <v>346</v>
      </c>
      <c r="G287" s="12" t="s">
        <v>347</v>
      </c>
      <c r="H287" s="12">
        <v>10.6</v>
      </c>
      <c r="I287" s="12">
        <v>13.4</v>
      </c>
      <c r="J287" s="12">
        <v>9.8699999999999992</v>
      </c>
      <c r="K287" s="12">
        <v>0.73</v>
      </c>
      <c r="L287" s="12">
        <v>21.82</v>
      </c>
      <c r="M287" s="12">
        <v>2</v>
      </c>
      <c r="N287" s="12">
        <v>0</v>
      </c>
      <c r="O287" s="12">
        <v>0</v>
      </c>
      <c r="P287" s="12">
        <v>0</v>
      </c>
      <c r="Q287" s="12">
        <v>0</v>
      </c>
      <c r="R287" s="12">
        <v>1</v>
      </c>
      <c r="S287" s="12">
        <v>0</v>
      </c>
      <c r="T287" s="12">
        <v>0</v>
      </c>
      <c r="U287">
        <f t="shared" si="15"/>
        <v>2996.68</v>
      </c>
      <c r="V287" s="23">
        <f>'Listado Equipos'!$B$8-W287</f>
        <v>41137.19</v>
      </c>
      <c r="W287">
        <f t="shared" si="14"/>
        <v>1203.8099999999997</v>
      </c>
      <c r="X287">
        <f t="shared" si="16"/>
        <v>287</v>
      </c>
    </row>
    <row r="288" spans="1:24" ht="17.399999999999999" x14ac:dyDescent="0.3">
      <c r="A288" s="11">
        <v>45287</v>
      </c>
      <c r="B288" s="12">
        <v>251060</v>
      </c>
      <c r="C288" s="12" t="s">
        <v>343</v>
      </c>
      <c r="D288" s="12" t="s">
        <v>344</v>
      </c>
      <c r="E288" s="12" t="s">
        <v>345</v>
      </c>
      <c r="F288" s="12" t="s">
        <v>346</v>
      </c>
      <c r="G288" s="12" t="s">
        <v>347</v>
      </c>
      <c r="H288" s="12">
        <v>14.28</v>
      </c>
      <c r="I288" s="12">
        <v>9.7200000000000006</v>
      </c>
      <c r="J288" s="12">
        <v>10.67</v>
      </c>
      <c r="K288" s="12">
        <v>3.62</v>
      </c>
      <c r="L288" s="12">
        <v>20.54</v>
      </c>
      <c r="M288" s="12">
        <v>2</v>
      </c>
      <c r="N288" s="12">
        <v>0</v>
      </c>
      <c r="O288" s="12">
        <v>0</v>
      </c>
      <c r="P288" s="12">
        <v>0</v>
      </c>
      <c r="Q288" s="12">
        <v>0</v>
      </c>
      <c r="R288" s="12">
        <v>29</v>
      </c>
      <c r="S288" s="12">
        <v>0</v>
      </c>
      <c r="T288" s="12">
        <v>2</v>
      </c>
      <c r="U288">
        <f t="shared" si="15"/>
        <v>3010.96</v>
      </c>
      <c r="V288" s="23">
        <f>'Listado Equipos'!$B$8-W288</f>
        <v>41148.57</v>
      </c>
      <c r="W288">
        <f t="shared" si="14"/>
        <v>1192.4299999999996</v>
      </c>
      <c r="X288">
        <f t="shared" si="16"/>
        <v>288</v>
      </c>
    </row>
    <row r="289" spans="1:24" ht="17.399999999999999" x14ac:dyDescent="0.3">
      <c r="A289" s="11">
        <v>45288</v>
      </c>
      <c r="B289" s="12">
        <v>251060</v>
      </c>
      <c r="C289" s="12" t="s">
        <v>343</v>
      </c>
      <c r="D289" s="12" t="s">
        <v>344</v>
      </c>
      <c r="E289" s="12" t="s">
        <v>345</v>
      </c>
      <c r="F289" s="12" t="s">
        <v>346</v>
      </c>
      <c r="G289" s="12" t="s">
        <v>347</v>
      </c>
      <c r="H289" s="12">
        <v>12.68</v>
      </c>
      <c r="I289" s="12">
        <v>11.32</v>
      </c>
      <c r="J289" s="12">
        <v>10.93</v>
      </c>
      <c r="K289" s="12">
        <v>1.75</v>
      </c>
      <c r="L289" s="12">
        <v>20.49</v>
      </c>
      <c r="M289" s="12">
        <v>2</v>
      </c>
      <c r="N289" s="12">
        <v>0</v>
      </c>
      <c r="O289" s="12">
        <v>0</v>
      </c>
      <c r="P289" s="12">
        <v>0</v>
      </c>
      <c r="Q289" s="12">
        <v>0</v>
      </c>
      <c r="R289" s="12">
        <v>10</v>
      </c>
      <c r="S289" s="12">
        <v>0</v>
      </c>
      <c r="T289" s="12">
        <v>0</v>
      </c>
      <c r="U289">
        <f t="shared" si="15"/>
        <v>3023.64</v>
      </c>
      <c r="V289" s="23">
        <f>'Listado Equipos'!$B$8-W289</f>
        <v>41161.340000000004</v>
      </c>
      <c r="W289">
        <f t="shared" si="14"/>
        <v>1179.6599999999996</v>
      </c>
      <c r="X289">
        <f t="shared" si="16"/>
        <v>289</v>
      </c>
    </row>
    <row r="290" spans="1:24" ht="17.399999999999999" x14ac:dyDescent="0.3">
      <c r="A290" s="11">
        <v>45289</v>
      </c>
      <c r="B290" s="12">
        <v>251060</v>
      </c>
      <c r="C290" s="12" t="s">
        <v>343</v>
      </c>
      <c r="D290" s="12" t="s">
        <v>344</v>
      </c>
      <c r="E290" s="12" t="s">
        <v>345</v>
      </c>
      <c r="F290" s="12" t="s">
        <v>346</v>
      </c>
      <c r="G290" s="12" t="s">
        <v>347</v>
      </c>
      <c r="H290" s="12">
        <v>16.399999999999999</v>
      </c>
      <c r="I290" s="12">
        <v>7.6</v>
      </c>
      <c r="J290" s="12">
        <v>13.5</v>
      </c>
      <c r="K290" s="12">
        <v>2.9</v>
      </c>
      <c r="L290" s="12">
        <v>26.2</v>
      </c>
      <c r="M290" s="12">
        <v>2</v>
      </c>
      <c r="N290" s="12">
        <v>0</v>
      </c>
      <c r="O290" s="12">
        <v>0</v>
      </c>
      <c r="P290" s="12">
        <v>0</v>
      </c>
      <c r="Q290" s="12">
        <v>0</v>
      </c>
      <c r="R290" s="12">
        <v>19</v>
      </c>
      <c r="S290" s="12">
        <v>0</v>
      </c>
      <c r="T290" s="12">
        <v>2</v>
      </c>
      <c r="U290">
        <f t="shared" si="15"/>
        <v>3040.04</v>
      </c>
      <c r="V290" s="23">
        <f>'Listado Equipos'!$B$8-W290</f>
        <v>41169.770000000004</v>
      </c>
      <c r="W290">
        <f t="shared" si="14"/>
        <v>1171.2299999999996</v>
      </c>
      <c r="X290">
        <f t="shared" si="16"/>
        <v>290</v>
      </c>
    </row>
    <row r="291" spans="1:24" ht="17.399999999999999" x14ac:dyDescent="0.3">
      <c r="A291" s="11">
        <v>45290</v>
      </c>
      <c r="B291" s="12">
        <v>251060</v>
      </c>
      <c r="C291" s="12" t="s">
        <v>343</v>
      </c>
      <c r="D291" s="12" t="s">
        <v>344</v>
      </c>
      <c r="E291" s="12" t="s">
        <v>345</v>
      </c>
      <c r="F291" s="12" t="s">
        <v>346</v>
      </c>
      <c r="G291" s="12" t="s">
        <v>347</v>
      </c>
      <c r="H291" s="12">
        <v>15.73</v>
      </c>
      <c r="I291" s="12">
        <v>8.27</v>
      </c>
      <c r="J291" s="12">
        <v>13.55</v>
      </c>
      <c r="K291" s="12">
        <v>2.1800000000000002</v>
      </c>
      <c r="L291" s="12">
        <v>28.51</v>
      </c>
      <c r="M291" s="12">
        <v>2</v>
      </c>
      <c r="N291" s="12">
        <v>0</v>
      </c>
      <c r="O291" s="12">
        <v>0</v>
      </c>
      <c r="P291" s="12">
        <v>0</v>
      </c>
      <c r="Q291" s="12">
        <v>0</v>
      </c>
      <c r="R291" s="12">
        <v>12</v>
      </c>
      <c r="S291" s="12">
        <v>0</v>
      </c>
      <c r="T291" s="12">
        <v>1</v>
      </c>
      <c r="U291">
        <f t="shared" si="15"/>
        <v>3055.77</v>
      </c>
      <c r="V291" s="23">
        <f>'Listado Equipos'!$B$8-W291</f>
        <v>41175.89</v>
      </c>
      <c r="W291">
        <f t="shared" si="14"/>
        <v>1165.1099999999997</v>
      </c>
      <c r="X291">
        <f t="shared" si="16"/>
        <v>291</v>
      </c>
    </row>
    <row r="292" spans="1:24" ht="17.399999999999999" x14ac:dyDescent="0.3">
      <c r="A292" s="11">
        <v>45291</v>
      </c>
      <c r="B292" s="12">
        <v>251060</v>
      </c>
      <c r="C292" s="12" t="s">
        <v>343</v>
      </c>
      <c r="D292" s="12" t="s">
        <v>344</v>
      </c>
      <c r="E292" s="12" t="s">
        <v>345</v>
      </c>
      <c r="F292" s="12" t="s">
        <v>346</v>
      </c>
      <c r="G292" s="12" t="s">
        <v>347</v>
      </c>
      <c r="H292" s="12">
        <v>11.52</v>
      </c>
      <c r="I292" s="12">
        <v>12.48</v>
      </c>
      <c r="J292" s="12">
        <v>8.8000000000000007</v>
      </c>
      <c r="K292" s="12">
        <v>2.72</v>
      </c>
      <c r="L292" s="12">
        <v>22.25</v>
      </c>
      <c r="M292" s="12">
        <v>3</v>
      </c>
      <c r="N292" s="12">
        <v>0</v>
      </c>
      <c r="O292" s="12">
        <v>6</v>
      </c>
      <c r="P292" s="12">
        <v>0</v>
      </c>
      <c r="Q292" s="12">
        <v>0</v>
      </c>
      <c r="R292" s="12">
        <v>20</v>
      </c>
      <c r="S292" s="12">
        <v>0</v>
      </c>
      <c r="T292" s="12">
        <v>1</v>
      </c>
      <c r="U292">
        <f t="shared" si="15"/>
        <v>3067.29</v>
      </c>
      <c r="V292" s="23">
        <f>'Listado Equipos'!$B$8-W292</f>
        <v>41189.090000000004</v>
      </c>
      <c r="W292">
        <f t="shared" si="14"/>
        <v>1151.9099999999996</v>
      </c>
      <c r="X292">
        <f t="shared" si="16"/>
        <v>292</v>
      </c>
    </row>
    <row r="293" spans="1:24" ht="17.399999999999999" x14ac:dyDescent="0.3">
      <c r="A293" s="11">
        <v>45292</v>
      </c>
      <c r="B293" s="12">
        <v>251060</v>
      </c>
      <c r="C293" s="12" t="s">
        <v>343</v>
      </c>
      <c r="D293" s="12" t="s">
        <v>344</v>
      </c>
      <c r="E293" s="12" t="s">
        <v>345</v>
      </c>
      <c r="F293" s="12" t="s">
        <v>346</v>
      </c>
      <c r="G293" s="12" t="s">
        <v>347</v>
      </c>
      <c r="H293" s="12">
        <v>0</v>
      </c>
      <c r="I293" s="12">
        <v>24</v>
      </c>
      <c r="J293" s="12">
        <v>0</v>
      </c>
      <c r="K293" s="12">
        <v>0</v>
      </c>
      <c r="L293" s="12">
        <v>0</v>
      </c>
      <c r="M293" s="12">
        <v>0</v>
      </c>
      <c r="N293" s="12">
        <v>0</v>
      </c>
      <c r="O293" s="12">
        <v>0</v>
      </c>
      <c r="P293" s="12">
        <v>0</v>
      </c>
      <c r="Q293" s="12">
        <v>0</v>
      </c>
      <c r="R293" s="12">
        <v>0</v>
      </c>
      <c r="S293" s="12">
        <v>0</v>
      </c>
      <c r="T293" s="12">
        <v>0</v>
      </c>
      <c r="U293">
        <f t="shared" si="15"/>
        <v>3067.29</v>
      </c>
      <c r="V293" s="23">
        <f>'Listado Equipos'!$B$8-W293</f>
        <v>41189.96</v>
      </c>
      <c r="W293">
        <f t="shared" si="14"/>
        <v>1151.0399999999997</v>
      </c>
      <c r="X293">
        <f t="shared" si="16"/>
        <v>293</v>
      </c>
    </row>
    <row r="294" spans="1:24" ht="17.399999999999999" x14ac:dyDescent="0.3">
      <c r="A294" s="11">
        <v>45293</v>
      </c>
      <c r="B294" s="12">
        <v>251060</v>
      </c>
      <c r="C294" s="12" t="s">
        <v>343</v>
      </c>
      <c r="D294" s="12" t="s">
        <v>344</v>
      </c>
      <c r="E294" s="12" t="s">
        <v>345</v>
      </c>
      <c r="F294" s="12" t="s">
        <v>346</v>
      </c>
      <c r="G294" s="12" t="s">
        <v>347</v>
      </c>
      <c r="H294" s="12">
        <v>7.12</v>
      </c>
      <c r="I294" s="12">
        <v>16.88</v>
      </c>
      <c r="J294" s="12">
        <v>4.3499999999999996</v>
      </c>
      <c r="K294" s="12">
        <v>2.77</v>
      </c>
      <c r="L294" s="12">
        <v>8.39</v>
      </c>
      <c r="M294" s="12">
        <v>2</v>
      </c>
      <c r="N294" s="12">
        <v>0</v>
      </c>
      <c r="O294" s="12">
        <v>0</v>
      </c>
      <c r="P294" s="12">
        <v>0</v>
      </c>
      <c r="Q294" s="12">
        <v>0</v>
      </c>
      <c r="R294" s="12">
        <v>20</v>
      </c>
      <c r="S294" s="12">
        <v>0</v>
      </c>
      <c r="T294" s="12">
        <v>1</v>
      </c>
      <c r="U294">
        <f t="shared" si="15"/>
        <v>3074.41</v>
      </c>
      <c r="V294" s="23">
        <f>'Listado Equipos'!$B$8-W294</f>
        <v>41197.18</v>
      </c>
      <c r="W294">
        <f t="shared" si="14"/>
        <v>1143.8199999999997</v>
      </c>
      <c r="X294">
        <f t="shared" si="16"/>
        <v>294</v>
      </c>
    </row>
    <row r="295" spans="1:24" ht="17.399999999999999" x14ac:dyDescent="0.3">
      <c r="A295" s="11">
        <v>45294</v>
      </c>
      <c r="B295" s="12">
        <v>251060</v>
      </c>
      <c r="C295" s="12" t="s">
        <v>343</v>
      </c>
      <c r="D295" s="12" t="s">
        <v>344</v>
      </c>
      <c r="E295" s="12" t="s">
        <v>345</v>
      </c>
      <c r="F295" s="12" t="s">
        <v>346</v>
      </c>
      <c r="G295" s="12" t="s">
        <v>347</v>
      </c>
      <c r="H295" s="12">
        <v>11.32</v>
      </c>
      <c r="I295" s="12">
        <v>12.68</v>
      </c>
      <c r="J295" s="12">
        <v>9.8000000000000007</v>
      </c>
      <c r="K295" s="12">
        <v>1.52</v>
      </c>
      <c r="L295" s="12">
        <v>19.45</v>
      </c>
      <c r="M295" s="12">
        <v>2</v>
      </c>
      <c r="N295" s="12">
        <v>0</v>
      </c>
      <c r="O295" s="12">
        <v>0</v>
      </c>
      <c r="P295" s="12">
        <v>0</v>
      </c>
      <c r="Q295" s="12">
        <v>0</v>
      </c>
      <c r="R295" s="12">
        <v>8</v>
      </c>
      <c r="S295" s="12">
        <v>0</v>
      </c>
      <c r="T295" s="12">
        <v>0</v>
      </c>
      <c r="U295">
        <f t="shared" si="15"/>
        <v>3085.73</v>
      </c>
      <c r="V295" s="23">
        <f>'Listado Equipos'!$B$8-W295</f>
        <v>41208.21</v>
      </c>
      <c r="W295">
        <f t="shared" si="14"/>
        <v>1132.7899999999997</v>
      </c>
      <c r="X295">
        <f t="shared" si="16"/>
        <v>295</v>
      </c>
    </row>
    <row r="296" spans="1:24" ht="17.399999999999999" x14ac:dyDescent="0.3">
      <c r="A296" s="11">
        <v>45295</v>
      </c>
      <c r="B296" s="12">
        <v>251060</v>
      </c>
      <c r="C296" s="12" t="s">
        <v>343</v>
      </c>
      <c r="D296" s="12" t="s">
        <v>344</v>
      </c>
      <c r="E296" s="12" t="s">
        <v>345</v>
      </c>
      <c r="F296" s="12" t="s">
        <v>346</v>
      </c>
      <c r="G296" s="12" t="s">
        <v>347</v>
      </c>
      <c r="H296" s="12">
        <v>15.25</v>
      </c>
      <c r="I296" s="12">
        <v>8.75</v>
      </c>
      <c r="J296" s="12">
        <v>13.08</v>
      </c>
      <c r="K296" s="12">
        <v>2.17</v>
      </c>
      <c r="L296" s="12">
        <v>27.43</v>
      </c>
      <c r="M296" s="12">
        <v>2</v>
      </c>
      <c r="N296" s="12">
        <v>0</v>
      </c>
      <c r="O296" s="12">
        <v>0</v>
      </c>
      <c r="P296" s="12">
        <v>0</v>
      </c>
      <c r="Q296" s="12">
        <v>0</v>
      </c>
      <c r="R296" s="12">
        <v>13</v>
      </c>
      <c r="S296" s="12">
        <v>0</v>
      </c>
      <c r="T296" s="12">
        <v>1</v>
      </c>
      <c r="U296">
        <f t="shared" si="15"/>
        <v>3100.98</v>
      </c>
      <c r="V296" s="23">
        <f>'Listado Equipos'!$B$8-W296</f>
        <v>41218.51</v>
      </c>
      <c r="W296">
        <f t="shared" si="14"/>
        <v>1122.4899999999998</v>
      </c>
      <c r="X296">
        <f t="shared" si="16"/>
        <v>296</v>
      </c>
    </row>
    <row r="297" spans="1:24" ht="17.399999999999999" x14ac:dyDescent="0.3">
      <c r="A297" s="11">
        <v>45296</v>
      </c>
      <c r="B297" s="12">
        <v>251060</v>
      </c>
      <c r="C297" s="12" t="s">
        <v>343</v>
      </c>
      <c r="D297" s="12" t="s">
        <v>344</v>
      </c>
      <c r="E297" s="12" t="s">
        <v>345</v>
      </c>
      <c r="F297" s="12" t="s">
        <v>346</v>
      </c>
      <c r="G297" s="12" t="s">
        <v>347</v>
      </c>
      <c r="H297" s="12">
        <v>15.35</v>
      </c>
      <c r="I297" s="12">
        <v>8.65</v>
      </c>
      <c r="J297" s="12">
        <v>13.18</v>
      </c>
      <c r="K297" s="12">
        <v>2.17</v>
      </c>
      <c r="L297" s="12">
        <v>28.95</v>
      </c>
      <c r="M297" s="12">
        <v>2</v>
      </c>
      <c r="N297" s="12">
        <v>0</v>
      </c>
      <c r="O297" s="12">
        <v>0</v>
      </c>
      <c r="P297" s="12">
        <v>0</v>
      </c>
      <c r="Q297" s="12">
        <v>0</v>
      </c>
      <c r="R297" s="12">
        <v>15</v>
      </c>
      <c r="S297" s="12">
        <v>0</v>
      </c>
      <c r="T297" s="12">
        <v>1</v>
      </c>
      <c r="U297">
        <f t="shared" si="15"/>
        <v>3116.33</v>
      </c>
      <c r="V297" s="23">
        <f>'Listado Equipos'!$B$8-W297</f>
        <v>41228.21</v>
      </c>
      <c r="W297">
        <f t="shared" si="14"/>
        <v>1112.7899999999997</v>
      </c>
      <c r="X297">
        <f t="shared" si="16"/>
        <v>297</v>
      </c>
    </row>
    <row r="298" spans="1:24" ht="17.399999999999999" x14ac:dyDescent="0.3">
      <c r="A298" s="11">
        <v>45297</v>
      </c>
      <c r="B298" s="12">
        <v>251060</v>
      </c>
      <c r="C298" s="12" t="s">
        <v>343</v>
      </c>
      <c r="D298" s="12" t="s">
        <v>344</v>
      </c>
      <c r="E298" s="12" t="s">
        <v>345</v>
      </c>
      <c r="F298" s="12" t="s">
        <v>346</v>
      </c>
      <c r="G298" s="12" t="s">
        <v>347</v>
      </c>
      <c r="H298" s="12">
        <v>12.03</v>
      </c>
      <c r="I298" s="12">
        <v>11.97</v>
      </c>
      <c r="J298" s="12">
        <v>9.35</v>
      </c>
      <c r="K298" s="12">
        <v>2.68</v>
      </c>
      <c r="L298" s="12">
        <v>21.05</v>
      </c>
      <c r="M298" s="12">
        <v>2</v>
      </c>
      <c r="N298" s="12">
        <v>0</v>
      </c>
      <c r="O298" s="12">
        <v>0</v>
      </c>
      <c r="P298" s="12">
        <v>0</v>
      </c>
      <c r="Q298" s="12">
        <v>0</v>
      </c>
      <c r="R298" s="12">
        <v>20</v>
      </c>
      <c r="S298" s="12">
        <v>0</v>
      </c>
      <c r="T298" s="12">
        <v>3</v>
      </c>
      <c r="U298">
        <f t="shared" si="15"/>
        <v>3128.36</v>
      </c>
      <c r="V298" s="23">
        <f>'Listado Equipos'!$B$8-W298</f>
        <v>41235.64</v>
      </c>
      <c r="W298">
        <f t="shared" si="14"/>
        <v>1105.3599999999997</v>
      </c>
      <c r="X298">
        <f t="shared" si="16"/>
        <v>298</v>
      </c>
    </row>
    <row r="299" spans="1:24" ht="17.399999999999999" x14ac:dyDescent="0.3">
      <c r="A299" s="11">
        <v>45298</v>
      </c>
      <c r="B299" s="12">
        <v>251060</v>
      </c>
      <c r="C299" s="12" t="s">
        <v>343</v>
      </c>
      <c r="D299" s="12" t="s">
        <v>344</v>
      </c>
      <c r="E299" s="12" t="s">
        <v>345</v>
      </c>
      <c r="F299" s="12" t="s">
        <v>346</v>
      </c>
      <c r="G299" s="12" t="s">
        <v>347</v>
      </c>
      <c r="H299" s="12">
        <v>0.83</v>
      </c>
      <c r="I299" s="12">
        <v>23.17</v>
      </c>
      <c r="J299" s="12">
        <v>0.48</v>
      </c>
      <c r="K299" s="12">
        <v>0.35</v>
      </c>
      <c r="L299" s="12">
        <v>0.57999999999999996</v>
      </c>
      <c r="M299" s="12">
        <v>2</v>
      </c>
      <c r="N299" s="12">
        <v>0</v>
      </c>
      <c r="O299" s="12">
        <v>0</v>
      </c>
      <c r="P299" s="12">
        <v>0</v>
      </c>
      <c r="Q299" s="12">
        <v>0</v>
      </c>
      <c r="R299" s="12">
        <v>2</v>
      </c>
      <c r="S299" s="12">
        <v>0</v>
      </c>
      <c r="T299" s="12">
        <v>0</v>
      </c>
      <c r="U299">
        <f t="shared" si="15"/>
        <v>3129.19</v>
      </c>
      <c r="V299" s="23">
        <f>'Listado Equipos'!$B$8-W299</f>
        <v>41249.340000000004</v>
      </c>
      <c r="W299">
        <f t="shared" si="14"/>
        <v>1091.6599999999996</v>
      </c>
      <c r="X299">
        <f t="shared" si="16"/>
        <v>299</v>
      </c>
    </row>
    <row r="300" spans="1:24" ht="17.399999999999999" x14ac:dyDescent="0.3">
      <c r="A300" s="11">
        <v>45299</v>
      </c>
      <c r="B300" s="12">
        <v>251060</v>
      </c>
      <c r="C300" s="12" t="s">
        <v>343</v>
      </c>
      <c r="D300" s="12" t="s">
        <v>344</v>
      </c>
      <c r="E300" s="12" t="s">
        <v>345</v>
      </c>
      <c r="F300" s="12" t="s">
        <v>346</v>
      </c>
      <c r="G300" s="12" t="s">
        <v>347</v>
      </c>
      <c r="H300" s="12">
        <v>14.1</v>
      </c>
      <c r="I300" s="12">
        <v>9.9</v>
      </c>
      <c r="J300" s="12">
        <v>12.2</v>
      </c>
      <c r="K300" s="12">
        <v>1.9</v>
      </c>
      <c r="L300" s="12">
        <v>24.66</v>
      </c>
      <c r="M300" s="12">
        <v>2</v>
      </c>
      <c r="N300" s="12">
        <v>0</v>
      </c>
      <c r="O300" s="12">
        <v>0</v>
      </c>
      <c r="P300" s="12">
        <v>0</v>
      </c>
      <c r="Q300" s="12">
        <v>0</v>
      </c>
      <c r="R300" s="12">
        <v>12</v>
      </c>
      <c r="S300" s="12">
        <v>0</v>
      </c>
      <c r="T300" s="12">
        <v>1</v>
      </c>
      <c r="U300">
        <f t="shared" si="15"/>
        <v>3143.29</v>
      </c>
      <c r="V300" s="23">
        <f>'Listado Equipos'!$B$8-W300</f>
        <v>41255.64</v>
      </c>
      <c r="W300">
        <f t="shared" si="14"/>
        <v>1085.3599999999997</v>
      </c>
      <c r="X300">
        <f t="shared" si="16"/>
        <v>300</v>
      </c>
    </row>
    <row r="301" spans="1:24" ht="17.399999999999999" x14ac:dyDescent="0.3">
      <c r="A301" s="11">
        <v>45300</v>
      </c>
      <c r="B301" s="12">
        <v>251060</v>
      </c>
      <c r="C301" s="12" t="s">
        <v>343</v>
      </c>
      <c r="D301" s="12" t="s">
        <v>344</v>
      </c>
      <c r="E301" s="12" t="s">
        <v>345</v>
      </c>
      <c r="F301" s="12" t="s">
        <v>346</v>
      </c>
      <c r="G301" s="12" t="s">
        <v>347</v>
      </c>
      <c r="H301" s="12">
        <v>14.5</v>
      </c>
      <c r="I301" s="12">
        <v>9.5</v>
      </c>
      <c r="J301" s="12">
        <v>13.05</v>
      </c>
      <c r="K301" s="12">
        <v>1.45</v>
      </c>
      <c r="L301" s="12">
        <v>27.34</v>
      </c>
      <c r="M301" s="12">
        <v>2</v>
      </c>
      <c r="N301" s="12">
        <v>0</v>
      </c>
      <c r="O301" s="12">
        <v>3</v>
      </c>
      <c r="P301" s="12">
        <v>0</v>
      </c>
      <c r="Q301" s="12">
        <v>0</v>
      </c>
      <c r="R301" s="12">
        <v>7</v>
      </c>
      <c r="S301" s="12">
        <v>3</v>
      </c>
      <c r="T301" s="12">
        <v>0</v>
      </c>
      <c r="U301">
        <f t="shared" si="15"/>
        <v>3157.79</v>
      </c>
      <c r="V301" s="23">
        <f>'Listado Equipos'!$B$8-W301</f>
        <v>41271.64</v>
      </c>
      <c r="W301">
        <f t="shared" si="14"/>
        <v>1069.3599999999997</v>
      </c>
      <c r="X301">
        <f t="shared" si="16"/>
        <v>301</v>
      </c>
    </row>
    <row r="302" spans="1:24" ht="17.399999999999999" x14ac:dyDescent="0.3">
      <c r="A302" s="11">
        <v>45301</v>
      </c>
      <c r="B302" s="12">
        <v>251060</v>
      </c>
      <c r="C302" s="12" t="s">
        <v>343</v>
      </c>
      <c r="D302" s="12" t="s">
        <v>344</v>
      </c>
      <c r="E302" s="12" t="s">
        <v>345</v>
      </c>
      <c r="F302" s="12" t="s">
        <v>346</v>
      </c>
      <c r="G302" s="12" t="s">
        <v>347</v>
      </c>
      <c r="H302" s="12">
        <v>13.88</v>
      </c>
      <c r="I302" s="12">
        <v>10.119999999999999</v>
      </c>
      <c r="J302" s="12">
        <v>12.05</v>
      </c>
      <c r="K302" s="12">
        <v>1.83</v>
      </c>
      <c r="L302" s="12">
        <v>23.86</v>
      </c>
      <c r="M302" s="12">
        <v>2</v>
      </c>
      <c r="N302" s="12">
        <v>0</v>
      </c>
      <c r="O302" s="12">
        <v>0</v>
      </c>
      <c r="P302" s="12">
        <v>0</v>
      </c>
      <c r="Q302" s="12">
        <v>0</v>
      </c>
      <c r="R302" s="12">
        <v>8</v>
      </c>
      <c r="S302" s="12">
        <v>0</v>
      </c>
      <c r="T302" s="12">
        <v>0</v>
      </c>
      <c r="U302">
        <f t="shared" si="15"/>
        <v>3171.67</v>
      </c>
      <c r="V302" s="23">
        <f>'Listado Equipos'!$B$8-W302</f>
        <v>41290.959999999999</v>
      </c>
      <c r="W302">
        <f t="shared" si="14"/>
        <v>1050.0399999999997</v>
      </c>
      <c r="X302">
        <f t="shared" si="16"/>
        <v>302</v>
      </c>
    </row>
    <row r="303" spans="1:24" ht="17.399999999999999" x14ac:dyDescent="0.3">
      <c r="A303" s="11">
        <v>45302</v>
      </c>
      <c r="B303" s="12">
        <v>251060</v>
      </c>
      <c r="C303" s="12" t="s">
        <v>343</v>
      </c>
      <c r="D303" s="12" t="s">
        <v>344</v>
      </c>
      <c r="E303" s="12" t="s">
        <v>345</v>
      </c>
      <c r="F303" s="12" t="s">
        <v>346</v>
      </c>
      <c r="G303" s="12" t="s">
        <v>347</v>
      </c>
      <c r="H303" s="12">
        <v>15.33</v>
      </c>
      <c r="I303" s="12">
        <v>8.67</v>
      </c>
      <c r="J303" s="12">
        <v>14.28</v>
      </c>
      <c r="K303" s="12">
        <v>1.05</v>
      </c>
      <c r="L303" s="12">
        <v>30.72</v>
      </c>
      <c r="M303" s="12">
        <v>2</v>
      </c>
      <c r="N303" s="12">
        <v>0</v>
      </c>
      <c r="O303" s="12">
        <v>1</v>
      </c>
      <c r="P303" s="12">
        <v>0</v>
      </c>
      <c r="Q303" s="12">
        <v>0</v>
      </c>
      <c r="R303" s="12">
        <v>2</v>
      </c>
      <c r="S303" s="12">
        <v>1</v>
      </c>
      <c r="T303" s="12">
        <v>0</v>
      </c>
      <c r="U303">
        <f t="shared" si="15"/>
        <v>3187</v>
      </c>
      <c r="V303" s="23">
        <f>'Listado Equipos'!$B$8-W303</f>
        <v>41311.910000000003</v>
      </c>
      <c r="W303">
        <f t="shared" si="14"/>
        <v>1029.0899999999997</v>
      </c>
      <c r="X303">
        <f t="shared" si="16"/>
        <v>303</v>
      </c>
    </row>
    <row r="304" spans="1:24" ht="17.399999999999999" x14ac:dyDescent="0.3">
      <c r="A304" s="11">
        <v>45303</v>
      </c>
      <c r="B304" s="12">
        <v>251060</v>
      </c>
      <c r="C304" s="12" t="s">
        <v>343</v>
      </c>
      <c r="D304" s="12" t="s">
        <v>344</v>
      </c>
      <c r="E304" s="12" t="s">
        <v>345</v>
      </c>
      <c r="F304" s="12" t="s">
        <v>346</v>
      </c>
      <c r="G304" s="12" t="s">
        <v>347</v>
      </c>
      <c r="H304" s="12">
        <v>15.63</v>
      </c>
      <c r="I304" s="12">
        <v>8.3699999999999992</v>
      </c>
      <c r="J304" s="12">
        <v>14.73</v>
      </c>
      <c r="K304" s="12">
        <v>0.9</v>
      </c>
      <c r="L304" s="12">
        <v>33.42</v>
      </c>
      <c r="M304" s="12">
        <v>2</v>
      </c>
      <c r="N304" s="12">
        <v>0</v>
      </c>
      <c r="O304" s="12">
        <v>1</v>
      </c>
      <c r="P304" s="12">
        <v>0</v>
      </c>
      <c r="Q304" s="12">
        <v>0</v>
      </c>
      <c r="R304" s="12">
        <v>2</v>
      </c>
      <c r="S304" s="12">
        <v>1</v>
      </c>
      <c r="T304" s="12">
        <v>0</v>
      </c>
      <c r="U304">
        <f t="shared" si="15"/>
        <v>3202.63</v>
      </c>
      <c r="V304" s="23">
        <f>'Listado Equipos'!$B$8-W304</f>
        <v>41328.39</v>
      </c>
      <c r="W304">
        <f t="shared" si="14"/>
        <v>1012.6099999999997</v>
      </c>
      <c r="X304">
        <f t="shared" si="16"/>
        <v>304</v>
      </c>
    </row>
    <row r="305" spans="1:24" ht="17.399999999999999" x14ac:dyDescent="0.3">
      <c r="A305" s="11">
        <v>45304</v>
      </c>
      <c r="B305" s="12">
        <v>251060</v>
      </c>
      <c r="C305" s="12" t="s">
        <v>343</v>
      </c>
      <c r="D305" s="12" t="s">
        <v>344</v>
      </c>
      <c r="E305" s="12" t="s">
        <v>345</v>
      </c>
      <c r="F305" s="12" t="s">
        <v>346</v>
      </c>
      <c r="G305" s="12" t="s">
        <v>347</v>
      </c>
      <c r="H305" s="12">
        <v>13.13</v>
      </c>
      <c r="I305" s="12">
        <v>10.87</v>
      </c>
      <c r="J305" s="12">
        <v>11.8</v>
      </c>
      <c r="K305" s="12">
        <v>1.33</v>
      </c>
      <c r="L305" s="12">
        <v>24.57</v>
      </c>
      <c r="M305" s="12">
        <v>2</v>
      </c>
      <c r="N305" s="12">
        <v>0</v>
      </c>
      <c r="O305" s="12">
        <v>0</v>
      </c>
      <c r="P305" s="12">
        <v>0</v>
      </c>
      <c r="Q305" s="12">
        <v>0</v>
      </c>
      <c r="R305" s="12">
        <v>7</v>
      </c>
      <c r="S305" s="12">
        <v>0</v>
      </c>
      <c r="T305" s="12">
        <v>0</v>
      </c>
      <c r="U305">
        <f t="shared" si="15"/>
        <v>3215.76</v>
      </c>
      <c r="V305" s="23">
        <f>'Listado Equipos'!$B$8-W305</f>
        <v>41337.660000000003</v>
      </c>
      <c r="W305">
        <f t="shared" si="14"/>
        <v>1003.3399999999997</v>
      </c>
      <c r="X305">
        <f t="shared" si="16"/>
        <v>305</v>
      </c>
    </row>
    <row r="306" spans="1:24" ht="17.399999999999999" x14ac:dyDescent="0.3">
      <c r="A306" s="11">
        <v>45305</v>
      </c>
      <c r="B306" s="12">
        <v>251060</v>
      </c>
      <c r="C306" s="12" t="s">
        <v>343</v>
      </c>
      <c r="D306" s="12" t="s">
        <v>344</v>
      </c>
      <c r="E306" s="12" t="s">
        <v>345</v>
      </c>
      <c r="F306" s="12" t="s">
        <v>346</v>
      </c>
      <c r="G306" s="12" t="s">
        <v>347</v>
      </c>
      <c r="H306" s="12">
        <v>1.95</v>
      </c>
      <c r="I306" s="12">
        <v>22.05</v>
      </c>
      <c r="J306" s="12">
        <v>1.2</v>
      </c>
      <c r="K306" s="12">
        <v>0.75</v>
      </c>
      <c r="L306" s="12">
        <v>2.41</v>
      </c>
      <c r="M306" s="12">
        <v>2</v>
      </c>
      <c r="N306" s="12">
        <v>0</v>
      </c>
      <c r="O306" s="12">
        <v>0</v>
      </c>
      <c r="P306" s="12">
        <v>0</v>
      </c>
      <c r="Q306" s="12">
        <v>0</v>
      </c>
      <c r="R306" s="12">
        <v>6</v>
      </c>
      <c r="S306" s="12">
        <v>0</v>
      </c>
      <c r="T306" s="12">
        <v>0</v>
      </c>
      <c r="U306">
        <f t="shared" si="15"/>
        <v>3217.71</v>
      </c>
      <c r="V306" s="23">
        <f>'Listado Equipos'!$B$8-W306</f>
        <v>41338.49</v>
      </c>
      <c r="W306">
        <f t="shared" si="14"/>
        <v>1002.5099999999996</v>
      </c>
      <c r="X306">
        <f t="shared" si="16"/>
        <v>306</v>
      </c>
    </row>
    <row r="307" spans="1:24" ht="17.399999999999999" x14ac:dyDescent="0.3">
      <c r="A307" s="11">
        <v>45306</v>
      </c>
      <c r="B307" s="12">
        <v>251060</v>
      </c>
      <c r="C307" s="12" t="s">
        <v>343</v>
      </c>
      <c r="D307" s="12" t="s">
        <v>344</v>
      </c>
      <c r="E307" s="12" t="s">
        <v>345</v>
      </c>
      <c r="F307" s="12" t="s">
        <v>346</v>
      </c>
      <c r="G307" s="12" t="s">
        <v>347</v>
      </c>
      <c r="H307" s="12">
        <v>14.7</v>
      </c>
      <c r="I307" s="12">
        <v>9.3000000000000007</v>
      </c>
      <c r="J307" s="12">
        <v>12.43</v>
      </c>
      <c r="K307" s="12">
        <v>2.27</v>
      </c>
      <c r="L307" s="12">
        <v>25.4</v>
      </c>
      <c r="M307" s="12">
        <v>2</v>
      </c>
      <c r="N307" s="12">
        <v>0</v>
      </c>
      <c r="O307" s="12">
        <v>0</v>
      </c>
      <c r="P307" s="12">
        <v>0</v>
      </c>
      <c r="Q307" s="12">
        <v>0</v>
      </c>
      <c r="R307" s="12">
        <v>15</v>
      </c>
      <c r="S307" s="12">
        <v>0</v>
      </c>
      <c r="T307" s="12">
        <v>2</v>
      </c>
      <c r="U307">
        <f t="shared" si="15"/>
        <v>3232.41</v>
      </c>
      <c r="V307" s="23">
        <f>'Listado Equipos'!$B$8-W307</f>
        <v>41338.49</v>
      </c>
      <c r="W307">
        <f t="shared" si="14"/>
        <v>1002.5099999999996</v>
      </c>
      <c r="X307">
        <f t="shared" si="16"/>
        <v>307</v>
      </c>
    </row>
    <row r="308" spans="1:24" ht="17.399999999999999" x14ac:dyDescent="0.3">
      <c r="A308" s="11">
        <v>45307</v>
      </c>
      <c r="B308" s="12">
        <v>251060</v>
      </c>
      <c r="C308" s="12" t="s">
        <v>343</v>
      </c>
      <c r="D308" s="12" t="s">
        <v>344</v>
      </c>
      <c r="E308" s="12" t="s">
        <v>345</v>
      </c>
      <c r="F308" s="12" t="s">
        <v>346</v>
      </c>
      <c r="G308" s="12" t="s">
        <v>347</v>
      </c>
      <c r="H308" s="12">
        <v>14.53</v>
      </c>
      <c r="I308" s="12">
        <v>9.4700000000000006</v>
      </c>
      <c r="J308" s="12">
        <v>12.5</v>
      </c>
      <c r="K308" s="12">
        <v>2.0299999999999998</v>
      </c>
      <c r="L308" s="12">
        <v>25.47</v>
      </c>
      <c r="M308" s="12">
        <v>2</v>
      </c>
      <c r="N308" s="12">
        <v>0</v>
      </c>
      <c r="O308" s="12">
        <v>1</v>
      </c>
      <c r="P308" s="12">
        <v>0</v>
      </c>
      <c r="Q308" s="12">
        <v>1</v>
      </c>
      <c r="R308" s="12">
        <v>8</v>
      </c>
      <c r="S308" s="12">
        <v>1</v>
      </c>
      <c r="T308" s="12">
        <v>0</v>
      </c>
      <c r="U308">
        <f t="shared" si="15"/>
        <v>3246.94</v>
      </c>
      <c r="V308" s="23">
        <f>'Listado Equipos'!$B$8-W308</f>
        <v>41338.49</v>
      </c>
      <c r="W308">
        <f t="shared" si="14"/>
        <v>1002.5099999999996</v>
      </c>
      <c r="X308">
        <f t="shared" si="16"/>
        <v>308</v>
      </c>
    </row>
    <row r="309" spans="1:24" ht="17.399999999999999" x14ac:dyDescent="0.3">
      <c r="A309" s="11">
        <v>45308</v>
      </c>
      <c r="B309" s="12">
        <v>251060</v>
      </c>
      <c r="C309" s="12" t="s">
        <v>343</v>
      </c>
      <c r="D309" s="12" t="s">
        <v>344</v>
      </c>
      <c r="E309" s="12" t="s">
        <v>345</v>
      </c>
      <c r="F309" s="12" t="s">
        <v>346</v>
      </c>
      <c r="G309" s="12" t="s">
        <v>347</v>
      </c>
      <c r="H309" s="12">
        <v>9.18</v>
      </c>
      <c r="I309" s="12">
        <v>14.82</v>
      </c>
      <c r="J309" s="12">
        <v>8.15</v>
      </c>
      <c r="K309" s="12">
        <v>1.03</v>
      </c>
      <c r="L309" s="12">
        <v>16.91</v>
      </c>
      <c r="M309" s="12">
        <v>2</v>
      </c>
      <c r="N309" s="12">
        <v>0</v>
      </c>
      <c r="O309" s="12">
        <v>0</v>
      </c>
      <c r="P309" s="12">
        <v>0</v>
      </c>
      <c r="Q309" s="12">
        <v>0</v>
      </c>
      <c r="R309" s="12">
        <v>5</v>
      </c>
      <c r="S309" s="12">
        <v>0</v>
      </c>
      <c r="T309" s="12">
        <v>0</v>
      </c>
      <c r="U309">
        <f t="shared" si="15"/>
        <v>3256.12</v>
      </c>
      <c r="V309" s="23">
        <f>'Listado Equipos'!$B$8-W309</f>
        <v>41338.49</v>
      </c>
      <c r="W309">
        <f t="shared" si="14"/>
        <v>1002.5099999999996</v>
      </c>
      <c r="X309">
        <f t="shared" si="16"/>
        <v>309</v>
      </c>
    </row>
    <row r="310" spans="1:24" ht="17.399999999999999" x14ac:dyDescent="0.3">
      <c r="A310" s="11">
        <v>45309</v>
      </c>
      <c r="B310" s="12">
        <v>251060</v>
      </c>
      <c r="C310" s="12" t="s">
        <v>343</v>
      </c>
      <c r="D310" s="12" t="s">
        <v>344</v>
      </c>
      <c r="E310" s="12" t="s">
        <v>345</v>
      </c>
      <c r="F310" s="12" t="s">
        <v>346</v>
      </c>
      <c r="G310" s="12" t="s">
        <v>347</v>
      </c>
      <c r="H310" s="12">
        <v>14.23</v>
      </c>
      <c r="I310" s="12">
        <v>9.77</v>
      </c>
      <c r="J310" s="12">
        <v>12.67</v>
      </c>
      <c r="K310" s="12">
        <v>1.57</v>
      </c>
      <c r="L310" s="12">
        <v>22.96</v>
      </c>
      <c r="M310" s="12">
        <v>2</v>
      </c>
      <c r="N310" s="12">
        <v>0</v>
      </c>
      <c r="O310" s="12">
        <v>1</v>
      </c>
      <c r="P310" s="12">
        <v>0</v>
      </c>
      <c r="Q310" s="12">
        <v>0</v>
      </c>
      <c r="R310" s="12">
        <v>7</v>
      </c>
      <c r="S310" s="12">
        <v>1</v>
      </c>
      <c r="T310" s="12">
        <v>0</v>
      </c>
      <c r="U310">
        <f t="shared" si="15"/>
        <v>3270.35</v>
      </c>
      <c r="V310" s="23">
        <f>'Listado Equipos'!$B$8-W310</f>
        <v>41338.49</v>
      </c>
      <c r="W310">
        <f t="shared" si="14"/>
        <v>1002.5099999999996</v>
      </c>
      <c r="X310">
        <f t="shared" si="16"/>
        <v>310</v>
      </c>
    </row>
    <row r="311" spans="1:24" ht="17.399999999999999" x14ac:dyDescent="0.3">
      <c r="A311" s="11">
        <v>45310</v>
      </c>
      <c r="B311" s="12">
        <v>251060</v>
      </c>
      <c r="C311" s="12" t="s">
        <v>343</v>
      </c>
      <c r="D311" s="12" t="s">
        <v>344</v>
      </c>
      <c r="E311" s="12" t="s">
        <v>345</v>
      </c>
      <c r="F311" s="12" t="s">
        <v>346</v>
      </c>
      <c r="G311" s="12" t="s">
        <v>347</v>
      </c>
      <c r="H311" s="12">
        <v>14.5</v>
      </c>
      <c r="I311" s="12">
        <v>9.5</v>
      </c>
      <c r="J311" s="12">
        <v>12.6</v>
      </c>
      <c r="K311" s="12">
        <v>1.9</v>
      </c>
      <c r="L311" s="12">
        <v>27.77</v>
      </c>
      <c r="M311" s="12">
        <v>2</v>
      </c>
      <c r="N311" s="12">
        <v>0</v>
      </c>
      <c r="O311" s="12">
        <v>0</v>
      </c>
      <c r="P311" s="12">
        <v>0</v>
      </c>
      <c r="Q311" s="12">
        <v>1</v>
      </c>
      <c r="R311" s="12">
        <v>10</v>
      </c>
      <c r="S311" s="12">
        <v>0</v>
      </c>
      <c r="T311" s="12">
        <v>1</v>
      </c>
      <c r="U311">
        <f t="shared" si="15"/>
        <v>3284.85</v>
      </c>
      <c r="V311" s="23">
        <f>'Listado Equipos'!$B$8-W311</f>
        <v>41338.49</v>
      </c>
      <c r="W311">
        <f t="shared" si="14"/>
        <v>1002.5099999999996</v>
      </c>
      <c r="X311">
        <f t="shared" si="16"/>
        <v>311</v>
      </c>
    </row>
    <row r="312" spans="1:24" ht="17.399999999999999" x14ac:dyDescent="0.3">
      <c r="A312" s="11">
        <v>45311</v>
      </c>
      <c r="B312" s="12">
        <v>251060</v>
      </c>
      <c r="C312" s="12" t="s">
        <v>343</v>
      </c>
      <c r="D312" s="12" t="s">
        <v>344</v>
      </c>
      <c r="E312" s="12" t="s">
        <v>345</v>
      </c>
      <c r="F312" s="12" t="s">
        <v>346</v>
      </c>
      <c r="G312" s="12" t="s">
        <v>347</v>
      </c>
      <c r="H312" s="12">
        <v>11.12</v>
      </c>
      <c r="I312" s="12">
        <v>12.88</v>
      </c>
      <c r="J312" s="12">
        <v>9.8699999999999992</v>
      </c>
      <c r="K312" s="12">
        <v>1.25</v>
      </c>
      <c r="L312" s="12">
        <v>21</v>
      </c>
      <c r="M312" s="12">
        <v>2</v>
      </c>
      <c r="N312" s="12">
        <v>0</v>
      </c>
      <c r="O312" s="12">
        <v>0</v>
      </c>
      <c r="P312" s="12">
        <v>0</v>
      </c>
      <c r="Q312" s="12">
        <v>0</v>
      </c>
      <c r="R312" s="12">
        <v>5</v>
      </c>
      <c r="S312" s="12">
        <v>0</v>
      </c>
      <c r="T312" s="12">
        <v>0</v>
      </c>
      <c r="U312">
        <f t="shared" si="15"/>
        <v>3295.97</v>
      </c>
      <c r="V312" s="23">
        <f>'Listado Equipos'!$B$8-W312</f>
        <v>41338.519999999997</v>
      </c>
      <c r="W312">
        <f t="shared" si="14"/>
        <v>1002.4799999999997</v>
      </c>
      <c r="X312">
        <f t="shared" si="16"/>
        <v>312</v>
      </c>
    </row>
    <row r="313" spans="1:24" ht="17.399999999999999" x14ac:dyDescent="0.3">
      <c r="A313" s="11">
        <v>45312</v>
      </c>
      <c r="B313" s="12">
        <v>251060</v>
      </c>
      <c r="C313" s="12" t="s">
        <v>343</v>
      </c>
      <c r="D313" s="12" t="s">
        <v>344</v>
      </c>
      <c r="E313" s="12" t="s">
        <v>345</v>
      </c>
      <c r="F313" s="12" t="s">
        <v>346</v>
      </c>
      <c r="G313" s="12" t="s">
        <v>347</v>
      </c>
      <c r="H313" s="12">
        <v>0.72</v>
      </c>
      <c r="I313" s="12">
        <v>23.28</v>
      </c>
      <c r="J313" s="12">
        <v>0.67</v>
      </c>
      <c r="K313" s="12">
        <v>0.05</v>
      </c>
      <c r="L313" s="12">
        <v>1.1299999999999999</v>
      </c>
      <c r="M313" s="12">
        <v>2</v>
      </c>
      <c r="N313" s="12">
        <v>0</v>
      </c>
      <c r="O313" s="12">
        <v>0</v>
      </c>
      <c r="P313" s="12">
        <v>0</v>
      </c>
      <c r="Q313" s="12">
        <v>0</v>
      </c>
      <c r="R313" s="12">
        <v>0</v>
      </c>
      <c r="S313" s="12">
        <v>0</v>
      </c>
      <c r="T313" s="12">
        <v>0</v>
      </c>
      <c r="U313">
        <f t="shared" si="15"/>
        <v>3296.6899999999996</v>
      </c>
      <c r="V313" s="23">
        <f>'Listado Equipos'!$B$8-W313</f>
        <v>41344.82</v>
      </c>
      <c r="W313">
        <f t="shared" si="14"/>
        <v>996.17999999999972</v>
      </c>
      <c r="X313">
        <f t="shared" si="16"/>
        <v>313</v>
      </c>
    </row>
    <row r="314" spans="1:24" ht="17.399999999999999" x14ac:dyDescent="0.3">
      <c r="A314" s="11">
        <v>45313</v>
      </c>
      <c r="B314" s="12">
        <v>251060</v>
      </c>
      <c r="C314" s="12" t="s">
        <v>343</v>
      </c>
      <c r="D314" s="12" t="s">
        <v>344</v>
      </c>
      <c r="E314" s="12" t="s">
        <v>345</v>
      </c>
      <c r="F314" s="12" t="s">
        <v>346</v>
      </c>
      <c r="G314" s="12" t="s">
        <v>347</v>
      </c>
      <c r="H314" s="12">
        <v>14.72</v>
      </c>
      <c r="I314" s="12">
        <v>9.2799999999999994</v>
      </c>
      <c r="J314" s="12">
        <v>13.67</v>
      </c>
      <c r="K314" s="12">
        <v>1.05</v>
      </c>
      <c r="L314" s="12">
        <v>28.16</v>
      </c>
      <c r="M314" s="12">
        <v>2</v>
      </c>
      <c r="N314" s="12">
        <v>0</v>
      </c>
      <c r="O314" s="12">
        <v>0</v>
      </c>
      <c r="P314" s="12">
        <v>0</v>
      </c>
      <c r="Q314" s="12">
        <v>0</v>
      </c>
      <c r="R314" s="12">
        <v>5</v>
      </c>
      <c r="S314" s="12">
        <v>0</v>
      </c>
      <c r="T314" s="12">
        <v>0</v>
      </c>
      <c r="U314">
        <f t="shared" si="15"/>
        <v>3311.4099999999994</v>
      </c>
      <c r="V314" s="23">
        <f>'Listado Equipos'!$B$8-W314</f>
        <v>41346.99</v>
      </c>
      <c r="W314">
        <f t="shared" si="14"/>
        <v>994.00999999999976</v>
      </c>
      <c r="X314">
        <f t="shared" si="16"/>
        <v>314</v>
      </c>
    </row>
    <row r="315" spans="1:24" ht="17.399999999999999" x14ac:dyDescent="0.3">
      <c r="A315" s="11">
        <v>45314</v>
      </c>
      <c r="B315" s="12">
        <v>251060</v>
      </c>
      <c r="C315" s="12" t="s">
        <v>343</v>
      </c>
      <c r="D315" s="12" t="s">
        <v>344</v>
      </c>
      <c r="E315" s="12" t="s">
        <v>345</v>
      </c>
      <c r="F315" s="12" t="s">
        <v>346</v>
      </c>
      <c r="G315" s="12" t="s">
        <v>347</v>
      </c>
      <c r="H315" s="12">
        <v>12.93</v>
      </c>
      <c r="I315" s="12">
        <v>11.07</v>
      </c>
      <c r="J315" s="12">
        <v>12.02</v>
      </c>
      <c r="K315" s="12">
        <v>0.92</v>
      </c>
      <c r="L315" s="12">
        <v>26.39</v>
      </c>
      <c r="M315" s="12">
        <v>2</v>
      </c>
      <c r="N315" s="12">
        <v>0</v>
      </c>
      <c r="O315" s="12">
        <v>0</v>
      </c>
      <c r="P315" s="12">
        <v>0</v>
      </c>
      <c r="Q315" s="12">
        <v>0</v>
      </c>
      <c r="R315" s="12">
        <v>5</v>
      </c>
      <c r="S315" s="12">
        <v>0</v>
      </c>
      <c r="T315" s="12">
        <v>0</v>
      </c>
      <c r="U315">
        <f t="shared" si="15"/>
        <v>3324.3399999999992</v>
      </c>
      <c r="V315" s="23">
        <f>'Listado Equipos'!$B$8-W315</f>
        <v>41346.99</v>
      </c>
      <c r="W315">
        <f t="shared" si="14"/>
        <v>994.00999999999976</v>
      </c>
      <c r="X315">
        <f t="shared" si="16"/>
        <v>315</v>
      </c>
    </row>
    <row r="316" spans="1:24" ht="17.399999999999999" x14ac:dyDescent="0.3">
      <c r="A316" s="11">
        <v>45315</v>
      </c>
      <c r="B316" s="12">
        <v>251060</v>
      </c>
      <c r="C316" s="12" t="s">
        <v>343</v>
      </c>
      <c r="D316" s="12" t="s">
        <v>344</v>
      </c>
      <c r="E316" s="12" t="s">
        <v>345</v>
      </c>
      <c r="F316" s="12" t="s">
        <v>346</v>
      </c>
      <c r="G316" s="12" t="s">
        <v>347</v>
      </c>
      <c r="H316" s="12">
        <v>14.35</v>
      </c>
      <c r="I316" s="12">
        <v>9.65</v>
      </c>
      <c r="J316" s="12">
        <v>12.83</v>
      </c>
      <c r="K316" s="12">
        <v>1.52</v>
      </c>
      <c r="L316" s="12">
        <v>26.91</v>
      </c>
      <c r="M316" s="12">
        <v>2</v>
      </c>
      <c r="N316" s="12">
        <v>0</v>
      </c>
      <c r="O316" s="12">
        <v>0</v>
      </c>
      <c r="P316" s="12">
        <v>0</v>
      </c>
      <c r="Q316" s="12">
        <v>0</v>
      </c>
      <c r="R316" s="12">
        <v>9</v>
      </c>
      <c r="S316" s="12">
        <v>0</v>
      </c>
      <c r="T316" s="12">
        <v>0</v>
      </c>
      <c r="U316">
        <f t="shared" si="15"/>
        <v>3338.6899999999991</v>
      </c>
      <c r="V316" s="23">
        <f>'Listado Equipos'!$B$8-W316</f>
        <v>41346.99</v>
      </c>
      <c r="W316">
        <f t="shared" si="14"/>
        <v>994.00999999999976</v>
      </c>
      <c r="X316">
        <f t="shared" si="16"/>
        <v>316</v>
      </c>
    </row>
    <row r="317" spans="1:24" ht="17.399999999999999" x14ac:dyDescent="0.3">
      <c r="A317" s="11">
        <v>45316</v>
      </c>
      <c r="B317" s="12">
        <v>251060</v>
      </c>
      <c r="C317" s="12" t="s">
        <v>343</v>
      </c>
      <c r="D317" s="12" t="s">
        <v>344</v>
      </c>
      <c r="E317" s="12" t="s">
        <v>345</v>
      </c>
      <c r="F317" s="12" t="s">
        <v>346</v>
      </c>
      <c r="G317" s="12" t="s">
        <v>347</v>
      </c>
      <c r="H317" s="12">
        <v>10.48</v>
      </c>
      <c r="I317" s="12">
        <v>13.52</v>
      </c>
      <c r="J317" s="12">
        <v>9.92</v>
      </c>
      <c r="K317" s="12">
        <v>0.56999999999999995</v>
      </c>
      <c r="L317" s="12">
        <v>19.600000000000001</v>
      </c>
      <c r="M317" s="12">
        <v>3</v>
      </c>
      <c r="N317" s="12">
        <v>0</v>
      </c>
      <c r="O317" s="12">
        <v>0</v>
      </c>
      <c r="P317" s="12">
        <v>0</v>
      </c>
      <c r="Q317" s="12">
        <v>0</v>
      </c>
      <c r="R317" s="12">
        <v>3</v>
      </c>
      <c r="S317" s="12">
        <v>0</v>
      </c>
      <c r="T317" s="12">
        <v>0</v>
      </c>
      <c r="U317">
        <f t="shared" si="15"/>
        <v>3349.1699999999992</v>
      </c>
      <c r="V317" s="23">
        <f>'Listado Equipos'!$B$8-W317</f>
        <v>41347.67</v>
      </c>
      <c r="W317">
        <f t="shared" si="14"/>
        <v>993.32999999999981</v>
      </c>
      <c r="X317">
        <f t="shared" si="16"/>
        <v>317</v>
      </c>
    </row>
    <row r="318" spans="1:24" ht="17.399999999999999" x14ac:dyDescent="0.3">
      <c r="A318" s="11">
        <v>45317</v>
      </c>
      <c r="B318" s="12">
        <v>251060</v>
      </c>
      <c r="C318" s="12" t="s">
        <v>343</v>
      </c>
      <c r="D318" s="12" t="s">
        <v>344</v>
      </c>
      <c r="E318" s="12" t="s">
        <v>345</v>
      </c>
      <c r="F318" s="12" t="s">
        <v>346</v>
      </c>
      <c r="G318" s="12" t="s">
        <v>347</v>
      </c>
      <c r="H318" s="12">
        <v>13.5</v>
      </c>
      <c r="I318" s="12">
        <v>10.5</v>
      </c>
      <c r="J318" s="12">
        <v>12.63</v>
      </c>
      <c r="K318" s="12">
        <v>0.87</v>
      </c>
      <c r="L318" s="12">
        <v>28.72</v>
      </c>
      <c r="M318" s="12">
        <v>2</v>
      </c>
      <c r="N318" s="12">
        <v>0</v>
      </c>
      <c r="O318" s="12">
        <v>0</v>
      </c>
      <c r="P318" s="12">
        <v>0</v>
      </c>
      <c r="Q318" s="12">
        <v>0</v>
      </c>
      <c r="R318" s="12">
        <v>6</v>
      </c>
      <c r="S318" s="12">
        <v>0</v>
      </c>
      <c r="T318" s="12">
        <v>0</v>
      </c>
      <c r="U318">
        <f t="shared" si="15"/>
        <v>3362.6699999999992</v>
      </c>
      <c r="V318" s="23">
        <f>'Listado Equipos'!$B$8-W318</f>
        <v>41347.919999999998</v>
      </c>
      <c r="W318">
        <f t="shared" si="14"/>
        <v>993.07999999999981</v>
      </c>
      <c r="X318">
        <f t="shared" si="16"/>
        <v>318</v>
      </c>
    </row>
    <row r="319" spans="1:24" ht="17.399999999999999" x14ac:dyDescent="0.3">
      <c r="A319" s="11">
        <v>45318</v>
      </c>
      <c r="B319" s="12">
        <v>251060</v>
      </c>
      <c r="C319" s="12" t="s">
        <v>343</v>
      </c>
      <c r="D319" s="12" t="s">
        <v>344</v>
      </c>
      <c r="E319" s="12" t="s">
        <v>345</v>
      </c>
      <c r="F319" s="12" t="s">
        <v>346</v>
      </c>
      <c r="G319" s="12" t="s">
        <v>347</v>
      </c>
      <c r="H319" s="12">
        <v>7.18</v>
      </c>
      <c r="I319" s="12">
        <v>16.82</v>
      </c>
      <c r="J319" s="12">
        <v>6.67</v>
      </c>
      <c r="K319" s="12">
        <v>0.52</v>
      </c>
      <c r="L319" s="12">
        <v>12.98</v>
      </c>
      <c r="M319" s="12">
        <v>2</v>
      </c>
      <c r="N319" s="12">
        <v>0</v>
      </c>
      <c r="O319" s="12">
        <v>0</v>
      </c>
      <c r="P319" s="12">
        <v>0</v>
      </c>
      <c r="Q319" s="12">
        <v>0</v>
      </c>
      <c r="R319" s="12">
        <v>5</v>
      </c>
      <c r="S319" s="12">
        <v>0</v>
      </c>
      <c r="T319" s="12">
        <v>0</v>
      </c>
      <c r="U319">
        <f t="shared" si="15"/>
        <v>3369.849999999999</v>
      </c>
      <c r="V319" s="23">
        <f>'Listado Equipos'!$B$8-W319</f>
        <v>41347.919999999998</v>
      </c>
      <c r="W319">
        <f t="shared" si="14"/>
        <v>993.07999999999981</v>
      </c>
      <c r="X319">
        <f t="shared" si="16"/>
        <v>319</v>
      </c>
    </row>
    <row r="320" spans="1:24" ht="17.399999999999999" x14ac:dyDescent="0.3">
      <c r="A320" s="11">
        <v>45319</v>
      </c>
      <c r="B320" s="12">
        <v>251060</v>
      </c>
      <c r="C320" s="12" t="s">
        <v>343</v>
      </c>
      <c r="D320" s="12" t="s">
        <v>344</v>
      </c>
      <c r="E320" s="12" t="s">
        <v>345</v>
      </c>
      <c r="F320" s="12" t="s">
        <v>346</v>
      </c>
      <c r="G320" s="12" t="s">
        <v>347</v>
      </c>
      <c r="H320" s="12">
        <v>1.18</v>
      </c>
      <c r="I320" s="12">
        <v>22.82</v>
      </c>
      <c r="J320" s="12">
        <v>0.77</v>
      </c>
      <c r="K320" s="12">
        <v>0.42</v>
      </c>
      <c r="L320" s="12">
        <v>1.76</v>
      </c>
      <c r="M320" s="12">
        <v>2</v>
      </c>
      <c r="N320" s="12">
        <v>0</v>
      </c>
      <c r="O320" s="12">
        <v>0</v>
      </c>
      <c r="P320" s="12">
        <v>0</v>
      </c>
      <c r="Q320" s="12">
        <v>0</v>
      </c>
      <c r="R320" s="12">
        <v>5</v>
      </c>
      <c r="S320" s="12">
        <v>0</v>
      </c>
      <c r="T320" s="12">
        <v>0</v>
      </c>
      <c r="U320">
        <f t="shared" si="15"/>
        <v>3371.0299999999988</v>
      </c>
      <c r="V320" s="23">
        <f>'Listado Equipos'!$B$8-W320</f>
        <v>41351.67</v>
      </c>
      <c r="W320">
        <f t="shared" si="14"/>
        <v>989.32999999999981</v>
      </c>
      <c r="X320">
        <f t="shared" si="16"/>
        <v>320</v>
      </c>
    </row>
    <row r="321" spans="1:24" ht="17.399999999999999" x14ac:dyDescent="0.3">
      <c r="A321" s="11">
        <v>45320</v>
      </c>
      <c r="B321" s="12">
        <v>251060</v>
      </c>
      <c r="C321" s="12" t="s">
        <v>343</v>
      </c>
      <c r="D321" s="12" t="s">
        <v>344</v>
      </c>
      <c r="E321" s="12" t="s">
        <v>345</v>
      </c>
      <c r="F321" s="12" t="s">
        <v>346</v>
      </c>
      <c r="G321" s="12" t="s">
        <v>347</v>
      </c>
      <c r="H321" s="12">
        <v>14.77</v>
      </c>
      <c r="I321" s="12">
        <v>9.23</v>
      </c>
      <c r="J321" s="12">
        <v>11.68</v>
      </c>
      <c r="K321" s="12">
        <v>3.08</v>
      </c>
      <c r="L321" s="12">
        <v>25.27</v>
      </c>
      <c r="M321" s="12">
        <v>2</v>
      </c>
      <c r="N321" s="12">
        <v>0</v>
      </c>
      <c r="O321" s="12">
        <v>0</v>
      </c>
      <c r="P321" s="12">
        <v>0</v>
      </c>
      <c r="Q321" s="12">
        <v>0</v>
      </c>
      <c r="R321" s="12">
        <v>21</v>
      </c>
      <c r="S321" s="12">
        <v>0</v>
      </c>
      <c r="T321" s="12">
        <v>2</v>
      </c>
      <c r="U321">
        <f t="shared" si="15"/>
        <v>3385.7999999999988</v>
      </c>
      <c r="V321" s="23">
        <f>'Listado Equipos'!$B$8-W321</f>
        <v>41364.22</v>
      </c>
      <c r="W321">
        <f t="shared" si="14"/>
        <v>976.77999999999986</v>
      </c>
      <c r="X321">
        <f t="shared" si="16"/>
        <v>321</v>
      </c>
    </row>
    <row r="322" spans="1:24" ht="17.399999999999999" x14ac:dyDescent="0.3">
      <c r="A322" s="11">
        <v>45321</v>
      </c>
      <c r="B322" s="12">
        <v>251060</v>
      </c>
      <c r="C322" s="12" t="s">
        <v>343</v>
      </c>
      <c r="D322" s="12" t="s">
        <v>344</v>
      </c>
      <c r="E322" s="12" t="s">
        <v>345</v>
      </c>
      <c r="F322" s="12" t="s">
        <v>346</v>
      </c>
      <c r="G322" s="12" t="s">
        <v>347</v>
      </c>
      <c r="H322" s="12">
        <v>9.42</v>
      </c>
      <c r="I322" s="12">
        <v>14.58</v>
      </c>
      <c r="J322" s="12">
        <v>7.45</v>
      </c>
      <c r="K322" s="12">
        <v>1.97</v>
      </c>
      <c r="L322" s="12">
        <v>17.18</v>
      </c>
      <c r="M322" s="12">
        <v>2</v>
      </c>
      <c r="N322" s="12">
        <v>0</v>
      </c>
      <c r="O322" s="12">
        <v>0</v>
      </c>
      <c r="P322" s="12">
        <v>0</v>
      </c>
      <c r="Q322" s="12">
        <v>0</v>
      </c>
      <c r="R322" s="12">
        <v>13</v>
      </c>
      <c r="S322" s="12">
        <v>0</v>
      </c>
      <c r="T322" s="12">
        <v>1</v>
      </c>
      <c r="U322">
        <f t="shared" si="15"/>
        <v>3395.2199999999989</v>
      </c>
      <c r="V322" s="23">
        <f>'Listado Equipos'!$B$8-W322</f>
        <v>41371.699999999997</v>
      </c>
      <c r="W322">
        <f t="shared" si="14"/>
        <v>969.29999999999984</v>
      </c>
      <c r="X322">
        <f t="shared" si="16"/>
        <v>322</v>
      </c>
    </row>
    <row r="323" spans="1:24" ht="17.399999999999999" x14ac:dyDescent="0.3">
      <c r="A323" s="11">
        <v>45322</v>
      </c>
      <c r="B323" s="12">
        <v>251060</v>
      </c>
      <c r="C323" s="12" t="s">
        <v>343</v>
      </c>
      <c r="D323" s="12" t="s">
        <v>344</v>
      </c>
      <c r="E323" s="12" t="s">
        <v>345</v>
      </c>
      <c r="F323" s="12" t="s">
        <v>346</v>
      </c>
      <c r="G323" s="12" t="s">
        <v>347</v>
      </c>
      <c r="H323" s="12">
        <v>12.1</v>
      </c>
      <c r="I323" s="12">
        <v>11.9</v>
      </c>
      <c r="J323" s="12">
        <v>10.67</v>
      </c>
      <c r="K323" s="12">
        <v>1.43</v>
      </c>
      <c r="L323" s="12">
        <v>23.86</v>
      </c>
      <c r="M323" s="12">
        <v>2</v>
      </c>
      <c r="N323" s="12">
        <v>0</v>
      </c>
      <c r="O323" s="12">
        <v>0</v>
      </c>
      <c r="P323" s="12">
        <v>0</v>
      </c>
      <c r="Q323" s="12">
        <v>0</v>
      </c>
      <c r="R323" s="12">
        <v>10</v>
      </c>
      <c r="S323" s="12">
        <v>0</v>
      </c>
      <c r="T323" s="12">
        <v>1</v>
      </c>
      <c r="U323">
        <f t="shared" si="15"/>
        <v>3407.3199999999988</v>
      </c>
      <c r="V323" s="23">
        <f>'Listado Equipos'!$B$8-W323</f>
        <v>41385.879999999997</v>
      </c>
      <c r="W323">
        <f t="shared" ref="W323:W386" si="17">LARGE($U$2:$U$400,X323-1)</f>
        <v>955.11999999999989</v>
      </c>
      <c r="X323">
        <f t="shared" si="16"/>
        <v>323</v>
      </c>
    </row>
    <row r="324" spans="1:24" ht="17.399999999999999" x14ac:dyDescent="0.3">
      <c r="A324" s="11">
        <v>45323</v>
      </c>
      <c r="B324" s="12">
        <v>251060</v>
      </c>
      <c r="C324" s="12" t="s">
        <v>343</v>
      </c>
      <c r="D324" s="12" t="s">
        <v>344</v>
      </c>
      <c r="E324" s="12" t="s">
        <v>345</v>
      </c>
      <c r="F324" s="12" t="s">
        <v>346</v>
      </c>
      <c r="G324" s="12" t="s">
        <v>347</v>
      </c>
      <c r="H324" s="12">
        <v>13.78</v>
      </c>
      <c r="I324" s="12">
        <v>10.220000000000001</v>
      </c>
      <c r="J324" s="12">
        <v>11.42</v>
      </c>
      <c r="K324" s="12">
        <v>2.37</v>
      </c>
      <c r="L324" s="12">
        <v>25.91</v>
      </c>
      <c r="M324" s="12">
        <v>2</v>
      </c>
      <c r="N324" s="12">
        <v>0</v>
      </c>
      <c r="O324" s="12">
        <v>0</v>
      </c>
      <c r="P324" s="12">
        <v>0</v>
      </c>
      <c r="Q324" s="12">
        <v>0</v>
      </c>
      <c r="R324" s="12">
        <v>13</v>
      </c>
      <c r="S324" s="12">
        <v>0</v>
      </c>
      <c r="T324" s="12">
        <v>1</v>
      </c>
      <c r="U324">
        <f t="shared" si="15"/>
        <v>3421.099999999999</v>
      </c>
      <c r="V324" s="23">
        <f>'Listado Equipos'!$B$8-W324</f>
        <v>41405.129999999997</v>
      </c>
      <c r="W324">
        <f t="shared" si="17"/>
        <v>935.86999999999989</v>
      </c>
      <c r="X324">
        <f t="shared" si="16"/>
        <v>324</v>
      </c>
    </row>
    <row r="325" spans="1:24" ht="17.399999999999999" x14ac:dyDescent="0.3">
      <c r="A325" s="11">
        <v>45324</v>
      </c>
      <c r="B325" s="12">
        <v>251060</v>
      </c>
      <c r="C325" s="12" t="s">
        <v>343</v>
      </c>
      <c r="D325" s="12" t="s">
        <v>344</v>
      </c>
      <c r="E325" s="12" t="s">
        <v>345</v>
      </c>
      <c r="F325" s="12" t="s">
        <v>346</v>
      </c>
      <c r="G325" s="12" t="s">
        <v>347</v>
      </c>
      <c r="H325" s="12">
        <v>12.73</v>
      </c>
      <c r="I325" s="12">
        <v>11.27</v>
      </c>
      <c r="J325" s="12">
        <v>11.45</v>
      </c>
      <c r="K325" s="12">
        <v>1.28</v>
      </c>
      <c r="L325" s="12">
        <v>23.82</v>
      </c>
      <c r="M325" s="12">
        <v>2</v>
      </c>
      <c r="N325" s="12">
        <v>0</v>
      </c>
      <c r="O325" s="12">
        <v>0</v>
      </c>
      <c r="P325" s="12">
        <v>0</v>
      </c>
      <c r="Q325" s="12">
        <v>0</v>
      </c>
      <c r="R325" s="12">
        <v>5</v>
      </c>
      <c r="S325" s="12">
        <v>0</v>
      </c>
      <c r="T325" s="12">
        <v>0</v>
      </c>
      <c r="U325">
        <f t="shared" si="15"/>
        <v>3433.829999999999</v>
      </c>
      <c r="V325" s="23">
        <f>'Listado Equipos'!$B$8-W325</f>
        <v>41425.18</v>
      </c>
      <c r="W325">
        <f t="shared" si="17"/>
        <v>915.81999999999994</v>
      </c>
      <c r="X325">
        <f t="shared" si="16"/>
        <v>325</v>
      </c>
    </row>
    <row r="326" spans="1:24" ht="17.399999999999999" x14ac:dyDescent="0.3">
      <c r="A326" s="11">
        <v>45325</v>
      </c>
      <c r="B326" s="12">
        <v>251060</v>
      </c>
      <c r="C326" s="12" t="s">
        <v>343</v>
      </c>
      <c r="D326" s="12" t="s">
        <v>344</v>
      </c>
      <c r="E326" s="12" t="s">
        <v>345</v>
      </c>
      <c r="F326" s="12" t="s">
        <v>346</v>
      </c>
      <c r="G326" s="12" t="s">
        <v>347</v>
      </c>
      <c r="H326" s="12">
        <v>11.77</v>
      </c>
      <c r="I326" s="12">
        <v>12.23</v>
      </c>
      <c r="J326" s="12">
        <v>10.45</v>
      </c>
      <c r="K326" s="12">
        <v>1.32</v>
      </c>
      <c r="L326" s="12">
        <v>22.22</v>
      </c>
      <c r="M326" s="12">
        <v>2</v>
      </c>
      <c r="N326" s="12">
        <v>0</v>
      </c>
      <c r="O326" s="12">
        <v>0</v>
      </c>
      <c r="P326" s="12">
        <v>0</v>
      </c>
      <c r="Q326" s="12">
        <v>0</v>
      </c>
      <c r="R326" s="12">
        <v>5</v>
      </c>
      <c r="S326" s="12">
        <v>0</v>
      </c>
      <c r="T326" s="12">
        <v>0</v>
      </c>
      <c r="U326">
        <f t="shared" si="15"/>
        <v>3445.599999999999</v>
      </c>
      <c r="V326" s="23">
        <f>'Listado Equipos'!$B$8-W326</f>
        <v>41445.9</v>
      </c>
      <c r="W326">
        <f t="shared" si="17"/>
        <v>895.09999999999991</v>
      </c>
      <c r="X326">
        <f t="shared" si="16"/>
        <v>326</v>
      </c>
    </row>
    <row r="327" spans="1:24" ht="17.399999999999999" x14ac:dyDescent="0.3">
      <c r="A327" s="11">
        <v>45326</v>
      </c>
      <c r="B327" s="12">
        <v>251060</v>
      </c>
      <c r="C327" s="12" t="s">
        <v>343</v>
      </c>
      <c r="D327" s="12" t="s">
        <v>344</v>
      </c>
      <c r="E327" s="12" t="s">
        <v>345</v>
      </c>
      <c r="F327" s="12" t="s">
        <v>346</v>
      </c>
      <c r="G327" s="12" t="s">
        <v>347</v>
      </c>
      <c r="H327" s="12">
        <v>1.07</v>
      </c>
      <c r="I327" s="12">
        <v>22.93</v>
      </c>
      <c r="J327" s="12">
        <v>1</v>
      </c>
      <c r="K327" s="12">
        <v>7.0000000000000007E-2</v>
      </c>
      <c r="L327" s="12">
        <v>1.6</v>
      </c>
      <c r="M327" s="12">
        <v>2</v>
      </c>
      <c r="N327" s="12">
        <v>0</v>
      </c>
      <c r="O327" s="12">
        <v>0</v>
      </c>
      <c r="P327" s="12">
        <v>0</v>
      </c>
      <c r="Q327" s="12">
        <v>0</v>
      </c>
      <c r="R327" s="12">
        <v>0</v>
      </c>
      <c r="S327" s="12">
        <v>0</v>
      </c>
      <c r="T327" s="12">
        <v>0</v>
      </c>
      <c r="U327">
        <f t="shared" si="15"/>
        <v>3446.6699999999992</v>
      </c>
      <c r="V327" s="23">
        <f>'Listado Equipos'!$B$8-W327</f>
        <v>41457.769999999997</v>
      </c>
      <c r="W327">
        <f t="shared" si="17"/>
        <v>883.2299999999999</v>
      </c>
      <c r="X327">
        <f t="shared" si="16"/>
        <v>327</v>
      </c>
    </row>
    <row r="328" spans="1:24" ht="17.399999999999999" x14ac:dyDescent="0.3">
      <c r="A328" s="11">
        <v>45327</v>
      </c>
      <c r="B328" s="12">
        <v>251060</v>
      </c>
      <c r="C328" s="12" t="s">
        <v>343</v>
      </c>
      <c r="D328" s="12" t="s">
        <v>344</v>
      </c>
      <c r="E328" s="12" t="s">
        <v>345</v>
      </c>
      <c r="F328" s="12" t="s">
        <v>346</v>
      </c>
      <c r="G328" s="12" t="s">
        <v>347</v>
      </c>
      <c r="H328" s="12">
        <v>12.77</v>
      </c>
      <c r="I328" s="12">
        <v>11.23</v>
      </c>
      <c r="J328" s="12">
        <v>11.07</v>
      </c>
      <c r="K328" s="12">
        <v>1.7</v>
      </c>
      <c r="L328" s="12">
        <v>22.3</v>
      </c>
      <c r="M328" s="12">
        <v>2</v>
      </c>
      <c r="N328" s="12">
        <v>0</v>
      </c>
      <c r="O328" s="12">
        <v>0</v>
      </c>
      <c r="P328" s="12">
        <v>0</v>
      </c>
      <c r="Q328" s="12">
        <v>0</v>
      </c>
      <c r="R328" s="12">
        <v>13</v>
      </c>
      <c r="S328" s="12">
        <v>0</v>
      </c>
      <c r="T328" s="12">
        <v>1</v>
      </c>
      <c r="U328">
        <f t="shared" si="15"/>
        <v>3459.4399999999991</v>
      </c>
      <c r="V328" s="23">
        <f>'Listado Equipos'!$B$8-W328</f>
        <v>41465.22</v>
      </c>
      <c r="W328">
        <f t="shared" si="17"/>
        <v>875.77999999999986</v>
      </c>
      <c r="X328">
        <f t="shared" si="16"/>
        <v>328</v>
      </c>
    </row>
    <row r="329" spans="1:24" ht="17.399999999999999" x14ac:dyDescent="0.3">
      <c r="A329" s="11">
        <v>45328</v>
      </c>
      <c r="B329" s="12">
        <v>251060</v>
      </c>
      <c r="C329" s="12" t="s">
        <v>343</v>
      </c>
      <c r="D329" s="12" t="s">
        <v>344</v>
      </c>
      <c r="E329" s="12" t="s">
        <v>345</v>
      </c>
      <c r="F329" s="12" t="s">
        <v>346</v>
      </c>
      <c r="G329" s="12" t="s">
        <v>347</v>
      </c>
      <c r="H329" s="12">
        <v>11.05</v>
      </c>
      <c r="I329" s="12">
        <v>12.95</v>
      </c>
      <c r="J329" s="12">
        <v>9.68</v>
      </c>
      <c r="K329" s="12">
        <v>1.37</v>
      </c>
      <c r="L329" s="12">
        <v>20.3</v>
      </c>
      <c r="M329" s="12">
        <v>2</v>
      </c>
      <c r="N329" s="12">
        <v>0</v>
      </c>
      <c r="O329" s="12">
        <v>0</v>
      </c>
      <c r="P329" s="12">
        <v>0</v>
      </c>
      <c r="Q329" s="12">
        <v>0</v>
      </c>
      <c r="R329" s="12">
        <v>7</v>
      </c>
      <c r="S329" s="12">
        <v>0</v>
      </c>
      <c r="T329" s="12">
        <v>0</v>
      </c>
      <c r="U329">
        <f t="shared" si="15"/>
        <v>3470.4899999999993</v>
      </c>
      <c r="V329" s="23">
        <f>'Listado Equipos'!$B$8-W329</f>
        <v>41465.22</v>
      </c>
      <c r="W329">
        <f t="shared" si="17"/>
        <v>875.77999999999986</v>
      </c>
      <c r="X329">
        <f t="shared" si="16"/>
        <v>329</v>
      </c>
    </row>
    <row r="330" spans="1:24" ht="17.399999999999999" x14ac:dyDescent="0.3">
      <c r="A330" s="11">
        <v>45329</v>
      </c>
      <c r="B330" s="12">
        <v>251060</v>
      </c>
      <c r="C330" s="12" t="s">
        <v>343</v>
      </c>
      <c r="D330" s="12" t="s">
        <v>344</v>
      </c>
      <c r="E330" s="12" t="s">
        <v>345</v>
      </c>
      <c r="F330" s="12" t="s">
        <v>346</v>
      </c>
      <c r="G330" s="12" t="s">
        <v>347</v>
      </c>
      <c r="H330" s="12">
        <v>15.72</v>
      </c>
      <c r="I330" s="12">
        <v>8.2799999999999994</v>
      </c>
      <c r="J330" s="12">
        <v>13.7</v>
      </c>
      <c r="K330" s="12">
        <v>2.02</v>
      </c>
      <c r="L330" s="12">
        <v>26.65</v>
      </c>
      <c r="M330" s="12">
        <v>2</v>
      </c>
      <c r="N330" s="12">
        <v>0</v>
      </c>
      <c r="O330" s="12">
        <v>0</v>
      </c>
      <c r="P330" s="12">
        <v>0</v>
      </c>
      <c r="Q330" s="12">
        <v>0</v>
      </c>
      <c r="R330" s="12">
        <v>9</v>
      </c>
      <c r="S330" s="12">
        <v>0</v>
      </c>
      <c r="T330" s="12">
        <v>2</v>
      </c>
      <c r="U330">
        <f t="shared" si="15"/>
        <v>3486.2099999999991</v>
      </c>
      <c r="V330" s="23">
        <f>'Listado Equipos'!$B$8-W330</f>
        <v>41474.870000000003</v>
      </c>
      <c r="W330">
        <f t="shared" si="17"/>
        <v>866.12999999999988</v>
      </c>
      <c r="X330">
        <f t="shared" si="16"/>
        <v>330</v>
      </c>
    </row>
    <row r="331" spans="1:24" ht="17.399999999999999" x14ac:dyDescent="0.3">
      <c r="A331" s="11">
        <v>45330</v>
      </c>
      <c r="B331" s="12">
        <v>251060</v>
      </c>
      <c r="C331" s="12" t="s">
        <v>343</v>
      </c>
      <c r="D331" s="12" t="s">
        <v>344</v>
      </c>
      <c r="E331" s="12" t="s">
        <v>345</v>
      </c>
      <c r="F331" s="12" t="s">
        <v>346</v>
      </c>
      <c r="G331" s="12" t="s">
        <v>347</v>
      </c>
      <c r="H331" s="12">
        <v>12.65</v>
      </c>
      <c r="I331" s="12">
        <v>11.35</v>
      </c>
      <c r="J331" s="12">
        <v>11.08</v>
      </c>
      <c r="K331" s="12">
        <v>1.57</v>
      </c>
      <c r="L331" s="12">
        <v>22.72</v>
      </c>
      <c r="M331" s="12">
        <v>2</v>
      </c>
      <c r="N331" s="12">
        <v>0</v>
      </c>
      <c r="O331" s="12">
        <v>0</v>
      </c>
      <c r="P331" s="12">
        <v>0</v>
      </c>
      <c r="Q331" s="12">
        <v>0</v>
      </c>
      <c r="R331" s="12">
        <v>5</v>
      </c>
      <c r="S331" s="12">
        <v>0</v>
      </c>
      <c r="T331" s="12">
        <v>0</v>
      </c>
      <c r="U331">
        <f t="shared" ref="U331:U394" si="18">H331+U330</f>
        <v>3498.8599999999992</v>
      </c>
      <c r="V331" s="23">
        <f>'Listado Equipos'!$B$8-W331</f>
        <v>41495.49</v>
      </c>
      <c r="W331">
        <f t="shared" si="17"/>
        <v>845.50999999999988</v>
      </c>
      <c r="X331">
        <f t="shared" ref="X331:X394" si="19">X330+1</f>
        <v>331</v>
      </c>
    </row>
    <row r="332" spans="1:24" ht="17.399999999999999" x14ac:dyDescent="0.3">
      <c r="A332" s="11">
        <v>45331</v>
      </c>
      <c r="B332" s="12">
        <v>251060</v>
      </c>
      <c r="C332" s="12" t="s">
        <v>343</v>
      </c>
      <c r="D332" s="12" t="s">
        <v>344</v>
      </c>
      <c r="E332" s="12" t="s">
        <v>345</v>
      </c>
      <c r="F332" s="12" t="s">
        <v>346</v>
      </c>
      <c r="G332" s="12" t="s">
        <v>347</v>
      </c>
      <c r="H332" s="12">
        <v>8.42</v>
      </c>
      <c r="I332" s="12">
        <v>15.58</v>
      </c>
      <c r="J332" s="12">
        <v>7.48</v>
      </c>
      <c r="K332" s="12">
        <v>0.93</v>
      </c>
      <c r="L332" s="12">
        <v>15.9</v>
      </c>
      <c r="M332" s="12">
        <v>2</v>
      </c>
      <c r="N332" s="12">
        <v>0</v>
      </c>
      <c r="O332" s="12">
        <v>0</v>
      </c>
      <c r="P332" s="12">
        <v>0</v>
      </c>
      <c r="Q332" s="12">
        <v>0</v>
      </c>
      <c r="R332" s="12">
        <v>7</v>
      </c>
      <c r="S332" s="12">
        <v>0</v>
      </c>
      <c r="T332" s="12">
        <v>0</v>
      </c>
      <c r="U332">
        <f t="shared" si="18"/>
        <v>3507.2799999999993</v>
      </c>
      <c r="V332" s="23">
        <f>'Listado Equipos'!$B$8-W332</f>
        <v>41512.160000000003</v>
      </c>
      <c r="W332">
        <f t="shared" si="17"/>
        <v>828.83999999999992</v>
      </c>
      <c r="X332">
        <f t="shared" si="19"/>
        <v>332</v>
      </c>
    </row>
    <row r="333" spans="1:24" ht="17.399999999999999" x14ac:dyDescent="0.3">
      <c r="A333" s="11">
        <v>45332</v>
      </c>
      <c r="B333" s="12">
        <v>251060</v>
      </c>
      <c r="C333" s="12" t="s">
        <v>343</v>
      </c>
      <c r="D333" s="12" t="s">
        <v>344</v>
      </c>
      <c r="E333" s="12" t="s">
        <v>345</v>
      </c>
      <c r="F333" s="12" t="s">
        <v>346</v>
      </c>
      <c r="G333" s="12" t="s">
        <v>347</v>
      </c>
      <c r="H333" s="12">
        <v>9.68</v>
      </c>
      <c r="I333" s="12">
        <v>14.32</v>
      </c>
      <c r="J333" s="12">
        <v>8.52</v>
      </c>
      <c r="K333" s="12">
        <v>1.17</v>
      </c>
      <c r="L333" s="12">
        <v>17.09</v>
      </c>
      <c r="M333" s="12">
        <v>2</v>
      </c>
      <c r="N333" s="12">
        <v>0</v>
      </c>
      <c r="O333" s="12">
        <v>0</v>
      </c>
      <c r="P333" s="12">
        <v>0</v>
      </c>
      <c r="Q333" s="12">
        <v>0</v>
      </c>
      <c r="R333" s="12">
        <v>5</v>
      </c>
      <c r="S333" s="12">
        <v>0</v>
      </c>
      <c r="T333" s="12">
        <v>0</v>
      </c>
      <c r="U333">
        <f t="shared" si="18"/>
        <v>3516.9599999999991</v>
      </c>
      <c r="V333" s="23">
        <f>'Listado Equipos'!$B$8-W333</f>
        <v>41516.910000000003</v>
      </c>
      <c r="W333">
        <f t="shared" si="17"/>
        <v>824.08999999999992</v>
      </c>
      <c r="X333">
        <f t="shared" si="19"/>
        <v>333</v>
      </c>
    </row>
    <row r="334" spans="1:24" ht="17.399999999999999" x14ac:dyDescent="0.3">
      <c r="A334" s="11">
        <v>45333</v>
      </c>
      <c r="B334" s="12">
        <v>251060</v>
      </c>
      <c r="C334" s="12" t="s">
        <v>343</v>
      </c>
      <c r="D334" s="12" t="s">
        <v>344</v>
      </c>
      <c r="E334" s="12" t="s">
        <v>345</v>
      </c>
      <c r="F334" s="12" t="s">
        <v>346</v>
      </c>
      <c r="G334" s="12" t="s">
        <v>347</v>
      </c>
      <c r="H334" s="12">
        <v>0.72</v>
      </c>
      <c r="I334" s="12">
        <v>23.28</v>
      </c>
      <c r="J334" s="12">
        <v>0.7</v>
      </c>
      <c r="K334" s="12">
        <v>0.02</v>
      </c>
      <c r="L334" s="12">
        <v>1.47</v>
      </c>
      <c r="M334" s="12">
        <v>3</v>
      </c>
      <c r="N334" s="12">
        <v>0</v>
      </c>
      <c r="O334" s="12">
        <v>0</v>
      </c>
      <c r="P334" s="12">
        <v>0</v>
      </c>
      <c r="Q334" s="12">
        <v>0</v>
      </c>
      <c r="R334" s="12">
        <v>0</v>
      </c>
      <c r="S334" s="12">
        <v>0</v>
      </c>
      <c r="T334" s="12">
        <v>0</v>
      </c>
      <c r="U334">
        <f t="shared" si="18"/>
        <v>3517.6799999999989</v>
      </c>
      <c r="V334" s="23">
        <f>'Listado Equipos'!$B$8-W334</f>
        <v>41519.61</v>
      </c>
      <c r="W334">
        <f t="shared" si="17"/>
        <v>821.38999999999987</v>
      </c>
      <c r="X334">
        <f t="shared" si="19"/>
        <v>334</v>
      </c>
    </row>
    <row r="335" spans="1:24" ht="17.399999999999999" x14ac:dyDescent="0.3">
      <c r="A335" s="11">
        <v>45334</v>
      </c>
      <c r="B335" s="12">
        <v>251060</v>
      </c>
      <c r="C335" s="12" t="s">
        <v>343</v>
      </c>
      <c r="D335" s="12" t="s">
        <v>344</v>
      </c>
      <c r="E335" s="12" t="s">
        <v>345</v>
      </c>
      <c r="F335" s="12" t="s">
        <v>346</v>
      </c>
      <c r="G335" s="12" t="s">
        <v>347</v>
      </c>
      <c r="H335" s="12">
        <v>11.3</v>
      </c>
      <c r="I335" s="12">
        <v>12.7</v>
      </c>
      <c r="J335" s="12">
        <v>8.8699999999999992</v>
      </c>
      <c r="K335" s="12">
        <v>2.4300000000000002</v>
      </c>
      <c r="L335" s="12">
        <v>18.13</v>
      </c>
      <c r="M335" s="12">
        <v>2</v>
      </c>
      <c r="N335" s="12">
        <v>0</v>
      </c>
      <c r="O335" s="12">
        <v>0</v>
      </c>
      <c r="P335" s="12">
        <v>0</v>
      </c>
      <c r="Q335" s="12">
        <v>0</v>
      </c>
      <c r="R335" s="12">
        <v>14</v>
      </c>
      <c r="S335" s="12">
        <v>0</v>
      </c>
      <c r="T335" s="12">
        <v>1</v>
      </c>
      <c r="U335">
        <f t="shared" si="18"/>
        <v>3528.9799999999991</v>
      </c>
      <c r="V335" s="23">
        <f>'Listado Equipos'!$B$8-W335</f>
        <v>41529.61</v>
      </c>
      <c r="W335">
        <f t="shared" si="17"/>
        <v>811.38999999999987</v>
      </c>
      <c r="X335">
        <f t="shared" si="19"/>
        <v>335</v>
      </c>
    </row>
    <row r="336" spans="1:24" ht="17.399999999999999" x14ac:dyDescent="0.3">
      <c r="A336" s="11">
        <v>45335</v>
      </c>
      <c r="B336" s="12">
        <v>251060</v>
      </c>
      <c r="C336" s="12" t="s">
        <v>343</v>
      </c>
      <c r="D336" s="12" t="s">
        <v>344</v>
      </c>
      <c r="E336" s="12" t="s">
        <v>345</v>
      </c>
      <c r="F336" s="12" t="s">
        <v>346</v>
      </c>
      <c r="G336" s="12" t="s">
        <v>347</v>
      </c>
      <c r="H336" s="12">
        <v>14.75</v>
      </c>
      <c r="I336" s="12">
        <v>9.25</v>
      </c>
      <c r="J336" s="12">
        <v>12.45</v>
      </c>
      <c r="K336" s="12">
        <v>2.2999999999999998</v>
      </c>
      <c r="L336" s="12">
        <v>27.61</v>
      </c>
      <c r="M336" s="12">
        <v>2</v>
      </c>
      <c r="N336" s="12">
        <v>0</v>
      </c>
      <c r="O336" s="12">
        <v>1</v>
      </c>
      <c r="P336" s="12">
        <v>0</v>
      </c>
      <c r="Q336" s="12">
        <v>0</v>
      </c>
      <c r="R336" s="12">
        <v>17</v>
      </c>
      <c r="S336" s="12">
        <v>1</v>
      </c>
      <c r="T336" s="12">
        <v>2</v>
      </c>
      <c r="U336">
        <f t="shared" si="18"/>
        <v>3543.7299999999991</v>
      </c>
      <c r="V336" s="23">
        <f>'Listado Equipos'!$B$8-W336</f>
        <v>41537.279999999999</v>
      </c>
      <c r="W336">
        <f t="shared" si="17"/>
        <v>803.71999999999991</v>
      </c>
      <c r="X336">
        <f t="shared" si="19"/>
        <v>336</v>
      </c>
    </row>
    <row r="337" spans="1:24" ht="17.399999999999999" x14ac:dyDescent="0.3">
      <c r="A337" s="11">
        <v>45336</v>
      </c>
      <c r="B337" s="12">
        <v>251060</v>
      </c>
      <c r="C337" s="12" t="s">
        <v>343</v>
      </c>
      <c r="D337" s="12" t="s">
        <v>344</v>
      </c>
      <c r="E337" s="12" t="s">
        <v>345</v>
      </c>
      <c r="F337" s="12" t="s">
        <v>346</v>
      </c>
      <c r="G337" s="12" t="s">
        <v>347</v>
      </c>
      <c r="H337" s="12">
        <v>12.82</v>
      </c>
      <c r="I337" s="12">
        <v>11.18</v>
      </c>
      <c r="J337" s="12">
        <v>10.83</v>
      </c>
      <c r="K337" s="12">
        <v>1.98</v>
      </c>
      <c r="L337" s="12">
        <v>23.62</v>
      </c>
      <c r="M337" s="12">
        <v>2</v>
      </c>
      <c r="N337" s="12">
        <v>0</v>
      </c>
      <c r="O337" s="12">
        <v>1</v>
      </c>
      <c r="P337" s="12">
        <v>0</v>
      </c>
      <c r="Q337" s="12">
        <v>0</v>
      </c>
      <c r="R337" s="12">
        <v>9</v>
      </c>
      <c r="S337" s="12">
        <v>1</v>
      </c>
      <c r="T337" s="12">
        <v>1</v>
      </c>
      <c r="U337">
        <f t="shared" si="18"/>
        <v>3556.5499999999993</v>
      </c>
      <c r="V337" s="23">
        <f>'Listado Equipos'!$B$8-W337</f>
        <v>41548.379999999997</v>
      </c>
      <c r="W337">
        <f t="shared" si="17"/>
        <v>792.61999999999989</v>
      </c>
      <c r="X337">
        <f t="shared" si="19"/>
        <v>337</v>
      </c>
    </row>
    <row r="338" spans="1:24" ht="17.399999999999999" x14ac:dyDescent="0.3">
      <c r="A338" s="11">
        <v>45337</v>
      </c>
      <c r="B338" s="12">
        <v>251060</v>
      </c>
      <c r="C338" s="12" t="s">
        <v>343</v>
      </c>
      <c r="D338" s="12" t="s">
        <v>344</v>
      </c>
      <c r="E338" s="12" t="s">
        <v>345</v>
      </c>
      <c r="F338" s="12" t="s">
        <v>346</v>
      </c>
      <c r="G338" s="12" t="s">
        <v>347</v>
      </c>
      <c r="H338" s="12">
        <v>9.7799999999999994</v>
      </c>
      <c r="I338" s="12">
        <v>14.22</v>
      </c>
      <c r="J338" s="12">
        <v>8.57</v>
      </c>
      <c r="K338" s="12">
        <v>1.22</v>
      </c>
      <c r="L338" s="12">
        <v>20.100000000000001</v>
      </c>
      <c r="M338" s="12">
        <v>3</v>
      </c>
      <c r="N338" s="12">
        <v>0</v>
      </c>
      <c r="O338" s="12">
        <v>0</v>
      </c>
      <c r="P338" s="12">
        <v>0</v>
      </c>
      <c r="Q338" s="12">
        <v>0</v>
      </c>
      <c r="R338" s="12">
        <v>7</v>
      </c>
      <c r="S338" s="12">
        <v>0</v>
      </c>
      <c r="T338" s="12">
        <v>1</v>
      </c>
      <c r="U338">
        <f t="shared" si="18"/>
        <v>3566.3299999999995</v>
      </c>
      <c r="V338" s="23">
        <f>'Listado Equipos'!$B$8-W338</f>
        <v>41556.400000000001</v>
      </c>
      <c r="W338">
        <f t="shared" si="17"/>
        <v>784.59999999999991</v>
      </c>
      <c r="X338">
        <f t="shared" si="19"/>
        <v>338</v>
      </c>
    </row>
    <row r="339" spans="1:24" ht="17.399999999999999" x14ac:dyDescent="0.3">
      <c r="A339" s="11">
        <v>45338</v>
      </c>
      <c r="B339" s="12">
        <v>251060</v>
      </c>
      <c r="C339" s="12" t="s">
        <v>343</v>
      </c>
      <c r="D339" s="12" t="s">
        <v>344</v>
      </c>
      <c r="E339" s="12" t="s">
        <v>345</v>
      </c>
      <c r="F339" s="12" t="s">
        <v>346</v>
      </c>
      <c r="G339" s="12" t="s">
        <v>347</v>
      </c>
      <c r="H339" s="12">
        <v>9</v>
      </c>
      <c r="I339" s="12">
        <v>15</v>
      </c>
      <c r="J339" s="12">
        <v>7.87</v>
      </c>
      <c r="K339" s="12">
        <v>1.1299999999999999</v>
      </c>
      <c r="L339" s="12">
        <v>15.84</v>
      </c>
      <c r="M339" s="12">
        <v>2</v>
      </c>
      <c r="N339" s="12">
        <v>0</v>
      </c>
      <c r="O339" s="12">
        <v>5</v>
      </c>
      <c r="P339" s="12">
        <v>0</v>
      </c>
      <c r="Q339" s="12">
        <v>0</v>
      </c>
      <c r="R339" s="12">
        <v>4</v>
      </c>
      <c r="S339" s="12">
        <v>2</v>
      </c>
      <c r="T339" s="12">
        <v>1</v>
      </c>
      <c r="U339">
        <f t="shared" si="18"/>
        <v>3575.3299999999995</v>
      </c>
      <c r="V339" s="23">
        <f>'Listado Equipos'!$B$8-W339</f>
        <v>41569.730000000003</v>
      </c>
      <c r="W339">
        <f t="shared" si="17"/>
        <v>771.26999999999987</v>
      </c>
      <c r="X339">
        <f t="shared" si="19"/>
        <v>339</v>
      </c>
    </row>
    <row r="340" spans="1:24" ht="17.399999999999999" x14ac:dyDescent="0.3">
      <c r="A340" s="11">
        <v>45339</v>
      </c>
      <c r="B340" s="12">
        <v>251060</v>
      </c>
      <c r="C340" s="12" t="s">
        <v>343</v>
      </c>
      <c r="D340" s="12" t="s">
        <v>344</v>
      </c>
      <c r="E340" s="12" t="s">
        <v>345</v>
      </c>
      <c r="F340" s="12" t="s">
        <v>346</v>
      </c>
      <c r="G340" s="12" t="s">
        <v>347</v>
      </c>
      <c r="H340" s="12">
        <v>5.87</v>
      </c>
      <c r="I340" s="12">
        <v>18.13</v>
      </c>
      <c r="J340" s="12">
        <v>5.3</v>
      </c>
      <c r="K340" s="12">
        <v>0.56999999999999995</v>
      </c>
      <c r="L340" s="12">
        <v>10.81</v>
      </c>
      <c r="M340" s="12">
        <v>3</v>
      </c>
      <c r="N340" s="12">
        <v>0</v>
      </c>
      <c r="O340" s="12">
        <v>0</v>
      </c>
      <c r="P340" s="12">
        <v>0</v>
      </c>
      <c r="Q340" s="12">
        <v>0</v>
      </c>
      <c r="R340" s="12">
        <v>4</v>
      </c>
      <c r="S340" s="12">
        <v>0</v>
      </c>
      <c r="T340" s="12">
        <v>1</v>
      </c>
      <c r="U340">
        <f t="shared" si="18"/>
        <v>3581.1999999999994</v>
      </c>
      <c r="V340" s="23">
        <f>'Listado Equipos'!$B$8-W340</f>
        <v>41579.93</v>
      </c>
      <c r="W340">
        <f t="shared" si="17"/>
        <v>761.06999999999982</v>
      </c>
      <c r="X340">
        <f t="shared" si="19"/>
        <v>340</v>
      </c>
    </row>
    <row r="341" spans="1:24" ht="17.399999999999999" x14ac:dyDescent="0.3">
      <c r="A341" s="11">
        <v>45340</v>
      </c>
      <c r="B341" s="12">
        <v>251060</v>
      </c>
      <c r="C341" s="12" t="s">
        <v>343</v>
      </c>
      <c r="D341" s="12" t="s">
        <v>344</v>
      </c>
      <c r="E341" s="12" t="s">
        <v>345</v>
      </c>
      <c r="F341" s="12" t="s">
        <v>346</v>
      </c>
      <c r="G341" s="12" t="s">
        <v>347</v>
      </c>
      <c r="H341" s="12">
        <v>0.5</v>
      </c>
      <c r="I341" s="12">
        <v>23.5</v>
      </c>
      <c r="J341" s="12">
        <v>0.4</v>
      </c>
      <c r="K341" s="12">
        <v>0.1</v>
      </c>
      <c r="L341" s="12">
        <v>0.92</v>
      </c>
      <c r="M341" s="12">
        <v>2</v>
      </c>
      <c r="N341" s="12">
        <v>0</v>
      </c>
      <c r="O341" s="12">
        <v>0</v>
      </c>
      <c r="P341" s="12">
        <v>0</v>
      </c>
      <c r="Q341" s="12">
        <v>0</v>
      </c>
      <c r="R341" s="12">
        <v>1</v>
      </c>
      <c r="S341" s="12">
        <v>0</v>
      </c>
      <c r="T341" s="12">
        <v>0</v>
      </c>
      <c r="U341">
        <f t="shared" si="18"/>
        <v>3581.6999999999994</v>
      </c>
      <c r="V341" s="23">
        <f>'Listado Equipos'!$B$8-W341</f>
        <v>41591.51</v>
      </c>
      <c r="W341">
        <f t="shared" si="17"/>
        <v>749.48999999999978</v>
      </c>
      <c r="X341">
        <f t="shared" si="19"/>
        <v>341</v>
      </c>
    </row>
    <row r="342" spans="1:24" ht="17.399999999999999" x14ac:dyDescent="0.3">
      <c r="A342" s="11">
        <v>45341</v>
      </c>
      <c r="B342" s="12">
        <v>251060</v>
      </c>
      <c r="C342" s="12" t="s">
        <v>343</v>
      </c>
      <c r="D342" s="12" t="s">
        <v>344</v>
      </c>
      <c r="E342" s="12" t="s">
        <v>345</v>
      </c>
      <c r="F342" s="12" t="s">
        <v>346</v>
      </c>
      <c r="G342" s="12" t="s">
        <v>347</v>
      </c>
      <c r="H342" s="12">
        <v>12.32</v>
      </c>
      <c r="I342" s="12">
        <v>11.68</v>
      </c>
      <c r="J342" s="12">
        <v>11.13</v>
      </c>
      <c r="K342" s="12">
        <v>1.18</v>
      </c>
      <c r="L342" s="12">
        <v>22.22</v>
      </c>
      <c r="M342" s="12">
        <v>2</v>
      </c>
      <c r="N342" s="12">
        <v>0</v>
      </c>
      <c r="O342" s="12">
        <v>0</v>
      </c>
      <c r="P342" s="12">
        <v>0</v>
      </c>
      <c r="Q342" s="12">
        <v>0</v>
      </c>
      <c r="R342" s="12">
        <v>5</v>
      </c>
      <c r="S342" s="12">
        <v>0</v>
      </c>
      <c r="T342" s="12">
        <v>0</v>
      </c>
      <c r="U342">
        <f t="shared" si="18"/>
        <v>3594.0199999999995</v>
      </c>
      <c r="V342" s="23">
        <f>'Listado Equipos'!$B$8-W342</f>
        <v>41591.51</v>
      </c>
      <c r="W342">
        <f t="shared" si="17"/>
        <v>749.48999999999978</v>
      </c>
      <c r="X342">
        <f t="shared" si="19"/>
        <v>342</v>
      </c>
    </row>
    <row r="343" spans="1:24" ht="17.399999999999999" x14ac:dyDescent="0.3">
      <c r="A343" s="11">
        <v>45342</v>
      </c>
      <c r="B343" s="12">
        <v>251060</v>
      </c>
      <c r="C343" s="12" t="s">
        <v>343</v>
      </c>
      <c r="D343" s="12" t="s">
        <v>344</v>
      </c>
      <c r="E343" s="12" t="s">
        <v>345</v>
      </c>
      <c r="F343" s="12" t="s">
        <v>346</v>
      </c>
      <c r="G343" s="12" t="s">
        <v>347</v>
      </c>
      <c r="H343" s="12">
        <v>8.07</v>
      </c>
      <c r="I343" s="12">
        <v>15.93</v>
      </c>
      <c r="J343" s="12">
        <v>6.78</v>
      </c>
      <c r="K343" s="12">
        <v>1.28</v>
      </c>
      <c r="L343" s="12">
        <v>13.49</v>
      </c>
      <c r="M343" s="12">
        <v>2</v>
      </c>
      <c r="N343" s="12">
        <v>0</v>
      </c>
      <c r="O343" s="12">
        <v>0</v>
      </c>
      <c r="P343" s="12">
        <v>0</v>
      </c>
      <c r="Q343" s="12">
        <v>0</v>
      </c>
      <c r="R343" s="12">
        <v>8</v>
      </c>
      <c r="S343" s="12">
        <v>0</v>
      </c>
      <c r="T343" s="12">
        <v>1</v>
      </c>
      <c r="U343">
        <f t="shared" si="18"/>
        <v>3602.0899999999997</v>
      </c>
      <c r="V343" s="23">
        <f>'Listado Equipos'!$B$8-W343</f>
        <v>41599.78</v>
      </c>
      <c r="W343">
        <f t="shared" si="17"/>
        <v>741.2199999999998</v>
      </c>
      <c r="X343">
        <f t="shared" si="19"/>
        <v>343</v>
      </c>
    </row>
    <row r="344" spans="1:24" ht="17.399999999999999" x14ac:dyDescent="0.3">
      <c r="A344" s="11">
        <v>45343</v>
      </c>
      <c r="B344" s="12">
        <v>251060</v>
      </c>
      <c r="C344" s="12" t="s">
        <v>343</v>
      </c>
      <c r="D344" s="12" t="s">
        <v>344</v>
      </c>
      <c r="E344" s="12" t="s">
        <v>345</v>
      </c>
      <c r="F344" s="12" t="s">
        <v>346</v>
      </c>
      <c r="G344" s="12" t="s">
        <v>347</v>
      </c>
      <c r="H344" s="12">
        <v>6.1</v>
      </c>
      <c r="I344" s="12">
        <v>17.899999999999999</v>
      </c>
      <c r="J344" s="12">
        <v>5.3</v>
      </c>
      <c r="K344" s="12">
        <v>0.8</v>
      </c>
      <c r="L344" s="12">
        <v>10.56</v>
      </c>
      <c r="M344" s="12">
        <v>3</v>
      </c>
      <c r="N344" s="12">
        <v>0</v>
      </c>
      <c r="O344" s="12">
        <v>0</v>
      </c>
      <c r="P344" s="12">
        <v>0</v>
      </c>
      <c r="Q344" s="12">
        <v>0</v>
      </c>
      <c r="R344" s="12">
        <v>5</v>
      </c>
      <c r="S344" s="12">
        <v>0</v>
      </c>
      <c r="T344" s="12">
        <v>0</v>
      </c>
      <c r="U344">
        <f t="shared" si="18"/>
        <v>3608.1899999999996</v>
      </c>
      <c r="V344" s="23">
        <f>'Listado Equipos'!$B$8-W344</f>
        <v>41607.93</v>
      </c>
      <c r="W344">
        <f t="shared" si="17"/>
        <v>733.06999999999982</v>
      </c>
      <c r="X344">
        <f t="shared" si="19"/>
        <v>344</v>
      </c>
    </row>
    <row r="345" spans="1:24" ht="17.399999999999999" x14ac:dyDescent="0.3">
      <c r="A345" s="11">
        <v>45344</v>
      </c>
      <c r="B345" s="12">
        <v>251060</v>
      </c>
      <c r="C345" s="12" t="s">
        <v>343</v>
      </c>
      <c r="D345" s="12" t="s">
        <v>344</v>
      </c>
      <c r="E345" s="12" t="s">
        <v>345</v>
      </c>
      <c r="F345" s="12" t="s">
        <v>346</v>
      </c>
      <c r="G345" s="12" t="s">
        <v>347</v>
      </c>
      <c r="H345" s="12">
        <v>10.9</v>
      </c>
      <c r="I345" s="12">
        <v>13.1</v>
      </c>
      <c r="J345" s="12">
        <v>9.8800000000000008</v>
      </c>
      <c r="K345" s="12">
        <v>1.02</v>
      </c>
      <c r="L345" s="12">
        <v>20.23</v>
      </c>
      <c r="M345" s="12">
        <v>2</v>
      </c>
      <c r="N345" s="12">
        <v>0</v>
      </c>
      <c r="O345" s="12">
        <v>0</v>
      </c>
      <c r="P345" s="12">
        <v>0</v>
      </c>
      <c r="Q345" s="12">
        <v>0</v>
      </c>
      <c r="R345" s="12">
        <v>7</v>
      </c>
      <c r="S345" s="12">
        <v>0</v>
      </c>
      <c r="T345" s="12">
        <v>0</v>
      </c>
      <c r="U345">
        <f t="shared" si="18"/>
        <v>3619.0899999999997</v>
      </c>
      <c r="V345" s="23">
        <f>'Listado Equipos'!$B$8-W345</f>
        <v>41623.980000000003</v>
      </c>
      <c r="W345">
        <f t="shared" si="17"/>
        <v>717.01999999999987</v>
      </c>
      <c r="X345">
        <f t="shared" si="19"/>
        <v>345</v>
      </c>
    </row>
    <row r="346" spans="1:24" ht="17.399999999999999" x14ac:dyDescent="0.3">
      <c r="A346" s="11">
        <v>45345</v>
      </c>
      <c r="B346" s="12">
        <v>251060</v>
      </c>
      <c r="C346" s="12" t="s">
        <v>343</v>
      </c>
      <c r="D346" s="12" t="s">
        <v>344</v>
      </c>
      <c r="E346" s="12" t="s">
        <v>345</v>
      </c>
      <c r="F346" s="12" t="s">
        <v>346</v>
      </c>
      <c r="G346" s="12" t="s">
        <v>347</v>
      </c>
      <c r="H346" s="12">
        <v>11.07</v>
      </c>
      <c r="I346" s="12">
        <v>12.93</v>
      </c>
      <c r="J346" s="12">
        <v>9.0500000000000007</v>
      </c>
      <c r="K346" s="12">
        <v>2.02</v>
      </c>
      <c r="L346" s="12">
        <v>19</v>
      </c>
      <c r="M346" s="12">
        <v>2</v>
      </c>
      <c r="N346" s="12">
        <v>0</v>
      </c>
      <c r="O346" s="12">
        <v>0</v>
      </c>
      <c r="P346" s="12">
        <v>0</v>
      </c>
      <c r="Q346" s="12">
        <v>0</v>
      </c>
      <c r="R346" s="12">
        <v>13</v>
      </c>
      <c r="S346" s="12">
        <v>0</v>
      </c>
      <c r="T346" s="12">
        <v>2</v>
      </c>
      <c r="U346">
        <f t="shared" si="18"/>
        <v>3630.16</v>
      </c>
      <c r="V346" s="23">
        <f>'Listado Equipos'!$B$8-W346</f>
        <v>41644.730000000003</v>
      </c>
      <c r="W346">
        <f t="shared" si="17"/>
        <v>696.26999999999987</v>
      </c>
      <c r="X346">
        <f t="shared" si="19"/>
        <v>346</v>
      </c>
    </row>
    <row r="347" spans="1:24" ht="17.399999999999999" x14ac:dyDescent="0.3">
      <c r="A347" s="11">
        <v>45346</v>
      </c>
      <c r="B347" s="12">
        <v>251060</v>
      </c>
      <c r="C347" s="12" t="s">
        <v>343</v>
      </c>
      <c r="D347" s="12" t="s">
        <v>344</v>
      </c>
      <c r="E347" s="12" t="s">
        <v>345</v>
      </c>
      <c r="F347" s="12" t="s">
        <v>346</v>
      </c>
      <c r="G347" s="12" t="s">
        <v>347</v>
      </c>
      <c r="H347" s="12">
        <v>6.48</v>
      </c>
      <c r="I347" s="12">
        <v>17.52</v>
      </c>
      <c r="J347" s="12">
        <v>6.13</v>
      </c>
      <c r="K347" s="12">
        <v>0.35</v>
      </c>
      <c r="L347" s="12">
        <v>13.55</v>
      </c>
      <c r="M347" s="12">
        <v>3</v>
      </c>
      <c r="N347" s="12">
        <v>0</v>
      </c>
      <c r="O347" s="12">
        <v>1</v>
      </c>
      <c r="P347" s="12">
        <v>0</v>
      </c>
      <c r="Q347" s="12">
        <v>0</v>
      </c>
      <c r="R347" s="12">
        <v>3</v>
      </c>
      <c r="S347" s="12">
        <v>1</v>
      </c>
      <c r="T347" s="12">
        <v>0</v>
      </c>
      <c r="U347">
        <f t="shared" si="18"/>
        <v>3636.64</v>
      </c>
      <c r="V347" s="23">
        <f>'Listado Equipos'!$B$8-W347</f>
        <v>41645.51</v>
      </c>
      <c r="W347">
        <f t="shared" si="17"/>
        <v>695.4899999999999</v>
      </c>
      <c r="X347">
        <f t="shared" si="19"/>
        <v>347</v>
      </c>
    </row>
    <row r="348" spans="1:24" ht="17.399999999999999" x14ac:dyDescent="0.3">
      <c r="A348" s="11">
        <v>45347</v>
      </c>
      <c r="B348" s="12">
        <v>251060</v>
      </c>
      <c r="C348" s="12" t="s">
        <v>343</v>
      </c>
      <c r="D348" s="12" t="s">
        <v>344</v>
      </c>
      <c r="E348" s="12" t="s">
        <v>345</v>
      </c>
      <c r="F348" s="12" t="s">
        <v>346</v>
      </c>
      <c r="G348" s="12" t="s">
        <v>347</v>
      </c>
      <c r="H348" s="12">
        <v>1.03</v>
      </c>
      <c r="I348" s="12">
        <v>22.97</v>
      </c>
      <c r="J348" s="12">
        <v>0.82</v>
      </c>
      <c r="K348" s="12">
        <v>0.22</v>
      </c>
      <c r="L348" s="12">
        <v>1.65</v>
      </c>
      <c r="M348" s="12">
        <v>3</v>
      </c>
      <c r="N348" s="12">
        <v>0</v>
      </c>
      <c r="O348" s="12">
        <v>0</v>
      </c>
      <c r="P348" s="12">
        <v>0</v>
      </c>
      <c r="Q348" s="12">
        <v>0</v>
      </c>
      <c r="R348" s="12">
        <v>1</v>
      </c>
      <c r="S348" s="12">
        <v>0</v>
      </c>
      <c r="T348" s="12">
        <v>0</v>
      </c>
      <c r="U348">
        <f t="shared" si="18"/>
        <v>3637.67</v>
      </c>
      <c r="V348" s="23">
        <f>'Listado Equipos'!$B$8-W348</f>
        <v>41645.51</v>
      </c>
      <c r="W348">
        <f t="shared" si="17"/>
        <v>695.4899999999999</v>
      </c>
      <c r="X348">
        <f t="shared" si="19"/>
        <v>348</v>
      </c>
    </row>
    <row r="349" spans="1:24" ht="17.399999999999999" x14ac:dyDescent="0.3">
      <c r="A349" s="11">
        <v>45348</v>
      </c>
      <c r="B349" s="12">
        <v>251060</v>
      </c>
      <c r="C349" s="12" t="s">
        <v>343</v>
      </c>
      <c r="D349" s="12" t="s">
        <v>344</v>
      </c>
      <c r="E349" s="12" t="s">
        <v>345</v>
      </c>
      <c r="F349" s="12" t="s">
        <v>346</v>
      </c>
      <c r="G349" s="12" t="s">
        <v>347</v>
      </c>
      <c r="H349" s="12">
        <v>9.9499999999999993</v>
      </c>
      <c r="I349" s="12">
        <v>14.05</v>
      </c>
      <c r="J349" s="12">
        <v>8.4</v>
      </c>
      <c r="K349" s="12">
        <v>1.55</v>
      </c>
      <c r="L349" s="12">
        <v>17.5</v>
      </c>
      <c r="M349" s="12">
        <v>2</v>
      </c>
      <c r="N349" s="12">
        <v>0</v>
      </c>
      <c r="O349" s="12">
        <v>0</v>
      </c>
      <c r="P349" s="12">
        <v>0</v>
      </c>
      <c r="Q349" s="12">
        <v>0</v>
      </c>
      <c r="R349" s="12">
        <v>10</v>
      </c>
      <c r="S349" s="12">
        <v>0</v>
      </c>
      <c r="T349" s="12">
        <v>0</v>
      </c>
      <c r="U349">
        <f t="shared" si="18"/>
        <v>3647.62</v>
      </c>
      <c r="V349" s="23">
        <f>'Listado Equipos'!$B$8-W349</f>
        <v>41645.89</v>
      </c>
      <c r="W349">
        <f t="shared" si="17"/>
        <v>695.1099999999999</v>
      </c>
      <c r="X349">
        <f t="shared" si="19"/>
        <v>349</v>
      </c>
    </row>
    <row r="350" spans="1:24" ht="17.399999999999999" x14ac:dyDescent="0.3">
      <c r="A350" s="11">
        <v>45349</v>
      </c>
      <c r="B350" s="12">
        <v>251060</v>
      </c>
      <c r="C350" s="12" t="s">
        <v>343</v>
      </c>
      <c r="D350" s="12" t="s">
        <v>344</v>
      </c>
      <c r="E350" s="12" t="s">
        <v>345</v>
      </c>
      <c r="F350" s="12" t="s">
        <v>346</v>
      </c>
      <c r="G350" s="12" t="s">
        <v>347</v>
      </c>
      <c r="H350" s="12">
        <v>7.88</v>
      </c>
      <c r="I350" s="12">
        <v>16.12</v>
      </c>
      <c r="J350" s="12">
        <v>6.38</v>
      </c>
      <c r="K350" s="12">
        <v>1.5</v>
      </c>
      <c r="L350" s="12">
        <v>12.87</v>
      </c>
      <c r="M350" s="12">
        <v>2</v>
      </c>
      <c r="N350" s="12">
        <v>0</v>
      </c>
      <c r="O350" s="12">
        <v>0</v>
      </c>
      <c r="P350" s="12">
        <v>0</v>
      </c>
      <c r="Q350" s="12">
        <v>0</v>
      </c>
      <c r="R350" s="12">
        <v>10</v>
      </c>
      <c r="S350" s="12">
        <v>0</v>
      </c>
      <c r="T350" s="12">
        <v>2</v>
      </c>
      <c r="U350">
        <f t="shared" si="18"/>
        <v>3655.5</v>
      </c>
      <c r="V350" s="23">
        <f>'Listado Equipos'!$B$8-W350</f>
        <v>41645.89</v>
      </c>
      <c r="W350">
        <f t="shared" si="17"/>
        <v>695.1099999999999</v>
      </c>
      <c r="X350">
        <f t="shared" si="19"/>
        <v>350</v>
      </c>
    </row>
    <row r="351" spans="1:24" ht="17.399999999999999" x14ac:dyDescent="0.3">
      <c r="A351" s="11">
        <v>45350</v>
      </c>
      <c r="B351" s="12">
        <v>251060</v>
      </c>
      <c r="C351" s="12" t="s">
        <v>343</v>
      </c>
      <c r="D351" s="12" t="s">
        <v>344</v>
      </c>
      <c r="E351" s="12" t="s">
        <v>345</v>
      </c>
      <c r="F351" s="12" t="s">
        <v>346</v>
      </c>
      <c r="G351" s="12" t="s">
        <v>347</v>
      </c>
      <c r="H351" s="12">
        <v>13.23</v>
      </c>
      <c r="I351" s="12">
        <v>10.77</v>
      </c>
      <c r="J351" s="12">
        <v>10.95</v>
      </c>
      <c r="K351" s="12">
        <v>2.2799999999999998</v>
      </c>
      <c r="L351" s="12">
        <v>22.43</v>
      </c>
      <c r="M351" s="12">
        <v>2</v>
      </c>
      <c r="N351" s="12">
        <v>0</v>
      </c>
      <c r="O351" s="12">
        <v>0</v>
      </c>
      <c r="P351" s="12">
        <v>0</v>
      </c>
      <c r="Q351" s="12">
        <v>0</v>
      </c>
      <c r="R351" s="12">
        <v>13</v>
      </c>
      <c r="S351" s="12">
        <v>0</v>
      </c>
      <c r="T351" s="12">
        <v>1</v>
      </c>
      <c r="U351">
        <f t="shared" si="18"/>
        <v>3668.73</v>
      </c>
      <c r="V351" s="23">
        <f>'Listado Equipos'!$B$8-W351</f>
        <v>41654.019999999997</v>
      </c>
      <c r="W351">
        <f t="shared" si="17"/>
        <v>686.9799999999999</v>
      </c>
      <c r="X351">
        <f t="shared" si="19"/>
        <v>351</v>
      </c>
    </row>
    <row r="352" spans="1:24" ht="17.399999999999999" x14ac:dyDescent="0.3">
      <c r="A352" s="11">
        <v>45351</v>
      </c>
      <c r="B352" s="12">
        <v>251060</v>
      </c>
      <c r="C352" s="12" t="s">
        <v>343</v>
      </c>
      <c r="D352" s="12" t="s">
        <v>344</v>
      </c>
      <c r="E352" s="12" t="s">
        <v>345</v>
      </c>
      <c r="F352" s="12" t="s">
        <v>346</v>
      </c>
      <c r="G352" s="12" t="s">
        <v>347</v>
      </c>
      <c r="H352" s="12">
        <v>10.53</v>
      </c>
      <c r="I352" s="12">
        <v>13.47</v>
      </c>
      <c r="J352" s="12">
        <v>8.48</v>
      </c>
      <c r="K352" s="12">
        <v>2.0499999999999998</v>
      </c>
      <c r="L352" s="12">
        <v>18.739999999999998</v>
      </c>
      <c r="M352" s="12">
        <v>2</v>
      </c>
      <c r="N352" s="12">
        <v>0</v>
      </c>
      <c r="O352" s="12">
        <v>0</v>
      </c>
      <c r="P352" s="12">
        <v>0</v>
      </c>
      <c r="Q352" s="12">
        <v>0</v>
      </c>
      <c r="R352" s="12">
        <v>14</v>
      </c>
      <c r="S352" s="12">
        <v>0</v>
      </c>
      <c r="T352" s="12">
        <v>0</v>
      </c>
      <c r="U352">
        <f t="shared" si="18"/>
        <v>3679.26</v>
      </c>
      <c r="V352" s="23">
        <f>'Listado Equipos'!$B$8-W352</f>
        <v>41672.04</v>
      </c>
      <c r="W352">
        <f t="shared" si="17"/>
        <v>668.95999999999992</v>
      </c>
      <c r="X352">
        <f t="shared" si="19"/>
        <v>352</v>
      </c>
    </row>
    <row r="353" spans="1:24" ht="17.399999999999999" x14ac:dyDescent="0.3">
      <c r="A353" s="11">
        <v>45352</v>
      </c>
      <c r="B353" s="12">
        <v>251060</v>
      </c>
      <c r="C353" s="12" t="s">
        <v>343</v>
      </c>
      <c r="D353" s="12" t="s">
        <v>344</v>
      </c>
      <c r="E353" s="12" t="s">
        <v>345</v>
      </c>
      <c r="F353" s="12" t="s">
        <v>346</v>
      </c>
      <c r="G353" s="12" t="s">
        <v>347</v>
      </c>
      <c r="H353" s="12">
        <v>12.37</v>
      </c>
      <c r="I353" s="12">
        <v>11.63</v>
      </c>
      <c r="J353" s="12">
        <v>10.78</v>
      </c>
      <c r="K353" s="12">
        <v>1.58</v>
      </c>
      <c r="L353" s="12">
        <v>21.96</v>
      </c>
      <c r="M353" s="12">
        <v>2</v>
      </c>
      <c r="N353" s="12">
        <v>0</v>
      </c>
      <c r="O353" s="12">
        <v>0</v>
      </c>
      <c r="P353" s="12">
        <v>0</v>
      </c>
      <c r="Q353" s="12">
        <v>0</v>
      </c>
      <c r="R353" s="12">
        <v>14</v>
      </c>
      <c r="S353" s="12">
        <v>0</v>
      </c>
      <c r="T353" s="12">
        <v>2</v>
      </c>
      <c r="U353">
        <f t="shared" si="18"/>
        <v>3691.63</v>
      </c>
      <c r="V353" s="23">
        <f>'Listado Equipos'!$B$8-W353</f>
        <v>41688.81</v>
      </c>
      <c r="W353">
        <f t="shared" si="17"/>
        <v>652.18999999999994</v>
      </c>
      <c r="X353">
        <f t="shared" si="19"/>
        <v>353</v>
      </c>
    </row>
    <row r="354" spans="1:24" ht="17.399999999999999" x14ac:dyDescent="0.3">
      <c r="A354" s="11">
        <v>45353</v>
      </c>
      <c r="B354" s="12">
        <v>251060</v>
      </c>
      <c r="C354" s="12" t="s">
        <v>343</v>
      </c>
      <c r="D354" s="12" t="s">
        <v>344</v>
      </c>
      <c r="E354" s="12" t="s">
        <v>345</v>
      </c>
      <c r="F354" s="12" t="s">
        <v>346</v>
      </c>
      <c r="G354" s="12" t="s">
        <v>347</v>
      </c>
      <c r="H354" s="12">
        <v>7.55</v>
      </c>
      <c r="I354" s="12">
        <v>16.45</v>
      </c>
      <c r="J354" s="12">
        <v>6.73</v>
      </c>
      <c r="K354" s="12">
        <v>0.82</v>
      </c>
      <c r="L354" s="12">
        <v>15.31</v>
      </c>
      <c r="M354" s="12">
        <v>2</v>
      </c>
      <c r="N354" s="12">
        <v>0</v>
      </c>
      <c r="O354" s="12">
        <v>0</v>
      </c>
      <c r="P354" s="12">
        <v>0</v>
      </c>
      <c r="Q354" s="12">
        <v>0</v>
      </c>
      <c r="R354" s="12">
        <v>8</v>
      </c>
      <c r="S354" s="12">
        <v>0</v>
      </c>
      <c r="T354" s="12">
        <v>1</v>
      </c>
      <c r="U354">
        <f t="shared" si="18"/>
        <v>3699.1800000000003</v>
      </c>
      <c r="V354" s="23">
        <f>'Listado Equipos'!$B$8-W354</f>
        <v>41710.36</v>
      </c>
      <c r="W354">
        <f t="shared" si="17"/>
        <v>630.64</v>
      </c>
      <c r="X354">
        <f t="shared" si="19"/>
        <v>354</v>
      </c>
    </row>
    <row r="355" spans="1:24" ht="17.399999999999999" x14ac:dyDescent="0.3">
      <c r="A355" s="11">
        <v>45354</v>
      </c>
      <c r="B355" s="12">
        <v>251060</v>
      </c>
      <c r="C355" s="12" t="s">
        <v>343</v>
      </c>
      <c r="D355" s="12" t="s">
        <v>344</v>
      </c>
      <c r="E355" s="12" t="s">
        <v>345</v>
      </c>
      <c r="F355" s="12" t="s">
        <v>346</v>
      </c>
      <c r="G355" s="12" t="s">
        <v>347</v>
      </c>
      <c r="H355" s="12">
        <v>0.48</v>
      </c>
      <c r="I355" s="12">
        <v>23.52</v>
      </c>
      <c r="J355" s="12">
        <v>0.45</v>
      </c>
      <c r="K355" s="12">
        <v>0.03</v>
      </c>
      <c r="L355" s="12">
        <v>0.94</v>
      </c>
      <c r="M355" s="12">
        <v>3</v>
      </c>
      <c r="N355" s="12">
        <v>0</v>
      </c>
      <c r="O355" s="12">
        <v>0</v>
      </c>
      <c r="P355" s="12">
        <v>0</v>
      </c>
      <c r="Q355" s="12">
        <v>0</v>
      </c>
      <c r="R355" s="12">
        <v>0</v>
      </c>
      <c r="S355" s="12">
        <v>0</v>
      </c>
      <c r="T355" s="12">
        <v>0</v>
      </c>
      <c r="U355">
        <f t="shared" si="18"/>
        <v>3699.6600000000003</v>
      </c>
      <c r="V355" s="23">
        <f>'Listado Equipos'!$B$8-W355</f>
        <v>41722.28</v>
      </c>
      <c r="W355">
        <f t="shared" si="17"/>
        <v>618.72</v>
      </c>
      <c r="X355">
        <f t="shared" si="19"/>
        <v>355</v>
      </c>
    </row>
    <row r="356" spans="1:24" ht="17.399999999999999" x14ac:dyDescent="0.3">
      <c r="A356" s="11">
        <v>45355</v>
      </c>
      <c r="B356" s="12">
        <v>251060</v>
      </c>
      <c r="C356" s="12" t="s">
        <v>343</v>
      </c>
      <c r="D356" s="12" t="s">
        <v>344</v>
      </c>
      <c r="E356" s="12" t="s">
        <v>345</v>
      </c>
      <c r="F356" s="12" t="s">
        <v>346</v>
      </c>
      <c r="G356" s="12" t="s">
        <v>347</v>
      </c>
      <c r="H356" s="12">
        <v>8.32</v>
      </c>
      <c r="I356" s="12">
        <v>15.68</v>
      </c>
      <c r="J356" s="12">
        <v>7.27</v>
      </c>
      <c r="K356" s="12">
        <v>1.05</v>
      </c>
      <c r="L356" s="12">
        <v>15.21</v>
      </c>
      <c r="M356" s="12">
        <v>2</v>
      </c>
      <c r="N356" s="12">
        <v>0</v>
      </c>
      <c r="O356" s="12">
        <v>0</v>
      </c>
      <c r="P356" s="12">
        <v>0</v>
      </c>
      <c r="Q356" s="12">
        <v>0</v>
      </c>
      <c r="R356" s="12">
        <v>3</v>
      </c>
      <c r="S356" s="12">
        <v>0</v>
      </c>
      <c r="T356" s="12">
        <v>0</v>
      </c>
      <c r="U356">
        <f t="shared" si="18"/>
        <v>3707.9800000000005</v>
      </c>
      <c r="V356" s="23">
        <f>'Listado Equipos'!$B$8-W356</f>
        <v>41736.550000000003</v>
      </c>
      <c r="W356">
        <f t="shared" si="17"/>
        <v>604.45000000000005</v>
      </c>
      <c r="X356">
        <f t="shared" si="19"/>
        <v>356</v>
      </c>
    </row>
    <row r="357" spans="1:24" ht="17.399999999999999" x14ac:dyDescent="0.3">
      <c r="A357" s="11">
        <v>45356</v>
      </c>
      <c r="B357" s="12">
        <v>251060</v>
      </c>
      <c r="C357" s="12" t="s">
        <v>343</v>
      </c>
      <c r="D357" s="12" t="s">
        <v>344</v>
      </c>
      <c r="E357" s="12" t="s">
        <v>345</v>
      </c>
      <c r="F357" s="12" t="s">
        <v>346</v>
      </c>
      <c r="G357" s="12" t="s">
        <v>347</v>
      </c>
      <c r="H357" s="12">
        <v>8.67</v>
      </c>
      <c r="I357" s="12">
        <v>15.33</v>
      </c>
      <c r="J357" s="12">
        <v>7.67</v>
      </c>
      <c r="K357" s="12">
        <v>1</v>
      </c>
      <c r="L357" s="12">
        <v>17.53</v>
      </c>
      <c r="M357" s="12">
        <v>2</v>
      </c>
      <c r="N357" s="12">
        <v>0</v>
      </c>
      <c r="O357" s="12">
        <v>0</v>
      </c>
      <c r="P357" s="12">
        <v>1</v>
      </c>
      <c r="Q357" s="12">
        <v>1</v>
      </c>
      <c r="R357" s="12">
        <v>6</v>
      </c>
      <c r="S357" s="12">
        <v>0</v>
      </c>
      <c r="T357" s="12">
        <v>0</v>
      </c>
      <c r="U357">
        <f t="shared" si="18"/>
        <v>3716.6500000000005</v>
      </c>
      <c r="V357" s="23">
        <f>'Listado Equipos'!$B$8-W357</f>
        <v>41752.519999999997</v>
      </c>
      <c r="W357">
        <f t="shared" si="17"/>
        <v>588.48</v>
      </c>
      <c r="X357">
        <f t="shared" si="19"/>
        <v>357</v>
      </c>
    </row>
    <row r="358" spans="1:24" ht="17.399999999999999" x14ac:dyDescent="0.3">
      <c r="A358" s="11">
        <v>45357</v>
      </c>
      <c r="B358" s="12">
        <v>251060</v>
      </c>
      <c r="C358" s="12" t="s">
        <v>343</v>
      </c>
      <c r="D358" s="12" t="s">
        <v>344</v>
      </c>
      <c r="E358" s="12" t="s">
        <v>345</v>
      </c>
      <c r="F358" s="12" t="s">
        <v>346</v>
      </c>
      <c r="G358" s="12" t="s">
        <v>347</v>
      </c>
      <c r="H358" s="12">
        <v>12.85</v>
      </c>
      <c r="I358" s="12">
        <v>11.15</v>
      </c>
      <c r="J358" s="12">
        <v>11.53</v>
      </c>
      <c r="K358" s="12">
        <v>1.32</v>
      </c>
      <c r="L358" s="12">
        <v>25.36</v>
      </c>
      <c r="M358" s="12">
        <v>2</v>
      </c>
      <c r="N358" s="12">
        <v>0</v>
      </c>
      <c r="O358" s="12">
        <v>0</v>
      </c>
      <c r="P358" s="12">
        <v>1</v>
      </c>
      <c r="Q358" s="12">
        <v>0</v>
      </c>
      <c r="R358" s="12">
        <v>7</v>
      </c>
      <c r="S358" s="12">
        <v>0</v>
      </c>
      <c r="T358" s="12">
        <v>1</v>
      </c>
      <c r="U358">
        <f t="shared" si="18"/>
        <v>3729.5000000000005</v>
      </c>
      <c r="V358" s="23">
        <f>'Listado Equipos'!$B$8-W358</f>
        <v>41771.79</v>
      </c>
      <c r="W358">
        <f t="shared" si="17"/>
        <v>569.21</v>
      </c>
      <c r="X358">
        <f t="shared" si="19"/>
        <v>358</v>
      </c>
    </row>
    <row r="359" spans="1:24" ht="17.399999999999999" x14ac:dyDescent="0.3">
      <c r="A359" s="11">
        <v>45358</v>
      </c>
      <c r="B359" s="12">
        <v>251060</v>
      </c>
      <c r="C359" s="12" t="s">
        <v>343</v>
      </c>
      <c r="D359" s="12" t="s">
        <v>344</v>
      </c>
      <c r="E359" s="12" t="s">
        <v>345</v>
      </c>
      <c r="F359" s="12" t="s">
        <v>346</v>
      </c>
      <c r="G359" s="12" t="s">
        <v>347</v>
      </c>
      <c r="H359" s="12">
        <v>12.5</v>
      </c>
      <c r="I359" s="12">
        <v>11.5</v>
      </c>
      <c r="J359" s="12">
        <v>11.17</v>
      </c>
      <c r="K359" s="12">
        <v>1.33</v>
      </c>
      <c r="L359" s="12">
        <v>25.03</v>
      </c>
      <c r="M359" s="12">
        <v>3</v>
      </c>
      <c r="N359" s="12">
        <v>0</v>
      </c>
      <c r="O359" s="12">
        <v>1</v>
      </c>
      <c r="P359" s="12">
        <v>1</v>
      </c>
      <c r="Q359" s="12">
        <v>1</v>
      </c>
      <c r="R359" s="12">
        <v>9</v>
      </c>
      <c r="S359" s="12">
        <v>2</v>
      </c>
      <c r="T359" s="12">
        <v>0</v>
      </c>
      <c r="U359">
        <f t="shared" si="18"/>
        <v>3742.0000000000005</v>
      </c>
      <c r="V359" s="23">
        <f>'Listado Equipos'!$B$8-W359</f>
        <v>41790.46</v>
      </c>
      <c r="W359">
        <f t="shared" si="17"/>
        <v>550.54000000000008</v>
      </c>
      <c r="X359">
        <f t="shared" si="19"/>
        <v>359</v>
      </c>
    </row>
    <row r="360" spans="1:24" ht="17.399999999999999" x14ac:dyDescent="0.3">
      <c r="A360" s="11">
        <v>45359</v>
      </c>
      <c r="B360" s="12">
        <v>251060</v>
      </c>
      <c r="C360" s="12" t="s">
        <v>343</v>
      </c>
      <c r="D360" s="12" t="s">
        <v>344</v>
      </c>
      <c r="E360" s="12" t="s">
        <v>345</v>
      </c>
      <c r="F360" s="12" t="s">
        <v>346</v>
      </c>
      <c r="G360" s="12" t="s">
        <v>347</v>
      </c>
      <c r="H360" s="12">
        <v>9.6199999999999992</v>
      </c>
      <c r="I360" s="12">
        <v>14.38</v>
      </c>
      <c r="J360" s="12">
        <v>8.5</v>
      </c>
      <c r="K360" s="12">
        <v>1.1200000000000001</v>
      </c>
      <c r="L360" s="12">
        <v>18.88</v>
      </c>
      <c r="M360" s="12">
        <v>3</v>
      </c>
      <c r="N360" s="12">
        <v>0</v>
      </c>
      <c r="O360" s="12">
        <v>1</v>
      </c>
      <c r="P360" s="12">
        <v>0</v>
      </c>
      <c r="Q360" s="12">
        <v>0</v>
      </c>
      <c r="R360" s="12">
        <v>7</v>
      </c>
      <c r="S360" s="12">
        <v>1</v>
      </c>
      <c r="T360" s="12">
        <v>0</v>
      </c>
      <c r="U360">
        <f t="shared" si="18"/>
        <v>3751.6200000000003</v>
      </c>
      <c r="V360" s="23">
        <f>'Listado Equipos'!$B$8-W360</f>
        <v>41796.94</v>
      </c>
      <c r="W360">
        <f t="shared" si="17"/>
        <v>544.06000000000006</v>
      </c>
      <c r="X360">
        <f t="shared" si="19"/>
        <v>360</v>
      </c>
    </row>
    <row r="361" spans="1:24" ht="17.399999999999999" x14ac:dyDescent="0.3">
      <c r="A361" s="11">
        <v>45360</v>
      </c>
      <c r="B361" s="12">
        <v>251060</v>
      </c>
      <c r="C361" s="12" t="s">
        <v>343</v>
      </c>
      <c r="D361" s="12" t="s">
        <v>344</v>
      </c>
      <c r="E361" s="12" t="s">
        <v>345</v>
      </c>
      <c r="F361" s="12" t="s">
        <v>346</v>
      </c>
      <c r="G361" s="12" t="s">
        <v>347</v>
      </c>
      <c r="H361" s="12">
        <v>5.92</v>
      </c>
      <c r="I361" s="12">
        <v>18.079999999999998</v>
      </c>
      <c r="J361" s="12">
        <v>5.33</v>
      </c>
      <c r="K361" s="12">
        <v>0.57999999999999996</v>
      </c>
      <c r="L361" s="12">
        <v>12.75</v>
      </c>
      <c r="M361" s="12">
        <v>3</v>
      </c>
      <c r="N361" s="12">
        <v>0</v>
      </c>
      <c r="O361" s="12">
        <v>1</v>
      </c>
      <c r="P361" s="12">
        <v>0</v>
      </c>
      <c r="Q361" s="12">
        <v>0</v>
      </c>
      <c r="R361" s="12">
        <v>4</v>
      </c>
      <c r="S361" s="12">
        <v>1</v>
      </c>
      <c r="T361" s="12">
        <v>0</v>
      </c>
      <c r="U361">
        <f t="shared" si="18"/>
        <v>3757.5400000000004</v>
      </c>
      <c r="V361" s="23">
        <f>'Listado Equipos'!$B$8-W361</f>
        <v>41802.82</v>
      </c>
      <c r="W361">
        <f t="shared" si="17"/>
        <v>538.18000000000006</v>
      </c>
      <c r="X361">
        <f t="shared" si="19"/>
        <v>361</v>
      </c>
    </row>
    <row r="362" spans="1:24" ht="17.399999999999999" x14ac:dyDescent="0.3">
      <c r="A362" s="11">
        <v>45361</v>
      </c>
      <c r="B362" s="12">
        <v>251060</v>
      </c>
      <c r="C362" s="12" t="s">
        <v>343</v>
      </c>
      <c r="D362" s="12" t="s">
        <v>344</v>
      </c>
      <c r="E362" s="12" t="s">
        <v>345</v>
      </c>
      <c r="F362" s="12" t="s">
        <v>346</v>
      </c>
      <c r="G362" s="12" t="s">
        <v>347</v>
      </c>
      <c r="H362" s="12">
        <v>1.68</v>
      </c>
      <c r="I362" s="12">
        <v>22.32</v>
      </c>
      <c r="J362" s="12">
        <v>1.32</v>
      </c>
      <c r="K362" s="12">
        <v>0.37</v>
      </c>
      <c r="L362" s="12">
        <v>2.81</v>
      </c>
      <c r="M362" s="12">
        <v>3</v>
      </c>
      <c r="N362" s="12">
        <v>0</v>
      </c>
      <c r="O362" s="12">
        <v>0</v>
      </c>
      <c r="P362" s="12">
        <v>0</v>
      </c>
      <c r="Q362" s="12">
        <v>0</v>
      </c>
      <c r="R362" s="12">
        <v>2</v>
      </c>
      <c r="S362" s="12">
        <v>0</v>
      </c>
      <c r="T362" s="12">
        <v>0</v>
      </c>
      <c r="U362">
        <f t="shared" si="18"/>
        <v>3759.2200000000003</v>
      </c>
      <c r="V362" s="23">
        <f>'Listado Equipos'!$B$8-W362</f>
        <v>41804.300000000003</v>
      </c>
      <c r="W362">
        <f t="shared" si="17"/>
        <v>536.70000000000005</v>
      </c>
      <c r="X362">
        <f t="shared" si="19"/>
        <v>362</v>
      </c>
    </row>
    <row r="363" spans="1:24" ht="17.399999999999999" x14ac:dyDescent="0.3">
      <c r="A363" s="11">
        <v>45362</v>
      </c>
      <c r="B363" s="12">
        <v>251060</v>
      </c>
      <c r="C363" s="12" t="s">
        <v>343</v>
      </c>
      <c r="D363" s="12" t="s">
        <v>344</v>
      </c>
      <c r="E363" s="12" t="s">
        <v>345</v>
      </c>
      <c r="F363" s="12" t="s">
        <v>346</v>
      </c>
      <c r="G363" s="12" t="s">
        <v>347</v>
      </c>
      <c r="H363" s="12">
        <v>15.78</v>
      </c>
      <c r="I363" s="12">
        <v>8.2200000000000006</v>
      </c>
      <c r="J363" s="12">
        <v>12.97</v>
      </c>
      <c r="K363" s="12">
        <v>2.82</v>
      </c>
      <c r="L363" s="12">
        <v>26.5</v>
      </c>
      <c r="M363" s="12">
        <v>2</v>
      </c>
      <c r="N363" s="12">
        <v>0</v>
      </c>
      <c r="O363" s="12">
        <v>0</v>
      </c>
      <c r="P363" s="12">
        <v>0</v>
      </c>
      <c r="Q363" s="12">
        <v>0</v>
      </c>
      <c r="R363" s="12">
        <v>17</v>
      </c>
      <c r="S363" s="12">
        <v>0</v>
      </c>
      <c r="T363" s="12">
        <v>2</v>
      </c>
      <c r="U363">
        <f t="shared" si="18"/>
        <v>3775.0000000000005</v>
      </c>
      <c r="V363" s="23">
        <f>'Listado Equipos'!$B$8-W363</f>
        <v>41814.879999999997</v>
      </c>
      <c r="W363">
        <f t="shared" si="17"/>
        <v>526.12</v>
      </c>
      <c r="X363">
        <f t="shared" si="19"/>
        <v>363</v>
      </c>
    </row>
    <row r="364" spans="1:24" ht="17.399999999999999" x14ac:dyDescent="0.3">
      <c r="A364" s="11">
        <v>45363</v>
      </c>
      <c r="B364" s="12">
        <v>251060</v>
      </c>
      <c r="C364" s="12" t="s">
        <v>343</v>
      </c>
      <c r="D364" s="12" t="s">
        <v>344</v>
      </c>
      <c r="E364" s="12" t="s">
        <v>345</v>
      </c>
      <c r="F364" s="12" t="s">
        <v>346</v>
      </c>
      <c r="G364" s="12" t="s">
        <v>347</v>
      </c>
      <c r="H364" s="12">
        <v>12.12</v>
      </c>
      <c r="I364" s="12">
        <v>11.88</v>
      </c>
      <c r="J364" s="12">
        <v>10.72</v>
      </c>
      <c r="K364" s="12">
        <v>1.4</v>
      </c>
      <c r="L364" s="12">
        <v>23.6</v>
      </c>
      <c r="M364" s="12">
        <v>2</v>
      </c>
      <c r="N364" s="12">
        <v>0</v>
      </c>
      <c r="O364" s="12">
        <v>0</v>
      </c>
      <c r="P364" s="12">
        <v>0</v>
      </c>
      <c r="Q364" s="12">
        <v>0</v>
      </c>
      <c r="R364" s="12">
        <v>5</v>
      </c>
      <c r="S364" s="12">
        <v>0</v>
      </c>
      <c r="T364" s="12">
        <v>0</v>
      </c>
      <c r="U364">
        <f t="shared" si="18"/>
        <v>3787.1200000000003</v>
      </c>
      <c r="V364" s="23">
        <f>'Listado Equipos'!$B$8-W364</f>
        <v>41817.599999999999</v>
      </c>
      <c r="W364">
        <f t="shared" si="17"/>
        <v>523.4</v>
      </c>
      <c r="X364">
        <f t="shared" si="19"/>
        <v>364</v>
      </c>
    </row>
    <row r="365" spans="1:24" ht="17.399999999999999" x14ac:dyDescent="0.3">
      <c r="A365" s="11">
        <v>45364</v>
      </c>
      <c r="B365" s="12">
        <v>251060</v>
      </c>
      <c r="C365" s="12" t="s">
        <v>343</v>
      </c>
      <c r="D365" s="12" t="s">
        <v>344</v>
      </c>
      <c r="E365" s="12" t="s">
        <v>345</v>
      </c>
      <c r="F365" s="12" t="s">
        <v>346</v>
      </c>
      <c r="G365" s="12" t="s">
        <v>347</v>
      </c>
      <c r="H365" s="12">
        <v>8.85</v>
      </c>
      <c r="I365" s="12">
        <v>15.15</v>
      </c>
      <c r="J365" s="12">
        <v>7.73</v>
      </c>
      <c r="K365" s="12">
        <v>1.1200000000000001</v>
      </c>
      <c r="L365" s="12">
        <v>16.2</v>
      </c>
      <c r="M365" s="12">
        <v>3</v>
      </c>
      <c r="N365" s="12">
        <v>0</v>
      </c>
      <c r="O365" s="12">
        <v>0</v>
      </c>
      <c r="P365" s="12">
        <v>0</v>
      </c>
      <c r="Q365" s="12">
        <v>0</v>
      </c>
      <c r="R365" s="12">
        <v>4</v>
      </c>
      <c r="S365" s="12">
        <v>0</v>
      </c>
      <c r="T365" s="12">
        <v>1</v>
      </c>
      <c r="U365">
        <f t="shared" si="18"/>
        <v>3795.9700000000003</v>
      </c>
      <c r="V365" s="23">
        <f>'Listado Equipos'!$B$8-W365</f>
        <v>41834.870000000003</v>
      </c>
      <c r="W365">
        <f t="shared" si="17"/>
        <v>506.13</v>
      </c>
      <c r="X365">
        <f t="shared" si="19"/>
        <v>365</v>
      </c>
    </row>
    <row r="366" spans="1:24" ht="17.399999999999999" x14ac:dyDescent="0.3">
      <c r="A366" s="11">
        <v>45365</v>
      </c>
      <c r="B366" s="12">
        <v>251060</v>
      </c>
      <c r="C366" s="12" t="s">
        <v>343</v>
      </c>
      <c r="D366" s="12" t="s">
        <v>344</v>
      </c>
      <c r="E366" s="12" t="s">
        <v>345</v>
      </c>
      <c r="F366" s="12" t="s">
        <v>346</v>
      </c>
      <c r="G366" s="12" t="s">
        <v>347</v>
      </c>
      <c r="H366" s="12">
        <v>7.52</v>
      </c>
      <c r="I366" s="12">
        <v>16.48</v>
      </c>
      <c r="J366" s="12">
        <v>6.3</v>
      </c>
      <c r="K366" s="12">
        <v>1.22</v>
      </c>
      <c r="L366" s="12">
        <v>13.05</v>
      </c>
      <c r="M366" s="12">
        <v>2</v>
      </c>
      <c r="N366" s="12">
        <v>0</v>
      </c>
      <c r="O366" s="12">
        <v>0</v>
      </c>
      <c r="P366" s="12">
        <v>0</v>
      </c>
      <c r="Q366" s="12">
        <v>0</v>
      </c>
      <c r="R366" s="12">
        <v>7</v>
      </c>
      <c r="S366" s="12">
        <v>0</v>
      </c>
      <c r="T366" s="12">
        <v>0</v>
      </c>
      <c r="U366">
        <f t="shared" si="18"/>
        <v>3803.4900000000002</v>
      </c>
      <c r="V366" s="23">
        <f>'Listado Equipos'!$B$8-W366</f>
        <v>41853</v>
      </c>
      <c r="W366">
        <f t="shared" si="17"/>
        <v>488</v>
      </c>
      <c r="X366">
        <f t="shared" si="19"/>
        <v>366</v>
      </c>
    </row>
    <row r="367" spans="1:24" ht="17.399999999999999" x14ac:dyDescent="0.3">
      <c r="A367" s="11">
        <v>45366</v>
      </c>
      <c r="B367" s="12">
        <v>251060</v>
      </c>
      <c r="C367" s="12" t="s">
        <v>343</v>
      </c>
      <c r="D367" s="12" t="s">
        <v>344</v>
      </c>
      <c r="E367" s="12" t="s">
        <v>345</v>
      </c>
      <c r="F367" s="12" t="s">
        <v>346</v>
      </c>
      <c r="G367" s="12" t="s">
        <v>347</v>
      </c>
      <c r="H367" s="12">
        <v>9.8000000000000007</v>
      </c>
      <c r="I367" s="12">
        <v>14.2</v>
      </c>
      <c r="J367" s="12">
        <v>8.33</v>
      </c>
      <c r="K367" s="12">
        <v>1.47</v>
      </c>
      <c r="L367" s="12">
        <v>18.25</v>
      </c>
      <c r="M367" s="12">
        <v>3</v>
      </c>
      <c r="N367" s="12">
        <v>0</v>
      </c>
      <c r="O367" s="12">
        <v>0</v>
      </c>
      <c r="P367" s="12">
        <v>0</v>
      </c>
      <c r="Q367" s="12">
        <v>0</v>
      </c>
      <c r="R367" s="12">
        <v>9</v>
      </c>
      <c r="S367" s="12">
        <v>0</v>
      </c>
      <c r="T367" s="12">
        <v>1</v>
      </c>
      <c r="U367">
        <f t="shared" si="18"/>
        <v>3813.2900000000004</v>
      </c>
      <c r="V367" s="23">
        <f>'Listado Equipos'!$B$8-W367</f>
        <v>41869.03</v>
      </c>
      <c r="W367">
        <f t="shared" si="17"/>
        <v>471.97</v>
      </c>
      <c r="X367">
        <f t="shared" si="19"/>
        <v>367</v>
      </c>
    </row>
    <row r="368" spans="1:24" ht="17.399999999999999" x14ac:dyDescent="0.3">
      <c r="A368" s="11">
        <v>45367</v>
      </c>
      <c r="B368" s="12">
        <v>251060</v>
      </c>
      <c r="C368" s="12" t="s">
        <v>343</v>
      </c>
      <c r="D368" s="12" t="s">
        <v>344</v>
      </c>
      <c r="E368" s="12" t="s">
        <v>345</v>
      </c>
      <c r="F368" s="12" t="s">
        <v>346</v>
      </c>
      <c r="G368" s="12" t="s">
        <v>347</v>
      </c>
      <c r="H368" s="12">
        <v>6.92</v>
      </c>
      <c r="I368" s="12">
        <v>17.079999999999998</v>
      </c>
      <c r="J368" s="12">
        <v>5.58</v>
      </c>
      <c r="K368" s="12">
        <v>1.33</v>
      </c>
      <c r="L368" s="12">
        <v>13.58</v>
      </c>
      <c r="M368" s="12">
        <v>3</v>
      </c>
      <c r="N368" s="12">
        <v>0</v>
      </c>
      <c r="O368" s="12">
        <v>0</v>
      </c>
      <c r="P368" s="12">
        <v>0</v>
      </c>
      <c r="Q368" s="12">
        <v>0</v>
      </c>
      <c r="R368" s="12">
        <v>10</v>
      </c>
      <c r="S368" s="12">
        <v>0</v>
      </c>
      <c r="T368" s="12">
        <v>0</v>
      </c>
      <c r="U368">
        <f t="shared" si="18"/>
        <v>3820.2100000000005</v>
      </c>
      <c r="V368" s="23">
        <f>'Listado Equipos'!$B$8-W368</f>
        <v>41887.46</v>
      </c>
      <c r="W368">
        <f t="shared" si="17"/>
        <v>453.54</v>
      </c>
      <c r="X368">
        <f t="shared" si="19"/>
        <v>368</v>
      </c>
    </row>
    <row r="369" spans="1:24" ht="17.399999999999999" x14ac:dyDescent="0.3">
      <c r="A369" s="11">
        <v>45368</v>
      </c>
      <c r="B369" s="12">
        <v>251060</v>
      </c>
      <c r="C369" s="12" t="s">
        <v>343</v>
      </c>
      <c r="D369" s="12" t="s">
        <v>344</v>
      </c>
      <c r="E369" s="12" t="s">
        <v>345</v>
      </c>
      <c r="F369" s="12" t="s">
        <v>346</v>
      </c>
      <c r="G369" s="12" t="s">
        <v>347</v>
      </c>
      <c r="H369" s="12">
        <v>0.37</v>
      </c>
      <c r="I369" s="12">
        <v>23.63</v>
      </c>
      <c r="J369" s="12">
        <v>0.37</v>
      </c>
      <c r="K369" s="12">
        <v>0</v>
      </c>
      <c r="L369" s="12">
        <v>0.77</v>
      </c>
      <c r="M369" s="12">
        <v>2</v>
      </c>
      <c r="N369" s="12">
        <v>0</v>
      </c>
      <c r="O369" s="12">
        <v>0</v>
      </c>
      <c r="P369" s="12">
        <v>0</v>
      </c>
      <c r="Q369" s="12">
        <v>0</v>
      </c>
      <c r="R369" s="12">
        <v>0</v>
      </c>
      <c r="S369" s="12">
        <v>0</v>
      </c>
      <c r="T369" s="12">
        <v>0</v>
      </c>
      <c r="U369">
        <f t="shared" si="18"/>
        <v>3820.5800000000004</v>
      </c>
      <c r="V369" s="23">
        <f>'Listado Equipos'!$B$8-W369</f>
        <v>41904.79</v>
      </c>
      <c r="W369">
        <f t="shared" si="17"/>
        <v>436.21000000000004</v>
      </c>
      <c r="X369">
        <f t="shared" si="19"/>
        <v>369</v>
      </c>
    </row>
    <row r="370" spans="1:24" ht="17.399999999999999" x14ac:dyDescent="0.3">
      <c r="A370" s="11">
        <v>45369</v>
      </c>
      <c r="B370" s="12">
        <v>251060</v>
      </c>
      <c r="C370" s="12" t="s">
        <v>343</v>
      </c>
      <c r="D370" s="12" t="s">
        <v>344</v>
      </c>
      <c r="E370" s="12" t="s">
        <v>345</v>
      </c>
      <c r="F370" s="12" t="s">
        <v>346</v>
      </c>
      <c r="G370" s="12" t="s">
        <v>347</v>
      </c>
      <c r="H370" s="12">
        <v>16.48</v>
      </c>
      <c r="I370" s="12">
        <v>7.52</v>
      </c>
      <c r="J370" s="12">
        <v>13.28</v>
      </c>
      <c r="K370" s="12">
        <v>3.2</v>
      </c>
      <c r="L370" s="12">
        <v>28.28</v>
      </c>
      <c r="M370" s="12">
        <v>3</v>
      </c>
      <c r="N370" s="12">
        <v>0</v>
      </c>
      <c r="O370" s="12">
        <v>0</v>
      </c>
      <c r="P370" s="12">
        <v>0</v>
      </c>
      <c r="Q370" s="12">
        <v>0</v>
      </c>
      <c r="R370" s="12">
        <v>22</v>
      </c>
      <c r="S370" s="12">
        <v>0</v>
      </c>
      <c r="T370" s="12">
        <v>2</v>
      </c>
      <c r="U370">
        <f t="shared" si="18"/>
        <v>3837.0600000000004</v>
      </c>
      <c r="V370" s="23">
        <f>'Listado Equipos'!$B$8-W370</f>
        <v>41925.339999999997</v>
      </c>
      <c r="W370">
        <f t="shared" si="17"/>
        <v>415.66</v>
      </c>
      <c r="X370">
        <f t="shared" si="19"/>
        <v>370</v>
      </c>
    </row>
    <row r="371" spans="1:24" ht="17.399999999999999" x14ac:dyDescent="0.3">
      <c r="A371" s="11">
        <v>45370</v>
      </c>
      <c r="B371" s="12">
        <v>251060</v>
      </c>
      <c r="C371" s="12" t="s">
        <v>343</v>
      </c>
      <c r="D371" s="12" t="s">
        <v>344</v>
      </c>
      <c r="E371" s="12" t="s">
        <v>345</v>
      </c>
      <c r="F371" s="12" t="s">
        <v>346</v>
      </c>
      <c r="G371" s="12" t="s">
        <v>347</v>
      </c>
      <c r="H371" s="12">
        <v>9.98</v>
      </c>
      <c r="I371" s="12">
        <v>14.02</v>
      </c>
      <c r="J371" s="12">
        <v>9.3000000000000007</v>
      </c>
      <c r="K371" s="12">
        <v>0.68</v>
      </c>
      <c r="L371" s="12">
        <v>19.420000000000002</v>
      </c>
      <c r="M371" s="12">
        <v>2</v>
      </c>
      <c r="N371" s="12">
        <v>0</v>
      </c>
      <c r="O371" s="12">
        <v>0</v>
      </c>
      <c r="P371" s="12">
        <v>0</v>
      </c>
      <c r="Q371" s="12">
        <v>0</v>
      </c>
      <c r="R371" s="12">
        <v>1</v>
      </c>
      <c r="S371" s="12">
        <v>0</v>
      </c>
      <c r="T371" s="12">
        <v>0</v>
      </c>
      <c r="U371">
        <f t="shared" si="18"/>
        <v>3847.0400000000004</v>
      </c>
      <c r="V371" s="23">
        <f>'Listado Equipos'!$B$8-W371</f>
        <v>41946.57</v>
      </c>
      <c r="W371">
        <f t="shared" si="17"/>
        <v>394.43</v>
      </c>
      <c r="X371">
        <f t="shared" si="19"/>
        <v>371</v>
      </c>
    </row>
    <row r="372" spans="1:24" ht="17.399999999999999" x14ac:dyDescent="0.3">
      <c r="A372" s="11">
        <v>45371</v>
      </c>
      <c r="B372" s="12">
        <v>251060</v>
      </c>
      <c r="C372" s="12" t="s">
        <v>343</v>
      </c>
      <c r="D372" s="12" t="s">
        <v>344</v>
      </c>
      <c r="E372" s="12" t="s">
        <v>345</v>
      </c>
      <c r="F372" s="12" t="s">
        <v>346</v>
      </c>
      <c r="G372" s="12" t="s">
        <v>347</v>
      </c>
      <c r="H372" s="12">
        <v>13.55</v>
      </c>
      <c r="I372" s="12">
        <v>10.45</v>
      </c>
      <c r="J372" s="12">
        <v>10.73</v>
      </c>
      <c r="K372" s="12">
        <v>2.82</v>
      </c>
      <c r="L372" s="12">
        <v>22.59</v>
      </c>
      <c r="M372" s="12">
        <v>3</v>
      </c>
      <c r="N372" s="12">
        <v>0</v>
      </c>
      <c r="O372" s="12">
        <v>0</v>
      </c>
      <c r="P372" s="12">
        <v>0</v>
      </c>
      <c r="Q372" s="12">
        <v>0</v>
      </c>
      <c r="R372" s="12">
        <v>15</v>
      </c>
      <c r="S372" s="12">
        <v>0</v>
      </c>
      <c r="T372" s="12">
        <v>1</v>
      </c>
      <c r="U372">
        <f t="shared" si="18"/>
        <v>3860.5900000000006</v>
      </c>
      <c r="V372" s="23">
        <f>'Listado Equipos'!$B$8-W372</f>
        <v>41967.47</v>
      </c>
      <c r="W372">
        <f t="shared" si="17"/>
        <v>373.53000000000003</v>
      </c>
      <c r="X372">
        <f t="shared" si="19"/>
        <v>372</v>
      </c>
    </row>
    <row r="373" spans="1:24" ht="17.399999999999999" x14ac:dyDescent="0.3">
      <c r="A373" s="11">
        <v>45372</v>
      </c>
      <c r="B373" s="12">
        <v>251060</v>
      </c>
      <c r="C373" s="12" t="s">
        <v>343</v>
      </c>
      <c r="D373" s="12" t="s">
        <v>344</v>
      </c>
      <c r="E373" s="12" t="s">
        <v>345</v>
      </c>
      <c r="F373" s="12" t="s">
        <v>346</v>
      </c>
      <c r="G373" s="12" t="s">
        <v>347</v>
      </c>
      <c r="H373" s="12">
        <v>9.4700000000000006</v>
      </c>
      <c r="I373" s="12">
        <v>14.53</v>
      </c>
      <c r="J373" s="12">
        <v>8.3800000000000008</v>
      </c>
      <c r="K373" s="12">
        <v>1.08</v>
      </c>
      <c r="L373" s="12">
        <v>18.25</v>
      </c>
      <c r="M373" s="12">
        <v>3</v>
      </c>
      <c r="N373" s="12">
        <v>0</v>
      </c>
      <c r="O373" s="12">
        <v>0</v>
      </c>
      <c r="P373" s="12">
        <v>1</v>
      </c>
      <c r="Q373" s="12">
        <v>0</v>
      </c>
      <c r="R373" s="12">
        <v>4</v>
      </c>
      <c r="S373" s="12">
        <v>0</v>
      </c>
      <c r="T373" s="12">
        <v>0</v>
      </c>
      <c r="U373">
        <f t="shared" si="18"/>
        <v>3870.0600000000004</v>
      </c>
      <c r="V373" s="23">
        <f>'Listado Equipos'!$B$8-W373</f>
        <v>41983.79</v>
      </c>
      <c r="W373">
        <f t="shared" si="17"/>
        <v>357.21000000000004</v>
      </c>
      <c r="X373">
        <f t="shared" si="19"/>
        <v>373</v>
      </c>
    </row>
    <row r="374" spans="1:24" ht="17.399999999999999" x14ac:dyDescent="0.3">
      <c r="A374" s="11">
        <v>45373</v>
      </c>
      <c r="B374" s="12">
        <v>251060</v>
      </c>
      <c r="C374" s="12" t="s">
        <v>343</v>
      </c>
      <c r="D374" s="12" t="s">
        <v>344</v>
      </c>
      <c r="E374" s="12" t="s">
        <v>345</v>
      </c>
      <c r="F374" s="12" t="s">
        <v>346</v>
      </c>
      <c r="G374" s="12" t="s">
        <v>347</v>
      </c>
      <c r="H374" s="12">
        <v>13.33</v>
      </c>
      <c r="I374" s="12">
        <v>10.67</v>
      </c>
      <c r="J374" s="12">
        <v>11.6</v>
      </c>
      <c r="K374" s="12">
        <v>1.73</v>
      </c>
      <c r="L374" s="12">
        <v>25.06</v>
      </c>
      <c r="M374" s="12">
        <v>3</v>
      </c>
      <c r="N374" s="12">
        <v>0</v>
      </c>
      <c r="O374" s="12">
        <v>3</v>
      </c>
      <c r="P374" s="12">
        <v>0</v>
      </c>
      <c r="Q374" s="12">
        <v>0</v>
      </c>
      <c r="R374" s="12">
        <v>6</v>
      </c>
      <c r="S374" s="12">
        <v>2</v>
      </c>
      <c r="T374" s="12">
        <v>0</v>
      </c>
      <c r="U374">
        <f t="shared" si="18"/>
        <v>3883.3900000000003</v>
      </c>
      <c r="V374" s="23">
        <f>'Listado Equipos'!$B$8-W374</f>
        <v>41998.27</v>
      </c>
      <c r="W374">
        <f t="shared" si="17"/>
        <v>342.73</v>
      </c>
      <c r="X374">
        <f t="shared" si="19"/>
        <v>374</v>
      </c>
    </row>
    <row r="375" spans="1:24" ht="17.399999999999999" x14ac:dyDescent="0.3">
      <c r="A375" s="11">
        <v>45374</v>
      </c>
      <c r="B375" s="12">
        <v>251060</v>
      </c>
      <c r="C375" s="12" t="s">
        <v>343</v>
      </c>
      <c r="D375" s="12" t="s">
        <v>344</v>
      </c>
      <c r="E375" s="12" t="s">
        <v>345</v>
      </c>
      <c r="F375" s="12" t="s">
        <v>346</v>
      </c>
      <c r="G375" s="12" t="s">
        <v>347</v>
      </c>
      <c r="H375" s="12">
        <v>7.23</v>
      </c>
      <c r="I375" s="12">
        <v>16.77</v>
      </c>
      <c r="J375" s="12">
        <v>5.78</v>
      </c>
      <c r="K375" s="12">
        <v>1.45</v>
      </c>
      <c r="L375" s="12">
        <v>10.76</v>
      </c>
      <c r="M375" s="12">
        <v>2</v>
      </c>
      <c r="N375" s="12">
        <v>0</v>
      </c>
      <c r="O375" s="12">
        <v>0</v>
      </c>
      <c r="P375" s="12">
        <v>0</v>
      </c>
      <c r="Q375" s="12">
        <v>0</v>
      </c>
      <c r="R375" s="12">
        <v>6</v>
      </c>
      <c r="S375" s="12">
        <v>0</v>
      </c>
      <c r="T375" s="12">
        <v>0</v>
      </c>
      <c r="U375">
        <f t="shared" si="18"/>
        <v>3890.6200000000003</v>
      </c>
      <c r="V375" s="23">
        <f>'Listado Equipos'!$B$8-W375</f>
        <v>42006.44</v>
      </c>
      <c r="W375">
        <f t="shared" si="17"/>
        <v>334.56</v>
      </c>
      <c r="X375">
        <f t="shared" si="19"/>
        <v>375</v>
      </c>
    </row>
    <row r="376" spans="1:24" ht="17.399999999999999" x14ac:dyDescent="0.3">
      <c r="A376" s="11">
        <v>45375</v>
      </c>
      <c r="B376" s="12">
        <v>251060</v>
      </c>
      <c r="C376" s="12" t="s">
        <v>343</v>
      </c>
      <c r="D376" s="12" t="s">
        <v>344</v>
      </c>
      <c r="E376" s="12" t="s">
        <v>345</v>
      </c>
      <c r="F376" s="12" t="s">
        <v>346</v>
      </c>
      <c r="G376" s="12" t="s">
        <v>347</v>
      </c>
      <c r="H376" s="12">
        <v>10.73</v>
      </c>
      <c r="I376" s="12">
        <v>13.27</v>
      </c>
      <c r="J376" s="12">
        <v>9.17</v>
      </c>
      <c r="K376" s="12">
        <v>1.57</v>
      </c>
      <c r="L376" s="12">
        <v>19.97</v>
      </c>
      <c r="M376" s="12">
        <v>3</v>
      </c>
      <c r="N376" s="12">
        <v>0</v>
      </c>
      <c r="O376" s="12">
        <v>0</v>
      </c>
      <c r="P376" s="12">
        <v>0</v>
      </c>
      <c r="Q376" s="12">
        <v>0</v>
      </c>
      <c r="R376" s="12">
        <v>8</v>
      </c>
      <c r="S376" s="12">
        <v>0</v>
      </c>
      <c r="T376" s="12">
        <v>1</v>
      </c>
      <c r="U376">
        <f t="shared" si="18"/>
        <v>3901.3500000000004</v>
      </c>
      <c r="V376" s="23">
        <f>'Listado Equipos'!$B$8-W376</f>
        <v>42006.46</v>
      </c>
      <c r="W376">
        <f t="shared" si="17"/>
        <v>334.54</v>
      </c>
      <c r="X376">
        <f t="shared" si="19"/>
        <v>376</v>
      </c>
    </row>
    <row r="377" spans="1:24" ht="17.399999999999999" x14ac:dyDescent="0.3">
      <c r="A377" s="11">
        <v>45376</v>
      </c>
      <c r="B377" s="12">
        <v>251060</v>
      </c>
      <c r="C377" s="12" t="s">
        <v>343</v>
      </c>
      <c r="D377" s="12" t="s">
        <v>344</v>
      </c>
      <c r="E377" s="12" t="s">
        <v>345</v>
      </c>
      <c r="F377" s="12" t="s">
        <v>346</v>
      </c>
      <c r="G377" s="12" t="s">
        <v>347</v>
      </c>
      <c r="H377" s="12">
        <v>8.0299999999999994</v>
      </c>
      <c r="I377" s="12">
        <v>15.97</v>
      </c>
      <c r="J377" s="12">
        <v>7</v>
      </c>
      <c r="K377" s="12">
        <v>1.03</v>
      </c>
      <c r="L377" s="12">
        <v>14.58</v>
      </c>
      <c r="M377" s="12">
        <v>2</v>
      </c>
      <c r="N377" s="12">
        <v>0</v>
      </c>
      <c r="O377" s="12">
        <v>0</v>
      </c>
      <c r="P377" s="12">
        <v>0</v>
      </c>
      <c r="Q377" s="12">
        <v>0</v>
      </c>
      <c r="R377" s="12">
        <v>5</v>
      </c>
      <c r="S377" s="12">
        <v>0</v>
      </c>
      <c r="T377" s="12">
        <v>0</v>
      </c>
      <c r="U377">
        <f t="shared" si="18"/>
        <v>3909.3800000000006</v>
      </c>
      <c r="V377" s="23">
        <f>'Listado Equipos'!$B$8-W377</f>
        <v>42016.69</v>
      </c>
      <c r="W377">
        <f t="shared" si="17"/>
        <v>324.31</v>
      </c>
      <c r="X377">
        <f t="shared" si="19"/>
        <v>377</v>
      </c>
    </row>
    <row r="378" spans="1:24" ht="17.399999999999999" x14ac:dyDescent="0.3">
      <c r="A378" s="11">
        <v>45377</v>
      </c>
      <c r="B378" s="12">
        <v>251060</v>
      </c>
      <c r="C378" s="12" t="s">
        <v>343</v>
      </c>
      <c r="D378" s="12" t="s">
        <v>344</v>
      </c>
      <c r="E378" s="12" t="s">
        <v>345</v>
      </c>
      <c r="F378" s="12" t="s">
        <v>346</v>
      </c>
      <c r="G378" s="12" t="s">
        <v>347</v>
      </c>
      <c r="H378" s="12">
        <v>11.72</v>
      </c>
      <c r="I378" s="12">
        <v>12.28</v>
      </c>
      <c r="J378" s="12">
        <v>10.47</v>
      </c>
      <c r="K378" s="12">
        <v>1.25</v>
      </c>
      <c r="L378" s="12">
        <v>22.93</v>
      </c>
      <c r="M378" s="12">
        <v>2</v>
      </c>
      <c r="N378" s="12">
        <v>0</v>
      </c>
      <c r="O378" s="12">
        <v>0</v>
      </c>
      <c r="P378" s="12">
        <v>0</v>
      </c>
      <c r="Q378" s="12">
        <v>0</v>
      </c>
      <c r="R378" s="12">
        <v>8</v>
      </c>
      <c r="S378" s="12">
        <v>0</v>
      </c>
      <c r="T378" s="12">
        <v>0</v>
      </c>
      <c r="U378">
        <f t="shared" si="18"/>
        <v>3921.1000000000004</v>
      </c>
      <c r="V378" s="23">
        <f>'Listado Equipos'!$B$8-W378</f>
        <v>42034.31</v>
      </c>
      <c r="W378">
        <f t="shared" si="17"/>
        <v>306.69</v>
      </c>
      <c r="X378">
        <f t="shared" si="19"/>
        <v>378</v>
      </c>
    </row>
    <row r="379" spans="1:24" ht="17.399999999999999" x14ac:dyDescent="0.3">
      <c r="A379" s="11">
        <v>45378</v>
      </c>
      <c r="B379" s="12">
        <v>251060</v>
      </c>
      <c r="C379" s="12" t="s">
        <v>343</v>
      </c>
      <c r="D379" s="12" t="s">
        <v>344</v>
      </c>
      <c r="E379" s="12" t="s">
        <v>345</v>
      </c>
      <c r="F379" s="12" t="s">
        <v>346</v>
      </c>
      <c r="G379" s="12" t="s">
        <v>347</v>
      </c>
      <c r="H379" s="12">
        <v>14.08</v>
      </c>
      <c r="I379" s="12">
        <v>9.92</v>
      </c>
      <c r="J379" s="12">
        <v>12.55</v>
      </c>
      <c r="K379" s="12">
        <v>1.53</v>
      </c>
      <c r="L379" s="12">
        <v>25.24</v>
      </c>
      <c r="M379" s="12">
        <v>2</v>
      </c>
      <c r="N379" s="12">
        <v>0</v>
      </c>
      <c r="O379" s="12">
        <v>2</v>
      </c>
      <c r="P379" s="12">
        <v>0</v>
      </c>
      <c r="Q379" s="12">
        <v>0</v>
      </c>
      <c r="R379" s="12">
        <v>10</v>
      </c>
      <c r="S379" s="12">
        <v>2</v>
      </c>
      <c r="T379" s="12">
        <v>0</v>
      </c>
      <c r="U379">
        <f t="shared" si="18"/>
        <v>3935.1800000000003</v>
      </c>
      <c r="V379" s="23">
        <f>'Listado Equipos'!$B$8-W379</f>
        <v>42046.78</v>
      </c>
      <c r="W379">
        <f t="shared" si="17"/>
        <v>294.21999999999997</v>
      </c>
      <c r="X379">
        <f t="shared" si="19"/>
        <v>379</v>
      </c>
    </row>
    <row r="380" spans="1:24" ht="17.399999999999999" x14ac:dyDescent="0.3">
      <c r="A380" s="11">
        <v>45379</v>
      </c>
      <c r="B380" s="12">
        <v>251060</v>
      </c>
      <c r="C380" s="12" t="s">
        <v>343</v>
      </c>
      <c r="D380" s="12" t="s">
        <v>344</v>
      </c>
      <c r="E380" s="12" t="s">
        <v>345</v>
      </c>
      <c r="F380" s="12" t="s">
        <v>346</v>
      </c>
      <c r="G380" s="12" t="s">
        <v>347</v>
      </c>
      <c r="H380" s="12">
        <v>11.63</v>
      </c>
      <c r="I380" s="12">
        <v>12.37</v>
      </c>
      <c r="J380" s="12">
        <v>10.7</v>
      </c>
      <c r="K380" s="12">
        <v>0.93</v>
      </c>
      <c r="L380" s="12">
        <v>21.66</v>
      </c>
      <c r="M380" s="12">
        <v>2</v>
      </c>
      <c r="N380" s="12">
        <v>0</v>
      </c>
      <c r="O380" s="12">
        <v>1</v>
      </c>
      <c r="P380" s="12">
        <v>0</v>
      </c>
      <c r="Q380" s="12">
        <v>0</v>
      </c>
      <c r="R380" s="12">
        <v>3</v>
      </c>
      <c r="S380" s="12">
        <v>1</v>
      </c>
      <c r="T380" s="12">
        <v>0</v>
      </c>
      <c r="U380">
        <f t="shared" si="18"/>
        <v>3946.8100000000004</v>
      </c>
      <c r="V380" s="23">
        <f>'Listado Equipos'!$B$8-W380</f>
        <v>42057.06</v>
      </c>
      <c r="W380">
        <f t="shared" si="17"/>
        <v>283.94</v>
      </c>
      <c r="X380">
        <f t="shared" si="19"/>
        <v>380</v>
      </c>
    </row>
    <row r="381" spans="1:24" ht="17.399999999999999" x14ac:dyDescent="0.3">
      <c r="A381" s="11">
        <v>45380</v>
      </c>
      <c r="B381" s="12">
        <v>251060</v>
      </c>
      <c r="C381" s="12" t="s">
        <v>343</v>
      </c>
      <c r="D381" s="12" t="s">
        <v>344</v>
      </c>
      <c r="E381" s="12" t="s">
        <v>345</v>
      </c>
      <c r="F381" s="12" t="s">
        <v>346</v>
      </c>
      <c r="G381" s="12" t="s">
        <v>347</v>
      </c>
      <c r="H381" s="12">
        <v>4.05</v>
      </c>
      <c r="I381" s="12">
        <v>19.95</v>
      </c>
      <c r="J381" s="12">
        <v>3.8</v>
      </c>
      <c r="K381" s="12">
        <v>0.25</v>
      </c>
      <c r="L381" s="12">
        <v>6.82</v>
      </c>
      <c r="M381" s="12">
        <v>2</v>
      </c>
      <c r="N381" s="12">
        <v>0</v>
      </c>
      <c r="O381" s="12">
        <v>0</v>
      </c>
      <c r="P381" s="12">
        <v>0</v>
      </c>
      <c r="Q381" s="12">
        <v>0</v>
      </c>
      <c r="R381" s="12">
        <v>3</v>
      </c>
      <c r="S381" s="12">
        <v>0</v>
      </c>
      <c r="T381" s="12">
        <v>0</v>
      </c>
      <c r="U381">
        <f t="shared" si="18"/>
        <v>3950.8600000000006</v>
      </c>
      <c r="V381" s="23">
        <f>'Listado Equipos'!$B$8-W381</f>
        <v>42077.68</v>
      </c>
      <c r="W381">
        <f t="shared" si="17"/>
        <v>263.32</v>
      </c>
      <c r="X381">
        <f t="shared" si="19"/>
        <v>381</v>
      </c>
    </row>
    <row r="382" spans="1:24" ht="17.399999999999999" x14ac:dyDescent="0.3">
      <c r="A382" s="11">
        <v>45381</v>
      </c>
      <c r="B382" s="12">
        <v>251060</v>
      </c>
      <c r="C382" s="12" t="s">
        <v>343</v>
      </c>
      <c r="D382" s="12" t="s">
        <v>344</v>
      </c>
      <c r="E382" s="12" t="s">
        <v>345</v>
      </c>
      <c r="F382" s="12" t="s">
        <v>346</v>
      </c>
      <c r="G382" s="12" t="s">
        <v>347</v>
      </c>
      <c r="H382" s="12">
        <v>6.35</v>
      </c>
      <c r="I382" s="12">
        <v>17.649999999999999</v>
      </c>
      <c r="J382" s="12">
        <v>5.53</v>
      </c>
      <c r="K382" s="12">
        <v>0.82</v>
      </c>
      <c r="L382" s="12">
        <v>11.44</v>
      </c>
      <c r="M382" s="12">
        <v>2</v>
      </c>
      <c r="N382" s="12">
        <v>0</v>
      </c>
      <c r="O382" s="12">
        <v>0</v>
      </c>
      <c r="P382" s="12">
        <v>0</v>
      </c>
      <c r="Q382" s="12">
        <v>0</v>
      </c>
      <c r="R382" s="12">
        <v>5</v>
      </c>
      <c r="S382" s="12">
        <v>1</v>
      </c>
      <c r="T382" s="12">
        <v>1</v>
      </c>
      <c r="U382">
        <f t="shared" si="18"/>
        <v>3957.2100000000005</v>
      </c>
      <c r="V382" s="23">
        <f>'Listado Equipos'!$B$8-W382</f>
        <v>42086.66</v>
      </c>
      <c r="W382">
        <f t="shared" si="17"/>
        <v>254.33999999999997</v>
      </c>
      <c r="X382">
        <f t="shared" si="19"/>
        <v>382</v>
      </c>
    </row>
    <row r="383" spans="1:24" ht="17.399999999999999" x14ac:dyDescent="0.3">
      <c r="A383" s="11">
        <v>45382</v>
      </c>
      <c r="B383" s="12">
        <v>251060</v>
      </c>
      <c r="C383" s="12" t="s">
        <v>343</v>
      </c>
      <c r="D383" s="12" t="s">
        <v>344</v>
      </c>
      <c r="E383" s="12" t="s">
        <v>345</v>
      </c>
      <c r="F383" s="12" t="s">
        <v>346</v>
      </c>
      <c r="G383" s="12" t="s">
        <v>347</v>
      </c>
      <c r="H383" s="12">
        <v>1.6</v>
      </c>
      <c r="I383" s="12">
        <v>22.4</v>
      </c>
      <c r="J383" s="12">
        <v>1.05</v>
      </c>
      <c r="K383" s="12">
        <v>0.55000000000000004</v>
      </c>
      <c r="L383" s="12">
        <v>2.42</v>
      </c>
      <c r="M383" s="12">
        <v>3</v>
      </c>
      <c r="N383" s="12">
        <v>0</v>
      </c>
      <c r="O383" s="12">
        <v>0</v>
      </c>
      <c r="P383" s="12">
        <v>0</v>
      </c>
      <c r="Q383" s="12">
        <v>0</v>
      </c>
      <c r="R383" s="12">
        <v>3</v>
      </c>
      <c r="S383" s="12">
        <v>0</v>
      </c>
      <c r="T383" s="12">
        <v>0</v>
      </c>
      <c r="U383">
        <f t="shared" si="18"/>
        <v>3958.8100000000004</v>
      </c>
      <c r="V383" s="23">
        <f>'Listado Equipos'!$B$8-W383</f>
        <v>42091.01</v>
      </c>
      <c r="W383">
        <f t="shared" si="17"/>
        <v>249.98999999999998</v>
      </c>
      <c r="X383">
        <f t="shared" si="19"/>
        <v>383</v>
      </c>
    </row>
    <row r="384" spans="1:24" ht="17.399999999999999" x14ac:dyDescent="0.3">
      <c r="A384" s="11">
        <v>45383</v>
      </c>
      <c r="B384" s="12">
        <v>251060</v>
      </c>
      <c r="C384" s="12" t="s">
        <v>343</v>
      </c>
      <c r="D384" s="12" t="s">
        <v>344</v>
      </c>
      <c r="E384" s="12" t="s">
        <v>345</v>
      </c>
      <c r="F384" s="12" t="s">
        <v>346</v>
      </c>
      <c r="G384" s="12" t="s">
        <v>347</v>
      </c>
      <c r="H384" s="12">
        <v>12.02</v>
      </c>
      <c r="I384" s="12">
        <v>11.98</v>
      </c>
      <c r="J384" s="12">
        <v>10.4</v>
      </c>
      <c r="K384" s="12">
        <v>1.62</v>
      </c>
      <c r="L384" s="12">
        <v>23.55</v>
      </c>
      <c r="M384" s="12">
        <v>2</v>
      </c>
      <c r="N384" s="12">
        <v>0</v>
      </c>
      <c r="O384" s="12">
        <v>1</v>
      </c>
      <c r="P384" s="12">
        <v>0</v>
      </c>
      <c r="Q384" s="12">
        <v>0</v>
      </c>
      <c r="R384" s="12">
        <v>4</v>
      </c>
      <c r="S384" s="12">
        <v>1</v>
      </c>
      <c r="T384" s="12">
        <v>0</v>
      </c>
      <c r="U384">
        <f t="shared" si="18"/>
        <v>3970.8300000000004</v>
      </c>
      <c r="V384" s="23">
        <f>'Listado Equipos'!$B$8-W384</f>
        <v>42091.21</v>
      </c>
      <c r="W384">
        <f t="shared" si="17"/>
        <v>249.79</v>
      </c>
      <c r="X384">
        <f t="shared" si="19"/>
        <v>384</v>
      </c>
    </row>
    <row r="385" spans="1:24" ht="17.399999999999999" x14ac:dyDescent="0.3">
      <c r="A385" s="11">
        <v>45384</v>
      </c>
      <c r="B385" s="12">
        <v>251060</v>
      </c>
      <c r="C385" s="12" t="s">
        <v>343</v>
      </c>
      <c r="D385" s="12" t="s">
        <v>344</v>
      </c>
      <c r="E385" s="12" t="s">
        <v>345</v>
      </c>
      <c r="F385" s="12" t="s">
        <v>346</v>
      </c>
      <c r="G385" s="12" t="s">
        <v>347</v>
      </c>
      <c r="H385" s="12">
        <v>8.9</v>
      </c>
      <c r="I385" s="12">
        <v>15.1</v>
      </c>
      <c r="J385" s="12">
        <v>7.45</v>
      </c>
      <c r="K385" s="12">
        <v>1.45</v>
      </c>
      <c r="L385" s="12">
        <v>14.21</v>
      </c>
      <c r="M385" s="12">
        <v>2</v>
      </c>
      <c r="N385" s="12">
        <v>0</v>
      </c>
      <c r="O385" s="12">
        <v>0</v>
      </c>
      <c r="P385" s="12">
        <v>0</v>
      </c>
      <c r="Q385" s="12">
        <v>0</v>
      </c>
      <c r="R385" s="12">
        <v>12</v>
      </c>
      <c r="S385" s="12">
        <v>0</v>
      </c>
      <c r="T385" s="12">
        <v>1</v>
      </c>
      <c r="U385">
        <f t="shared" si="18"/>
        <v>3979.7300000000005</v>
      </c>
      <c r="V385" s="23">
        <f>'Listado Equipos'!$B$8-W385</f>
        <v>42102.39</v>
      </c>
      <c r="W385">
        <f t="shared" si="17"/>
        <v>238.60999999999999</v>
      </c>
      <c r="X385">
        <f t="shared" si="19"/>
        <v>385</v>
      </c>
    </row>
    <row r="386" spans="1:24" ht="17.399999999999999" x14ac:dyDescent="0.3">
      <c r="A386" s="11">
        <v>45385</v>
      </c>
      <c r="B386" s="12">
        <v>251060</v>
      </c>
      <c r="C386" s="12" t="s">
        <v>343</v>
      </c>
      <c r="D386" s="12" t="s">
        <v>344</v>
      </c>
      <c r="E386" s="12" t="s">
        <v>345</v>
      </c>
      <c r="F386" s="12" t="s">
        <v>346</v>
      </c>
      <c r="G386" s="12" t="s">
        <v>347</v>
      </c>
      <c r="H386" s="12">
        <v>14.33</v>
      </c>
      <c r="I386" s="12">
        <v>9.67</v>
      </c>
      <c r="J386" s="12">
        <v>12.75</v>
      </c>
      <c r="K386" s="12">
        <v>1.58</v>
      </c>
      <c r="L386" s="12">
        <v>27.55</v>
      </c>
      <c r="M386" s="12">
        <v>3</v>
      </c>
      <c r="N386" s="12">
        <v>0</v>
      </c>
      <c r="O386" s="12">
        <v>1</v>
      </c>
      <c r="P386" s="12">
        <v>1</v>
      </c>
      <c r="Q386" s="12">
        <v>0</v>
      </c>
      <c r="R386" s="12">
        <v>8</v>
      </c>
      <c r="S386" s="12">
        <v>1</v>
      </c>
      <c r="T386" s="12">
        <v>1</v>
      </c>
      <c r="U386">
        <f t="shared" si="18"/>
        <v>3994.0600000000004</v>
      </c>
      <c r="V386" s="23">
        <f>'Listado Equipos'!$B$8-W386</f>
        <v>42122.86</v>
      </c>
      <c r="W386">
        <f t="shared" si="17"/>
        <v>218.14</v>
      </c>
      <c r="X386">
        <f t="shared" si="19"/>
        <v>386</v>
      </c>
    </row>
    <row r="387" spans="1:24" ht="17.399999999999999" x14ac:dyDescent="0.3">
      <c r="A387" s="11">
        <v>45386</v>
      </c>
      <c r="B387" s="12">
        <v>251060</v>
      </c>
      <c r="C387" s="12" t="s">
        <v>343</v>
      </c>
      <c r="D387" s="12" t="s">
        <v>344</v>
      </c>
      <c r="E387" s="12" t="s">
        <v>345</v>
      </c>
      <c r="F387" s="12" t="s">
        <v>346</v>
      </c>
      <c r="G387" s="12" t="s">
        <v>347</v>
      </c>
      <c r="H387" s="12">
        <v>11.67</v>
      </c>
      <c r="I387" s="12">
        <v>12.33</v>
      </c>
      <c r="J387" s="12">
        <v>10.73</v>
      </c>
      <c r="K387" s="12">
        <v>0.93</v>
      </c>
      <c r="L387" s="12">
        <v>21.1</v>
      </c>
      <c r="M387" s="12">
        <v>2</v>
      </c>
      <c r="N387" s="12">
        <v>0</v>
      </c>
      <c r="O387" s="12">
        <v>0</v>
      </c>
      <c r="P387" s="12">
        <v>0</v>
      </c>
      <c r="Q387" s="12">
        <v>0</v>
      </c>
      <c r="R387" s="12">
        <v>7</v>
      </c>
      <c r="S387" s="12">
        <v>0</v>
      </c>
      <c r="T387" s="12">
        <v>0</v>
      </c>
      <c r="U387">
        <f t="shared" si="18"/>
        <v>4005.7300000000005</v>
      </c>
      <c r="V387" s="23">
        <f>'Listado Equipos'!$B$8-W387</f>
        <v>42142.879999999997</v>
      </c>
      <c r="W387">
        <f t="shared" ref="W387:W400" si="20">LARGE($U$2:$U$400,X387-1)</f>
        <v>198.11999999999998</v>
      </c>
      <c r="X387">
        <f t="shared" si="19"/>
        <v>387</v>
      </c>
    </row>
    <row r="388" spans="1:24" ht="17.399999999999999" x14ac:dyDescent="0.3">
      <c r="A388" s="11">
        <v>45387</v>
      </c>
      <c r="B388" s="12">
        <v>251060</v>
      </c>
      <c r="C388" s="12" t="s">
        <v>343</v>
      </c>
      <c r="D388" s="12" t="s">
        <v>344</v>
      </c>
      <c r="E388" s="12" t="s">
        <v>345</v>
      </c>
      <c r="F388" s="12" t="s">
        <v>346</v>
      </c>
      <c r="G388" s="12" t="s">
        <v>347</v>
      </c>
      <c r="H388" s="12">
        <v>10.53</v>
      </c>
      <c r="I388" s="12">
        <v>13.47</v>
      </c>
      <c r="J388" s="12">
        <v>8.83</v>
      </c>
      <c r="K388" s="12">
        <v>1.7</v>
      </c>
      <c r="L388" s="12">
        <v>18.78</v>
      </c>
      <c r="M388" s="12">
        <v>2</v>
      </c>
      <c r="N388" s="12">
        <v>0</v>
      </c>
      <c r="O388" s="12">
        <v>1</v>
      </c>
      <c r="P388" s="12">
        <v>0</v>
      </c>
      <c r="Q388" s="12">
        <v>0</v>
      </c>
      <c r="R388" s="12">
        <v>13</v>
      </c>
      <c r="S388" s="12">
        <v>1</v>
      </c>
      <c r="T388" s="12">
        <v>1</v>
      </c>
      <c r="U388">
        <f t="shared" si="18"/>
        <v>4016.2600000000007</v>
      </c>
      <c r="V388" s="23">
        <f>'Listado Equipos'!$B$8-W388</f>
        <v>42157.599999999999</v>
      </c>
      <c r="W388">
        <f t="shared" si="20"/>
        <v>183.39999999999998</v>
      </c>
      <c r="X388">
        <f t="shared" si="19"/>
        <v>388</v>
      </c>
    </row>
    <row r="389" spans="1:24" ht="17.399999999999999" x14ac:dyDescent="0.3">
      <c r="A389" s="11">
        <v>45388</v>
      </c>
      <c r="B389" s="12">
        <v>251060</v>
      </c>
      <c r="C389" s="12" t="s">
        <v>343</v>
      </c>
      <c r="D389" s="12" t="s">
        <v>344</v>
      </c>
      <c r="E389" s="12" t="s">
        <v>345</v>
      </c>
      <c r="F389" s="12" t="s">
        <v>346</v>
      </c>
      <c r="G389" s="12" t="s">
        <v>347</v>
      </c>
      <c r="H389" s="12">
        <v>12.07</v>
      </c>
      <c r="I389" s="12">
        <v>11.93</v>
      </c>
      <c r="J389" s="12">
        <v>10.119999999999999</v>
      </c>
      <c r="K389" s="12">
        <v>1.95</v>
      </c>
      <c r="L389" s="12">
        <v>20.149999999999999</v>
      </c>
      <c r="M389" s="12">
        <v>2</v>
      </c>
      <c r="N389" s="12">
        <v>0</v>
      </c>
      <c r="O389" s="12">
        <v>0</v>
      </c>
      <c r="P389" s="12">
        <v>0</v>
      </c>
      <c r="Q389" s="12">
        <v>0</v>
      </c>
      <c r="R389" s="12">
        <v>16</v>
      </c>
      <c r="S389" s="12">
        <v>0</v>
      </c>
      <c r="T389" s="12">
        <v>2</v>
      </c>
      <c r="U389">
        <f t="shared" si="18"/>
        <v>4028.3300000000008</v>
      </c>
      <c r="V389" s="23">
        <f>'Listado Equipos'!$B$8-W389</f>
        <v>42171.1</v>
      </c>
      <c r="W389">
        <f t="shared" si="20"/>
        <v>169.89999999999998</v>
      </c>
      <c r="X389">
        <f t="shared" si="19"/>
        <v>389</v>
      </c>
    </row>
    <row r="390" spans="1:24" ht="17.399999999999999" x14ac:dyDescent="0.3">
      <c r="A390" s="11">
        <v>45389</v>
      </c>
      <c r="B390" s="12">
        <v>251060</v>
      </c>
      <c r="C390" s="12" t="s">
        <v>343</v>
      </c>
      <c r="D390" s="12" t="s">
        <v>344</v>
      </c>
      <c r="E390" s="12" t="s">
        <v>345</v>
      </c>
      <c r="F390" s="12" t="s">
        <v>346</v>
      </c>
      <c r="G390" s="12" t="s">
        <v>347</v>
      </c>
      <c r="H390" s="12">
        <v>2.5499999999999998</v>
      </c>
      <c r="I390" s="12">
        <v>21.45</v>
      </c>
      <c r="J390" s="12">
        <v>1.68</v>
      </c>
      <c r="K390" s="12">
        <v>0.87</v>
      </c>
      <c r="L390" s="12">
        <v>2.63</v>
      </c>
      <c r="M390" s="12">
        <v>2</v>
      </c>
      <c r="N390" s="12">
        <v>0</v>
      </c>
      <c r="O390" s="12">
        <v>0</v>
      </c>
      <c r="P390" s="12">
        <v>0</v>
      </c>
      <c r="Q390" s="12">
        <v>0</v>
      </c>
      <c r="R390" s="12">
        <v>6</v>
      </c>
      <c r="S390" s="12">
        <v>0</v>
      </c>
      <c r="T390" s="12">
        <v>0</v>
      </c>
      <c r="U390">
        <f t="shared" si="18"/>
        <v>4030.880000000001</v>
      </c>
      <c r="V390" s="23">
        <f>'Listado Equipos'!$B$8-W390</f>
        <v>42171.1</v>
      </c>
      <c r="W390">
        <f t="shared" si="20"/>
        <v>169.89999999999998</v>
      </c>
      <c r="X390">
        <f t="shared" si="19"/>
        <v>390</v>
      </c>
    </row>
    <row r="391" spans="1:24" ht="17.399999999999999" x14ac:dyDescent="0.3">
      <c r="A391" s="11">
        <v>45390</v>
      </c>
      <c r="B391" s="12">
        <v>251060</v>
      </c>
      <c r="C391" s="12" t="s">
        <v>343</v>
      </c>
      <c r="D391" s="12" t="s">
        <v>344</v>
      </c>
      <c r="E391" s="12" t="s">
        <v>345</v>
      </c>
      <c r="F391" s="12" t="s">
        <v>346</v>
      </c>
      <c r="G391" s="12" t="s">
        <v>347</v>
      </c>
      <c r="H391" s="12">
        <v>15.32</v>
      </c>
      <c r="I391" s="12">
        <v>8.68</v>
      </c>
      <c r="J391" s="12">
        <v>14.12</v>
      </c>
      <c r="K391" s="12">
        <v>1.2</v>
      </c>
      <c r="L391" s="12">
        <v>27.29</v>
      </c>
      <c r="M391" s="12">
        <v>2</v>
      </c>
      <c r="N391" s="12">
        <v>0</v>
      </c>
      <c r="O391" s="12">
        <v>0</v>
      </c>
      <c r="P391" s="12">
        <v>0</v>
      </c>
      <c r="Q391" s="12">
        <v>0</v>
      </c>
      <c r="R391" s="12">
        <v>8</v>
      </c>
      <c r="S391" s="12">
        <v>0</v>
      </c>
      <c r="T391" s="12">
        <v>0</v>
      </c>
      <c r="U391">
        <f t="shared" si="18"/>
        <v>4046.2000000000012</v>
      </c>
      <c r="V391" s="23">
        <f>'Listado Equipos'!$B$8-W391</f>
        <v>42183.199999999997</v>
      </c>
      <c r="W391">
        <f t="shared" si="20"/>
        <v>157.79999999999998</v>
      </c>
      <c r="X391">
        <f t="shared" si="19"/>
        <v>391</v>
      </c>
    </row>
    <row r="392" spans="1:24" ht="17.399999999999999" x14ac:dyDescent="0.3">
      <c r="A392" s="11">
        <v>45391</v>
      </c>
      <c r="B392" s="12">
        <v>251060</v>
      </c>
      <c r="C392" s="12" t="s">
        <v>343</v>
      </c>
      <c r="D392" s="12" t="s">
        <v>344</v>
      </c>
      <c r="E392" s="12" t="s">
        <v>345</v>
      </c>
      <c r="F392" s="12" t="s">
        <v>346</v>
      </c>
      <c r="G392" s="12" t="s">
        <v>347</v>
      </c>
      <c r="H392" s="12">
        <v>9.02</v>
      </c>
      <c r="I392" s="12">
        <v>14.98</v>
      </c>
      <c r="J392" s="12">
        <v>8.1</v>
      </c>
      <c r="K392" s="12">
        <v>0.92</v>
      </c>
      <c r="L392" s="12">
        <v>15.25</v>
      </c>
      <c r="M392" s="12">
        <v>2</v>
      </c>
      <c r="N392" s="12">
        <v>0</v>
      </c>
      <c r="O392" s="12">
        <v>0</v>
      </c>
      <c r="P392" s="12">
        <v>0</v>
      </c>
      <c r="Q392" s="12">
        <v>0</v>
      </c>
      <c r="R392" s="12">
        <v>4</v>
      </c>
      <c r="S392" s="12">
        <v>0</v>
      </c>
      <c r="T392" s="12">
        <v>0</v>
      </c>
      <c r="U392">
        <f t="shared" si="18"/>
        <v>4055.2200000000012</v>
      </c>
      <c r="V392" s="23">
        <f>'Listado Equipos'!$B$8-W392</f>
        <v>42203.45</v>
      </c>
      <c r="W392">
        <f t="shared" si="20"/>
        <v>137.54999999999998</v>
      </c>
      <c r="X392">
        <f t="shared" si="19"/>
        <v>392</v>
      </c>
    </row>
    <row r="393" spans="1:24" ht="17.399999999999999" x14ac:dyDescent="0.3">
      <c r="A393" s="11">
        <v>45392</v>
      </c>
      <c r="B393" s="12">
        <v>251060</v>
      </c>
      <c r="C393" s="12" t="s">
        <v>343</v>
      </c>
      <c r="D393" s="12" t="s">
        <v>344</v>
      </c>
      <c r="E393" s="12" t="s">
        <v>345</v>
      </c>
      <c r="F393" s="12" t="s">
        <v>346</v>
      </c>
      <c r="G393" s="12" t="s">
        <v>347</v>
      </c>
      <c r="H393" s="12">
        <v>12.72</v>
      </c>
      <c r="I393" s="12">
        <v>11.28</v>
      </c>
      <c r="J393" s="12">
        <v>11.23</v>
      </c>
      <c r="K393" s="12">
        <v>1.48</v>
      </c>
      <c r="L393" s="12">
        <v>22.98</v>
      </c>
      <c r="M393" s="12">
        <v>2</v>
      </c>
      <c r="N393" s="12">
        <v>0</v>
      </c>
      <c r="O393" s="12">
        <v>0</v>
      </c>
      <c r="P393" s="12">
        <v>0</v>
      </c>
      <c r="Q393" s="12">
        <v>0</v>
      </c>
      <c r="R393" s="12">
        <v>8</v>
      </c>
      <c r="S393" s="12">
        <v>0</v>
      </c>
      <c r="T393" s="12">
        <v>1</v>
      </c>
      <c r="U393">
        <f t="shared" si="18"/>
        <v>4067.940000000001</v>
      </c>
      <c r="V393" s="23">
        <f>'Listado Equipos'!$B$8-W393</f>
        <v>42220.42</v>
      </c>
      <c r="W393">
        <f t="shared" si="20"/>
        <v>120.57999999999998</v>
      </c>
      <c r="X393">
        <f t="shared" si="19"/>
        <v>393</v>
      </c>
    </row>
    <row r="394" spans="1:24" ht="17.399999999999999" x14ac:dyDescent="0.3">
      <c r="A394" s="11">
        <v>45393</v>
      </c>
      <c r="B394" s="12">
        <v>251060</v>
      </c>
      <c r="C394" s="12" t="s">
        <v>343</v>
      </c>
      <c r="D394" s="12" t="s">
        <v>344</v>
      </c>
      <c r="E394" s="12" t="s">
        <v>345</v>
      </c>
      <c r="F394" s="12" t="s">
        <v>346</v>
      </c>
      <c r="G394" s="12" t="s">
        <v>347</v>
      </c>
      <c r="H394" s="12">
        <v>10.6</v>
      </c>
      <c r="I394" s="12">
        <v>13.4</v>
      </c>
      <c r="J394" s="12">
        <v>9.17</v>
      </c>
      <c r="K394" s="12">
        <v>1.43</v>
      </c>
      <c r="L394" s="12">
        <v>18.420000000000002</v>
      </c>
      <c r="M394" s="12">
        <v>2</v>
      </c>
      <c r="N394" s="12">
        <v>0</v>
      </c>
      <c r="O394" s="12">
        <v>0</v>
      </c>
      <c r="P394" s="12">
        <v>0</v>
      </c>
      <c r="Q394" s="12">
        <v>0</v>
      </c>
      <c r="R394" s="12">
        <v>8</v>
      </c>
      <c r="S394" s="12">
        <v>0</v>
      </c>
      <c r="T394" s="12">
        <v>0</v>
      </c>
      <c r="U394">
        <f t="shared" si="18"/>
        <v>4078.5400000000009</v>
      </c>
      <c r="V394" s="23">
        <f>'Listado Equipos'!$B$8-W394</f>
        <v>42240.44</v>
      </c>
      <c r="W394">
        <f t="shared" si="20"/>
        <v>100.55999999999999</v>
      </c>
      <c r="X394">
        <f t="shared" si="19"/>
        <v>394</v>
      </c>
    </row>
    <row r="395" spans="1:24" ht="17.399999999999999" x14ac:dyDescent="0.3">
      <c r="A395" s="11">
        <v>45394</v>
      </c>
      <c r="B395" s="12">
        <v>251060</v>
      </c>
      <c r="C395" s="12" t="s">
        <v>343</v>
      </c>
      <c r="D395" s="12" t="s">
        <v>344</v>
      </c>
      <c r="E395" s="12" t="s">
        <v>345</v>
      </c>
      <c r="F395" s="12" t="s">
        <v>346</v>
      </c>
      <c r="G395" s="12" t="s">
        <v>347</v>
      </c>
      <c r="H395" s="12">
        <v>11.12</v>
      </c>
      <c r="I395" s="12">
        <v>12.88</v>
      </c>
      <c r="J395" s="12">
        <v>10.25</v>
      </c>
      <c r="K395" s="12">
        <v>0.87</v>
      </c>
      <c r="L395" s="12">
        <v>21.77</v>
      </c>
      <c r="M395" s="12">
        <v>2</v>
      </c>
      <c r="N395" s="12">
        <v>0</v>
      </c>
      <c r="O395" s="12">
        <v>0</v>
      </c>
      <c r="P395" s="12">
        <v>1</v>
      </c>
      <c r="Q395" s="12">
        <v>0</v>
      </c>
      <c r="R395" s="12">
        <v>5</v>
      </c>
      <c r="S395" s="12">
        <v>0</v>
      </c>
      <c r="T395" s="12">
        <v>1</v>
      </c>
      <c r="U395">
        <f t="shared" ref="U395:U400" si="21">H395+U394</f>
        <v>4089.6600000000008</v>
      </c>
      <c r="V395" s="23">
        <f>'Listado Equipos'!$B$8-W395</f>
        <v>42257.56</v>
      </c>
      <c r="W395">
        <f t="shared" si="20"/>
        <v>83.439999999999984</v>
      </c>
      <c r="X395">
        <f t="shared" ref="X395:X400" si="22">X394+1</f>
        <v>395</v>
      </c>
    </row>
    <row r="396" spans="1:24" ht="17.399999999999999" x14ac:dyDescent="0.3">
      <c r="A396" s="11">
        <v>45395</v>
      </c>
      <c r="B396" s="12">
        <v>251060</v>
      </c>
      <c r="C396" s="12" t="s">
        <v>343</v>
      </c>
      <c r="D396" s="12" t="s">
        <v>344</v>
      </c>
      <c r="E396" s="12" t="s">
        <v>345</v>
      </c>
      <c r="F396" s="12" t="s">
        <v>346</v>
      </c>
      <c r="G396" s="12" t="s">
        <v>347</v>
      </c>
      <c r="H396" s="12">
        <v>7.75</v>
      </c>
      <c r="I396" s="12">
        <v>16.25</v>
      </c>
      <c r="J396" s="12">
        <v>6.93</v>
      </c>
      <c r="K396" s="12">
        <v>0.82</v>
      </c>
      <c r="L396" s="12">
        <v>14.26</v>
      </c>
      <c r="M396" s="12">
        <v>2</v>
      </c>
      <c r="N396" s="12">
        <v>0</v>
      </c>
      <c r="O396" s="12">
        <v>0</v>
      </c>
      <c r="P396" s="12">
        <v>0</v>
      </c>
      <c r="Q396" s="12">
        <v>0</v>
      </c>
      <c r="R396" s="12">
        <v>3</v>
      </c>
      <c r="S396" s="12">
        <v>0</v>
      </c>
      <c r="T396" s="12">
        <v>0</v>
      </c>
      <c r="U396">
        <f t="shared" si="21"/>
        <v>4097.4100000000008</v>
      </c>
      <c r="V396" s="23">
        <f>'Listado Equipos'!$B$8-W396</f>
        <v>42277.94</v>
      </c>
      <c r="W396">
        <f t="shared" si="20"/>
        <v>63.059999999999988</v>
      </c>
      <c r="X396">
        <f t="shared" si="22"/>
        <v>396</v>
      </c>
    </row>
    <row r="397" spans="1:24" ht="17.399999999999999" x14ac:dyDescent="0.3">
      <c r="A397" s="11">
        <v>45396</v>
      </c>
      <c r="B397" s="12">
        <v>251060</v>
      </c>
      <c r="C397" s="12" t="s">
        <v>343</v>
      </c>
      <c r="D397" s="12" t="s">
        <v>344</v>
      </c>
      <c r="E397" s="12" t="s">
        <v>345</v>
      </c>
      <c r="F397" s="12" t="s">
        <v>346</v>
      </c>
      <c r="G397" s="12" t="s">
        <v>347</v>
      </c>
      <c r="H397" s="12">
        <v>1.25</v>
      </c>
      <c r="I397" s="12">
        <v>22.75</v>
      </c>
      <c r="J397" s="12">
        <v>1.25</v>
      </c>
      <c r="K397" s="12">
        <v>0</v>
      </c>
      <c r="L397" s="12">
        <v>1.88</v>
      </c>
      <c r="M397" s="12">
        <v>2</v>
      </c>
      <c r="N397" s="12">
        <v>0</v>
      </c>
      <c r="O397" s="12">
        <v>0</v>
      </c>
      <c r="P397" s="12">
        <v>0</v>
      </c>
      <c r="Q397" s="12">
        <v>0</v>
      </c>
      <c r="R397" s="12">
        <v>0</v>
      </c>
      <c r="S397" s="12">
        <v>0</v>
      </c>
      <c r="T397" s="12">
        <v>0</v>
      </c>
      <c r="U397">
        <f t="shared" si="21"/>
        <v>4098.6600000000008</v>
      </c>
      <c r="V397" s="23">
        <f>'Listado Equipos'!$B$8-W397</f>
        <v>42282.67</v>
      </c>
      <c r="W397">
        <f t="shared" si="20"/>
        <v>58.329999999999991</v>
      </c>
      <c r="X397">
        <f t="shared" si="22"/>
        <v>397</v>
      </c>
    </row>
    <row r="398" spans="1:24" ht="17.399999999999999" x14ac:dyDescent="0.3">
      <c r="A398" s="11">
        <v>45397</v>
      </c>
      <c r="B398" s="12">
        <v>251060</v>
      </c>
      <c r="C398" s="12" t="s">
        <v>343</v>
      </c>
      <c r="D398" s="12" t="s">
        <v>344</v>
      </c>
      <c r="E398" s="12" t="s">
        <v>345</v>
      </c>
      <c r="F398" s="12" t="s">
        <v>346</v>
      </c>
      <c r="G398" s="12" t="s">
        <v>347</v>
      </c>
      <c r="H398" s="12">
        <v>7.83</v>
      </c>
      <c r="I398" s="12">
        <v>16.170000000000002</v>
      </c>
      <c r="J398" s="12">
        <v>7.35</v>
      </c>
      <c r="K398" s="12">
        <v>0.48</v>
      </c>
      <c r="L398" s="12">
        <v>15.05</v>
      </c>
      <c r="M398" s="12">
        <v>2</v>
      </c>
      <c r="N398" s="12">
        <v>0</v>
      </c>
      <c r="O398" s="12">
        <v>0</v>
      </c>
      <c r="P398" s="12">
        <v>0</v>
      </c>
      <c r="Q398" s="12">
        <v>0</v>
      </c>
      <c r="R398" s="12">
        <v>3</v>
      </c>
      <c r="S398" s="12">
        <v>0</v>
      </c>
      <c r="T398" s="12">
        <v>0</v>
      </c>
      <c r="U398">
        <f t="shared" si="21"/>
        <v>4106.4900000000007</v>
      </c>
      <c r="V398" s="23">
        <f>'Listado Equipos'!$B$8-W398</f>
        <v>42289.54</v>
      </c>
      <c r="W398">
        <f t="shared" si="20"/>
        <v>51.459999999999994</v>
      </c>
      <c r="X398">
        <f t="shared" si="22"/>
        <v>398</v>
      </c>
    </row>
    <row r="399" spans="1:24" ht="17.399999999999999" x14ac:dyDescent="0.3">
      <c r="A399" s="11">
        <v>45398</v>
      </c>
      <c r="B399" s="12">
        <v>251060</v>
      </c>
      <c r="C399" s="12" t="s">
        <v>343</v>
      </c>
      <c r="D399" s="12" t="s">
        <v>344</v>
      </c>
      <c r="E399" s="12" t="s">
        <v>345</v>
      </c>
      <c r="F399" s="12" t="s">
        <v>346</v>
      </c>
      <c r="G399" s="12" t="s">
        <v>347</v>
      </c>
      <c r="H399" s="12">
        <v>10.93</v>
      </c>
      <c r="I399" s="12">
        <v>13.07</v>
      </c>
      <c r="J399" s="12">
        <v>9.73</v>
      </c>
      <c r="K399" s="12">
        <v>1.2</v>
      </c>
      <c r="L399" s="12">
        <v>17.79</v>
      </c>
      <c r="M399" s="12">
        <v>3</v>
      </c>
      <c r="N399" s="12">
        <v>0</v>
      </c>
      <c r="O399" s="12">
        <v>0</v>
      </c>
      <c r="P399" s="12">
        <v>0</v>
      </c>
      <c r="Q399" s="12">
        <v>0</v>
      </c>
      <c r="R399" s="12">
        <v>4</v>
      </c>
      <c r="S399" s="12">
        <v>0</v>
      </c>
      <c r="T399" s="12">
        <v>0</v>
      </c>
      <c r="U399">
        <f t="shared" si="21"/>
        <v>4117.420000000001</v>
      </c>
      <c r="V399" s="23">
        <f>'Listado Equipos'!$B$8-W399</f>
        <v>42302.99</v>
      </c>
      <c r="W399">
        <f t="shared" si="20"/>
        <v>38.01</v>
      </c>
      <c r="X399">
        <f t="shared" si="22"/>
        <v>399</v>
      </c>
    </row>
    <row r="400" spans="1:24" ht="17.399999999999999" x14ac:dyDescent="0.3">
      <c r="A400" s="11">
        <v>45399</v>
      </c>
      <c r="B400" s="12">
        <v>251060</v>
      </c>
      <c r="C400" s="12" t="s">
        <v>343</v>
      </c>
      <c r="D400" s="12" t="s">
        <v>344</v>
      </c>
      <c r="E400" s="12" t="s">
        <v>345</v>
      </c>
      <c r="F400" s="12" t="s">
        <v>346</v>
      </c>
      <c r="G400" s="12" t="s">
        <v>347</v>
      </c>
      <c r="H400" s="12">
        <v>3.68</v>
      </c>
      <c r="I400" s="12">
        <v>20.32</v>
      </c>
      <c r="J400" s="12">
        <v>3.57</v>
      </c>
      <c r="K400" s="12">
        <v>0.12</v>
      </c>
      <c r="L400" s="12">
        <v>6.63</v>
      </c>
      <c r="M400" s="12">
        <v>2</v>
      </c>
      <c r="N400" s="12">
        <v>0</v>
      </c>
      <c r="O400" s="12">
        <v>0</v>
      </c>
      <c r="P400" s="12">
        <v>0</v>
      </c>
      <c r="Q400" s="12">
        <v>0</v>
      </c>
      <c r="R400" s="12">
        <v>0</v>
      </c>
      <c r="S400" s="12">
        <v>0</v>
      </c>
      <c r="T400" s="12">
        <v>0</v>
      </c>
      <c r="U400">
        <f t="shared" si="21"/>
        <v>4121.1000000000013</v>
      </c>
      <c r="V400" s="23">
        <f>'Listado Equipos'!$B$8-W400</f>
        <v>42322.62</v>
      </c>
      <c r="W400">
        <f t="shared" si="20"/>
        <v>18.38</v>
      </c>
      <c r="X400">
        <f t="shared" si="22"/>
        <v>400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X501"/>
  <sheetViews>
    <sheetView topLeftCell="H493" workbookViewId="0">
      <selection activeCell="V501" sqref="V501"/>
    </sheetView>
  </sheetViews>
  <sheetFormatPr defaultColWidth="11.5546875" defaultRowHeight="14.4" x14ac:dyDescent="0.3"/>
  <cols>
    <col min="23" max="24" width="0" hidden="1" customWidth="1"/>
  </cols>
  <sheetData>
    <row r="1" spans="1:24" ht="25.2" x14ac:dyDescent="0.3">
      <c r="A1" s="10" t="s">
        <v>323</v>
      </c>
      <c r="B1" s="10" t="s">
        <v>324</v>
      </c>
      <c r="C1" s="10" t="s">
        <v>325</v>
      </c>
      <c r="D1" s="10" t="s">
        <v>326</v>
      </c>
      <c r="E1" s="10" t="s">
        <v>327</v>
      </c>
      <c r="F1" s="10" t="s">
        <v>328</v>
      </c>
      <c r="G1" s="10" t="s">
        <v>329</v>
      </c>
      <c r="H1" s="10" t="s">
        <v>330</v>
      </c>
      <c r="I1" s="10" t="s">
        <v>331</v>
      </c>
      <c r="J1" s="10" t="s">
        <v>332</v>
      </c>
      <c r="K1" s="10" t="s">
        <v>333</v>
      </c>
      <c r="L1" s="10" t="s">
        <v>334</v>
      </c>
      <c r="M1" s="10" t="s">
        <v>335</v>
      </c>
      <c r="N1" s="10" t="s">
        <v>336</v>
      </c>
      <c r="O1" s="10" t="s">
        <v>337</v>
      </c>
      <c r="P1" s="10" t="s">
        <v>338</v>
      </c>
      <c r="Q1" s="10" t="s">
        <v>339</v>
      </c>
      <c r="R1" s="10" t="s">
        <v>340</v>
      </c>
      <c r="S1" s="10" t="s">
        <v>341</v>
      </c>
      <c r="T1" s="10" t="s">
        <v>342</v>
      </c>
      <c r="U1" s="24" t="s">
        <v>429</v>
      </c>
      <c r="V1" s="24" t="s">
        <v>430</v>
      </c>
      <c r="W1" s="10" t="s">
        <v>431</v>
      </c>
      <c r="X1" s="10" t="s">
        <v>432</v>
      </c>
    </row>
    <row r="2" spans="1:24" x14ac:dyDescent="0.3">
      <c r="A2" s="11">
        <v>44986</v>
      </c>
      <c r="B2" s="12">
        <v>251095</v>
      </c>
      <c r="C2" s="12" t="s">
        <v>343</v>
      </c>
      <c r="D2" s="12" t="s">
        <v>348</v>
      </c>
      <c r="E2" s="12" t="s">
        <v>345</v>
      </c>
      <c r="F2" s="12" t="s">
        <v>346</v>
      </c>
      <c r="G2" s="12"/>
      <c r="H2" s="12">
        <v>9.98</v>
      </c>
      <c r="I2" s="12">
        <v>14.02</v>
      </c>
      <c r="J2" s="12">
        <v>7.92</v>
      </c>
      <c r="K2" s="12">
        <v>2.0699999999999998</v>
      </c>
      <c r="L2" s="12">
        <v>18.68</v>
      </c>
      <c r="M2" s="12">
        <v>5</v>
      </c>
      <c r="N2" s="12">
        <v>0</v>
      </c>
      <c r="O2" s="12">
        <v>44</v>
      </c>
      <c r="P2" s="12">
        <v>2</v>
      </c>
      <c r="Q2" s="12">
        <v>1</v>
      </c>
      <c r="R2" s="12">
        <v>5</v>
      </c>
      <c r="S2" s="12">
        <v>38</v>
      </c>
      <c r="T2" s="12">
        <v>0</v>
      </c>
      <c r="U2">
        <f>H2</f>
        <v>9.98</v>
      </c>
      <c r="V2" s="23">
        <f>'Listado Equipos'!$B$9-W2</f>
        <v>29640.2</v>
      </c>
      <c r="W2">
        <f>LARGE($U$2:$U$501,X2-1)</f>
        <v>5959.7999999999984</v>
      </c>
      <c r="X2" s="12">
        <v>2</v>
      </c>
    </row>
    <row r="3" spans="1:24" x14ac:dyDescent="0.3">
      <c r="A3" s="11">
        <v>44987</v>
      </c>
      <c r="B3" s="12">
        <v>251095</v>
      </c>
      <c r="C3" s="12" t="s">
        <v>343</v>
      </c>
      <c r="D3" s="12" t="s">
        <v>348</v>
      </c>
      <c r="E3" s="12" t="s">
        <v>345</v>
      </c>
      <c r="F3" s="12" t="s">
        <v>346</v>
      </c>
      <c r="G3" s="12"/>
      <c r="H3" s="12">
        <v>13.4</v>
      </c>
      <c r="I3" s="12">
        <v>10.6</v>
      </c>
      <c r="J3" s="12">
        <v>12.02</v>
      </c>
      <c r="K3" s="12">
        <v>1.38</v>
      </c>
      <c r="L3" s="12">
        <v>42.03</v>
      </c>
      <c r="M3" s="12">
        <v>7</v>
      </c>
      <c r="N3" s="12">
        <v>0</v>
      </c>
      <c r="O3" s="12">
        <v>169</v>
      </c>
      <c r="P3" s="12">
        <v>4</v>
      </c>
      <c r="Q3" s="12">
        <v>5</v>
      </c>
      <c r="R3" s="12">
        <v>5</v>
      </c>
      <c r="S3" s="12">
        <v>158</v>
      </c>
      <c r="T3" s="12">
        <v>0</v>
      </c>
      <c r="U3">
        <f>H3+U2</f>
        <v>23.380000000000003</v>
      </c>
      <c r="V3" s="23">
        <f>'Listado Equipos'!$B$9-W3</f>
        <v>29640.2</v>
      </c>
      <c r="W3">
        <f t="shared" ref="W3:W66" si="0">LARGE($U$2:$U$501,X3-1)</f>
        <v>5959.7999999999984</v>
      </c>
      <c r="X3">
        <f>X2+1</f>
        <v>3</v>
      </c>
    </row>
    <row r="4" spans="1:24" x14ac:dyDescent="0.3">
      <c r="A4" s="11">
        <v>44988</v>
      </c>
      <c r="B4" s="12">
        <v>251095</v>
      </c>
      <c r="C4" s="12" t="s">
        <v>343</v>
      </c>
      <c r="D4" s="12" t="s">
        <v>348</v>
      </c>
      <c r="E4" s="12" t="s">
        <v>345</v>
      </c>
      <c r="F4" s="12" t="s">
        <v>346</v>
      </c>
      <c r="G4" s="12"/>
      <c r="H4" s="12">
        <v>16</v>
      </c>
      <c r="I4" s="12">
        <v>8</v>
      </c>
      <c r="J4" s="12">
        <v>14.95</v>
      </c>
      <c r="K4" s="12">
        <v>1.05</v>
      </c>
      <c r="L4" s="12">
        <v>46.42</v>
      </c>
      <c r="M4" s="12">
        <v>5</v>
      </c>
      <c r="N4" s="12">
        <v>0</v>
      </c>
      <c r="O4" s="12">
        <v>87</v>
      </c>
      <c r="P4" s="12">
        <v>10</v>
      </c>
      <c r="Q4" s="12">
        <v>3</v>
      </c>
      <c r="R4" s="12">
        <v>1</v>
      </c>
      <c r="S4" s="12">
        <v>94</v>
      </c>
      <c r="T4" s="12">
        <v>0</v>
      </c>
      <c r="U4">
        <f t="shared" ref="U4:U67" si="1">H4+U3</f>
        <v>39.380000000000003</v>
      </c>
      <c r="V4" s="23">
        <f>'Listado Equipos'!$B$9-W4</f>
        <v>29640.2</v>
      </c>
      <c r="W4">
        <f t="shared" si="0"/>
        <v>5959.7999999999984</v>
      </c>
      <c r="X4">
        <f t="shared" ref="X4:X67" si="2">X3+1</f>
        <v>4</v>
      </c>
    </row>
    <row r="5" spans="1:24" x14ac:dyDescent="0.3">
      <c r="A5" s="11">
        <v>44989</v>
      </c>
      <c r="B5" s="12">
        <v>251095</v>
      </c>
      <c r="C5" s="12" t="s">
        <v>343</v>
      </c>
      <c r="D5" s="12" t="s">
        <v>348</v>
      </c>
      <c r="E5" s="12" t="s">
        <v>345</v>
      </c>
      <c r="F5" s="12" t="s">
        <v>346</v>
      </c>
      <c r="G5" s="12"/>
      <c r="H5" s="12">
        <v>21.08</v>
      </c>
      <c r="I5" s="12">
        <v>2.92</v>
      </c>
      <c r="J5" s="12">
        <v>20.05</v>
      </c>
      <c r="K5" s="12">
        <v>1.03</v>
      </c>
      <c r="L5" s="12">
        <v>79.12</v>
      </c>
      <c r="M5" s="12">
        <v>6</v>
      </c>
      <c r="N5" s="12">
        <v>0</v>
      </c>
      <c r="O5" s="12">
        <v>264</v>
      </c>
      <c r="P5" s="12">
        <v>8</v>
      </c>
      <c r="Q5" s="12">
        <v>6</v>
      </c>
      <c r="R5" s="12">
        <v>3</v>
      </c>
      <c r="S5" s="12">
        <v>314</v>
      </c>
      <c r="T5" s="12">
        <v>0</v>
      </c>
      <c r="U5">
        <f t="shared" si="1"/>
        <v>60.46</v>
      </c>
      <c r="V5" s="23">
        <f>'Listado Equipos'!$B$9-W5</f>
        <v>29640.2</v>
      </c>
      <c r="W5">
        <f t="shared" si="0"/>
        <v>5959.7999999999984</v>
      </c>
      <c r="X5">
        <f t="shared" si="2"/>
        <v>5</v>
      </c>
    </row>
    <row r="6" spans="1:24" x14ac:dyDescent="0.3">
      <c r="A6" s="11">
        <v>44990</v>
      </c>
      <c r="B6" s="12">
        <v>251095</v>
      </c>
      <c r="C6" s="12" t="s">
        <v>343</v>
      </c>
      <c r="D6" s="12" t="s">
        <v>348</v>
      </c>
      <c r="E6" s="12" t="s">
        <v>345</v>
      </c>
      <c r="F6" s="12" t="s">
        <v>346</v>
      </c>
      <c r="G6" s="12"/>
      <c r="H6" s="12">
        <v>6.6</v>
      </c>
      <c r="I6" s="12">
        <v>17.399999999999999</v>
      </c>
      <c r="J6" s="12">
        <v>5.85</v>
      </c>
      <c r="K6" s="12">
        <v>0.75</v>
      </c>
      <c r="L6" s="12">
        <v>18.38</v>
      </c>
      <c r="M6" s="12">
        <v>4</v>
      </c>
      <c r="N6" s="12">
        <v>0</v>
      </c>
      <c r="O6" s="12">
        <v>23</v>
      </c>
      <c r="P6" s="12">
        <v>1</v>
      </c>
      <c r="Q6" s="12">
        <v>0</v>
      </c>
      <c r="R6" s="12">
        <v>2</v>
      </c>
      <c r="S6" s="12">
        <v>25</v>
      </c>
      <c r="T6" s="12">
        <v>0</v>
      </c>
      <c r="U6">
        <f t="shared" si="1"/>
        <v>67.06</v>
      </c>
      <c r="V6" s="23">
        <f>'Listado Equipos'!$B$9-W6</f>
        <v>29640.2</v>
      </c>
      <c r="W6">
        <f t="shared" si="0"/>
        <v>5959.7999999999984</v>
      </c>
      <c r="X6">
        <f t="shared" si="2"/>
        <v>6</v>
      </c>
    </row>
    <row r="7" spans="1:24" x14ac:dyDescent="0.3">
      <c r="A7" s="11">
        <v>44991</v>
      </c>
      <c r="B7" s="12">
        <v>251095</v>
      </c>
      <c r="C7" s="12" t="s">
        <v>343</v>
      </c>
      <c r="D7" s="12" t="s">
        <v>348</v>
      </c>
      <c r="E7" s="12" t="s">
        <v>345</v>
      </c>
      <c r="F7" s="12" t="s">
        <v>346</v>
      </c>
      <c r="G7" s="12"/>
      <c r="H7" s="12">
        <v>20.82</v>
      </c>
      <c r="I7" s="12">
        <v>3.18</v>
      </c>
      <c r="J7" s="12">
        <v>19.920000000000002</v>
      </c>
      <c r="K7" s="12">
        <v>0.9</v>
      </c>
      <c r="L7" s="12">
        <v>74.61</v>
      </c>
      <c r="M7" s="12">
        <v>5</v>
      </c>
      <c r="N7" s="12">
        <v>0</v>
      </c>
      <c r="O7" s="12">
        <v>214</v>
      </c>
      <c r="P7" s="12">
        <v>13</v>
      </c>
      <c r="Q7" s="12">
        <v>5</v>
      </c>
      <c r="R7" s="12">
        <v>3</v>
      </c>
      <c r="S7" s="12">
        <v>255</v>
      </c>
      <c r="T7" s="12">
        <v>0</v>
      </c>
      <c r="U7">
        <f t="shared" si="1"/>
        <v>87.88</v>
      </c>
      <c r="V7" s="23">
        <f>'Listado Equipos'!$B$9-W7</f>
        <v>29640.2</v>
      </c>
      <c r="W7">
        <f t="shared" si="0"/>
        <v>5959.7999999999984</v>
      </c>
      <c r="X7">
        <f t="shared" si="2"/>
        <v>7</v>
      </c>
    </row>
    <row r="8" spans="1:24" x14ac:dyDescent="0.3">
      <c r="A8" s="11">
        <v>44992</v>
      </c>
      <c r="B8" s="12">
        <v>251095</v>
      </c>
      <c r="C8" s="12" t="s">
        <v>343</v>
      </c>
      <c r="D8" s="12" t="s">
        <v>348</v>
      </c>
      <c r="E8" s="12" t="s">
        <v>345</v>
      </c>
      <c r="F8" s="12" t="s">
        <v>346</v>
      </c>
      <c r="G8" s="12"/>
      <c r="H8" s="12">
        <v>22.17</v>
      </c>
      <c r="I8" s="12">
        <v>1.83</v>
      </c>
      <c r="J8" s="12">
        <v>21.48</v>
      </c>
      <c r="K8" s="12">
        <v>0.68</v>
      </c>
      <c r="L8" s="12">
        <v>76.98</v>
      </c>
      <c r="M8" s="12">
        <v>5</v>
      </c>
      <c r="N8" s="12">
        <v>0</v>
      </c>
      <c r="O8" s="12">
        <v>283</v>
      </c>
      <c r="P8" s="12">
        <v>28</v>
      </c>
      <c r="Q8" s="12">
        <v>7</v>
      </c>
      <c r="R8" s="12">
        <v>1</v>
      </c>
      <c r="S8" s="12">
        <v>322</v>
      </c>
      <c r="T8" s="12">
        <v>0</v>
      </c>
      <c r="U8">
        <f t="shared" si="1"/>
        <v>110.05</v>
      </c>
      <c r="V8" s="23">
        <f>'Listado Equipos'!$B$9-W8</f>
        <v>29640.2</v>
      </c>
      <c r="W8">
        <f t="shared" si="0"/>
        <v>5959.7999999999984</v>
      </c>
      <c r="X8">
        <f t="shared" si="2"/>
        <v>8</v>
      </c>
    </row>
    <row r="9" spans="1:24" x14ac:dyDescent="0.3">
      <c r="A9" s="11">
        <v>44993</v>
      </c>
      <c r="B9" s="12">
        <v>251095</v>
      </c>
      <c r="C9" s="12" t="s">
        <v>343</v>
      </c>
      <c r="D9" s="12" t="s">
        <v>348</v>
      </c>
      <c r="E9" s="12" t="s">
        <v>345</v>
      </c>
      <c r="F9" s="12" t="s">
        <v>346</v>
      </c>
      <c r="G9" s="12"/>
      <c r="H9" s="12">
        <v>21.32</v>
      </c>
      <c r="I9" s="12">
        <v>2.68</v>
      </c>
      <c r="J9" s="12">
        <v>20.18</v>
      </c>
      <c r="K9" s="12">
        <v>1.1299999999999999</v>
      </c>
      <c r="L9" s="12">
        <v>65.53</v>
      </c>
      <c r="M9" s="12">
        <v>5</v>
      </c>
      <c r="N9" s="12">
        <v>0</v>
      </c>
      <c r="O9" s="12">
        <v>126</v>
      </c>
      <c r="P9" s="12">
        <v>3</v>
      </c>
      <c r="Q9" s="12">
        <v>1</v>
      </c>
      <c r="R9" s="12">
        <v>0</v>
      </c>
      <c r="S9" s="12">
        <v>144</v>
      </c>
      <c r="T9" s="12">
        <v>0</v>
      </c>
      <c r="U9">
        <f t="shared" si="1"/>
        <v>131.37</v>
      </c>
      <c r="V9" s="23">
        <f>'Listado Equipos'!$B$9-W9</f>
        <v>29640.2</v>
      </c>
      <c r="W9">
        <f t="shared" si="0"/>
        <v>5959.7999999999984</v>
      </c>
      <c r="X9">
        <f t="shared" si="2"/>
        <v>9</v>
      </c>
    </row>
    <row r="10" spans="1:24" x14ac:dyDescent="0.3">
      <c r="A10" s="11">
        <v>44994</v>
      </c>
      <c r="B10" s="12">
        <v>251095</v>
      </c>
      <c r="C10" s="12" t="s">
        <v>343</v>
      </c>
      <c r="D10" s="12" t="s">
        <v>348</v>
      </c>
      <c r="E10" s="12" t="s">
        <v>345</v>
      </c>
      <c r="F10" s="12" t="s">
        <v>346</v>
      </c>
      <c r="G10" s="12"/>
      <c r="H10" s="12">
        <v>19.43</v>
      </c>
      <c r="I10" s="12">
        <v>4.57</v>
      </c>
      <c r="J10" s="12">
        <v>18.170000000000002</v>
      </c>
      <c r="K10" s="12">
        <v>1.27</v>
      </c>
      <c r="L10" s="12">
        <v>64.599999999999994</v>
      </c>
      <c r="M10" s="12">
        <v>5</v>
      </c>
      <c r="N10" s="12">
        <v>0</v>
      </c>
      <c r="O10" s="12">
        <v>171</v>
      </c>
      <c r="P10" s="12">
        <v>5</v>
      </c>
      <c r="Q10" s="12">
        <v>1</v>
      </c>
      <c r="R10" s="12">
        <v>6</v>
      </c>
      <c r="S10" s="12">
        <v>201</v>
      </c>
      <c r="T10" s="12">
        <v>0</v>
      </c>
      <c r="U10">
        <f t="shared" si="1"/>
        <v>150.80000000000001</v>
      </c>
      <c r="V10" s="23">
        <f>'Listado Equipos'!$B$9-W10</f>
        <v>29640.2</v>
      </c>
      <c r="W10">
        <f t="shared" si="0"/>
        <v>5959.7999999999984</v>
      </c>
      <c r="X10">
        <f t="shared" si="2"/>
        <v>10</v>
      </c>
    </row>
    <row r="11" spans="1:24" x14ac:dyDescent="0.3">
      <c r="A11" s="11">
        <v>44995</v>
      </c>
      <c r="B11" s="12">
        <v>251095</v>
      </c>
      <c r="C11" s="12" t="s">
        <v>343</v>
      </c>
      <c r="D11" s="12" t="s">
        <v>348</v>
      </c>
      <c r="E11" s="12" t="s">
        <v>345</v>
      </c>
      <c r="F11" s="12" t="s">
        <v>346</v>
      </c>
      <c r="G11" s="12"/>
      <c r="H11" s="12">
        <v>19.43</v>
      </c>
      <c r="I11" s="12">
        <v>4.57</v>
      </c>
      <c r="J11" s="12">
        <v>18.420000000000002</v>
      </c>
      <c r="K11" s="12">
        <v>1.02</v>
      </c>
      <c r="L11" s="12">
        <v>67.67</v>
      </c>
      <c r="M11" s="12">
        <v>5</v>
      </c>
      <c r="N11" s="12">
        <v>0</v>
      </c>
      <c r="O11" s="12">
        <v>189</v>
      </c>
      <c r="P11" s="12">
        <v>6</v>
      </c>
      <c r="Q11" s="12">
        <v>6</v>
      </c>
      <c r="R11" s="12">
        <v>4</v>
      </c>
      <c r="S11" s="12">
        <v>225</v>
      </c>
      <c r="T11" s="12">
        <v>0</v>
      </c>
      <c r="U11">
        <f t="shared" si="1"/>
        <v>170.23000000000002</v>
      </c>
      <c r="V11" s="23">
        <f>'Listado Equipos'!$B$9-W11</f>
        <v>29640.2</v>
      </c>
      <c r="W11">
        <f t="shared" si="0"/>
        <v>5959.7999999999984</v>
      </c>
      <c r="X11">
        <f t="shared" si="2"/>
        <v>11</v>
      </c>
    </row>
    <row r="12" spans="1:24" x14ac:dyDescent="0.3">
      <c r="A12" s="11">
        <v>44996</v>
      </c>
      <c r="B12" s="12">
        <v>251095</v>
      </c>
      <c r="C12" s="12" t="s">
        <v>343</v>
      </c>
      <c r="D12" s="12" t="s">
        <v>348</v>
      </c>
      <c r="E12" s="12" t="s">
        <v>345</v>
      </c>
      <c r="F12" s="12" t="s">
        <v>346</v>
      </c>
      <c r="G12" s="12"/>
      <c r="H12" s="12">
        <v>19.98</v>
      </c>
      <c r="I12" s="12">
        <v>4.0199999999999996</v>
      </c>
      <c r="J12" s="12">
        <v>18.82</v>
      </c>
      <c r="K12" s="12">
        <v>1.17</v>
      </c>
      <c r="L12" s="12">
        <v>79.400000000000006</v>
      </c>
      <c r="M12" s="12">
        <v>6</v>
      </c>
      <c r="N12" s="12">
        <v>0</v>
      </c>
      <c r="O12" s="12">
        <v>210</v>
      </c>
      <c r="P12" s="12">
        <v>9</v>
      </c>
      <c r="Q12" s="12">
        <v>4</v>
      </c>
      <c r="R12" s="12">
        <v>8</v>
      </c>
      <c r="S12" s="12">
        <v>249</v>
      </c>
      <c r="T12" s="12">
        <v>1</v>
      </c>
      <c r="U12">
        <f t="shared" si="1"/>
        <v>190.21</v>
      </c>
      <c r="V12" s="23">
        <f>'Listado Equipos'!$B$9-W12</f>
        <v>29640.2</v>
      </c>
      <c r="W12">
        <f t="shared" si="0"/>
        <v>5959.7999999999984</v>
      </c>
      <c r="X12">
        <f t="shared" si="2"/>
        <v>12</v>
      </c>
    </row>
    <row r="13" spans="1:24" x14ac:dyDescent="0.3">
      <c r="A13" s="11">
        <v>44997</v>
      </c>
      <c r="B13" s="12">
        <v>251095</v>
      </c>
      <c r="C13" s="12" t="s">
        <v>343</v>
      </c>
      <c r="D13" s="12" t="s">
        <v>348</v>
      </c>
      <c r="E13" s="12" t="s">
        <v>345</v>
      </c>
      <c r="F13" s="12" t="s">
        <v>346</v>
      </c>
      <c r="G13" s="12"/>
      <c r="H13" s="12">
        <v>3.78</v>
      </c>
      <c r="I13" s="12">
        <v>20.22</v>
      </c>
      <c r="J13" s="12">
        <v>3.32</v>
      </c>
      <c r="K13" s="12">
        <v>0.47</v>
      </c>
      <c r="L13" s="12">
        <v>10.88</v>
      </c>
      <c r="M13" s="12">
        <v>4</v>
      </c>
      <c r="N13" s="12">
        <v>0</v>
      </c>
      <c r="O13" s="12">
        <v>8</v>
      </c>
      <c r="P13" s="12">
        <v>3</v>
      </c>
      <c r="Q13" s="12">
        <v>0</v>
      </c>
      <c r="R13" s="12">
        <v>2</v>
      </c>
      <c r="S13" s="12">
        <v>10</v>
      </c>
      <c r="T13" s="12">
        <v>0</v>
      </c>
      <c r="U13">
        <f t="shared" si="1"/>
        <v>193.99</v>
      </c>
      <c r="V13" s="23">
        <f>'Listado Equipos'!$B$9-W13</f>
        <v>29640.2</v>
      </c>
      <c r="W13">
        <f t="shared" si="0"/>
        <v>5959.7999999999984</v>
      </c>
      <c r="X13">
        <f t="shared" si="2"/>
        <v>13</v>
      </c>
    </row>
    <row r="14" spans="1:24" x14ac:dyDescent="0.3">
      <c r="A14" s="11">
        <v>44998</v>
      </c>
      <c r="B14" s="12">
        <v>251095</v>
      </c>
      <c r="C14" s="12" t="s">
        <v>343</v>
      </c>
      <c r="D14" s="12" t="s">
        <v>348</v>
      </c>
      <c r="E14" s="12" t="s">
        <v>345</v>
      </c>
      <c r="F14" s="12" t="s">
        <v>346</v>
      </c>
      <c r="G14" s="12"/>
      <c r="H14" s="12">
        <v>19.829999999999998</v>
      </c>
      <c r="I14" s="12">
        <v>4.17</v>
      </c>
      <c r="J14" s="12">
        <v>19</v>
      </c>
      <c r="K14" s="12">
        <v>0.83</v>
      </c>
      <c r="L14" s="12">
        <v>69.48</v>
      </c>
      <c r="M14" s="12">
        <v>5</v>
      </c>
      <c r="N14" s="12">
        <v>0</v>
      </c>
      <c r="O14" s="12">
        <v>226</v>
      </c>
      <c r="P14" s="12">
        <v>13</v>
      </c>
      <c r="Q14" s="12">
        <v>3</v>
      </c>
      <c r="R14" s="12">
        <v>3</v>
      </c>
      <c r="S14" s="12">
        <v>252</v>
      </c>
      <c r="T14" s="12">
        <v>0</v>
      </c>
      <c r="U14">
        <f t="shared" si="1"/>
        <v>213.82</v>
      </c>
      <c r="V14" s="23">
        <f>'Listado Equipos'!$B$9-W14</f>
        <v>29640.2</v>
      </c>
      <c r="W14">
        <f t="shared" si="0"/>
        <v>5959.7999999999984</v>
      </c>
      <c r="X14">
        <f t="shared" si="2"/>
        <v>14</v>
      </c>
    </row>
    <row r="15" spans="1:24" x14ac:dyDescent="0.3">
      <c r="A15" s="11">
        <v>44999</v>
      </c>
      <c r="B15" s="12">
        <v>251095</v>
      </c>
      <c r="C15" s="12" t="s">
        <v>343</v>
      </c>
      <c r="D15" s="12" t="s">
        <v>348</v>
      </c>
      <c r="E15" s="12" t="s">
        <v>345</v>
      </c>
      <c r="F15" s="12" t="s">
        <v>346</v>
      </c>
      <c r="G15" s="12"/>
      <c r="H15" s="12">
        <v>13.18</v>
      </c>
      <c r="I15" s="12">
        <v>10.82</v>
      </c>
      <c r="J15" s="12">
        <v>13.07</v>
      </c>
      <c r="K15" s="12">
        <v>0.12</v>
      </c>
      <c r="L15" s="12">
        <v>51.21</v>
      </c>
      <c r="M15" s="12">
        <v>6</v>
      </c>
      <c r="N15" s="12">
        <v>0</v>
      </c>
      <c r="O15" s="12">
        <v>200</v>
      </c>
      <c r="P15" s="12">
        <v>9</v>
      </c>
      <c r="Q15" s="12">
        <v>4</v>
      </c>
      <c r="R15" s="12">
        <v>0</v>
      </c>
      <c r="S15" s="12">
        <v>239</v>
      </c>
      <c r="T15" s="12">
        <v>0</v>
      </c>
      <c r="U15">
        <f t="shared" si="1"/>
        <v>227</v>
      </c>
      <c r="V15" s="23">
        <f>'Listado Equipos'!$B$9-W15</f>
        <v>29640.2</v>
      </c>
      <c r="W15">
        <f t="shared" si="0"/>
        <v>5959.7999999999984</v>
      </c>
      <c r="X15">
        <f t="shared" si="2"/>
        <v>15</v>
      </c>
    </row>
    <row r="16" spans="1:24" x14ac:dyDescent="0.3">
      <c r="A16" s="11">
        <v>45000</v>
      </c>
      <c r="B16" s="12">
        <v>251095</v>
      </c>
      <c r="C16" s="12" t="s">
        <v>343</v>
      </c>
      <c r="D16" s="12" t="s">
        <v>348</v>
      </c>
      <c r="E16" s="12" t="s">
        <v>345</v>
      </c>
      <c r="F16" s="12" t="s">
        <v>346</v>
      </c>
      <c r="G16" s="12"/>
      <c r="H16" s="12">
        <v>19.62</v>
      </c>
      <c r="I16" s="12">
        <v>4.38</v>
      </c>
      <c r="J16" s="12">
        <v>18.02</v>
      </c>
      <c r="K16" s="12">
        <v>1.6</v>
      </c>
      <c r="L16" s="12">
        <v>63.21</v>
      </c>
      <c r="M16" s="12">
        <v>5</v>
      </c>
      <c r="N16" s="12">
        <v>0</v>
      </c>
      <c r="O16" s="12">
        <v>209</v>
      </c>
      <c r="P16" s="12">
        <v>7</v>
      </c>
      <c r="Q16" s="12">
        <v>1</v>
      </c>
      <c r="R16" s="12">
        <v>2</v>
      </c>
      <c r="S16" s="12">
        <v>236</v>
      </c>
      <c r="T16" s="12">
        <v>0</v>
      </c>
      <c r="U16">
        <f t="shared" si="1"/>
        <v>246.62</v>
      </c>
      <c r="V16" s="23">
        <f>'Listado Equipos'!$B$9-W16</f>
        <v>29640.2</v>
      </c>
      <c r="W16">
        <f t="shared" si="0"/>
        <v>5959.7999999999984</v>
      </c>
      <c r="X16">
        <f t="shared" si="2"/>
        <v>16</v>
      </c>
    </row>
    <row r="17" spans="1:24" ht="17.399999999999999" x14ac:dyDescent="0.3">
      <c r="A17" s="11">
        <v>45001</v>
      </c>
      <c r="B17" s="12">
        <v>251095</v>
      </c>
      <c r="C17" s="12" t="s">
        <v>343</v>
      </c>
      <c r="D17" s="12" t="s">
        <v>344</v>
      </c>
      <c r="E17" s="12" t="s">
        <v>345</v>
      </c>
      <c r="F17" s="12" t="s">
        <v>346</v>
      </c>
      <c r="G17" s="12"/>
      <c r="H17" s="12">
        <v>14.18</v>
      </c>
      <c r="I17" s="12">
        <v>9.82</v>
      </c>
      <c r="J17" s="12">
        <v>12.6</v>
      </c>
      <c r="K17" s="12">
        <v>1.58</v>
      </c>
      <c r="L17" s="12">
        <v>36.44</v>
      </c>
      <c r="M17" s="12">
        <v>5</v>
      </c>
      <c r="N17" s="12">
        <v>0</v>
      </c>
      <c r="O17" s="12">
        <v>77</v>
      </c>
      <c r="P17" s="12">
        <v>4</v>
      </c>
      <c r="Q17" s="12">
        <v>1</v>
      </c>
      <c r="R17" s="12">
        <v>2</v>
      </c>
      <c r="S17" s="12">
        <v>87</v>
      </c>
      <c r="T17" s="12">
        <v>0</v>
      </c>
      <c r="U17">
        <f t="shared" si="1"/>
        <v>260.8</v>
      </c>
      <c r="V17" s="23">
        <f>'Listado Equipos'!$B$9-W17</f>
        <v>29640.2</v>
      </c>
      <c r="W17">
        <f t="shared" si="0"/>
        <v>5959.7999999999984</v>
      </c>
      <c r="X17">
        <f t="shared" si="2"/>
        <v>17</v>
      </c>
    </row>
    <row r="18" spans="1:24" ht="17.399999999999999" x14ac:dyDescent="0.3">
      <c r="A18" s="11">
        <v>45002</v>
      </c>
      <c r="B18" s="12">
        <v>251095</v>
      </c>
      <c r="C18" s="12" t="s">
        <v>343</v>
      </c>
      <c r="D18" s="12" t="s">
        <v>344</v>
      </c>
      <c r="E18" s="12" t="s">
        <v>345</v>
      </c>
      <c r="F18" s="12" t="s">
        <v>346</v>
      </c>
      <c r="G18" s="12"/>
      <c r="H18" s="12">
        <v>21.95</v>
      </c>
      <c r="I18" s="12">
        <v>2.0499999999999998</v>
      </c>
      <c r="J18" s="12">
        <v>21.6</v>
      </c>
      <c r="K18" s="12">
        <v>0.35</v>
      </c>
      <c r="L18" s="12">
        <v>95.44</v>
      </c>
      <c r="M18" s="12">
        <v>6</v>
      </c>
      <c r="N18" s="12">
        <v>0</v>
      </c>
      <c r="O18" s="12">
        <v>362</v>
      </c>
      <c r="P18" s="12">
        <v>11</v>
      </c>
      <c r="Q18" s="12">
        <v>1</v>
      </c>
      <c r="R18" s="12">
        <v>4</v>
      </c>
      <c r="S18" s="12">
        <v>418</v>
      </c>
      <c r="T18" s="12">
        <v>0</v>
      </c>
      <c r="U18">
        <f t="shared" si="1"/>
        <v>282.75</v>
      </c>
      <c r="V18" s="23">
        <f>'Listado Equipos'!$B$9-W18</f>
        <v>29640.2</v>
      </c>
      <c r="W18">
        <f t="shared" si="0"/>
        <v>5959.7999999999984</v>
      </c>
      <c r="X18">
        <f t="shared" si="2"/>
        <v>18</v>
      </c>
    </row>
    <row r="19" spans="1:24" ht="17.399999999999999" x14ac:dyDescent="0.3">
      <c r="A19" s="11">
        <v>45003</v>
      </c>
      <c r="B19" s="12">
        <v>251095</v>
      </c>
      <c r="C19" s="12" t="s">
        <v>343</v>
      </c>
      <c r="D19" s="12" t="s">
        <v>344</v>
      </c>
      <c r="E19" s="12" t="s">
        <v>345</v>
      </c>
      <c r="F19" s="12" t="s">
        <v>346</v>
      </c>
      <c r="G19" s="12"/>
      <c r="H19" s="12">
        <v>20.170000000000002</v>
      </c>
      <c r="I19" s="12">
        <v>3.83</v>
      </c>
      <c r="J19" s="12">
        <v>19.72</v>
      </c>
      <c r="K19" s="12">
        <v>0.45</v>
      </c>
      <c r="L19" s="12">
        <v>61.45</v>
      </c>
      <c r="M19" s="12">
        <v>4</v>
      </c>
      <c r="N19" s="12">
        <v>0</v>
      </c>
      <c r="O19" s="12">
        <v>47</v>
      </c>
      <c r="P19" s="12">
        <v>3</v>
      </c>
      <c r="Q19" s="12">
        <v>0</v>
      </c>
      <c r="R19" s="12">
        <v>1</v>
      </c>
      <c r="S19" s="12">
        <v>57</v>
      </c>
      <c r="T19" s="12">
        <v>0</v>
      </c>
      <c r="U19">
        <f t="shared" si="1"/>
        <v>302.92</v>
      </c>
      <c r="V19" s="23">
        <f>'Listado Equipos'!$B$9-W19</f>
        <v>29640.2</v>
      </c>
      <c r="W19">
        <f t="shared" si="0"/>
        <v>5959.7999999999984</v>
      </c>
      <c r="X19">
        <f t="shared" si="2"/>
        <v>19</v>
      </c>
    </row>
    <row r="20" spans="1:24" ht="17.399999999999999" x14ac:dyDescent="0.3">
      <c r="A20" s="11">
        <v>45004</v>
      </c>
      <c r="B20" s="12">
        <v>251095</v>
      </c>
      <c r="C20" s="12" t="s">
        <v>343</v>
      </c>
      <c r="D20" s="12" t="s">
        <v>344</v>
      </c>
      <c r="E20" s="12" t="s">
        <v>345</v>
      </c>
      <c r="F20" s="12" t="s">
        <v>346</v>
      </c>
      <c r="G20" s="12"/>
      <c r="H20" s="12">
        <v>0.35</v>
      </c>
      <c r="I20" s="12">
        <v>23.65</v>
      </c>
      <c r="J20" s="12">
        <v>0.35</v>
      </c>
      <c r="K20" s="12">
        <v>0</v>
      </c>
      <c r="L20" s="12">
        <v>0.77</v>
      </c>
      <c r="M20" s="12">
        <v>5</v>
      </c>
      <c r="N20" s="12">
        <v>0</v>
      </c>
      <c r="O20" s="12">
        <v>2</v>
      </c>
      <c r="P20" s="12">
        <v>0</v>
      </c>
      <c r="Q20" s="12">
        <v>0</v>
      </c>
      <c r="R20" s="12">
        <v>0</v>
      </c>
      <c r="S20" s="12">
        <v>2</v>
      </c>
      <c r="T20" s="12">
        <v>0</v>
      </c>
      <c r="U20">
        <f t="shared" si="1"/>
        <v>303.27000000000004</v>
      </c>
      <c r="V20" s="23">
        <f>'Listado Equipos'!$B$9-W20</f>
        <v>29640.2</v>
      </c>
      <c r="W20">
        <f t="shared" si="0"/>
        <v>5959.7999999999984</v>
      </c>
      <c r="X20">
        <f t="shared" si="2"/>
        <v>20</v>
      </c>
    </row>
    <row r="21" spans="1:24" ht="17.399999999999999" x14ac:dyDescent="0.3">
      <c r="A21" s="11">
        <v>45005</v>
      </c>
      <c r="B21" s="12">
        <v>251095</v>
      </c>
      <c r="C21" s="12" t="s">
        <v>343</v>
      </c>
      <c r="D21" s="12" t="s">
        <v>344</v>
      </c>
      <c r="E21" s="12" t="s">
        <v>345</v>
      </c>
      <c r="F21" s="12" t="s">
        <v>346</v>
      </c>
      <c r="G21" s="12"/>
      <c r="H21" s="12">
        <v>7</v>
      </c>
      <c r="I21" s="12">
        <v>17</v>
      </c>
      <c r="J21" s="12">
        <v>6.68</v>
      </c>
      <c r="K21" s="12">
        <v>0.32</v>
      </c>
      <c r="L21" s="12">
        <v>18.98</v>
      </c>
      <c r="M21" s="12">
        <v>6</v>
      </c>
      <c r="N21" s="12">
        <v>0</v>
      </c>
      <c r="O21" s="12">
        <v>66</v>
      </c>
      <c r="P21" s="12">
        <v>1</v>
      </c>
      <c r="Q21" s="12">
        <v>0</v>
      </c>
      <c r="R21" s="12">
        <v>1</v>
      </c>
      <c r="S21" s="12">
        <v>74</v>
      </c>
      <c r="T21" s="12">
        <v>0</v>
      </c>
      <c r="U21">
        <f t="shared" si="1"/>
        <v>310.27000000000004</v>
      </c>
      <c r="V21" s="23">
        <f>'Listado Equipos'!$B$9-W21</f>
        <v>29640.2</v>
      </c>
      <c r="W21">
        <f t="shared" si="0"/>
        <v>5959.7999999999984</v>
      </c>
      <c r="X21">
        <f t="shared" si="2"/>
        <v>21</v>
      </c>
    </row>
    <row r="22" spans="1:24" ht="17.399999999999999" x14ac:dyDescent="0.3">
      <c r="A22" s="11">
        <v>45006</v>
      </c>
      <c r="B22" s="12">
        <v>251095</v>
      </c>
      <c r="C22" s="12" t="s">
        <v>343</v>
      </c>
      <c r="D22" s="12" t="s">
        <v>344</v>
      </c>
      <c r="E22" s="12" t="s">
        <v>345</v>
      </c>
      <c r="F22" s="12" t="s">
        <v>346</v>
      </c>
      <c r="G22" s="12"/>
      <c r="H22" s="12">
        <v>19.38</v>
      </c>
      <c r="I22" s="12">
        <v>4.62</v>
      </c>
      <c r="J22" s="12">
        <v>18.63</v>
      </c>
      <c r="K22" s="12">
        <v>0.75</v>
      </c>
      <c r="L22" s="12">
        <v>73.47</v>
      </c>
      <c r="M22" s="12">
        <v>6</v>
      </c>
      <c r="N22" s="12">
        <v>0</v>
      </c>
      <c r="O22" s="12">
        <v>271</v>
      </c>
      <c r="P22" s="12">
        <v>8</v>
      </c>
      <c r="Q22" s="12">
        <v>3</v>
      </c>
      <c r="R22" s="12">
        <v>2</v>
      </c>
      <c r="S22" s="12">
        <v>302</v>
      </c>
      <c r="T22" s="12">
        <v>0</v>
      </c>
      <c r="U22">
        <f t="shared" si="1"/>
        <v>329.65000000000003</v>
      </c>
      <c r="V22" s="23">
        <f>'Listado Equipos'!$B$9-W22</f>
        <v>29640.350000000002</v>
      </c>
      <c r="W22">
        <f t="shared" si="0"/>
        <v>5959.6499999999987</v>
      </c>
      <c r="X22">
        <f t="shared" si="2"/>
        <v>22</v>
      </c>
    </row>
    <row r="23" spans="1:24" ht="17.399999999999999" x14ac:dyDescent="0.3">
      <c r="A23" s="11">
        <v>45007</v>
      </c>
      <c r="B23" s="12">
        <v>251095</v>
      </c>
      <c r="C23" s="12" t="s">
        <v>343</v>
      </c>
      <c r="D23" s="12" t="s">
        <v>344</v>
      </c>
      <c r="E23" s="12" t="s">
        <v>345</v>
      </c>
      <c r="F23" s="12" t="s">
        <v>346</v>
      </c>
      <c r="G23" s="12"/>
      <c r="H23" s="12">
        <v>21.27</v>
      </c>
      <c r="I23" s="12">
        <v>2.73</v>
      </c>
      <c r="J23" s="12">
        <v>20.399999999999999</v>
      </c>
      <c r="K23" s="12">
        <v>0.87</v>
      </c>
      <c r="L23" s="12">
        <v>86.03</v>
      </c>
      <c r="M23" s="12">
        <v>6</v>
      </c>
      <c r="N23" s="12">
        <v>0</v>
      </c>
      <c r="O23" s="12">
        <v>333</v>
      </c>
      <c r="P23" s="12">
        <v>17</v>
      </c>
      <c r="Q23" s="12">
        <v>7</v>
      </c>
      <c r="R23" s="12">
        <v>3</v>
      </c>
      <c r="S23" s="12">
        <v>390</v>
      </c>
      <c r="T23" s="12">
        <v>0</v>
      </c>
      <c r="U23">
        <f t="shared" si="1"/>
        <v>350.92</v>
      </c>
      <c r="V23" s="23">
        <f>'Listado Equipos'!$B$9-W23</f>
        <v>29640.350000000002</v>
      </c>
      <c r="W23">
        <f t="shared" si="0"/>
        <v>5959.6499999999987</v>
      </c>
      <c r="X23">
        <f t="shared" si="2"/>
        <v>23</v>
      </c>
    </row>
    <row r="24" spans="1:24" ht="17.399999999999999" x14ac:dyDescent="0.3">
      <c r="A24" s="11">
        <v>45008</v>
      </c>
      <c r="B24" s="12">
        <v>251095</v>
      </c>
      <c r="C24" s="12" t="s">
        <v>343</v>
      </c>
      <c r="D24" s="12" t="s">
        <v>344</v>
      </c>
      <c r="E24" s="12" t="s">
        <v>345</v>
      </c>
      <c r="F24" s="12" t="s">
        <v>346</v>
      </c>
      <c r="G24" s="12"/>
      <c r="H24" s="12">
        <v>21.75</v>
      </c>
      <c r="I24" s="12">
        <v>2.25</v>
      </c>
      <c r="J24" s="12">
        <v>21.03</v>
      </c>
      <c r="K24" s="12">
        <v>0.72</v>
      </c>
      <c r="L24" s="12">
        <v>76.849999999999994</v>
      </c>
      <c r="M24" s="12">
        <v>5</v>
      </c>
      <c r="N24" s="12">
        <v>0</v>
      </c>
      <c r="O24" s="12">
        <v>331</v>
      </c>
      <c r="P24" s="12">
        <v>24</v>
      </c>
      <c r="Q24" s="12">
        <v>1</v>
      </c>
      <c r="R24" s="12">
        <v>2</v>
      </c>
      <c r="S24" s="12">
        <v>365</v>
      </c>
      <c r="T24" s="12">
        <v>0</v>
      </c>
      <c r="U24">
        <f t="shared" si="1"/>
        <v>372.67</v>
      </c>
      <c r="V24" s="23">
        <f>'Listado Equipos'!$B$9-W24</f>
        <v>29640.350000000002</v>
      </c>
      <c r="W24">
        <f t="shared" si="0"/>
        <v>5959.6499999999987</v>
      </c>
      <c r="X24">
        <f t="shared" si="2"/>
        <v>24</v>
      </c>
    </row>
    <row r="25" spans="1:24" ht="17.399999999999999" x14ac:dyDescent="0.3">
      <c r="A25" s="11">
        <v>45009</v>
      </c>
      <c r="B25" s="12">
        <v>251095</v>
      </c>
      <c r="C25" s="12" t="s">
        <v>343</v>
      </c>
      <c r="D25" s="12" t="s">
        <v>344</v>
      </c>
      <c r="E25" s="12" t="s">
        <v>345</v>
      </c>
      <c r="F25" s="12" t="s">
        <v>346</v>
      </c>
      <c r="G25" s="12"/>
      <c r="H25" s="12">
        <v>21.12</v>
      </c>
      <c r="I25" s="12">
        <v>2.88</v>
      </c>
      <c r="J25" s="12">
        <v>20.68</v>
      </c>
      <c r="K25" s="12">
        <v>0.43</v>
      </c>
      <c r="L25" s="12">
        <v>73.87</v>
      </c>
      <c r="M25" s="12">
        <v>6</v>
      </c>
      <c r="N25" s="12">
        <v>0</v>
      </c>
      <c r="O25" s="12">
        <v>284</v>
      </c>
      <c r="P25" s="12">
        <v>6</v>
      </c>
      <c r="Q25" s="12">
        <v>4</v>
      </c>
      <c r="R25" s="12">
        <v>1</v>
      </c>
      <c r="S25" s="12">
        <v>332</v>
      </c>
      <c r="T25" s="12">
        <v>0</v>
      </c>
      <c r="U25">
        <f t="shared" si="1"/>
        <v>393.79</v>
      </c>
      <c r="V25" s="23">
        <f>'Listado Equipos'!$B$9-W25</f>
        <v>29640.350000000002</v>
      </c>
      <c r="W25">
        <f t="shared" si="0"/>
        <v>5959.6499999999987</v>
      </c>
      <c r="X25">
        <f t="shared" si="2"/>
        <v>25</v>
      </c>
    </row>
    <row r="26" spans="1:24" ht="17.399999999999999" x14ac:dyDescent="0.3">
      <c r="A26" s="11">
        <v>45010</v>
      </c>
      <c r="B26" s="12">
        <v>251095</v>
      </c>
      <c r="C26" s="12" t="s">
        <v>343</v>
      </c>
      <c r="D26" s="12" t="s">
        <v>344</v>
      </c>
      <c r="E26" s="12" t="s">
        <v>345</v>
      </c>
      <c r="F26" s="12" t="s">
        <v>346</v>
      </c>
      <c r="G26" s="12"/>
      <c r="H26" s="12">
        <v>17.63</v>
      </c>
      <c r="I26" s="12">
        <v>6.37</v>
      </c>
      <c r="J26" s="12">
        <v>17.2</v>
      </c>
      <c r="K26" s="12">
        <v>0.43</v>
      </c>
      <c r="L26" s="12">
        <v>70.08</v>
      </c>
      <c r="M26" s="12">
        <v>6</v>
      </c>
      <c r="N26" s="12">
        <v>0</v>
      </c>
      <c r="O26" s="12">
        <v>196</v>
      </c>
      <c r="P26" s="12">
        <v>9</v>
      </c>
      <c r="Q26" s="12">
        <v>2</v>
      </c>
      <c r="R26" s="12">
        <v>0</v>
      </c>
      <c r="S26" s="12">
        <v>227</v>
      </c>
      <c r="T26" s="12">
        <v>0</v>
      </c>
      <c r="U26">
        <f t="shared" si="1"/>
        <v>411.42</v>
      </c>
      <c r="V26" s="23">
        <f>'Listado Equipos'!$B$9-W26</f>
        <v>29640.420000000002</v>
      </c>
      <c r="W26">
        <f t="shared" si="0"/>
        <v>5959.579999999999</v>
      </c>
      <c r="X26">
        <f t="shared" si="2"/>
        <v>26</v>
      </c>
    </row>
    <row r="27" spans="1:24" ht="17.399999999999999" x14ac:dyDescent="0.3">
      <c r="A27" s="11">
        <v>45011</v>
      </c>
      <c r="B27" s="12">
        <v>251095</v>
      </c>
      <c r="C27" s="12" t="s">
        <v>343</v>
      </c>
      <c r="D27" s="12" t="s">
        <v>344</v>
      </c>
      <c r="E27" s="12" t="s">
        <v>345</v>
      </c>
      <c r="F27" s="12" t="s">
        <v>346</v>
      </c>
      <c r="G27" s="12"/>
      <c r="H27" s="12">
        <v>6.85</v>
      </c>
      <c r="I27" s="12">
        <v>17.149999999999999</v>
      </c>
      <c r="J27" s="12">
        <v>6.75</v>
      </c>
      <c r="K27" s="12">
        <v>0.1</v>
      </c>
      <c r="L27" s="12">
        <v>22.4</v>
      </c>
      <c r="M27" s="12">
        <v>4</v>
      </c>
      <c r="N27" s="12">
        <v>0</v>
      </c>
      <c r="O27" s="12">
        <v>26</v>
      </c>
      <c r="P27" s="12">
        <v>0</v>
      </c>
      <c r="Q27" s="12">
        <v>0</v>
      </c>
      <c r="R27" s="12">
        <v>0</v>
      </c>
      <c r="S27" s="12">
        <v>29</v>
      </c>
      <c r="T27" s="12">
        <v>0</v>
      </c>
      <c r="U27">
        <f t="shared" si="1"/>
        <v>418.27000000000004</v>
      </c>
      <c r="V27" s="23">
        <f>'Listado Equipos'!$B$9-W27</f>
        <v>29640.57</v>
      </c>
      <c r="W27">
        <f t="shared" si="0"/>
        <v>5959.4299999999994</v>
      </c>
      <c r="X27">
        <f t="shared" si="2"/>
        <v>27</v>
      </c>
    </row>
    <row r="28" spans="1:24" ht="17.399999999999999" x14ac:dyDescent="0.3">
      <c r="A28" s="11">
        <v>45012</v>
      </c>
      <c r="B28" s="12">
        <v>251095</v>
      </c>
      <c r="C28" s="12" t="s">
        <v>343</v>
      </c>
      <c r="D28" s="12" t="s">
        <v>344</v>
      </c>
      <c r="E28" s="12" t="s">
        <v>345</v>
      </c>
      <c r="F28" s="12" t="s">
        <v>346</v>
      </c>
      <c r="G28" s="12"/>
      <c r="H28" s="12">
        <v>18.62</v>
      </c>
      <c r="I28" s="12">
        <v>5.38</v>
      </c>
      <c r="J28" s="12">
        <v>18.329999999999998</v>
      </c>
      <c r="K28" s="12">
        <v>0.28000000000000003</v>
      </c>
      <c r="L28" s="12">
        <v>56.59</v>
      </c>
      <c r="M28" s="12">
        <v>5</v>
      </c>
      <c r="N28" s="12">
        <v>0</v>
      </c>
      <c r="O28" s="12">
        <v>115</v>
      </c>
      <c r="P28" s="12">
        <v>7</v>
      </c>
      <c r="Q28" s="12">
        <v>1</v>
      </c>
      <c r="R28" s="12">
        <v>0</v>
      </c>
      <c r="S28" s="12">
        <v>132</v>
      </c>
      <c r="T28" s="12">
        <v>0</v>
      </c>
      <c r="U28">
        <f t="shared" si="1"/>
        <v>436.89000000000004</v>
      </c>
      <c r="V28" s="23">
        <f>'Listado Equipos'!$B$9-W28</f>
        <v>29640.59</v>
      </c>
      <c r="W28">
        <f t="shared" si="0"/>
        <v>5959.4099999999989</v>
      </c>
      <c r="X28">
        <f t="shared" si="2"/>
        <v>28</v>
      </c>
    </row>
    <row r="29" spans="1:24" ht="17.399999999999999" x14ac:dyDescent="0.3">
      <c r="A29" s="11">
        <v>45013</v>
      </c>
      <c r="B29" s="12">
        <v>251095</v>
      </c>
      <c r="C29" s="12" t="s">
        <v>343</v>
      </c>
      <c r="D29" s="12" t="s">
        <v>344</v>
      </c>
      <c r="E29" s="12" t="s">
        <v>345</v>
      </c>
      <c r="F29" s="12" t="s">
        <v>346</v>
      </c>
      <c r="G29" s="12"/>
      <c r="H29" s="12">
        <v>18.82</v>
      </c>
      <c r="I29" s="12">
        <v>5.18</v>
      </c>
      <c r="J29" s="12">
        <v>18.43</v>
      </c>
      <c r="K29" s="12">
        <v>0.38</v>
      </c>
      <c r="L29" s="12">
        <v>71.25</v>
      </c>
      <c r="M29" s="12">
        <v>6</v>
      </c>
      <c r="N29" s="12">
        <v>0</v>
      </c>
      <c r="O29" s="12">
        <v>280</v>
      </c>
      <c r="P29" s="12">
        <v>8</v>
      </c>
      <c r="Q29" s="12">
        <v>0</v>
      </c>
      <c r="R29" s="12">
        <v>0</v>
      </c>
      <c r="S29" s="12">
        <v>311</v>
      </c>
      <c r="T29" s="12">
        <v>0</v>
      </c>
      <c r="U29">
        <f t="shared" si="1"/>
        <v>455.71000000000004</v>
      </c>
      <c r="V29" s="23">
        <f>'Listado Equipos'!$B$9-W29</f>
        <v>29649.02</v>
      </c>
      <c r="W29">
        <f t="shared" si="0"/>
        <v>5950.9799999999987</v>
      </c>
      <c r="X29">
        <f t="shared" si="2"/>
        <v>29</v>
      </c>
    </row>
    <row r="30" spans="1:24" ht="17.399999999999999" x14ac:dyDescent="0.3">
      <c r="A30" s="11">
        <v>45014</v>
      </c>
      <c r="B30" s="12">
        <v>251095</v>
      </c>
      <c r="C30" s="12" t="s">
        <v>343</v>
      </c>
      <c r="D30" s="12" t="s">
        <v>344</v>
      </c>
      <c r="E30" s="12" t="s">
        <v>345</v>
      </c>
      <c r="F30" s="12" t="s">
        <v>346</v>
      </c>
      <c r="G30" s="12"/>
      <c r="H30" s="12">
        <v>19.53</v>
      </c>
      <c r="I30" s="12">
        <v>4.47</v>
      </c>
      <c r="J30" s="12">
        <v>19.05</v>
      </c>
      <c r="K30" s="12">
        <v>0.48</v>
      </c>
      <c r="L30" s="12">
        <v>72.69</v>
      </c>
      <c r="M30" s="12">
        <v>6</v>
      </c>
      <c r="N30" s="12">
        <v>0</v>
      </c>
      <c r="O30" s="12">
        <v>243</v>
      </c>
      <c r="P30" s="12">
        <v>14</v>
      </c>
      <c r="Q30" s="12">
        <v>0</v>
      </c>
      <c r="R30" s="12">
        <v>0</v>
      </c>
      <c r="S30" s="12">
        <v>278</v>
      </c>
      <c r="T30" s="12">
        <v>0</v>
      </c>
      <c r="U30">
        <f t="shared" si="1"/>
        <v>475.24</v>
      </c>
      <c r="V30" s="23">
        <f>'Listado Equipos'!$B$9-W30</f>
        <v>29658.22</v>
      </c>
      <c r="W30">
        <f t="shared" si="0"/>
        <v>5941.7799999999988</v>
      </c>
      <c r="X30">
        <f t="shared" si="2"/>
        <v>30</v>
      </c>
    </row>
    <row r="31" spans="1:24" ht="17.399999999999999" x14ac:dyDescent="0.3">
      <c r="A31" s="11">
        <v>45015</v>
      </c>
      <c r="B31" s="12">
        <v>251095</v>
      </c>
      <c r="C31" s="12" t="s">
        <v>343</v>
      </c>
      <c r="D31" s="12" t="s">
        <v>344</v>
      </c>
      <c r="E31" s="12" t="s">
        <v>345</v>
      </c>
      <c r="F31" s="12" t="s">
        <v>346</v>
      </c>
      <c r="G31" s="12"/>
      <c r="H31" s="12">
        <v>21.2</v>
      </c>
      <c r="I31" s="12">
        <v>2.8</v>
      </c>
      <c r="J31" s="12">
        <v>20.78</v>
      </c>
      <c r="K31" s="12">
        <v>0.42</v>
      </c>
      <c r="L31" s="12">
        <v>76.17</v>
      </c>
      <c r="M31" s="12">
        <v>5</v>
      </c>
      <c r="N31" s="12">
        <v>0</v>
      </c>
      <c r="O31" s="12">
        <v>313</v>
      </c>
      <c r="P31" s="12">
        <v>14</v>
      </c>
      <c r="Q31" s="12">
        <v>0</v>
      </c>
      <c r="R31" s="12">
        <v>0</v>
      </c>
      <c r="S31" s="12">
        <v>341</v>
      </c>
      <c r="T31" s="12">
        <v>0</v>
      </c>
      <c r="U31">
        <f t="shared" si="1"/>
        <v>496.44</v>
      </c>
      <c r="V31" s="23">
        <f>'Listado Equipos'!$B$9-W31</f>
        <v>29661.440000000002</v>
      </c>
      <c r="W31">
        <f t="shared" si="0"/>
        <v>5938.5599999999986</v>
      </c>
      <c r="X31">
        <f t="shared" si="2"/>
        <v>31</v>
      </c>
    </row>
    <row r="32" spans="1:24" ht="17.399999999999999" x14ac:dyDescent="0.3">
      <c r="A32" s="11">
        <v>45016</v>
      </c>
      <c r="B32" s="12">
        <v>251095</v>
      </c>
      <c r="C32" s="12" t="s">
        <v>343</v>
      </c>
      <c r="D32" s="12" t="s">
        <v>344</v>
      </c>
      <c r="E32" s="12" t="s">
        <v>345</v>
      </c>
      <c r="F32" s="12" t="s">
        <v>346</v>
      </c>
      <c r="G32" s="12"/>
      <c r="H32" s="12">
        <v>17.100000000000001</v>
      </c>
      <c r="I32" s="12">
        <v>6.9</v>
      </c>
      <c r="J32" s="12">
        <v>16.68</v>
      </c>
      <c r="K32" s="12">
        <v>0.42</v>
      </c>
      <c r="L32" s="12">
        <v>61.11</v>
      </c>
      <c r="M32" s="12">
        <v>5</v>
      </c>
      <c r="N32" s="12">
        <v>0</v>
      </c>
      <c r="O32" s="12">
        <v>189</v>
      </c>
      <c r="P32" s="12">
        <v>5</v>
      </c>
      <c r="Q32" s="12">
        <v>0</v>
      </c>
      <c r="R32" s="12">
        <v>1</v>
      </c>
      <c r="S32" s="12">
        <v>210</v>
      </c>
      <c r="T32" s="12">
        <v>0</v>
      </c>
      <c r="U32">
        <f t="shared" si="1"/>
        <v>513.54</v>
      </c>
      <c r="V32" s="23">
        <f>'Listado Equipos'!$B$9-W32</f>
        <v>29672.639999999999</v>
      </c>
      <c r="W32">
        <f t="shared" si="0"/>
        <v>5927.3599999999988</v>
      </c>
      <c r="X32">
        <f t="shared" si="2"/>
        <v>32</v>
      </c>
    </row>
    <row r="33" spans="1:24" ht="17.399999999999999" x14ac:dyDescent="0.3">
      <c r="A33" s="11">
        <v>45017</v>
      </c>
      <c r="B33" s="12">
        <v>251095</v>
      </c>
      <c r="C33" s="12" t="s">
        <v>343</v>
      </c>
      <c r="D33" s="12" t="s">
        <v>344</v>
      </c>
      <c r="E33" s="12" t="s">
        <v>345</v>
      </c>
      <c r="F33" s="12" t="s">
        <v>346</v>
      </c>
      <c r="G33" s="12"/>
      <c r="H33" s="12">
        <v>18.45</v>
      </c>
      <c r="I33" s="12">
        <v>5.55</v>
      </c>
      <c r="J33" s="12">
        <v>16.899999999999999</v>
      </c>
      <c r="K33" s="12">
        <v>1.55</v>
      </c>
      <c r="L33" s="12">
        <v>64.989999999999995</v>
      </c>
      <c r="M33" s="12">
        <v>5</v>
      </c>
      <c r="N33" s="12">
        <v>0</v>
      </c>
      <c r="O33" s="12">
        <v>189</v>
      </c>
      <c r="P33" s="12">
        <v>15</v>
      </c>
      <c r="Q33" s="12">
        <v>2</v>
      </c>
      <c r="R33" s="12">
        <v>7</v>
      </c>
      <c r="S33" s="12">
        <v>223</v>
      </c>
      <c r="T33" s="12">
        <v>1</v>
      </c>
      <c r="U33">
        <f t="shared" si="1"/>
        <v>531.99</v>
      </c>
      <c r="V33" s="23">
        <f>'Listado Equipos'!$B$9-W33</f>
        <v>29681.22</v>
      </c>
      <c r="W33">
        <f t="shared" si="0"/>
        <v>5918.7799999999988</v>
      </c>
      <c r="X33">
        <f t="shared" si="2"/>
        <v>33</v>
      </c>
    </row>
    <row r="34" spans="1:24" ht="17.399999999999999" x14ac:dyDescent="0.3">
      <c r="A34" s="11">
        <v>45018</v>
      </c>
      <c r="B34" s="12">
        <v>251095</v>
      </c>
      <c r="C34" s="12" t="s">
        <v>343</v>
      </c>
      <c r="D34" s="12" t="s">
        <v>344</v>
      </c>
      <c r="E34" s="12" t="s">
        <v>345</v>
      </c>
      <c r="F34" s="12" t="s">
        <v>346</v>
      </c>
      <c r="G34" s="12"/>
      <c r="H34" s="12">
        <v>18.149999999999999</v>
      </c>
      <c r="I34" s="12">
        <v>5.85</v>
      </c>
      <c r="J34" s="12">
        <v>17.77</v>
      </c>
      <c r="K34" s="12">
        <v>0.38</v>
      </c>
      <c r="L34" s="12">
        <v>67.44</v>
      </c>
      <c r="M34" s="12">
        <v>7</v>
      </c>
      <c r="N34" s="12">
        <v>0</v>
      </c>
      <c r="O34" s="12">
        <v>304</v>
      </c>
      <c r="P34" s="12">
        <v>16</v>
      </c>
      <c r="Q34" s="12">
        <v>1</v>
      </c>
      <c r="R34" s="12">
        <v>3</v>
      </c>
      <c r="S34" s="12">
        <v>369</v>
      </c>
      <c r="T34" s="12">
        <v>0</v>
      </c>
      <c r="U34">
        <f t="shared" si="1"/>
        <v>550.14</v>
      </c>
      <c r="V34" s="23">
        <f>'Listado Equipos'!$B$9-W34</f>
        <v>29682.02</v>
      </c>
      <c r="W34">
        <f t="shared" si="0"/>
        <v>5917.9799999999987</v>
      </c>
      <c r="X34">
        <f t="shared" si="2"/>
        <v>34</v>
      </c>
    </row>
    <row r="35" spans="1:24" ht="17.399999999999999" x14ac:dyDescent="0.3">
      <c r="A35" s="11">
        <v>45019</v>
      </c>
      <c r="B35" s="12">
        <v>251095</v>
      </c>
      <c r="C35" s="12" t="s">
        <v>343</v>
      </c>
      <c r="D35" s="12" t="s">
        <v>344</v>
      </c>
      <c r="E35" s="12" t="s">
        <v>345</v>
      </c>
      <c r="F35" s="12" t="s">
        <v>346</v>
      </c>
      <c r="G35" s="12"/>
      <c r="H35" s="12">
        <v>17.75</v>
      </c>
      <c r="I35" s="12">
        <v>6.25</v>
      </c>
      <c r="J35" s="12">
        <v>17.55</v>
      </c>
      <c r="K35" s="12">
        <v>0.2</v>
      </c>
      <c r="L35" s="12">
        <v>64.88</v>
      </c>
      <c r="M35" s="12">
        <v>7</v>
      </c>
      <c r="N35" s="12">
        <v>0</v>
      </c>
      <c r="O35" s="12">
        <v>309</v>
      </c>
      <c r="P35" s="12">
        <v>6</v>
      </c>
      <c r="Q35" s="12">
        <v>6</v>
      </c>
      <c r="R35" s="12">
        <v>0</v>
      </c>
      <c r="S35" s="12">
        <v>357</v>
      </c>
      <c r="T35" s="12">
        <v>0</v>
      </c>
      <c r="U35">
        <f t="shared" si="1"/>
        <v>567.89</v>
      </c>
      <c r="V35" s="23">
        <f>'Listado Equipos'!$B$9-W35</f>
        <v>29682.07</v>
      </c>
      <c r="W35">
        <f t="shared" si="0"/>
        <v>5917.9299999999985</v>
      </c>
      <c r="X35">
        <f t="shared" si="2"/>
        <v>35</v>
      </c>
    </row>
    <row r="36" spans="1:24" ht="17.399999999999999" x14ac:dyDescent="0.3">
      <c r="A36" s="11">
        <v>45020</v>
      </c>
      <c r="B36" s="12">
        <v>251095</v>
      </c>
      <c r="C36" s="12" t="s">
        <v>343</v>
      </c>
      <c r="D36" s="12" t="s">
        <v>344</v>
      </c>
      <c r="E36" s="12" t="s">
        <v>345</v>
      </c>
      <c r="F36" s="12" t="s">
        <v>346</v>
      </c>
      <c r="G36" s="12"/>
      <c r="H36" s="12">
        <v>14.13</v>
      </c>
      <c r="I36" s="12">
        <v>9.8699999999999992</v>
      </c>
      <c r="J36" s="12">
        <v>14.13</v>
      </c>
      <c r="K36" s="12">
        <v>0</v>
      </c>
      <c r="L36" s="12">
        <v>45.78</v>
      </c>
      <c r="M36" s="12">
        <v>5</v>
      </c>
      <c r="N36" s="12">
        <v>0</v>
      </c>
      <c r="O36" s="12">
        <v>106</v>
      </c>
      <c r="P36" s="12">
        <v>6</v>
      </c>
      <c r="Q36" s="12">
        <v>0</v>
      </c>
      <c r="R36" s="12">
        <v>0</v>
      </c>
      <c r="S36" s="12">
        <v>125</v>
      </c>
      <c r="T36" s="12">
        <v>0</v>
      </c>
      <c r="U36">
        <f t="shared" si="1"/>
        <v>582.02</v>
      </c>
      <c r="V36" s="23">
        <f>'Listado Equipos'!$B$9-W36</f>
        <v>29682.07</v>
      </c>
      <c r="W36">
        <f t="shared" si="0"/>
        <v>5917.9299999999985</v>
      </c>
      <c r="X36">
        <f t="shared" si="2"/>
        <v>36</v>
      </c>
    </row>
    <row r="37" spans="1:24" ht="17.399999999999999" x14ac:dyDescent="0.3">
      <c r="A37" s="11">
        <v>45021</v>
      </c>
      <c r="B37" s="12">
        <v>251095</v>
      </c>
      <c r="C37" s="12" t="s">
        <v>343</v>
      </c>
      <c r="D37" s="12" t="s">
        <v>344</v>
      </c>
      <c r="E37" s="12" t="s">
        <v>345</v>
      </c>
      <c r="F37" s="12" t="s">
        <v>346</v>
      </c>
      <c r="G37" s="12"/>
      <c r="H37" s="12">
        <v>20.85</v>
      </c>
      <c r="I37" s="12">
        <v>3.15</v>
      </c>
      <c r="J37" s="12">
        <v>20.53</v>
      </c>
      <c r="K37" s="12">
        <v>0.32</v>
      </c>
      <c r="L37" s="12">
        <v>83.69</v>
      </c>
      <c r="M37" s="12">
        <v>6</v>
      </c>
      <c r="N37" s="12">
        <v>0</v>
      </c>
      <c r="O37" s="12">
        <v>325</v>
      </c>
      <c r="P37" s="12">
        <v>16</v>
      </c>
      <c r="Q37" s="12">
        <v>8</v>
      </c>
      <c r="R37" s="12">
        <v>3</v>
      </c>
      <c r="S37" s="12">
        <v>385</v>
      </c>
      <c r="T37" s="12">
        <v>0</v>
      </c>
      <c r="U37">
        <f t="shared" si="1"/>
        <v>602.87</v>
      </c>
      <c r="V37" s="23">
        <f>'Listado Equipos'!$B$9-W37</f>
        <v>29682.07</v>
      </c>
      <c r="W37">
        <f t="shared" si="0"/>
        <v>5917.9299999999985</v>
      </c>
      <c r="X37">
        <f t="shared" si="2"/>
        <v>37</v>
      </c>
    </row>
    <row r="38" spans="1:24" ht="17.399999999999999" x14ac:dyDescent="0.3">
      <c r="A38" s="11">
        <v>45022</v>
      </c>
      <c r="B38" s="12">
        <v>251095</v>
      </c>
      <c r="C38" s="12" t="s">
        <v>343</v>
      </c>
      <c r="D38" s="12" t="s">
        <v>344</v>
      </c>
      <c r="E38" s="12" t="s">
        <v>345</v>
      </c>
      <c r="F38" s="12" t="s">
        <v>346</v>
      </c>
      <c r="G38" s="12"/>
      <c r="H38" s="12">
        <v>20.72</v>
      </c>
      <c r="I38" s="12">
        <v>3.28</v>
      </c>
      <c r="J38" s="12">
        <v>19.95</v>
      </c>
      <c r="K38" s="12">
        <v>0.77</v>
      </c>
      <c r="L38" s="12">
        <v>75.52</v>
      </c>
      <c r="M38" s="12">
        <v>5</v>
      </c>
      <c r="N38" s="12">
        <v>0</v>
      </c>
      <c r="O38" s="12">
        <v>247</v>
      </c>
      <c r="P38" s="12">
        <v>6</v>
      </c>
      <c r="Q38" s="12">
        <v>4</v>
      </c>
      <c r="R38" s="12">
        <v>2</v>
      </c>
      <c r="S38" s="12">
        <v>293</v>
      </c>
      <c r="T38" s="12">
        <v>0</v>
      </c>
      <c r="U38">
        <f t="shared" si="1"/>
        <v>623.59</v>
      </c>
      <c r="V38" s="23">
        <f>'Listado Equipos'!$B$9-W38</f>
        <v>29683.920000000002</v>
      </c>
      <c r="W38">
        <f t="shared" si="0"/>
        <v>5916.0799999999981</v>
      </c>
      <c r="X38">
        <f t="shared" si="2"/>
        <v>38</v>
      </c>
    </row>
    <row r="39" spans="1:24" ht="17.399999999999999" x14ac:dyDescent="0.3">
      <c r="A39" s="11">
        <v>45023</v>
      </c>
      <c r="B39" s="12">
        <v>251095</v>
      </c>
      <c r="C39" s="12" t="s">
        <v>343</v>
      </c>
      <c r="D39" s="12" t="s">
        <v>344</v>
      </c>
      <c r="E39" s="12" t="s">
        <v>345</v>
      </c>
      <c r="F39" s="12" t="s">
        <v>346</v>
      </c>
      <c r="G39" s="12"/>
      <c r="H39" s="12">
        <v>4.37</v>
      </c>
      <c r="I39" s="12">
        <v>19.63</v>
      </c>
      <c r="J39" s="12">
        <v>4.3499999999999996</v>
      </c>
      <c r="K39" s="12">
        <v>0.02</v>
      </c>
      <c r="L39" s="12">
        <v>12.37</v>
      </c>
      <c r="M39" s="12">
        <v>4</v>
      </c>
      <c r="N39" s="12">
        <v>0</v>
      </c>
      <c r="O39" s="12">
        <v>23</v>
      </c>
      <c r="P39" s="12">
        <v>2</v>
      </c>
      <c r="Q39" s="12">
        <v>0</v>
      </c>
      <c r="R39" s="12">
        <v>0</v>
      </c>
      <c r="S39" s="12">
        <v>25</v>
      </c>
      <c r="T39" s="12">
        <v>0</v>
      </c>
      <c r="U39">
        <f t="shared" si="1"/>
        <v>627.96</v>
      </c>
      <c r="V39" s="23">
        <f>'Listado Equipos'!$B$9-W39</f>
        <v>29683.940000000002</v>
      </c>
      <c r="W39">
        <f t="shared" si="0"/>
        <v>5916.0599999999977</v>
      </c>
      <c r="X39">
        <f t="shared" si="2"/>
        <v>39</v>
      </c>
    </row>
    <row r="40" spans="1:24" ht="17.399999999999999" x14ac:dyDescent="0.3">
      <c r="A40" s="11">
        <v>45024</v>
      </c>
      <c r="B40" s="12">
        <v>251095</v>
      </c>
      <c r="C40" s="12" t="s">
        <v>343</v>
      </c>
      <c r="D40" s="12" t="s">
        <v>344</v>
      </c>
      <c r="E40" s="12" t="s">
        <v>345</v>
      </c>
      <c r="F40" s="12" t="s">
        <v>346</v>
      </c>
      <c r="G40" s="12"/>
      <c r="H40" s="12">
        <v>13</v>
      </c>
      <c r="I40" s="12">
        <v>11</v>
      </c>
      <c r="J40" s="12">
        <v>12.92</v>
      </c>
      <c r="K40" s="12">
        <v>0.08</v>
      </c>
      <c r="L40" s="12">
        <v>56.62</v>
      </c>
      <c r="M40" s="12">
        <v>7</v>
      </c>
      <c r="N40" s="12">
        <v>0</v>
      </c>
      <c r="O40" s="12">
        <v>262</v>
      </c>
      <c r="P40" s="12">
        <v>10</v>
      </c>
      <c r="Q40" s="12">
        <v>5</v>
      </c>
      <c r="R40" s="12">
        <v>1</v>
      </c>
      <c r="S40" s="12">
        <v>316</v>
      </c>
      <c r="T40" s="12">
        <v>0</v>
      </c>
      <c r="U40">
        <f t="shared" si="1"/>
        <v>640.96</v>
      </c>
      <c r="V40" s="23">
        <f>'Listado Equipos'!$B$9-W40</f>
        <v>29683.940000000002</v>
      </c>
      <c r="W40">
        <f t="shared" si="0"/>
        <v>5916.0599999999977</v>
      </c>
      <c r="X40">
        <f t="shared" si="2"/>
        <v>40</v>
      </c>
    </row>
    <row r="41" spans="1:24" ht="17.399999999999999" x14ac:dyDescent="0.3">
      <c r="A41" s="11">
        <v>45025</v>
      </c>
      <c r="B41" s="12">
        <v>251095</v>
      </c>
      <c r="C41" s="12" t="s">
        <v>343</v>
      </c>
      <c r="D41" s="12" t="s">
        <v>344</v>
      </c>
      <c r="E41" s="12" t="s">
        <v>345</v>
      </c>
      <c r="F41" s="12" t="s">
        <v>346</v>
      </c>
      <c r="G41" s="12"/>
      <c r="H41" s="12">
        <v>3.03</v>
      </c>
      <c r="I41" s="12">
        <v>20.97</v>
      </c>
      <c r="J41" s="12">
        <v>3.03</v>
      </c>
      <c r="K41" s="12">
        <v>0</v>
      </c>
      <c r="L41" s="12">
        <v>10.66</v>
      </c>
      <c r="M41" s="12">
        <v>7</v>
      </c>
      <c r="N41" s="12">
        <v>0</v>
      </c>
      <c r="O41" s="12">
        <v>25</v>
      </c>
      <c r="P41" s="12">
        <v>2</v>
      </c>
      <c r="Q41" s="12">
        <v>0</v>
      </c>
      <c r="R41" s="12">
        <v>0</v>
      </c>
      <c r="S41" s="12">
        <v>30</v>
      </c>
      <c r="T41" s="12">
        <v>0</v>
      </c>
      <c r="U41">
        <f t="shared" si="1"/>
        <v>643.99</v>
      </c>
      <c r="V41" s="23">
        <f>'Listado Equipos'!$B$9-W41</f>
        <v>29693.97</v>
      </c>
      <c r="W41">
        <f t="shared" si="0"/>
        <v>5906.0299999999979</v>
      </c>
      <c r="X41">
        <f t="shared" si="2"/>
        <v>41</v>
      </c>
    </row>
    <row r="42" spans="1:24" ht="17.399999999999999" x14ac:dyDescent="0.3">
      <c r="A42" s="11">
        <v>45026</v>
      </c>
      <c r="B42" s="12">
        <v>251095</v>
      </c>
      <c r="C42" s="12" t="s">
        <v>343</v>
      </c>
      <c r="D42" s="12" t="s">
        <v>344</v>
      </c>
      <c r="E42" s="12" t="s">
        <v>345</v>
      </c>
      <c r="F42" s="12" t="s">
        <v>346</v>
      </c>
      <c r="G42" s="12"/>
      <c r="H42" s="12">
        <v>13.62</v>
      </c>
      <c r="I42" s="12">
        <v>10.38</v>
      </c>
      <c r="J42" s="12">
        <v>13.3</v>
      </c>
      <c r="K42" s="12">
        <v>0.32</v>
      </c>
      <c r="L42" s="12">
        <v>58.69</v>
      </c>
      <c r="M42" s="12">
        <v>7</v>
      </c>
      <c r="N42" s="12">
        <v>0</v>
      </c>
      <c r="O42" s="12">
        <v>304</v>
      </c>
      <c r="P42" s="12">
        <v>13</v>
      </c>
      <c r="Q42" s="12">
        <v>3</v>
      </c>
      <c r="R42" s="12">
        <v>2</v>
      </c>
      <c r="S42" s="12">
        <v>348</v>
      </c>
      <c r="T42" s="12">
        <v>0</v>
      </c>
      <c r="U42">
        <f t="shared" si="1"/>
        <v>657.61</v>
      </c>
      <c r="V42" s="23">
        <f>'Listado Equipos'!$B$9-W42</f>
        <v>29711.15</v>
      </c>
      <c r="W42">
        <f t="shared" si="0"/>
        <v>5888.8499999999976</v>
      </c>
      <c r="X42">
        <f t="shared" si="2"/>
        <v>42</v>
      </c>
    </row>
    <row r="43" spans="1:24" ht="17.399999999999999" x14ac:dyDescent="0.3">
      <c r="A43" s="11">
        <v>45027</v>
      </c>
      <c r="B43" s="12">
        <v>251095</v>
      </c>
      <c r="C43" s="12" t="s">
        <v>343</v>
      </c>
      <c r="D43" s="12" t="s">
        <v>344</v>
      </c>
      <c r="E43" s="12" t="s">
        <v>345</v>
      </c>
      <c r="F43" s="12" t="s">
        <v>346</v>
      </c>
      <c r="G43" s="12"/>
      <c r="H43" s="12">
        <v>18.93</v>
      </c>
      <c r="I43" s="12">
        <v>5.07</v>
      </c>
      <c r="J43" s="12">
        <v>18.45</v>
      </c>
      <c r="K43" s="12">
        <v>0.48</v>
      </c>
      <c r="L43" s="12">
        <v>56.19</v>
      </c>
      <c r="M43" s="12">
        <v>6</v>
      </c>
      <c r="N43" s="12">
        <v>0</v>
      </c>
      <c r="O43" s="12">
        <v>163</v>
      </c>
      <c r="P43" s="12">
        <v>7</v>
      </c>
      <c r="Q43" s="12">
        <v>4</v>
      </c>
      <c r="R43" s="12">
        <v>1</v>
      </c>
      <c r="S43" s="12">
        <v>191</v>
      </c>
      <c r="T43" s="12">
        <v>0</v>
      </c>
      <c r="U43">
        <f t="shared" si="1"/>
        <v>676.54</v>
      </c>
      <c r="V43" s="23">
        <f>'Listado Equipos'!$B$9-W43</f>
        <v>29729.9</v>
      </c>
      <c r="W43">
        <f t="shared" si="0"/>
        <v>5870.0999999999976</v>
      </c>
      <c r="X43">
        <f t="shared" si="2"/>
        <v>43</v>
      </c>
    </row>
    <row r="44" spans="1:24" ht="17.399999999999999" x14ac:dyDescent="0.3">
      <c r="A44" s="11">
        <v>45028</v>
      </c>
      <c r="B44" s="12">
        <v>251095</v>
      </c>
      <c r="C44" s="12" t="s">
        <v>343</v>
      </c>
      <c r="D44" s="12" t="s">
        <v>344</v>
      </c>
      <c r="E44" s="12" t="s">
        <v>345</v>
      </c>
      <c r="F44" s="12" t="s">
        <v>346</v>
      </c>
      <c r="G44" s="12"/>
      <c r="H44" s="12">
        <v>19.600000000000001</v>
      </c>
      <c r="I44" s="12">
        <v>4.4000000000000004</v>
      </c>
      <c r="J44" s="12">
        <v>19.600000000000001</v>
      </c>
      <c r="K44" s="12">
        <v>0</v>
      </c>
      <c r="L44" s="12">
        <v>71.239999999999995</v>
      </c>
      <c r="M44" s="12">
        <v>6</v>
      </c>
      <c r="N44" s="12">
        <v>0</v>
      </c>
      <c r="O44" s="12">
        <v>268</v>
      </c>
      <c r="P44" s="12">
        <v>15</v>
      </c>
      <c r="Q44" s="12">
        <v>5</v>
      </c>
      <c r="R44" s="12">
        <v>0</v>
      </c>
      <c r="S44" s="12">
        <v>309</v>
      </c>
      <c r="T44" s="12">
        <v>0</v>
      </c>
      <c r="U44">
        <f t="shared" si="1"/>
        <v>696.14</v>
      </c>
      <c r="V44" s="23">
        <f>'Listado Equipos'!$B$9-W44</f>
        <v>29739.43</v>
      </c>
      <c r="W44">
        <f t="shared" si="0"/>
        <v>5860.5699999999979</v>
      </c>
      <c r="X44">
        <f t="shared" si="2"/>
        <v>44</v>
      </c>
    </row>
    <row r="45" spans="1:24" ht="17.399999999999999" x14ac:dyDescent="0.3">
      <c r="A45" s="11">
        <v>45029</v>
      </c>
      <c r="B45" s="12">
        <v>251095</v>
      </c>
      <c r="C45" s="12" t="s">
        <v>343</v>
      </c>
      <c r="D45" s="12" t="s">
        <v>344</v>
      </c>
      <c r="E45" s="12" t="s">
        <v>345</v>
      </c>
      <c r="F45" s="12" t="s">
        <v>346</v>
      </c>
      <c r="G45" s="12"/>
      <c r="H45" s="12">
        <v>21.63</v>
      </c>
      <c r="I45" s="12">
        <v>2.37</v>
      </c>
      <c r="J45" s="12">
        <v>21.63</v>
      </c>
      <c r="K45" s="12">
        <v>0</v>
      </c>
      <c r="L45" s="12">
        <v>63.8</v>
      </c>
      <c r="M45" s="12">
        <v>5</v>
      </c>
      <c r="N45" s="12">
        <v>0</v>
      </c>
      <c r="O45" s="12">
        <v>168</v>
      </c>
      <c r="P45" s="12">
        <v>17</v>
      </c>
      <c r="Q45" s="12">
        <v>4</v>
      </c>
      <c r="R45" s="12">
        <v>0</v>
      </c>
      <c r="S45" s="12">
        <v>195</v>
      </c>
      <c r="T45" s="12">
        <v>0</v>
      </c>
      <c r="U45">
        <f t="shared" si="1"/>
        <v>717.77</v>
      </c>
      <c r="V45" s="23">
        <f>'Listado Equipos'!$B$9-W45</f>
        <v>29742.230000000003</v>
      </c>
      <c r="W45">
        <f t="shared" si="0"/>
        <v>5857.7699999999977</v>
      </c>
      <c r="X45">
        <f t="shared" si="2"/>
        <v>45</v>
      </c>
    </row>
    <row r="46" spans="1:24" ht="17.399999999999999" x14ac:dyDescent="0.3">
      <c r="A46" s="11">
        <v>45030</v>
      </c>
      <c r="B46" s="12">
        <v>251095</v>
      </c>
      <c r="C46" s="12" t="s">
        <v>343</v>
      </c>
      <c r="D46" s="12" t="s">
        <v>344</v>
      </c>
      <c r="E46" s="12" t="s">
        <v>345</v>
      </c>
      <c r="F46" s="12" t="s">
        <v>346</v>
      </c>
      <c r="G46" s="12"/>
      <c r="H46" s="12">
        <v>18.78</v>
      </c>
      <c r="I46" s="12">
        <v>5.22</v>
      </c>
      <c r="J46" s="12">
        <v>18.78</v>
      </c>
      <c r="K46" s="12">
        <v>0</v>
      </c>
      <c r="L46" s="12">
        <v>66.45</v>
      </c>
      <c r="M46" s="12">
        <v>6</v>
      </c>
      <c r="N46" s="12">
        <v>0</v>
      </c>
      <c r="O46" s="12">
        <v>187</v>
      </c>
      <c r="P46" s="12">
        <v>6</v>
      </c>
      <c r="Q46" s="12">
        <v>6</v>
      </c>
      <c r="R46" s="12">
        <v>0</v>
      </c>
      <c r="S46" s="12">
        <v>216</v>
      </c>
      <c r="T46" s="12">
        <v>0</v>
      </c>
      <c r="U46">
        <f t="shared" si="1"/>
        <v>736.55</v>
      </c>
      <c r="V46" s="23">
        <f>'Listado Equipos'!$B$9-W46</f>
        <v>29743.68</v>
      </c>
      <c r="W46">
        <f t="shared" si="0"/>
        <v>5856.3199999999979</v>
      </c>
      <c r="X46">
        <f t="shared" si="2"/>
        <v>46</v>
      </c>
    </row>
    <row r="47" spans="1:24" ht="17.399999999999999" x14ac:dyDescent="0.3">
      <c r="A47" s="11">
        <v>45031</v>
      </c>
      <c r="B47" s="12">
        <v>251095</v>
      </c>
      <c r="C47" s="12" t="s">
        <v>343</v>
      </c>
      <c r="D47" s="12" t="s">
        <v>344</v>
      </c>
      <c r="E47" s="12" t="s">
        <v>345</v>
      </c>
      <c r="F47" s="12" t="s">
        <v>346</v>
      </c>
      <c r="G47" s="12"/>
      <c r="H47" s="12">
        <v>17.47</v>
      </c>
      <c r="I47" s="12">
        <v>6.53</v>
      </c>
      <c r="J47" s="12">
        <v>17.47</v>
      </c>
      <c r="K47" s="12">
        <v>0</v>
      </c>
      <c r="L47" s="12">
        <v>65.569999999999993</v>
      </c>
      <c r="M47" s="12">
        <v>6</v>
      </c>
      <c r="N47" s="12">
        <v>0</v>
      </c>
      <c r="O47" s="12">
        <v>230</v>
      </c>
      <c r="P47" s="12">
        <v>13</v>
      </c>
      <c r="Q47" s="12">
        <v>4</v>
      </c>
      <c r="R47" s="12">
        <v>1</v>
      </c>
      <c r="S47" s="12">
        <v>278</v>
      </c>
      <c r="T47" s="12">
        <v>0</v>
      </c>
      <c r="U47">
        <f t="shared" si="1"/>
        <v>754.02</v>
      </c>
      <c r="V47" s="23">
        <f>'Listado Equipos'!$B$9-W47</f>
        <v>29751.450000000004</v>
      </c>
      <c r="W47">
        <f t="shared" si="0"/>
        <v>5848.5499999999975</v>
      </c>
      <c r="X47">
        <f t="shared" si="2"/>
        <v>47</v>
      </c>
    </row>
    <row r="48" spans="1:24" ht="17.399999999999999" x14ac:dyDescent="0.3">
      <c r="A48" s="11">
        <v>45032</v>
      </c>
      <c r="B48" s="12">
        <v>251095</v>
      </c>
      <c r="C48" s="12" t="s">
        <v>343</v>
      </c>
      <c r="D48" s="12" t="s">
        <v>344</v>
      </c>
      <c r="E48" s="12" t="s">
        <v>345</v>
      </c>
      <c r="F48" s="12" t="s">
        <v>346</v>
      </c>
      <c r="G48" s="12"/>
      <c r="H48" s="12">
        <v>0.23</v>
      </c>
      <c r="I48" s="12">
        <v>23.77</v>
      </c>
      <c r="J48" s="12">
        <v>0.12</v>
      </c>
      <c r="K48" s="12">
        <v>0.12</v>
      </c>
      <c r="L48" s="12">
        <v>0.06</v>
      </c>
      <c r="M48" s="12">
        <v>0</v>
      </c>
      <c r="N48" s="12">
        <v>0</v>
      </c>
      <c r="O48" s="12">
        <v>0</v>
      </c>
      <c r="P48" s="12">
        <v>0</v>
      </c>
      <c r="Q48" s="12">
        <v>0</v>
      </c>
      <c r="R48" s="12">
        <v>1</v>
      </c>
      <c r="S48" s="12">
        <v>0</v>
      </c>
      <c r="T48" s="12">
        <v>0</v>
      </c>
      <c r="U48">
        <f t="shared" si="1"/>
        <v>754.25</v>
      </c>
      <c r="V48" s="23">
        <f>'Listado Equipos'!$B$9-W48</f>
        <v>29754.250000000004</v>
      </c>
      <c r="W48">
        <f t="shared" si="0"/>
        <v>5845.7499999999973</v>
      </c>
      <c r="X48">
        <f t="shared" si="2"/>
        <v>48</v>
      </c>
    </row>
    <row r="49" spans="1:24" ht="17.399999999999999" x14ac:dyDescent="0.3">
      <c r="A49" s="11">
        <v>45033</v>
      </c>
      <c r="B49" s="12">
        <v>251095</v>
      </c>
      <c r="C49" s="12" t="s">
        <v>343</v>
      </c>
      <c r="D49" s="12" t="s">
        <v>344</v>
      </c>
      <c r="E49" s="12" t="s">
        <v>345</v>
      </c>
      <c r="F49" s="12" t="s">
        <v>346</v>
      </c>
      <c r="G49" s="12"/>
      <c r="H49" s="12">
        <v>16.38</v>
      </c>
      <c r="I49" s="12">
        <v>7.62</v>
      </c>
      <c r="J49" s="12">
        <v>16.100000000000001</v>
      </c>
      <c r="K49" s="12">
        <v>0.28000000000000003</v>
      </c>
      <c r="L49" s="12">
        <v>47.1</v>
      </c>
      <c r="M49" s="12">
        <v>5</v>
      </c>
      <c r="N49" s="12">
        <v>0</v>
      </c>
      <c r="O49" s="12">
        <v>100</v>
      </c>
      <c r="P49" s="12">
        <v>4</v>
      </c>
      <c r="Q49" s="12">
        <v>1</v>
      </c>
      <c r="R49" s="12">
        <v>0</v>
      </c>
      <c r="S49" s="12">
        <v>117</v>
      </c>
      <c r="T49" s="12">
        <v>0</v>
      </c>
      <c r="U49">
        <f t="shared" si="1"/>
        <v>770.63</v>
      </c>
      <c r="V49" s="23">
        <f>'Listado Equipos'!$B$9-W49</f>
        <v>29754.250000000004</v>
      </c>
      <c r="W49">
        <f t="shared" si="0"/>
        <v>5845.7499999999973</v>
      </c>
      <c r="X49">
        <f t="shared" si="2"/>
        <v>49</v>
      </c>
    </row>
    <row r="50" spans="1:24" ht="17.399999999999999" x14ac:dyDescent="0.3">
      <c r="A50" s="11">
        <v>45034</v>
      </c>
      <c r="B50" s="12">
        <v>251095</v>
      </c>
      <c r="C50" s="12" t="s">
        <v>343</v>
      </c>
      <c r="D50" s="12" t="s">
        <v>344</v>
      </c>
      <c r="E50" s="12" t="s">
        <v>345</v>
      </c>
      <c r="F50" s="12" t="s">
        <v>346</v>
      </c>
      <c r="G50" s="12"/>
      <c r="H50" s="12">
        <v>20.75</v>
      </c>
      <c r="I50" s="12">
        <v>3.25</v>
      </c>
      <c r="J50" s="12">
        <v>20.75</v>
      </c>
      <c r="K50" s="12">
        <v>0</v>
      </c>
      <c r="L50" s="12">
        <v>58.11</v>
      </c>
      <c r="M50" s="12">
        <v>5</v>
      </c>
      <c r="N50" s="12">
        <v>0</v>
      </c>
      <c r="O50" s="12">
        <v>121</v>
      </c>
      <c r="P50" s="12">
        <v>6</v>
      </c>
      <c r="Q50" s="12">
        <v>1</v>
      </c>
      <c r="R50" s="12">
        <v>0</v>
      </c>
      <c r="S50" s="12">
        <v>141</v>
      </c>
      <c r="T50" s="12">
        <v>0</v>
      </c>
      <c r="U50">
        <f t="shared" si="1"/>
        <v>791.38</v>
      </c>
      <c r="V50" s="23">
        <f>'Listado Equipos'!$B$9-W50</f>
        <v>29756.450000000004</v>
      </c>
      <c r="W50">
        <f t="shared" si="0"/>
        <v>5843.5499999999975</v>
      </c>
      <c r="X50">
        <f t="shared" si="2"/>
        <v>50</v>
      </c>
    </row>
    <row r="51" spans="1:24" ht="17.399999999999999" x14ac:dyDescent="0.3">
      <c r="A51" s="11">
        <v>45035</v>
      </c>
      <c r="B51" s="12">
        <v>251095</v>
      </c>
      <c r="C51" s="12" t="s">
        <v>343</v>
      </c>
      <c r="D51" s="12" t="s">
        <v>344</v>
      </c>
      <c r="E51" s="12" t="s">
        <v>345</v>
      </c>
      <c r="F51" s="12" t="s">
        <v>346</v>
      </c>
      <c r="G51" s="12"/>
      <c r="H51" s="12">
        <v>20.92</v>
      </c>
      <c r="I51" s="12">
        <v>3.08</v>
      </c>
      <c r="J51" s="12">
        <v>20.92</v>
      </c>
      <c r="K51" s="12">
        <v>0</v>
      </c>
      <c r="L51" s="12">
        <v>52.5</v>
      </c>
      <c r="M51" s="12">
        <v>4</v>
      </c>
      <c r="N51" s="12">
        <v>0</v>
      </c>
      <c r="O51" s="12">
        <v>90</v>
      </c>
      <c r="P51" s="12">
        <v>10</v>
      </c>
      <c r="Q51" s="12">
        <v>1</v>
      </c>
      <c r="R51" s="12">
        <v>0</v>
      </c>
      <c r="S51" s="12">
        <v>106</v>
      </c>
      <c r="T51" s="12">
        <v>0</v>
      </c>
      <c r="U51">
        <f t="shared" si="1"/>
        <v>812.3</v>
      </c>
      <c r="V51" s="23">
        <f>'Listado Equipos'!$B$9-W51</f>
        <v>29764.120000000003</v>
      </c>
      <c r="W51">
        <f t="shared" si="0"/>
        <v>5835.8799999999974</v>
      </c>
      <c r="X51">
        <f t="shared" si="2"/>
        <v>51</v>
      </c>
    </row>
    <row r="52" spans="1:24" ht="17.399999999999999" x14ac:dyDescent="0.3">
      <c r="A52" s="11">
        <v>45036</v>
      </c>
      <c r="B52" s="12">
        <v>251095</v>
      </c>
      <c r="C52" s="12" t="s">
        <v>343</v>
      </c>
      <c r="D52" s="12" t="s">
        <v>344</v>
      </c>
      <c r="E52" s="12" t="s">
        <v>345</v>
      </c>
      <c r="F52" s="12" t="s">
        <v>346</v>
      </c>
      <c r="G52" s="12"/>
      <c r="H52" s="12">
        <v>21.18</v>
      </c>
      <c r="I52" s="12">
        <v>2.82</v>
      </c>
      <c r="J52" s="12">
        <v>21.18</v>
      </c>
      <c r="K52" s="12">
        <v>0</v>
      </c>
      <c r="L52" s="12">
        <v>64.25</v>
      </c>
      <c r="M52" s="12">
        <v>5</v>
      </c>
      <c r="N52" s="12">
        <v>0</v>
      </c>
      <c r="O52" s="12">
        <v>229</v>
      </c>
      <c r="P52" s="12">
        <v>14</v>
      </c>
      <c r="Q52" s="12">
        <v>8</v>
      </c>
      <c r="R52" s="12">
        <v>0</v>
      </c>
      <c r="S52" s="12">
        <v>259</v>
      </c>
      <c r="T52" s="12">
        <v>0</v>
      </c>
      <c r="U52">
        <f t="shared" si="1"/>
        <v>833.4799999999999</v>
      </c>
      <c r="V52" s="23">
        <f>'Listado Equipos'!$B$9-W52</f>
        <v>29765.700000000004</v>
      </c>
      <c r="W52">
        <f t="shared" si="0"/>
        <v>5834.2999999999975</v>
      </c>
      <c r="X52">
        <f t="shared" si="2"/>
        <v>52</v>
      </c>
    </row>
    <row r="53" spans="1:24" ht="17.399999999999999" x14ac:dyDescent="0.3">
      <c r="A53" s="11">
        <v>45037</v>
      </c>
      <c r="B53" s="12">
        <v>251095</v>
      </c>
      <c r="C53" s="12" t="s">
        <v>343</v>
      </c>
      <c r="D53" s="12" t="s">
        <v>344</v>
      </c>
      <c r="E53" s="12" t="s">
        <v>345</v>
      </c>
      <c r="F53" s="12" t="s">
        <v>346</v>
      </c>
      <c r="G53" s="12"/>
      <c r="H53" s="12">
        <v>23.1</v>
      </c>
      <c r="I53" s="12">
        <v>0.9</v>
      </c>
      <c r="J53" s="12">
        <v>23.1</v>
      </c>
      <c r="K53" s="12">
        <v>0</v>
      </c>
      <c r="L53" s="12">
        <v>59.27</v>
      </c>
      <c r="M53" s="12">
        <v>5</v>
      </c>
      <c r="N53" s="12">
        <v>0</v>
      </c>
      <c r="O53" s="12">
        <v>82</v>
      </c>
      <c r="P53" s="12">
        <v>6</v>
      </c>
      <c r="Q53" s="12">
        <v>2</v>
      </c>
      <c r="R53" s="12">
        <v>0</v>
      </c>
      <c r="S53" s="12">
        <v>101</v>
      </c>
      <c r="T53" s="12">
        <v>0</v>
      </c>
      <c r="U53">
        <f t="shared" si="1"/>
        <v>856.57999999999993</v>
      </c>
      <c r="V53" s="23">
        <f>'Listado Equipos'!$B$9-W53</f>
        <v>29765.770000000004</v>
      </c>
      <c r="W53">
        <f t="shared" si="0"/>
        <v>5834.2299999999977</v>
      </c>
      <c r="X53">
        <f t="shared" si="2"/>
        <v>53</v>
      </c>
    </row>
    <row r="54" spans="1:24" ht="17.399999999999999" x14ac:dyDescent="0.3">
      <c r="A54" s="11">
        <v>45038</v>
      </c>
      <c r="B54" s="12">
        <v>251095</v>
      </c>
      <c r="C54" s="12" t="s">
        <v>343</v>
      </c>
      <c r="D54" s="12" t="s">
        <v>344</v>
      </c>
      <c r="E54" s="12" t="s">
        <v>345</v>
      </c>
      <c r="F54" s="12" t="s">
        <v>346</v>
      </c>
      <c r="G54" s="12"/>
      <c r="H54" s="12">
        <v>19.649999999999999</v>
      </c>
      <c r="I54" s="12">
        <v>4.3499999999999996</v>
      </c>
      <c r="J54" s="12">
        <v>19.649999999999999</v>
      </c>
      <c r="K54" s="12">
        <v>0</v>
      </c>
      <c r="L54" s="12">
        <v>63.23</v>
      </c>
      <c r="M54" s="12">
        <v>5</v>
      </c>
      <c r="N54" s="12">
        <v>0</v>
      </c>
      <c r="O54" s="12">
        <v>171</v>
      </c>
      <c r="P54" s="12">
        <v>10</v>
      </c>
      <c r="Q54" s="12">
        <v>1</v>
      </c>
      <c r="R54" s="12">
        <v>0</v>
      </c>
      <c r="S54" s="12">
        <v>192</v>
      </c>
      <c r="T54" s="12">
        <v>0</v>
      </c>
      <c r="U54">
        <f t="shared" si="1"/>
        <v>876.2299999999999</v>
      </c>
      <c r="V54" s="23">
        <f>'Listado Equipos'!$B$9-W54</f>
        <v>29775.5</v>
      </c>
      <c r="W54">
        <f t="shared" si="0"/>
        <v>5824.4999999999982</v>
      </c>
      <c r="X54">
        <f t="shared" si="2"/>
        <v>54</v>
      </c>
    </row>
    <row r="55" spans="1:24" ht="17.399999999999999" x14ac:dyDescent="0.3">
      <c r="A55" s="11">
        <v>45039</v>
      </c>
      <c r="B55" s="12">
        <v>251095</v>
      </c>
      <c r="C55" s="12" t="s">
        <v>343</v>
      </c>
      <c r="D55" s="12" t="s">
        <v>344</v>
      </c>
      <c r="E55" s="12" t="s">
        <v>345</v>
      </c>
      <c r="F55" s="12" t="s">
        <v>346</v>
      </c>
      <c r="G55" s="12"/>
      <c r="H55" s="12">
        <v>11.4</v>
      </c>
      <c r="I55" s="12">
        <v>12.6</v>
      </c>
      <c r="J55" s="12">
        <v>11.4</v>
      </c>
      <c r="K55" s="12">
        <v>0</v>
      </c>
      <c r="L55" s="12">
        <v>48.72</v>
      </c>
      <c r="M55" s="12">
        <v>6</v>
      </c>
      <c r="N55" s="12">
        <v>0</v>
      </c>
      <c r="O55" s="12">
        <v>212</v>
      </c>
      <c r="P55" s="12">
        <v>12</v>
      </c>
      <c r="Q55" s="12">
        <v>4</v>
      </c>
      <c r="R55" s="12">
        <v>0</v>
      </c>
      <c r="S55" s="12">
        <v>247</v>
      </c>
      <c r="T55" s="12">
        <v>0</v>
      </c>
      <c r="U55">
        <f t="shared" si="1"/>
        <v>887.62999999999988</v>
      </c>
      <c r="V55" s="23">
        <f>'Listado Equipos'!$B$9-W55</f>
        <v>29786.350000000002</v>
      </c>
      <c r="W55">
        <f t="shared" si="0"/>
        <v>5813.6499999999978</v>
      </c>
      <c r="X55">
        <f t="shared" si="2"/>
        <v>55</v>
      </c>
    </row>
    <row r="56" spans="1:24" ht="17.399999999999999" x14ac:dyDescent="0.3">
      <c r="A56" s="11">
        <v>45040</v>
      </c>
      <c r="B56" s="12">
        <v>251095</v>
      </c>
      <c r="C56" s="12" t="s">
        <v>343</v>
      </c>
      <c r="D56" s="12" t="s">
        <v>344</v>
      </c>
      <c r="E56" s="12" t="s">
        <v>345</v>
      </c>
      <c r="F56" s="12" t="s">
        <v>346</v>
      </c>
      <c r="G56" s="12"/>
      <c r="H56" s="12">
        <v>22</v>
      </c>
      <c r="I56" s="12">
        <v>2</v>
      </c>
      <c r="J56" s="12">
        <v>22</v>
      </c>
      <c r="K56" s="12">
        <v>0</v>
      </c>
      <c r="L56" s="12">
        <v>71.33</v>
      </c>
      <c r="M56" s="12">
        <v>5</v>
      </c>
      <c r="N56" s="12">
        <v>0</v>
      </c>
      <c r="O56" s="12">
        <v>240</v>
      </c>
      <c r="P56" s="12">
        <v>15</v>
      </c>
      <c r="Q56" s="12">
        <v>4</v>
      </c>
      <c r="R56" s="12">
        <v>0</v>
      </c>
      <c r="S56" s="12">
        <v>280</v>
      </c>
      <c r="T56" s="12">
        <v>0</v>
      </c>
      <c r="U56">
        <f t="shared" si="1"/>
        <v>909.62999999999988</v>
      </c>
      <c r="V56" s="23">
        <f>'Listado Equipos'!$B$9-W56</f>
        <v>29805.670000000002</v>
      </c>
      <c r="W56">
        <f t="shared" si="0"/>
        <v>5794.3299999999981</v>
      </c>
      <c r="X56">
        <f t="shared" si="2"/>
        <v>56</v>
      </c>
    </row>
    <row r="57" spans="1:24" ht="17.399999999999999" x14ac:dyDescent="0.3">
      <c r="A57" s="11">
        <v>45041</v>
      </c>
      <c r="B57" s="12">
        <v>251095</v>
      </c>
      <c r="C57" s="12" t="s">
        <v>343</v>
      </c>
      <c r="D57" s="12" t="s">
        <v>344</v>
      </c>
      <c r="E57" s="12" t="s">
        <v>345</v>
      </c>
      <c r="F57" s="12" t="s">
        <v>346</v>
      </c>
      <c r="G57" s="12"/>
      <c r="H57" s="12">
        <v>20.6</v>
      </c>
      <c r="I57" s="12">
        <v>3.4</v>
      </c>
      <c r="J57" s="12">
        <v>20.6</v>
      </c>
      <c r="K57" s="12">
        <v>0</v>
      </c>
      <c r="L57" s="12">
        <v>68.260000000000005</v>
      </c>
      <c r="M57" s="12">
        <v>6</v>
      </c>
      <c r="N57" s="12">
        <v>0</v>
      </c>
      <c r="O57" s="12">
        <v>310</v>
      </c>
      <c r="P57" s="12">
        <v>21</v>
      </c>
      <c r="Q57" s="12">
        <v>5</v>
      </c>
      <c r="R57" s="12">
        <v>0</v>
      </c>
      <c r="S57" s="12">
        <v>351</v>
      </c>
      <c r="T57" s="12">
        <v>0</v>
      </c>
      <c r="U57">
        <f t="shared" si="1"/>
        <v>930.2299999999999</v>
      </c>
      <c r="V57" s="23">
        <f>'Listado Equipos'!$B$9-W57</f>
        <v>29824.190000000002</v>
      </c>
      <c r="W57">
        <f t="shared" si="0"/>
        <v>5775.8099999999977</v>
      </c>
      <c r="X57">
        <f t="shared" si="2"/>
        <v>57</v>
      </c>
    </row>
    <row r="58" spans="1:24" ht="17.399999999999999" x14ac:dyDescent="0.3">
      <c r="A58" s="11">
        <v>45042</v>
      </c>
      <c r="B58" s="12">
        <v>251095</v>
      </c>
      <c r="C58" s="12" t="s">
        <v>343</v>
      </c>
      <c r="D58" s="12" t="s">
        <v>344</v>
      </c>
      <c r="E58" s="12" t="s">
        <v>345</v>
      </c>
      <c r="F58" s="12" t="s">
        <v>346</v>
      </c>
      <c r="G58" s="12"/>
      <c r="H58" s="12">
        <v>15.67</v>
      </c>
      <c r="I58" s="12">
        <v>8.33</v>
      </c>
      <c r="J58" s="12">
        <v>15.67</v>
      </c>
      <c r="K58" s="12">
        <v>0</v>
      </c>
      <c r="L58" s="12">
        <v>50.86</v>
      </c>
      <c r="M58" s="12">
        <v>5</v>
      </c>
      <c r="N58" s="12">
        <v>0</v>
      </c>
      <c r="O58" s="12">
        <v>229</v>
      </c>
      <c r="P58" s="12">
        <v>25</v>
      </c>
      <c r="Q58" s="12">
        <v>8</v>
      </c>
      <c r="R58" s="12">
        <v>0</v>
      </c>
      <c r="S58" s="12">
        <v>270</v>
      </c>
      <c r="T58" s="12">
        <v>0</v>
      </c>
      <c r="U58">
        <f t="shared" si="1"/>
        <v>945.89999999999986</v>
      </c>
      <c r="V58" s="23">
        <f>'Listado Equipos'!$B$9-W58</f>
        <v>29839.360000000001</v>
      </c>
      <c r="W58">
        <f t="shared" si="0"/>
        <v>5760.6399999999976</v>
      </c>
      <c r="X58">
        <f t="shared" si="2"/>
        <v>58</v>
      </c>
    </row>
    <row r="59" spans="1:24" ht="17.399999999999999" x14ac:dyDescent="0.3">
      <c r="A59" s="11">
        <v>45043</v>
      </c>
      <c r="B59" s="12">
        <v>251095</v>
      </c>
      <c r="C59" s="12" t="s">
        <v>343</v>
      </c>
      <c r="D59" s="12" t="s">
        <v>344</v>
      </c>
      <c r="E59" s="12" t="s">
        <v>345</v>
      </c>
      <c r="F59" s="12" t="s">
        <v>346</v>
      </c>
      <c r="G59" s="12"/>
      <c r="H59" s="12">
        <v>1.03</v>
      </c>
      <c r="I59" s="12">
        <v>22.97</v>
      </c>
      <c r="J59" s="12">
        <v>1.03</v>
      </c>
      <c r="K59" s="12">
        <v>0</v>
      </c>
      <c r="L59" s="12">
        <v>1.73</v>
      </c>
      <c r="M59" s="12">
        <v>5</v>
      </c>
      <c r="N59" s="12">
        <v>0</v>
      </c>
      <c r="O59" s="12">
        <v>3</v>
      </c>
      <c r="P59" s="12">
        <v>0</v>
      </c>
      <c r="Q59" s="12">
        <v>0</v>
      </c>
      <c r="R59" s="12">
        <v>0</v>
      </c>
      <c r="S59" s="12">
        <v>3</v>
      </c>
      <c r="T59" s="12">
        <v>0</v>
      </c>
      <c r="U59">
        <f t="shared" si="1"/>
        <v>946.92999999999984</v>
      </c>
      <c r="V59" s="23">
        <f>'Listado Equipos'!$B$9-W59</f>
        <v>29856.93</v>
      </c>
      <c r="W59">
        <f t="shared" si="0"/>
        <v>5743.0699999999979</v>
      </c>
      <c r="X59">
        <f t="shared" si="2"/>
        <v>59</v>
      </c>
    </row>
    <row r="60" spans="1:24" ht="17.399999999999999" x14ac:dyDescent="0.3">
      <c r="A60" s="11">
        <v>45044</v>
      </c>
      <c r="B60" s="12">
        <v>251095</v>
      </c>
      <c r="C60" s="12" t="s">
        <v>343</v>
      </c>
      <c r="D60" s="12" t="s">
        <v>344</v>
      </c>
      <c r="E60" s="12" t="s">
        <v>345</v>
      </c>
      <c r="F60" s="12" t="s">
        <v>346</v>
      </c>
      <c r="G60" s="12"/>
      <c r="H60" s="12">
        <v>12.63</v>
      </c>
      <c r="I60" s="12">
        <v>11.37</v>
      </c>
      <c r="J60" s="12">
        <v>12.63</v>
      </c>
      <c r="K60" s="12">
        <v>0</v>
      </c>
      <c r="L60" s="12">
        <v>38.880000000000003</v>
      </c>
      <c r="M60" s="12">
        <v>6</v>
      </c>
      <c r="N60" s="12">
        <v>0</v>
      </c>
      <c r="O60" s="12">
        <v>85</v>
      </c>
      <c r="P60" s="12">
        <v>6</v>
      </c>
      <c r="Q60" s="12">
        <v>0</v>
      </c>
      <c r="R60" s="12">
        <v>0</v>
      </c>
      <c r="S60" s="12">
        <v>98</v>
      </c>
      <c r="T60" s="12">
        <v>0</v>
      </c>
      <c r="U60">
        <f t="shared" si="1"/>
        <v>959.55999999999983</v>
      </c>
      <c r="V60" s="23">
        <f>'Listado Equipos'!$B$9-W60</f>
        <v>29865.710000000003</v>
      </c>
      <c r="W60">
        <f t="shared" si="0"/>
        <v>5734.2899999999981</v>
      </c>
      <c r="X60">
        <f t="shared" si="2"/>
        <v>60</v>
      </c>
    </row>
    <row r="61" spans="1:24" ht="17.399999999999999" x14ac:dyDescent="0.3">
      <c r="A61" s="11">
        <v>45045</v>
      </c>
      <c r="B61" s="12">
        <v>251095</v>
      </c>
      <c r="C61" s="12" t="s">
        <v>343</v>
      </c>
      <c r="D61" s="12" t="s">
        <v>344</v>
      </c>
      <c r="E61" s="12" t="s">
        <v>345</v>
      </c>
      <c r="F61" s="12" t="s">
        <v>346</v>
      </c>
      <c r="G61" s="12"/>
      <c r="H61" s="12">
        <v>11.33</v>
      </c>
      <c r="I61" s="12">
        <v>12.67</v>
      </c>
      <c r="J61" s="12">
        <v>11.33</v>
      </c>
      <c r="K61" s="12">
        <v>0</v>
      </c>
      <c r="L61" s="12">
        <v>27.81</v>
      </c>
      <c r="M61" s="12">
        <v>5</v>
      </c>
      <c r="N61" s="12">
        <v>0</v>
      </c>
      <c r="O61" s="12">
        <v>35</v>
      </c>
      <c r="P61" s="12">
        <v>1</v>
      </c>
      <c r="Q61" s="12">
        <v>0</v>
      </c>
      <c r="R61" s="12">
        <v>0</v>
      </c>
      <c r="S61" s="12">
        <v>35</v>
      </c>
      <c r="T61" s="12">
        <v>0</v>
      </c>
      <c r="U61">
        <f t="shared" si="1"/>
        <v>970.88999999999987</v>
      </c>
      <c r="V61" s="23">
        <f>'Listado Equipos'!$B$9-W61</f>
        <v>29873.960000000003</v>
      </c>
      <c r="W61">
        <f t="shared" si="0"/>
        <v>5726.0399999999981</v>
      </c>
      <c r="X61">
        <f t="shared" si="2"/>
        <v>61</v>
      </c>
    </row>
    <row r="62" spans="1:24" ht="17.399999999999999" x14ac:dyDescent="0.3">
      <c r="A62" s="11">
        <v>45046</v>
      </c>
      <c r="B62" s="12">
        <v>251095</v>
      </c>
      <c r="C62" s="12" t="s">
        <v>343</v>
      </c>
      <c r="D62" s="12" t="s">
        <v>344</v>
      </c>
      <c r="E62" s="12" t="s">
        <v>345</v>
      </c>
      <c r="F62" s="12" t="s">
        <v>346</v>
      </c>
      <c r="G62" s="12"/>
      <c r="H62" s="12">
        <v>11.38</v>
      </c>
      <c r="I62" s="12">
        <v>12.62</v>
      </c>
      <c r="J62" s="12">
        <v>11.38</v>
      </c>
      <c r="K62" s="12">
        <v>0</v>
      </c>
      <c r="L62" s="12">
        <v>31.87</v>
      </c>
      <c r="M62" s="12">
        <v>5</v>
      </c>
      <c r="N62" s="12">
        <v>0</v>
      </c>
      <c r="O62" s="12">
        <v>51</v>
      </c>
      <c r="P62" s="12">
        <v>2</v>
      </c>
      <c r="Q62" s="12">
        <v>0</v>
      </c>
      <c r="R62" s="12">
        <v>0</v>
      </c>
      <c r="S62" s="12">
        <v>57</v>
      </c>
      <c r="T62" s="12">
        <v>0</v>
      </c>
      <c r="U62">
        <f t="shared" si="1"/>
        <v>982.26999999999987</v>
      </c>
      <c r="V62" s="23">
        <f>'Listado Equipos'!$B$9-W62</f>
        <v>29880.660000000003</v>
      </c>
      <c r="W62">
        <f t="shared" si="0"/>
        <v>5719.3399999999983</v>
      </c>
      <c r="X62">
        <f t="shared" si="2"/>
        <v>62</v>
      </c>
    </row>
    <row r="63" spans="1:24" ht="17.399999999999999" x14ac:dyDescent="0.3">
      <c r="A63" s="11">
        <v>45047</v>
      </c>
      <c r="B63" s="12">
        <v>251095</v>
      </c>
      <c r="C63" s="12" t="s">
        <v>343</v>
      </c>
      <c r="D63" s="12" t="s">
        <v>344</v>
      </c>
      <c r="E63" s="12" t="s">
        <v>345</v>
      </c>
      <c r="F63" s="12" t="s">
        <v>346</v>
      </c>
      <c r="G63" s="12"/>
      <c r="H63" s="12">
        <v>2.38</v>
      </c>
      <c r="I63" s="12">
        <v>21.62</v>
      </c>
      <c r="J63" s="12">
        <v>2.38</v>
      </c>
      <c r="K63" s="12">
        <v>0</v>
      </c>
      <c r="L63" s="12">
        <v>5.76</v>
      </c>
      <c r="M63" s="12">
        <v>4</v>
      </c>
      <c r="N63" s="12">
        <v>0</v>
      </c>
      <c r="O63" s="12">
        <v>12</v>
      </c>
      <c r="P63" s="12">
        <v>0</v>
      </c>
      <c r="Q63" s="12">
        <v>0</v>
      </c>
      <c r="R63" s="12">
        <v>0</v>
      </c>
      <c r="S63" s="12">
        <v>14</v>
      </c>
      <c r="T63" s="12">
        <v>0</v>
      </c>
      <c r="U63">
        <f t="shared" si="1"/>
        <v>984.64999999999986</v>
      </c>
      <c r="V63" s="23">
        <f>'Listado Equipos'!$B$9-W63</f>
        <v>29899.61</v>
      </c>
      <c r="W63">
        <f t="shared" si="0"/>
        <v>5700.3899999999985</v>
      </c>
      <c r="X63">
        <f t="shared" si="2"/>
        <v>63</v>
      </c>
    </row>
    <row r="64" spans="1:24" ht="17.399999999999999" x14ac:dyDescent="0.3">
      <c r="A64" s="11">
        <v>45048</v>
      </c>
      <c r="B64" s="12">
        <v>251095</v>
      </c>
      <c r="C64" s="12" t="s">
        <v>343</v>
      </c>
      <c r="D64" s="12" t="s">
        <v>344</v>
      </c>
      <c r="E64" s="12" t="s">
        <v>345</v>
      </c>
      <c r="F64" s="12" t="s">
        <v>346</v>
      </c>
      <c r="G64" s="12"/>
      <c r="H64" s="12">
        <v>2.77</v>
      </c>
      <c r="I64" s="12">
        <v>21.23</v>
      </c>
      <c r="J64" s="12">
        <v>2.77</v>
      </c>
      <c r="K64" s="12">
        <v>0</v>
      </c>
      <c r="L64" s="12">
        <v>7.13</v>
      </c>
      <c r="M64" s="12">
        <v>6</v>
      </c>
      <c r="N64" s="12">
        <v>0</v>
      </c>
      <c r="O64" s="12">
        <v>21</v>
      </c>
      <c r="P64" s="12">
        <v>1</v>
      </c>
      <c r="Q64" s="12">
        <v>1</v>
      </c>
      <c r="R64" s="12">
        <v>0</v>
      </c>
      <c r="S64" s="12">
        <v>25</v>
      </c>
      <c r="T64" s="12">
        <v>0</v>
      </c>
      <c r="U64">
        <f t="shared" si="1"/>
        <v>987.41999999999985</v>
      </c>
      <c r="V64" s="23">
        <f>'Listado Equipos'!$B$9-W64</f>
        <v>29916.99</v>
      </c>
      <c r="W64">
        <f t="shared" si="0"/>
        <v>5683.0099999999984</v>
      </c>
      <c r="X64">
        <f t="shared" si="2"/>
        <v>64</v>
      </c>
    </row>
    <row r="65" spans="1:24" ht="17.399999999999999" x14ac:dyDescent="0.3">
      <c r="A65" s="11">
        <v>45049</v>
      </c>
      <c r="B65" s="12">
        <v>251095</v>
      </c>
      <c r="C65" s="12" t="s">
        <v>343</v>
      </c>
      <c r="D65" s="12" t="s">
        <v>344</v>
      </c>
      <c r="E65" s="12" t="s">
        <v>345</v>
      </c>
      <c r="F65" s="12" t="s">
        <v>346</v>
      </c>
      <c r="G65" s="12"/>
      <c r="H65" s="12">
        <v>18.350000000000001</v>
      </c>
      <c r="I65" s="12">
        <v>5.65</v>
      </c>
      <c r="J65" s="12">
        <v>18.350000000000001</v>
      </c>
      <c r="K65" s="12">
        <v>0</v>
      </c>
      <c r="L65" s="12">
        <v>43.28</v>
      </c>
      <c r="M65" s="12">
        <v>5</v>
      </c>
      <c r="N65" s="12">
        <v>0</v>
      </c>
      <c r="O65" s="12">
        <v>82</v>
      </c>
      <c r="P65" s="12">
        <v>8</v>
      </c>
      <c r="Q65" s="12">
        <v>0</v>
      </c>
      <c r="R65" s="12">
        <v>0</v>
      </c>
      <c r="S65" s="12">
        <v>97</v>
      </c>
      <c r="T65" s="12">
        <v>0</v>
      </c>
      <c r="U65">
        <f t="shared" si="1"/>
        <v>1005.7699999999999</v>
      </c>
      <c r="V65" s="23">
        <f>'Listado Equipos'!$B$9-W65</f>
        <v>29935.690000000002</v>
      </c>
      <c r="W65">
        <f t="shared" si="0"/>
        <v>5664.3099999999986</v>
      </c>
      <c r="X65">
        <f t="shared" si="2"/>
        <v>65</v>
      </c>
    </row>
    <row r="66" spans="1:24" ht="17.399999999999999" x14ac:dyDescent="0.3">
      <c r="A66" s="11">
        <v>45050</v>
      </c>
      <c r="B66" s="12">
        <v>251095</v>
      </c>
      <c r="C66" s="12" t="s">
        <v>343</v>
      </c>
      <c r="D66" s="12" t="s">
        <v>344</v>
      </c>
      <c r="E66" s="12" t="s">
        <v>345</v>
      </c>
      <c r="F66" s="12" t="s">
        <v>346</v>
      </c>
      <c r="G66" s="12"/>
      <c r="H66" s="12">
        <v>21.2</v>
      </c>
      <c r="I66" s="12">
        <v>2.8</v>
      </c>
      <c r="J66" s="12">
        <v>21.2</v>
      </c>
      <c r="K66" s="12">
        <v>0</v>
      </c>
      <c r="L66" s="12">
        <v>65</v>
      </c>
      <c r="M66" s="12">
        <v>5</v>
      </c>
      <c r="N66" s="12">
        <v>0</v>
      </c>
      <c r="O66" s="12">
        <v>167</v>
      </c>
      <c r="P66" s="12">
        <v>15</v>
      </c>
      <c r="Q66" s="12">
        <v>5</v>
      </c>
      <c r="R66" s="12">
        <v>0</v>
      </c>
      <c r="S66" s="12">
        <v>187</v>
      </c>
      <c r="T66" s="12">
        <v>0</v>
      </c>
      <c r="U66">
        <f t="shared" si="1"/>
        <v>1026.9699999999998</v>
      </c>
      <c r="V66" s="23">
        <f>'Listado Equipos'!$B$9-W66</f>
        <v>29943.77</v>
      </c>
      <c r="W66">
        <f t="shared" si="0"/>
        <v>5656.2299999999987</v>
      </c>
      <c r="X66">
        <f t="shared" si="2"/>
        <v>66</v>
      </c>
    </row>
    <row r="67" spans="1:24" ht="17.399999999999999" x14ac:dyDescent="0.3">
      <c r="A67" s="11">
        <v>45051</v>
      </c>
      <c r="B67" s="12">
        <v>251095</v>
      </c>
      <c r="C67" s="12" t="s">
        <v>343</v>
      </c>
      <c r="D67" s="12" t="s">
        <v>344</v>
      </c>
      <c r="E67" s="12" t="s">
        <v>345</v>
      </c>
      <c r="F67" s="12" t="s">
        <v>346</v>
      </c>
      <c r="G67" s="12"/>
      <c r="H67" s="12">
        <v>19.350000000000001</v>
      </c>
      <c r="I67" s="12">
        <v>4.6500000000000004</v>
      </c>
      <c r="J67" s="12">
        <v>19.350000000000001</v>
      </c>
      <c r="K67" s="12">
        <v>0</v>
      </c>
      <c r="L67" s="12">
        <v>64.650000000000006</v>
      </c>
      <c r="M67" s="12">
        <v>6</v>
      </c>
      <c r="N67" s="12">
        <v>0</v>
      </c>
      <c r="O67" s="12">
        <v>236</v>
      </c>
      <c r="P67" s="12">
        <v>22</v>
      </c>
      <c r="Q67" s="12">
        <v>8</v>
      </c>
      <c r="R67" s="12">
        <v>0</v>
      </c>
      <c r="S67" s="12">
        <v>264</v>
      </c>
      <c r="T67" s="12">
        <v>0</v>
      </c>
      <c r="U67">
        <f t="shared" si="1"/>
        <v>1046.3199999999997</v>
      </c>
      <c r="V67" s="23">
        <f>'Listado Equipos'!$B$9-W67</f>
        <v>29956.52</v>
      </c>
      <c r="W67">
        <f t="shared" ref="W67:W130" si="3">LARGE($U$2:$U$501,X67-1)</f>
        <v>5643.4799999999987</v>
      </c>
      <c r="X67">
        <f t="shared" si="2"/>
        <v>67</v>
      </c>
    </row>
    <row r="68" spans="1:24" ht="17.399999999999999" x14ac:dyDescent="0.3">
      <c r="A68" s="11">
        <v>45052</v>
      </c>
      <c r="B68" s="12">
        <v>251095</v>
      </c>
      <c r="C68" s="12" t="s">
        <v>343</v>
      </c>
      <c r="D68" s="12" t="s">
        <v>344</v>
      </c>
      <c r="E68" s="12" t="s">
        <v>345</v>
      </c>
      <c r="F68" s="12" t="s">
        <v>346</v>
      </c>
      <c r="G68" s="12"/>
      <c r="H68" s="12">
        <v>18.7</v>
      </c>
      <c r="I68" s="12">
        <v>5.3</v>
      </c>
      <c r="J68" s="12">
        <v>18.079999999999998</v>
      </c>
      <c r="K68" s="12">
        <v>0.62</v>
      </c>
      <c r="L68" s="12">
        <v>65.88</v>
      </c>
      <c r="M68" s="12">
        <v>5</v>
      </c>
      <c r="N68" s="12">
        <v>0</v>
      </c>
      <c r="O68" s="12">
        <v>185</v>
      </c>
      <c r="P68" s="12">
        <v>25</v>
      </c>
      <c r="Q68" s="12">
        <v>6</v>
      </c>
      <c r="R68" s="12">
        <v>1</v>
      </c>
      <c r="S68" s="12">
        <v>203</v>
      </c>
      <c r="T68" s="12">
        <v>0</v>
      </c>
      <c r="U68">
        <f t="shared" ref="U68:U131" si="4">H68+U67</f>
        <v>1065.0199999999998</v>
      </c>
      <c r="V68" s="23">
        <f>'Listado Equipos'!$B$9-W68</f>
        <v>29976.27</v>
      </c>
      <c r="W68">
        <f t="shared" si="3"/>
        <v>5623.7299999999987</v>
      </c>
      <c r="X68">
        <f t="shared" ref="X68:X131" si="5">X67+1</f>
        <v>68</v>
      </c>
    </row>
    <row r="69" spans="1:24" ht="17.399999999999999" x14ac:dyDescent="0.3">
      <c r="A69" s="11">
        <v>45053</v>
      </c>
      <c r="B69" s="12">
        <v>251095</v>
      </c>
      <c r="C69" s="12" t="s">
        <v>343</v>
      </c>
      <c r="D69" s="12" t="s">
        <v>344</v>
      </c>
      <c r="E69" s="12" t="s">
        <v>345</v>
      </c>
      <c r="F69" s="12" t="s">
        <v>346</v>
      </c>
      <c r="G69" s="12"/>
      <c r="H69" s="12">
        <v>0.03</v>
      </c>
      <c r="I69" s="12">
        <v>23.97</v>
      </c>
      <c r="J69" s="12">
        <v>0.03</v>
      </c>
      <c r="K69" s="12">
        <v>0</v>
      </c>
      <c r="L69" s="12">
        <v>0</v>
      </c>
      <c r="M69" s="12">
        <v>0</v>
      </c>
      <c r="N69" s="12">
        <v>0</v>
      </c>
      <c r="O69" s="12">
        <v>0</v>
      </c>
      <c r="P69" s="12">
        <v>0</v>
      </c>
      <c r="Q69" s="12">
        <v>0</v>
      </c>
      <c r="R69" s="12">
        <v>0</v>
      </c>
      <c r="S69" s="12">
        <v>0</v>
      </c>
      <c r="T69" s="12">
        <v>0</v>
      </c>
      <c r="U69">
        <f t="shared" si="4"/>
        <v>1065.0499999999997</v>
      </c>
      <c r="V69" s="23">
        <f>'Listado Equipos'!$B$9-W69</f>
        <v>29997.670000000002</v>
      </c>
      <c r="W69">
        <f t="shared" si="3"/>
        <v>5602.329999999999</v>
      </c>
      <c r="X69">
        <f t="shared" si="5"/>
        <v>69</v>
      </c>
    </row>
    <row r="70" spans="1:24" ht="17.399999999999999" x14ac:dyDescent="0.3">
      <c r="A70" s="11">
        <v>45054</v>
      </c>
      <c r="B70" s="12">
        <v>251095</v>
      </c>
      <c r="C70" s="12" t="s">
        <v>343</v>
      </c>
      <c r="D70" s="12" t="s">
        <v>344</v>
      </c>
      <c r="E70" s="12" t="s">
        <v>345</v>
      </c>
      <c r="F70" s="12" t="s">
        <v>346</v>
      </c>
      <c r="G70" s="12"/>
      <c r="H70" s="12">
        <v>2.15</v>
      </c>
      <c r="I70" s="12">
        <v>21.85</v>
      </c>
      <c r="J70" s="12">
        <v>1.97</v>
      </c>
      <c r="K70" s="12">
        <v>0.18</v>
      </c>
      <c r="L70" s="12">
        <v>6.24</v>
      </c>
      <c r="M70" s="12">
        <v>6</v>
      </c>
      <c r="N70" s="12">
        <v>0</v>
      </c>
      <c r="O70" s="12">
        <v>23</v>
      </c>
      <c r="P70" s="12">
        <v>1</v>
      </c>
      <c r="Q70" s="12">
        <v>0</v>
      </c>
      <c r="R70" s="12">
        <v>1</v>
      </c>
      <c r="S70" s="12">
        <v>24</v>
      </c>
      <c r="T70" s="12">
        <v>0</v>
      </c>
      <c r="U70">
        <f t="shared" si="4"/>
        <v>1067.1999999999998</v>
      </c>
      <c r="V70" s="23">
        <f>'Listado Equipos'!$B$9-W70</f>
        <v>30018.95</v>
      </c>
      <c r="W70">
        <f t="shared" si="3"/>
        <v>5581.0499999999993</v>
      </c>
      <c r="X70">
        <f t="shared" si="5"/>
        <v>70</v>
      </c>
    </row>
    <row r="71" spans="1:24" ht="17.399999999999999" x14ac:dyDescent="0.3">
      <c r="A71" s="11">
        <v>45055</v>
      </c>
      <c r="B71" s="12">
        <v>251095</v>
      </c>
      <c r="C71" s="12" t="s">
        <v>343</v>
      </c>
      <c r="D71" s="12" t="s">
        <v>344</v>
      </c>
      <c r="E71" s="12" t="s">
        <v>345</v>
      </c>
      <c r="F71" s="12" t="s">
        <v>346</v>
      </c>
      <c r="G71" s="12"/>
      <c r="H71" s="12">
        <v>19.07</v>
      </c>
      <c r="I71" s="12">
        <v>4.93</v>
      </c>
      <c r="J71" s="12">
        <v>19.07</v>
      </c>
      <c r="K71" s="12">
        <v>0</v>
      </c>
      <c r="L71" s="12">
        <v>51.33</v>
      </c>
      <c r="M71" s="12">
        <v>5</v>
      </c>
      <c r="N71" s="12">
        <v>0</v>
      </c>
      <c r="O71" s="12">
        <v>77</v>
      </c>
      <c r="P71" s="12">
        <v>3</v>
      </c>
      <c r="Q71" s="12">
        <v>1</v>
      </c>
      <c r="R71" s="12">
        <v>1</v>
      </c>
      <c r="S71" s="12">
        <v>87</v>
      </c>
      <c r="T71" s="12">
        <v>0</v>
      </c>
      <c r="U71">
        <f t="shared" si="4"/>
        <v>1086.2699999999998</v>
      </c>
      <c r="V71" s="23">
        <f>'Listado Equipos'!$B$9-W71</f>
        <v>30036.27</v>
      </c>
      <c r="W71">
        <f t="shared" si="3"/>
        <v>5563.73</v>
      </c>
      <c r="X71">
        <f t="shared" si="5"/>
        <v>71</v>
      </c>
    </row>
    <row r="72" spans="1:24" ht="17.399999999999999" x14ac:dyDescent="0.3">
      <c r="A72" s="11">
        <v>45056</v>
      </c>
      <c r="B72" s="12">
        <v>251095</v>
      </c>
      <c r="C72" s="12" t="s">
        <v>343</v>
      </c>
      <c r="D72" s="12" t="s">
        <v>344</v>
      </c>
      <c r="E72" s="12" t="s">
        <v>345</v>
      </c>
      <c r="F72" s="12" t="s">
        <v>346</v>
      </c>
      <c r="G72" s="12"/>
      <c r="H72" s="12">
        <v>22.1</v>
      </c>
      <c r="I72" s="12">
        <v>1.9</v>
      </c>
      <c r="J72" s="12">
        <v>21.58</v>
      </c>
      <c r="K72" s="12">
        <v>0.52</v>
      </c>
      <c r="L72" s="12">
        <v>68.42</v>
      </c>
      <c r="M72" s="12">
        <v>5</v>
      </c>
      <c r="N72" s="12">
        <v>0</v>
      </c>
      <c r="O72" s="12">
        <v>166</v>
      </c>
      <c r="P72" s="12">
        <v>13</v>
      </c>
      <c r="Q72" s="12">
        <v>1</v>
      </c>
      <c r="R72" s="12">
        <v>2</v>
      </c>
      <c r="S72" s="12">
        <v>188</v>
      </c>
      <c r="T72" s="12">
        <v>0</v>
      </c>
      <c r="U72">
        <f t="shared" si="4"/>
        <v>1108.3699999999997</v>
      </c>
      <c r="V72" s="23">
        <f>'Listado Equipos'!$B$9-W72</f>
        <v>30054.27</v>
      </c>
      <c r="W72">
        <f t="shared" si="3"/>
        <v>5545.73</v>
      </c>
      <c r="X72">
        <f t="shared" si="5"/>
        <v>72</v>
      </c>
    </row>
    <row r="73" spans="1:24" ht="17.399999999999999" x14ac:dyDescent="0.3">
      <c r="A73" s="11">
        <v>45057</v>
      </c>
      <c r="B73" s="12">
        <v>251095</v>
      </c>
      <c r="C73" s="12" t="s">
        <v>343</v>
      </c>
      <c r="D73" s="12" t="s">
        <v>344</v>
      </c>
      <c r="E73" s="12" t="s">
        <v>345</v>
      </c>
      <c r="F73" s="12" t="s">
        <v>346</v>
      </c>
      <c r="G73" s="12"/>
      <c r="H73" s="12">
        <v>5.0199999999999996</v>
      </c>
      <c r="I73" s="12">
        <v>18.98</v>
      </c>
      <c r="J73" s="12">
        <v>4.63</v>
      </c>
      <c r="K73" s="12">
        <v>0.38</v>
      </c>
      <c r="L73" s="12">
        <v>10.53</v>
      </c>
      <c r="M73" s="12">
        <v>6</v>
      </c>
      <c r="N73" s="12">
        <v>0</v>
      </c>
      <c r="O73" s="12">
        <v>31</v>
      </c>
      <c r="P73" s="12">
        <v>0</v>
      </c>
      <c r="Q73" s="12">
        <v>0</v>
      </c>
      <c r="R73" s="12">
        <v>0</v>
      </c>
      <c r="S73" s="12">
        <v>39</v>
      </c>
      <c r="T73" s="12">
        <v>0</v>
      </c>
      <c r="U73">
        <f t="shared" si="4"/>
        <v>1113.3899999999996</v>
      </c>
      <c r="V73" s="23">
        <f>'Listado Equipos'!$B$9-W73</f>
        <v>30076.1</v>
      </c>
      <c r="W73">
        <f t="shared" si="3"/>
        <v>5523.9</v>
      </c>
      <c r="X73">
        <f t="shared" si="5"/>
        <v>73</v>
      </c>
    </row>
    <row r="74" spans="1:24" ht="17.399999999999999" x14ac:dyDescent="0.3">
      <c r="A74" s="11">
        <v>45058</v>
      </c>
      <c r="B74" s="12">
        <v>251095</v>
      </c>
      <c r="C74" s="12" t="s">
        <v>343</v>
      </c>
      <c r="D74" s="12" t="s">
        <v>344</v>
      </c>
      <c r="E74" s="12" t="s">
        <v>345</v>
      </c>
      <c r="F74" s="12" t="s">
        <v>346</v>
      </c>
      <c r="G74" s="12"/>
      <c r="H74" s="12">
        <v>0.03</v>
      </c>
      <c r="I74" s="12">
        <v>23.97</v>
      </c>
      <c r="J74" s="12">
        <v>0.03</v>
      </c>
      <c r="K74" s="12">
        <v>0</v>
      </c>
      <c r="L74" s="12">
        <v>0</v>
      </c>
      <c r="M74" s="12">
        <v>0</v>
      </c>
      <c r="N74" s="12">
        <v>0</v>
      </c>
      <c r="O74" s="12">
        <v>0</v>
      </c>
      <c r="P74" s="12">
        <v>0</v>
      </c>
      <c r="Q74" s="12">
        <v>0</v>
      </c>
      <c r="R74" s="12">
        <v>0</v>
      </c>
      <c r="S74" s="12">
        <v>0</v>
      </c>
      <c r="T74" s="12">
        <v>0</v>
      </c>
      <c r="U74">
        <f t="shared" si="4"/>
        <v>1113.4199999999996</v>
      </c>
      <c r="V74" s="23">
        <f>'Listado Equipos'!$B$9-W74</f>
        <v>30083.52</v>
      </c>
      <c r="W74">
        <f t="shared" si="3"/>
        <v>5516.48</v>
      </c>
      <c r="X74">
        <f t="shared" si="5"/>
        <v>74</v>
      </c>
    </row>
    <row r="75" spans="1:24" ht="17.399999999999999" x14ac:dyDescent="0.3">
      <c r="A75" s="11">
        <v>45059</v>
      </c>
      <c r="B75" s="12">
        <v>251095</v>
      </c>
      <c r="C75" s="12" t="s">
        <v>343</v>
      </c>
      <c r="D75" s="12" t="s">
        <v>344</v>
      </c>
      <c r="E75" s="12" t="s">
        <v>345</v>
      </c>
      <c r="F75" s="12" t="s">
        <v>346</v>
      </c>
      <c r="G75" s="12"/>
      <c r="H75" s="12">
        <v>0.02</v>
      </c>
      <c r="I75" s="12">
        <v>23.98</v>
      </c>
      <c r="J75" s="12">
        <v>0.02</v>
      </c>
      <c r="K75" s="12">
        <v>0</v>
      </c>
      <c r="L75" s="12">
        <v>0.02</v>
      </c>
      <c r="M75" s="12">
        <v>0</v>
      </c>
      <c r="N75" s="12">
        <v>0</v>
      </c>
      <c r="O75" s="12">
        <v>0</v>
      </c>
      <c r="P75" s="12">
        <v>0</v>
      </c>
      <c r="Q75" s="12">
        <v>0</v>
      </c>
      <c r="R75" s="12">
        <v>0</v>
      </c>
      <c r="S75" s="12">
        <v>0</v>
      </c>
      <c r="T75" s="12">
        <v>0</v>
      </c>
      <c r="U75">
        <f t="shared" si="4"/>
        <v>1113.4399999999996</v>
      </c>
      <c r="V75" s="23">
        <f>'Listado Equipos'!$B$9-W75</f>
        <v>30102.82</v>
      </c>
      <c r="W75">
        <f t="shared" si="3"/>
        <v>5497.1799999999994</v>
      </c>
      <c r="X75">
        <f t="shared" si="5"/>
        <v>75</v>
      </c>
    </row>
    <row r="76" spans="1:24" ht="17.399999999999999" x14ac:dyDescent="0.3">
      <c r="A76" s="11">
        <v>45061</v>
      </c>
      <c r="B76" s="12">
        <v>251095</v>
      </c>
      <c r="C76" s="12" t="s">
        <v>343</v>
      </c>
      <c r="D76" s="12" t="s">
        <v>344</v>
      </c>
      <c r="E76" s="12" t="s">
        <v>345</v>
      </c>
      <c r="F76" s="12" t="s">
        <v>346</v>
      </c>
      <c r="G76" s="12"/>
      <c r="H76" s="12">
        <v>0.27</v>
      </c>
      <c r="I76" s="12">
        <v>23.73</v>
      </c>
      <c r="J76" s="12">
        <v>0</v>
      </c>
      <c r="K76" s="12">
        <v>0.27</v>
      </c>
      <c r="L76" s="12">
        <v>0</v>
      </c>
      <c r="M76" s="12">
        <v>0</v>
      </c>
      <c r="N76" s="12">
        <v>0</v>
      </c>
      <c r="O76" s="12">
        <v>0</v>
      </c>
      <c r="P76" s="12">
        <v>0</v>
      </c>
      <c r="Q76" s="12">
        <v>0</v>
      </c>
      <c r="R76" s="12">
        <v>1</v>
      </c>
      <c r="S76" s="12">
        <v>0</v>
      </c>
      <c r="T76" s="12">
        <v>0</v>
      </c>
      <c r="U76">
        <f t="shared" si="4"/>
        <v>1113.7099999999996</v>
      </c>
      <c r="V76" s="23">
        <f>'Listado Equipos'!$B$9-W76</f>
        <v>30122.34</v>
      </c>
      <c r="W76">
        <f t="shared" si="3"/>
        <v>5477.6599999999989</v>
      </c>
      <c r="X76">
        <f t="shared" si="5"/>
        <v>76</v>
      </c>
    </row>
    <row r="77" spans="1:24" ht="17.399999999999999" x14ac:dyDescent="0.3">
      <c r="A77" s="11">
        <v>45062</v>
      </c>
      <c r="B77" s="12">
        <v>251095</v>
      </c>
      <c r="C77" s="12" t="s">
        <v>343</v>
      </c>
      <c r="D77" s="12" t="s">
        <v>344</v>
      </c>
      <c r="E77" s="12" t="s">
        <v>345</v>
      </c>
      <c r="F77" s="12" t="s">
        <v>346</v>
      </c>
      <c r="G77" s="12"/>
      <c r="H77" s="12">
        <v>0</v>
      </c>
      <c r="I77" s="12">
        <v>24</v>
      </c>
      <c r="J77" s="12">
        <v>0</v>
      </c>
      <c r="K77" s="12">
        <v>0</v>
      </c>
      <c r="L77" s="12">
        <v>0</v>
      </c>
      <c r="M77" s="12">
        <v>0</v>
      </c>
      <c r="N77" s="12">
        <v>0</v>
      </c>
      <c r="O77" s="12">
        <v>0</v>
      </c>
      <c r="P77" s="12">
        <v>0</v>
      </c>
      <c r="Q77" s="12">
        <v>0</v>
      </c>
      <c r="R77" s="12">
        <v>0</v>
      </c>
      <c r="S77" s="12">
        <v>0</v>
      </c>
      <c r="T77" s="12">
        <v>0</v>
      </c>
      <c r="U77">
        <f t="shared" si="4"/>
        <v>1113.7099999999996</v>
      </c>
      <c r="V77" s="23">
        <f>'Listado Equipos'!$B$9-W77</f>
        <v>30142.120000000003</v>
      </c>
      <c r="W77">
        <f t="shared" si="3"/>
        <v>5457.8799999999992</v>
      </c>
      <c r="X77">
        <f t="shared" si="5"/>
        <v>77</v>
      </c>
    </row>
    <row r="78" spans="1:24" ht="17.399999999999999" x14ac:dyDescent="0.3">
      <c r="A78" s="11">
        <v>45063</v>
      </c>
      <c r="B78" s="12">
        <v>251095</v>
      </c>
      <c r="C78" s="12" t="s">
        <v>343</v>
      </c>
      <c r="D78" s="12" t="s">
        <v>344</v>
      </c>
      <c r="E78" s="12" t="s">
        <v>345</v>
      </c>
      <c r="F78" s="12" t="s">
        <v>346</v>
      </c>
      <c r="G78" s="12"/>
      <c r="H78" s="12">
        <v>0</v>
      </c>
      <c r="I78" s="12">
        <v>24</v>
      </c>
      <c r="J78" s="12">
        <v>0</v>
      </c>
      <c r="K78" s="12">
        <v>0</v>
      </c>
      <c r="L78" s="12">
        <v>0</v>
      </c>
      <c r="M78" s="12">
        <v>0</v>
      </c>
      <c r="N78" s="12">
        <v>0</v>
      </c>
      <c r="O78" s="12">
        <v>0</v>
      </c>
      <c r="P78" s="12">
        <v>0</v>
      </c>
      <c r="Q78" s="12">
        <v>0</v>
      </c>
      <c r="R78" s="12">
        <v>0</v>
      </c>
      <c r="S78" s="12">
        <v>0</v>
      </c>
      <c r="T78" s="12">
        <v>0</v>
      </c>
      <c r="U78">
        <f t="shared" si="4"/>
        <v>1113.7099999999996</v>
      </c>
      <c r="V78" s="23">
        <f>'Listado Equipos'!$B$9-W78</f>
        <v>30159.050000000003</v>
      </c>
      <c r="W78">
        <f t="shared" si="3"/>
        <v>5440.9499999999989</v>
      </c>
      <c r="X78">
        <f t="shared" si="5"/>
        <v>78</v>
      </c>
    </row>
    <row r="79" spans="1:24" ht="17.399999999999999" x14ac:dyDescent="0.3">
      <c r="A79" s="11">
        <v>45064</v>
      </c>
      <c r="B79" s="12">
        <v>251095</v>
      </c>
      <c r="C79" s="12" t="s">
        <v>343</v>
      </c>
      <c r="D79" s="12" t="s">
        <v>344</v>
      </c>
      <c r="E79" s="12" t="s">
        <v>345</v>
      </c>
      <c r="F79" s="12" t="s">
        <v>346</v>
      </c>
      <c r="G79" s="12"/>
      <c r="H79" s="12">
        <v>0.03</v>
      </c>
      <c r="I79" s="12">
        <v>23.97</v>
      </c>
      <c r="J79" s="12">
        <v>0</v>
      </c>
      <c r="K79" s="12">
        <v>0.03</v>
      </c>
      <c r="L79" s="12">
        <v>0</v>
      </c>
      <c r="M79" s="12">
        <v>0</v>
      </c>
      <c r="N79" s="12">
        <v>0</v>
      </c>
      <c r="O79" s="12">
        <v>0</v>
      </c>
      <c r="P79" s="12">
        <v>0</v>
      </c>
      <c r="Q79" s="12">
        <v>0</v>
      </c>
      <c r="R79" s="12">
        <v>0</v>
      </c>
      <c r="S79" s="12">
        <v>0</v>
      </c>
      <c r="T79" s="12">
        <v>0</v>
      </c>
      <c r="U79">
        <f t="shared" si="4"/>
        <v>1113.7399999999996</v>
      </c>
      <c r="V79" s="23">
        <f>'Listado Equipos'!$B$9-W79</f>
        <v>30179.03</v>
      </c>
      <c r="W79">
        <f t="shared" si="3"/>
        <v>5420.9699999999993</v>
      </c>
      <c r="X79">
        <f t="shared" si="5"/>
        <v>79</v>
      </c>
    </row>
    <row r="80" spans="1:24" ht="17.399999999999999" x14ac:dyDescent="0.3">
      <c r="A80" s="11">
        <v>45065</v>
      </c>
      <c r="B80" s="12">
        <v>251095</v>
      </c>
      <c r="C80" s="12" t="s">
        <v>343</v>
      </c>
      <c r="D80" s="12" t="s">
        <v>344</v>
      </c>
      <c r="E80" s="12" t="s">
        <v>345</v>
      </c>
      <c r="F80" s="12" t="s">
        <v>346</v>
      </c>
      <c r="G80" s="12"/>
      <c r="H80" s="12">
        <v>0</v>
      </c>
      <c r="I80" s="12">
        <v>24</v>
      </c>
      <c r="J80" s="12">
        <v>0</v>
      </c>
      <c r="K80" s="12">
        <v>0</v>
      </c>
      <c r="L80" s="12">
        <v>0</v>
      </c>
      <c r="M80" s="12">
        <v>0</v>
      </c>
      <c r="N80" s="12">
        <v>0</v>
      </c>
      <c r="O80" s="12">
        <v>0</v>
      </c>
      <c r="P80" s="12">
        <v>0</v>
      </c>
      <c r="Q80" s="12">
        <v>0</v>
      </c>
      <c r="R80" s="12">
        <v>0</v>
      </c>
      <c r="S80" s="12">
        <v>0</v>
      </c>
      <c r="T80" s="12">
        <v>0</v>
      </c>
      <c r="U80">
        <f t="shared" si="4"/>
        <v>1113.7399999999996</v>
      </c>
      <c r="V80" s="23">
        <f>'Listado Equipos'!$B$9-W80</f>
        <v>30197.86</v>
      </c>
      <c r="W80">
        <f t="shared" si="3"/>
        <v>5402.1399999999994</v>
      </c>
      <c r="X80">
        <f t="shared" si="5"/>
        <v>80</v>
      </c>
    </row>
    <row r="81" spans="1:24" ht="17.399999999999999" x14ac:dyDescent="0.3">
      <c r="A81" s="11">
        <v>45066</v>
      </c>
      <c r="B81" s="12">
        <v>251095</v>
      </c>
      <c r="C81" s="12" t="s">
        <v>343</v>
      </c>
      <c r="D81" s="12" t="s">
        <v>344</v>
      </c>
      <c r="E81" s="12" t="s">
        <v>345</v>
      </c>
      <c r="F81" s="12" t="s">
        <v>346</v>
      </c>
      <c r="G81" s="12"/>
      <c r="H81" s="12">
        <v>0</v>
      </c>
      <c r="I81" s="12">
        <v>24</v>
      </c>
      <c r="J81" s="12">
        <v>0</v>
      </c>
      <c r="K81" s="12">
        <v>0</v>
      </c>
      <c r="L81" s="12">
        <v>0</v>
      </c>
      <c r="M81" s="12">
        <v>0</v>
      </c>
      <c r="N81" s="12">
        <v>0</v>
      </c>
      <c r="O81" s="12">
        <v>0</v>
      </c>
      <c r="P81" s="12">
        <v>0</v>
      </c>
      <c r="Q81" s="12">
        <v>0</v>
      </c>
      <c r="R81" s="12">
        <v>0</v>
      </c>
      <c r="S81" s="12">
        <v>0</v>
      </c>
      <c r="T81" s="12">
        <v>0</v>
      </c>
      <c r="U81">
        <f t="shared" si="4"/>
        <v>1113.7399999999996</v>
      </c>
      <c r="V81" s="23">
        <f>'Listado Equipos'!$B$9-W81</f>
        <v>30209.99</v>
      </c>
      <c r="W81">
        <f t="shared" si="3"/>
        <v>5390.0099999999993</v>
      </c>
      <c r="X81">
        <f t="shared" si="5"/>
        <v>81</v>
      </c>
    </row>
    <row r="82" spans="1:24" ht="17.399999999999999" x14ac:dyDescent="0.3">
      <c r="A82" s="11">
        <v>45067</v>
      </c>
      <c r="B82" s="12">
        <v>251095</v>
      </c>
      <c r="C82" s="12" t="s">
        <v>343</v>
      </c>
      <c r="D82" s="12" t="s">
        <v>344</v>
      </c>
      <c r="E82" s="12" t="s">
        <v>345</v>
      </c>
      <c r="F82" s="12" t="s">
        <v>346</v>
      </c>
      <c r="G82" s="12"/>
      <c r="H82" s="12">
        <v>0</v>
      </c>
      <c r="I82" s="12">
        <v>24</v>
      </c>
      <c r="J82" s="12">
        <v>0</v>
      </c>
      <c r="K82" s="12">
        <v>0</v>
      </c>
      <c r="L82" s="12">
        <v>0</v>
      </c>
      <c r="M82" s="12">
        <v>0</v>
      </c>
      <c r="N82" s="12">
        <v>0</v>
      </c>
      <c r="O82" s="12">
        <v>0</v>
      </c>
      <c r="P82" s="12">
        <v>0</v>
      </c>
      <c r="Q82" s="12">
        <v>0</v>
      </c>
      <c r="R82" s="12">
        <v>0</v>
      </c>
      <c r="S82" s="12">
        <v>0</v>
      </c>
      <c r="T82" s="12">
        <v>0</v>
      </c>
      <c r="U82">
        <f t="shared" si="4"/>
        <v>1113.7399999999996</v>
      </c>
      <c r="V82" s="23">
        <f>'Listado Equipos'!$B$9-W82</f>
        <v>30229.170000000002</v>
      </c>
      <c r="W82">
        <f t="shared" si="3"/>
        <v>5370.829999999999</v>
      </c>
      <c r="X82">
        <f t="shared" si="5"/>
        <v>82</v>
      </c>
    </row>
    <row r="83" spans="1:24" ht="17.399999999999999" x14ac:dyDescent="0.3">
      <c r="A83" s="11">
        <v>45068</v>
      </c>
      <c r="B83" s="12">
        <v>251095</v>
      </c>
      <c r="C83" s="12" t="s">
        <v>343</v>
      </c>
      <c r="D83" s="12" t="s">
        <v>344</v>
      </c>
      <c r="E83" s="12" t="s">
        <v>345</v>
      </c>
      <c r="F83" s="12" t="s">
        <v>346</v>
      </c>
      <c r="G83" s="12"/>
      <c r="H83" s="12">
        <v>0</v>
      </c>
      <c r="I83" s="12">
        <v>24</v>
      </c>
      <c r="J83" s="12">
        <v>0</v>
      </c>
      <c r="K83" s="12">
        <v>0</v>
      </c>
      <c r="L83" s="12">
        <v>0</v>
      </c>
      <c r="M83" s="12">
        <v>0</v>
      </c>
      <c r="N83" s="12">
        <v>0</v>
      </c>
      <c r="O83" s="12">
        <v>0</v>
      </c>
      <c r="P83" s="12">
        <v>0</v>
      </c>
      <c r="Q83" s="12">
        <v>0</v>
      </c>
      <c r="R83" s="12">
        <v>0</v>
      </c>
      <c r="S83" s="12">
        <v>0</v>
      </c>
      <c r="T83" s="12">
        <v>0</v>
      </c>
      <c r="U83">
        <f t="shared" si="4"/>
        <v>1113.7399999999996</v>
      </c>
      <c r="V83" s="23">
        <f>'Listado Equipos'!$B$9-W83</f>
        <v>30249.59</v>
      </c>
      <c r="W83">
        <f t="shared" si="3"/>
        <v>5350.4099999999989</v>
      </c>
      <c r="X83">
        <f t="shared" si="5"/>
        <v>83</v>
      </c>
    </row>
    <row r="84" spans="1:24" ht="17.399999999999999" x14ac:dyDescent="0.3">
      <c r="A84" s="11">
        <v>45069</v>
      </c>
      <c r="B84" s="12">
        <v>251095</v>
      </c>
      <c r="C84" s="12" t="s">
        <v>343</v>
      </c>
      <c r="D84" s="12" t="s">
        <v>344</v>
      </c>
      <c r="E84" s="12" t="s">
        <v>345</v>
      </c>
      <c r="F84" s="12" t="s">
        <v>346</v>
      </c>
      <c r="G84" s="12"/>
      <c r="H84" s="12">
        <v>0</v>
      </c>
      <c r="I84" s="12">
        <v>24</v>
      </c>
      <c r="J84" s="12">
        <v>0</v>
      </c>
      <c r="K84" s="12">
        <v>0</v>
      </c>
      <c r="L84" s="12">
        <v>0</v>
      </c>
      <c r="M84" s="12">
        <v>0</v>
      </c>
      <c r="N84" s="12">
        <v>0</v>
      </c>
      <c r="O84" s="12">
        <v>0</v>
      </c>
      <c r="P84" s="12">
        <v>0</v>
      </c>
      <c r="Q84" s="12">
        <v>0</v>
      </c>
      <c r="R84" s="12">
        <v>0</v>
      </c>
      <c r="S84" s="12">
        <v>0</v>
      </c>
      <c r="T84" s="12">
        <v>0</v>
      </c>
      <c r="U84">
        <f t="shared" si="4"/>
        <v>1113.7399999999996</v>
      </c>
      <c r="V84" s="23">
        <f>'Listado Equipos'!$B$9-W84</f>
        <v>30269.870000000003</v>
      </c>
      <c r="W84">
        <f t="shared" si="3"/>
        <v>5330.1299999999992</v>
      </c>
      <c r="X84">
        <f t="shared" si="5"/>
        <v>84</v>
      </c>
    </row>
    <row r="85" spans="1:24" ht="17.399999999999999" x14ac:dyDescent="0.3">
      <c r="A85" s="11">
        <v>45070</v>
      </c>
      <c r="B85" s="12">
        <v>251095</v>
      </c>
      <c r="C85" s="12" t="s">
        <v>343</v>
      </c>
      <c r="D85" s="12" t="s">
        <v>344</v>
      </c>
      <c r="E85" s="12" t="s">
        <v>345</v>
      </c>
      <c r="F85" s="12" t="s">
        <v>346</v>
      </c>
      <c r="G85" s="12"/>
      <c r="H85" s="12">
        <v>0</v>
      </c>
      <c r="I85" s="12">
        <v>24</v>
      </c>
      <c r="J85" s="12">
        <v>0</v>
      </c>
      <c r="K85" s="12">
        <v>0</v>
      </c>
      <c r="L85" s="12">
        <v>0</v>
      </c>
      <c r="M85" s="12">
        <v>0</v>
      </c>
      <c r="N85" s="12">
        <v>0</v>
      </c>
      <c r="O85" s="12">
        <v>0</v>
      </c>
      <c r="P85" s="12">
        <v>0</v>
      </c>
      <c r="Q85" s="12">
        <v>0</v>
      </c>
      <c r="R85" s="12">
        <v>0</v>
      </c>
      <c r="S85" s="12">
        <v>0</v>
      </c>
      <c r="T85" s="12">
        <v>0</v>
      </c>
      <c r="U85">
        <f t="shared" si="4"/>
        <v>1113.7399999999996</v>
      </c>
      <c r="V85" s="23">
        <f>'Listado Equipos'!$B$9-W85</f>
        <v>30291.02</v>
      </c>
      <c r="W85">
        <f t="shared" si="3"/>
        <v>5308.98</v>
      </c>
      <c r="X85">
        <f t="shared" si="5"/>
        <v>85</v>
      </c>
    </row>
    <row r="86" spans="1:24" ht="17.399999999999999" x14ac:dyDescent="0.3">
      <c r="A86" s="11">
        <v>45071</v>
      </c>
      <c r="B86" s="12">
        <v>251095</v>
      </c>
      <c r="C86" s="12" t="s">
        <v>343</v>
      </c>
      <c r="D86" s="12" t="s">
        <v>344</v>
      </c>
      <c r="E86" s="12" t="s">
        <v>345</v>
      </c>
      <c r="F86" s="12" t="s">
        <v>346</v>
      </c>
      <c r="G86" s="12"/>
      <c r="H86" s="12">
        <v>0</v>
      </c>
      <c r="I86" s="12">
        <v>24</v>
      </c>
      <c r="J86" s="12">
        <v>0</v>
      </c>
      <c r="K86" s="12">
        <v>0</v>
      </c>
      <c r="L86" s="12">
        <v>0</v>
      </c>
      <c r="M86" s="12">
        <v>0</v>
      </c>
      <c r="N86" s="12">
        <v>0</v>
      </c>
      <c r="O86" s="12">
        <v>0</v>
      </c>
      <c r="P86" s="12">
        <v>0</v>
      </c>
      <c r="Q86" s="12">
        <v>0</v>
      </c>
      <c r="R86" s="12">
        <v>0</v>
      </c>
      <c r="S86" s="12">
        <v>0</v>
      </c>
      <c r="T86" s="12">
        <v>0</v>
      </c>
      <c r="U86">
        <f t="shared" si="4"/>
        <v>1113.7399999999996</v>
      </c>
      <c r="V86" s="23">
        <f>'Listado Equipos'!$B$9-W86</f>
        <v>30311.5</v>
      </c>
      <c r="W86">
        <f t="shared" si="3"/>
        <v>5288.5</v>
      </c>
      <c r="X86">
        <f t="shared" si="5"/>
        <v>86</v>
      </c>
    </row>
    <row r="87" spans="1:24" ht="17.399999999999999" x14ac:dyDescent="0.3">
      <c r="A87" s="11">
        <v>45072</v>
      </c>
      <c r="B87" s="12">
        <v>251095</v>
      </c>
      <c r="C87" s="12" t="s">
        <v>343</v>
      </c>
      <c r="D87" s="12" t="s">
        <v>344</v>
      </c>
      <c r="E87" s="12" t="s">
        <v>345</v>
      </c>
      <c r="F87" s="12" t="s">
        <v>346</v>
      </c>
      <c r="G87" s="12"/>
      <c r="H87" s="12">
        <v>0</v>
      </c>
      <c r="I87" s="12">
        <v>24</v>
      </c>
      <c r="J87" s="12">
        <v>0</v>
      </c>
      <c r="K87" s="12">
        <v>0</v>
      </c>
      <c r="L87" s="12">
        <v>0</v>
      </c>
      <c r="M87" s="12">
        <v>0</v>
      </c>
      <c r="N87" s="12">
        <v>0</v>
      </c>
      <c r="O87" s="12">
        <v>0</v>
      </c>
      <c r="P87" s="12">
        <v>0</v>
      </c>
      <c r="Q87" s="12">
        <v>0</v>
      </c>
      <c r="R87" s="12">
        <v>0</v>
      </c>
      <c r="S87" s="12">
        <v>0</v>
      </c>
      <c r="T87" s="12">
        <v>0</v>
      </c>
      <c r="U87">
        <f t="shared" si="4"/>
        <v>1113.7399999999996</v>
      </c>
      <c r="V87" s="23">
        <f>'Listado Equipos'!$B$9-W87</f>
        <v>30330.48</v>
      </c>
      <c r="W87">
        <f t="shared" si="3"/>
        <v>5269.52</v>
      </c>
      <c r="X87">
        <f t="shared" si="5"/>
        <v>87</v>
      </c>
    </row>
    <row r="88" spans="1:24" ht="17.399999999999999" x14ac:dyDescent="0.3">
      <c r="A88" s="11">
        <v>45073</v>
      </c>
      <c r="B88" s="12">
        <v>251095</v>
      </c>
      <c r="C88" s="12" t="s">
        <v>343</v>
      </c>
      <c r="D88" s="12" t="s">
        <v>344</v>
      </c>
      <c r="E88" s="12" t="s">
        <v>345</v>
      </c>
      <c r="F88" s="12" t="s">
        <v>346</v>
      </c>
      <c r="G88" s="12"/>
      <c r="H88" s="12">
        <v>0</v>
      </c>
      <c r="I88" s="12">
        <v>24</v>
      </c>
      <c r="J88" s="12">
        <v>0</v>
      </c>
      <c r="K88" s="12">
        <v>0</v>
      </c>
      <c r="L88" s="12">
        <v>0</v>
      </c>
      <c r="M88" s="12">
        <v>0</v>
      </c>
      <c r="N88" s="12">
        <v>0</v>
      </c>
      <c r="O88" s="12">
        <v>0</v>
      </c>
      <c r="P88" s="12">
        <v>0</v>
      </c>
      <c r="Q88" s="12">
        <v>0</v>
      </c>
      <c r="R88" s="12">
        <v>0</v>
      </c>
      <c r="S88" s="12">
        <v>0</v>
      </c>
      <c r="T88" s="12">
        <v>0</v>
      </c>
      <c r="U88">
        <f t="shared" si="4"/>
        <v>1113.7399999999996</v>
      </c>
      <c r="V88" s="23">
        <f>'Listado Equipos'!$B$9-W88</f>
        <v>30335.15</v>
      </c>
      <c r="W88">
        <f t="shared" si="3"/>
        <v>5264.85</v>
      </c>
      <c r="X88">
        <f t="shared" si="5"/>
        <v>88</v>
      </c>
    </row>
    <row r="89" spans="1:24" ht="17.399999999999999" x14ac:dyDescent="0.3">
      <c r="A89" s="11">
        <v>45074</v>
      </c>
      <c r="B89" s="12">
        <v>251095</v>
      </c>
      <c r="C89" s="12" t="s">
        <v>343</v>
      </c>
      <c r="D89" s="12" t="s">
        <v>344</v>
      </c>
      <c r="E89" s="12" t="s">
        <v>345</v>
      </c>
      <c r="F89" s="12" t="s">
        <v>346</v>
      </c>
      <c r="G89" s="12"/>
      <c r="H89" s="12">
        <v>0</v>
      </c>
      <c r="I89" s="12">
        <v>24</v>
      </c>
      <c r="J89" s="12">
        <v>0</v>
      </c>
      <c r="K89" s="12">
        <v>0</v>
      </c>
      <c r="L89" s="12">
        <v>0</v>
      </c>
      <c r="M89" s="12">
        <v>0</v>
      </c>
      <c r="N89" s="12">
        <v>0</v>
      </c>
      <c r="O89" s="12">
        <v>0</v>
      </c>
      <c r="P89" s="12">
        <v>0</v>
      </c>
      <c r="Q89" s="12">
        <v>0</v>
      </c>
      <c r="R89" s="12">
        <v>0</v>
      </c>
      <c r="S89" s="12">
        <v>0</v>
      </c>
      <c r="T89" s="12">
        <v>0</v>
      </c>
      <c r="U89">
        <f t="shared" si="4"/>
        <v>1113.7399999999996</v>
      </c>
      <c r="V89" s="23">
        <f>'Listado Equipos'!$B$9-W89</f>
        <v>30348.23</v>
      </c>
      <c r="W89">
        <f t="shared" si="3"/>
        <v>5251.77</v>
      </c>
      <c r="X89">
        <f t="shared" si="5"/>
        <v>89</v>
      </c>
    </row>
    <row r="90" spans="1:24" ht="17.399999999999999" x14ac:dyDescent="0.3">
      <c r="A90" s="11">
        <v>45075</v>
      </c>
      <c r="B90" s="12">
        <v>251095</v>
      </c>
      <c r="C90" s="12" t="s">
        <v>343</v>
      </c>
      <c r="D90" s="12" t="s">
        <v>344</v>
      </c>
      <c r="E90" s="12" t="s">
        <v>345</v>
      </c>
      <c r="F90" s="12" t="s">
        <v>346</v>
      </c>
      <c r="G90" s="12"/>
      <c r="H90" s="12">
        <v>0</v>
      </c>
      <c r="I90" s="12">
        <v>24</v>
      </c>
      <c r="J90" s="12">
        <v>0</v>
      </c>
      <c r="K90" s="12">
        <v>0</v>
      </c>
      <c r="L90" s="12">
        <v>0</v>
      </c>
      <c r="M90" s="12">
        <v>0</v>
      </c>
      <c r="N90" s="12">
        <v>0</v>
      </c>
      <c r="O90" s="12">
        <v>0</v>
      </c>
      <c r="P90" s="12">
        <v>0</v>
      </c>
      <c r="Q90" s="12">
        <v>0</v>
      </c>
      <c r="R90" s="12">
        <v>0</v>
      </c>
      <c r="S90" s="12">
        <v>0</v>
      </c>
      <c r="T90" s="12">
        <v>0</v>
      </c>
      <c r="U90">
        <f t="shared" si="4"/>
        <v>1113.7399999999996</v>
      </c>
      <c r="V90" s="23">
        <f>'Listado Equipos'!$B$9-W90</f>
        <v>30363.26</v>
      </c>
      <c r="W90">
        <f t="shared" si="3"/>
        <v>5236.7400000000007</v>
      </c>
      <c r="X90">
        <f t="shared" si="5"/>
        <v>90</v>
      </c>
    </row>
    <row r="91" spans="1:24" ht="17.399999999999999" x14ac:dyDescent="0.3">
      <c r="A91" s="11">
        <v>45076</v>
      </c>
      <c r="B91" s="12">
        <v>251095</v>
      </c>
      <c r="C91" s="12" t="s">
        <v>343</v>
      </c>
      <c r="D91" s="12" t="s">
        <v>344</v>
      </c>
      <c r="E91" s="12" t="s">
        <v>345</v>
      </c>
      <c r="F91" s="12" t="s">
        <v>346</v>
      </c>
      <c r="G91" s="12"/>
      <c r="H91" s="12">
        <v>0</v>
      </c>
      <c r="I91" s="12">
        <v>24</v>
      </c>
      <c r="J91" s="12">
        <v>0</v>
      </c>
      <c r="K91" s="12">
        <v>0</v>
      </c>
      <c r="L91" s="12">
        <v>0</v>
      </c>
      <c r="M91" s="12">
        <v>0</v>
      </c>
      <c r="N91" s="12">
        <v>0</v>
      </c>
      <c r="O91" s="12">
        <v>0</v>
      </c>
      <c r="P91" s="12">
        <v>0</v>
      </c>
      <c r="Q91" s="12">
        <v>0</v>
      </c>
      <c r="R91" s="12">
        <v>0</v>
      </c>
      <c r="S91" s="12">
        <v>0</v>
      </c>
      <c r="T91" s="12">
        <v>0</v>
      </c>
      <c r="U91">
        <f t="shared" si="4"/>
        <v>1113.7399999999996</v>
      </c>
      <c r="V91" s="23">
        <f>'Listado Equipos'!$B$9-W91</f>
        <v>30363.26</v>
      </c>
      <c r="W91">
        <f t="shared" si="3"/>
        <v>5236.7400000000007</v>
      </c>
      <c r="X91">
        <f t="shared" si="5"/>
        <v>91</v>
      </c>
    </row>
    <row r="92" spans="1:24" ht="17.399999999999999" x14ac:dyDescent="0.3">
      <c r="A92" s="11">
        <v>45077</v>
      </c>
      <c r="B92" s="12">
        <v>251095</v>
      </c>
      <c r="C92" s="12" t="s">
        <v>343</v>
      </c>
      <c r="D92" s="12" t="s">
        <v>344</v>
      </c>
      <c r="E92" s="12" t="s">
        <v>345</v>
      </c>
      <c r="F92" s="12" t="s">
        <v>346</v>
      </c>
      <c r="G92" s="12"/>
      <c r="H92" s="12">
        <v>0.08</v>
      </c>
      <c r="I92" s="12">
        <v>23.92</v>
      </c>
      <c r="J92" s="12">
        <v>0</v>
      </c>
      <c r="K92" s="12">
        <v>0.08</v>
      </c>
      <c r="L92" s="12">
        <v>0</v>
      </c>
      <c r="M92" s="12">
        <v>0</v>
      </c>
      <c r="N92" s="12">
        <v>0</v>
      </c>
      <c r="O92" s="12">
        <v>0</v>
      </c>
      <c r="P92" s="12">
        <v>0</v>
      </c>
      <c r="Q92" s="12">
        <v>0</v>
      </c>
      <c r="R92" s="12">
        <v>1</v>
      </c>
      <c r="S92" s="12">
        <v>0</v>
      </c>
      <c r="T92" s="12">
        <v>0</v>
      </c>
      <c r="U92">
        <f t="shared" si="4"/>
        <v>1113.8199999999995</v>
      </c>
      <c r="V92" s="23">
        <f>'Listado Equipos'!$B$9-W92</f>
        <v>30363.329999999998</v>
      </c>
      <c r="W92">
        <f t="shared" si="3"/>
        <v>5236.670000000001</v>
      </c>
      <c r="X92">
        <f t="shared" si="5"/>
        <v>92</v>
      </c>
    </row>
    <row r="93" spans="1:24" ht="17.399999999999999" x14ac:dyDescent="0.3">
      <c r="A93" s="11">
        <v>45078</v>
      </c>
      <c r="B93" s="12">
        <v>251095</v>
      </c>
      <c r="C93" s="12" t="s">
        <v>343</v>
      </c>
      <c r="D93" s="12" t="s">
        <v>344</v>
      </c>
      <c r="E93" s="12" t="s">
        <v>345</v>
      </c>
      <c r="F93" s="12" t="s">
        <v>346</v>
      </c>
      <c r="G93" s="12"/>
      <c r="H93" s="12">
        <v>5.82</v>
      </c>
      <c r="I93" s="12">
        <v>18.18</v>
      </c>
      <c r="J93" s="12">
        <v>0</v>
      </c>
      <c r="K93" s="12">
        <v>5.82</v>
      </c>
      <c r="L93" s="12">
        <v>0</v>
      </c>
      <c r="M93" s="12">
        <v>0</v>
      </c>
      <c r="N93" s="12">
        <v>0</v>
      </c>
      <c r="O93" s="12">
        <v>0</v>
      </c>
      <c r="P93" s="12">
        <v>0</v>
      </c>
      <c r="Q93" s="12">
        <v>0</v>
      </c>
      <c r="R93" s="12">
        <v>61</v>
      </c>
      <c r="S93" s="12">
        <v>0</v>
      </c>
      <c r="T93" s="12">
        <v>1</v>
      </c>
      <c r="U93">
        <f t="shared" si="4"/>
        <v>1119.6399999999994</v>
      </c>
      <c r="V93" s="23">
        <f>'Listado Equipos'!$B$9-W93</f>
        <v>30363.329999999998</v>
      </c>
      <c r="W93">
        <f t="shared" si="3"/>
        <v>5236.670000000001</v>
      </c>
      <c r="X93">
        <f t="shared" si="5"/>
        <v>93</v>
      </c>
    </row>
    <row r="94" spans="1:24" ht="17.399999999999999" x14ac:dyDescent="0.3">
      <c r="A94" s="11">
        <v>45079</v>
      </c>
      <c r="B94" s="12">
        <v>251095</v>
      </c>
      <c r="C94" s="12" t="s">
        <v>343</v>
      </c>
      <c r="D94" s="12" t="s">
        <v>344</v>
      </c>
      <c r="E94" s="12" t="s">
        <v>345</v>
      </c>
      <c r="F94" s="12" t="s">
        <v>346</v>
      </c>
      <c r="G94" s="12"/>
      <c r="H94" s="12">
        <v>0</v>
      </c>
      <c r="I94" s="12">
        <v>24</v>
      </c>
      <c r="J94" s="12">
        <v>0</v>
      </c>
      <c r="K94" s="12">
        <v>0</v>
      </c>
      <c r="L94" s="12">
        <v>0</v>
      </c>
      <c r="M94" s="12">
        <v>0</v>
      </c>
      <c r="N94" s="12">
        <v>0</v>
      </c>
      <c r="O94" s="12">
        <v>0</v>
      </c>
      <c r="P94" s="12">
        <v>0</v>
      </c>
      <c r="Q94" s="12">
        <v>0</v>
      </c>
      <c r="R94" s="12">
        <v>0</v>
      </c>
      <c r="S94" s="12">
        <v>0</v>
      </c>
      <c r="T94" s="12">
        <v>0</v>
      </c>
      <c r="U94">
        <f t="shared" si="4"/>
        <v>1119.6399999999994</v>
      </c>
      <c r="V94" s="23">
        <f>'Listado Equipos'!$B$9-W94</f>
        <v>30363.329999999998</v>
      </c>
      <c r="W94">
        <f t="shared" si="3"/>
        <v>5236.670000000001</v>
      </c>
      <c r="X94">
        <f t="shared" si="5"/>
        <v>94</v>
      </c>
    </row>
    <row r="95" spans="1:24" ht="17.399999999999999" x14ac:dyDescent="0.3">
      <c r="A95" s="11">
        <v>45080</v>
      </c>
      <c r="B95" s="12">
        <v>251095</v>
      </c>
      <c r="C95" s="12" t="s">
        <v>343</v>
      </c>
      <c r="D95" s="12" t="s">
        <v>344</v>
      </c>
      <c r="E95" s="12" t="s">
        <v>345</v>
      </c>
      <c r="F95" s="12" t="s">
        <v>346</v>
      </c>
      <c r="G95" s="12"/>
      <c r="H95" s="12">
        <v>5.93</v>
      </c>
      <c r="I95" s="12">
        <v>18.07</v>
      </c>
      <c r="J95" s="12">
        <v>4.87</v>
      </c>
      <c r="K95" s="12">
        <v>1.07</v>
      </c>
      <c r="L95" s="12">
        <v>16.84</v>
      </c>
      <c r="M95" s="12">
        <v>5</v>
      </c>
      <c r="N95" s="12">
        <v>0</v>
      </c>
      <c r="O95" s="12">
        <v>26</v>
      </c>
      <c r="P95" s="12">
        <v>1</v>
      </c>
      <c r="Q95" s="12">
        <v>0</v>
      </c>
      <c r="R95" s="12">
        <v>2</v>
      </c>
      <c r="S95" s="12">
        <v>28</v>
      </c>
      <c r="T95" s="12">
        <v>0</v>
      </c>
      <c r="U95">
        <f t="shared" si="4"/>
        <v>1125.5699999999995</v>
      </c>
      <c r="V95" s="23">
        <f>'Listado Equipos'!$B$9-W95</f>
        <v>30363.329999999998</v>
      </c>
      <c r="W95">
        <f t="shared" si="3"/>
        <v>5236.670000000001</v>
      </c>
      <c r="X95">
        <f t="shared" si="5"/>
        <v>95</v>
      </c>
    </row>
    <row r="96" spans="1:24" ht="17.399999999999999" x14ac:dyDescent="0.3">
      <c r="A96" s="11">
        <v>45081</v>
      </c>
      <c r="B96" s="12">
        <v>251095</v>
      </c>
      <c r="C96" s="12" t="s">
        <v>343</v>
      </c>
      <c r="D96" s="12" t="s">
        <v>344</v>
      </c>
      <c r="E96" s="12" t="s">
        <v>345</v>
      </c>
      <c r="F96" s="12" t="s">
        <v>346</v>
      </c>
      <c r="G96" s="12"/>
      <c r="H96" s="12">
        <v>8.17</v>
      </c>
      <c r="I96" s="12">
        <v>15.83</v>
      </c>
      <c r="J96" s="12">
        <v>6.87</v>
      </c>
      <c r="K96" s="12">
        <v>1.3</v>
      </c>
      <c r="L96" s="12">
        <v>15.62</v>
      </c>
      <c r="M96" s="12">
        <v>5</v>
      </c>
      <c r="N96" s="12">
        <v>0</v>
      </c>
      <c r="O96" s="12">
        <v>18</v>
      </c>
      <c r="P96" s="12">
        <v>0</v>
      </c>
      <c r="Q96" s="12">
        <v>0</v>
      </c>
      <c r="R96" s="12">
        <v>0</v>
      </c>
      <c r="S96" s="12">
        <v>21</v>
      </c>
      <c r="T96" s="12">
        <v>0</v>
      </c>
      <c r="U96">
        <f t="shared" si="4"/>
        <v>1133.7399999999996</v>
      </c>
      <c r="V96" s="23">
        <f>'Listado Equipos'!$B$9-W96</f>
        <v>30369.379999999997</v>
      </c>
      <c r="W96">
        <f t="shared" si="3"/>
        <v>5230.6200000000008</v>
      </c>
      <c r="X96">
        <f t="shared" si="5"/>
        <v>96</v>
      </c>
    </row>
    <row r="97" spans="1:24" ht="17.399999999999999" x14ac:dyDescent="0.3">
      <c r="A97" s="11">
        <v>45082</v>
      </c>
      <c r="B97" s="12">
        <v>251095</v>
      </c>
      <c r="C97" s="12" t="s">
        <v>343</v>
      </c>
      <c r="D97" s="12" t="s">
        <v>344</v>
      </c>
      <c r="E97" s="12" t="s">
        <v>345</v>
      </c>
      <c r="F97" s="12" t="s">
        <v>346</v>
      </c>
      <c r="G97" s="12"/>
      <c r="H97" s="12">
        <v>16.97</v>
      </c>
      <c r="I97" s="12">
        <v>7.03</v>
      </c>
      <c r="J97" s="12">
        <v>16.03</v>
      </c>
      <c r="K97" s="12">
        <v>0.93</v>
      </c>
      <c r="L97" s="12">
        <v>62.94</v>
      </c>
      <c r="M97" s="12">
        <v>5</v>
      </c>
      <c r="N97" s="12">
        <v>0</v>
      </c>
      <c r="O97" s="12">
        <v>139</v>
      </c>
      <c r="P97" s="12">
        <v>15</v>
      </c>
      <c r="Q97" s="12">
        <v>6</v>
      </c>
      <c r="R97" s="12">
        <v>2</v>
      </c>
      <c r="S97" s="12">
        <v>159</v>
      </c>
      <c r="T97" s="12">
        <v>0</v>
      </c>
      <c r="U97">
        <f t="shared" si="4"/>
        <v>1150.7099999999996</v>
      </c>
      <c r="V97" s="23">
        <f>'Listado Equipos'!$B$9-W97</f>
        <v>30391.129999999997</v>
      </c>
      <c r="W97">
        <f t="shared" si="3"/>
        <v>5208.8700000000008</v>
      </c>
      <c r="X97">
        <f t="shared" si="5"/>
        <v>97</v>
      </c>
    </row>
    <row r="98" spans="1:24" ht="17.399999999999999" x14ac:dyDescent="0.3">
      <c r="A98" s="11">
        <v>45083</v>
      </c>
      <c r="B98" s="12">
        <v>251095</v>
      </c>
      <c r="C98" s="12" t="s">
        <v>343</v>
      </c>
      <c r="D98" s="12" t="s">
        <v>344</v>
      </c>
      <c r="E98" s="12" t="s">
        <v>345</v>
      </c>
      <c r="F98" s="12" t="s">
        <v>346</v>
      </c>
      <c r="G98" s="12"/>
      <c r="H98" s="12">
        <v>21.25</v>
      </c>
      <c r="I98" s="12">
        <v>2.75</v>
      </c>
      <c r="J98" s="12">
        <v>19.27</v>
      </c>
      <c r="K98" s="12">
        <v>1.98</v>
      </c>
      <c r="L98" s="12">
        <v>46.58</v>
      </c>
      <c r="M98" s="12">
        <v>5</v>
      </c>
      <c r="N98" s="12">
        <v>0</v>
      </c>
      <c r="O98" s="12">
        <v>70</v>
      </c>
      <c r="P98" s="12">
        <v>4</v>
      </c>
      <c r="Q98" s="12">
        <v>0</v>
      </c>
      <c r="R98" s="12">
        <v>6</v>
      </c>
      <c r="S98" s="12">
        <v>74</v>
      </c>
      <c r="T98" s="12">
        <v>0</v>
      </c>
      <c r="U98">
        <f t="shared" si="4"/>
        <v>1171.9599999999996</v>
      </c>
      <c r="V98" s="23">
        <f>'Listado Equipos'!$B$9-W98</f>
        <v>30410.18</v>
      </c>
      <c r="W98">
        <f t="shared" si="3"/>
        <v>5189.8200000000006</v>
      </c>
      <c r="X98">
        <f t="shared" si="5"/>
        <v>98</v>
      </c>
    </row>
    <row r="99" spans="1:24" ht="17.399999999999999" x14ac:dyDescent="0.3">
      <c r="A99" s="11">
        <v>45084</v>
      </c>
      <c r="B99" s="12">
        <v>251095</v>
      </c>
      <c r="C99" s="12" t="s">
        <v>343</v>
      </c>
      <c r="D99" s="12" t="s">
        <v>344</v>
      </c>
      <c r="E99" s="12" t="s">
        <v>345</v>
      </c>
      <c r="F99" s="12" t="s">
        <v>346</v>
      </c>
      <c r="G99" s="12"/>
      <c r="H99" s="12">
        <v>22.85</v>
      </c>
      <c r="I99" s="12">
        <v>1.1499999999999999</v>
      </c>
      <c r="J99" s="12">
        <v>21.48</v>
      </c>
      <c r="K99" s="12">
        <v>1.37</v>
      </c>
      <c r="L99" s="12">
        <v>77.27</v>
      </c>
      <c r="M99" s="12">
        <v>6</v>
      </c>
      <c r="N99" s="12">
        <v>0</v>
      </c>
      <c r="O99" s="12">
        <v>217</v>
      </c>
      <c r="P99" s="12">
        <v>19</v>
      </c>
      <c r="Q99" s="12">
        <v>12</v>
      </c>
      <c r="R99" s="12">
        <v>4</v>
      </c>
      <c r="S99" s="12">
        <v>262</v>
      </c>
      <c r="T99" s="12">
        <v>0</v>
      </c>
      <c r="U99">
        <f t="shared" si="4"/>
        <v>1194.8099999999995</v>
      </c>
      <c r="V99" s="23">
        <f>'Listado Equipos'!$B$9-W99</f>
        <v>30428.959999999999</v>
      </c>
      <c r="W99">
        <f t="shared" si="3"/>
        <v>5171.0400000000009</v>
      </c>
      <c r="X99">
        <f t="shared" si="5"/>
        <v>99</v>
      </c>
    </row>
    <row r="100" spans="1:24" ht="17.399999999999999" x14ac:dyDescent="0.3">
      <c r="A100" s="11">
        <v>45085</v>
      </c>
      <c r="B100" s="12">
        <v>251095</v>
      </c>
      <c r="C100" s="12" t="s">
        <v>343</v>
      </c>
      <c r="D100" s="12" t="s">
        <v>344</v>
      </c>
      <c r="E100" s="12" t="s">
        <v>345</v>
      </c>
      <c r="F100" s="12" t="s">
        <v>346</v>
      </c>
      <c r="G100" s="12"/>
      <c r="H100" s="12">
        <v>19.28</v>
      </c>
      <c r="I100" s="12">
        <v>4.72</v>
      </c>
      <c r="J100" s="12">
        <v>16.649999999999999</v>
      </c>
      <c r="K100" s="12">
        <v>2.63</v>
      </c>
      <c r="L100" s="12">
        <v>52.33</v>
      </c>
      <c r="M100" s="12">
        <v>5</v>
      </c>
      <c r="N100" s="12">
        <v>0</v>
      </c>
      <c r="O100" s="12">
        <v>80</v>
      </c>
      <c r="P100" s="12">
        <v>3</v>
      </c>
      <c r="Q100" s="12">
        <v>2</v>
      </c>
      <c r="R100" s="12">
        <v>4</v>
      </c>
      <c r="S100" s="12">
        <v>86</v>
      </c>
      <c r="T100" s="12">
        <v>0</v>
      </c>
      <c r="U100">
        <f t="shared" si="4"/>
        <v>1214.0899999999995</v>
      </c>
      <c r="V100" s="23">
        <f>'Listado Equipos'!$B$9-W100</f>
        <v>30444.36</v>
      </c>
      <c r="W100">
        <f t="shared" si="3"/>
        <v>5155.6400000000012</v>
      </c>
      <c r="X100">
        <f t="shared" si="5"/>
        <v>100</v>
      </c>
    </row>
    <row r="101" spans="1:24" ht="17.399999999999999" x14ac:dyDescent="0.3">
      <c r="A101" s="11">
        <v>45086</v>
      </c>
      <c r="B101" s="12">
        <v>251095</v>
      </c>
      <c r="C101" s="12" t="s">
        <v>343</v>
      </c>
      <c r="D101" s="12" t="s">
        <v>344</v>
      </c>
      <c r="E101" s="12" t="s">
        <v>345</v>
      </c>
      <c r="F101" s="12" t="s">
        <v>346</v>
      </c>
      <c r="G101" s="12"/>
      <c r="H101" s="12">
        <v>21.75</v>
      </c>
      <c r="I101" s="12">
        <v>2.25</v>
      </c>
      <c r="J101" s="12">
        <v>19.8</v>
      </c>
      <c r="K101" s="12">
        <v>1.95</v>
      </c>
      <c r="L101" s="12">
        <v>59.78</v>
      </c>
      <c r="M101" s="12">
        <v>5</v>
      </c>
      <c r="N101" s="12">
        <v>0</v>
      </c>
      <c r="O101" s="12">
        <v>126</v>
      </c>
      <c r="P101" s="12">
        <v>1</v>
      </c>
      <c r="Q101" s="12">
        <v>4</v>
      </c>
      <c r="R101" s="12">
        <v>1</v>
      </c>
      <c r="S101" s="12">
        <v>134</v>
      </c>
      <c r="T101" s="12">
        <v>0</v>
      </c>
      <c r="U101">
        <f t="shared" si="4"/>
        <v>1235.8399999999995</v>
      </c>
      <c r="V101" s="23">
        <f>'Listado Equipos'!$B$9-W101</f>
        <v>30444.44</v>
      </c>
      <c r="W101">
        <f t="shared" si="3"/>
        <v>5155.5600000000013</v>
      </c>
      <c r="X101">
        <f t="shared" si="5"/>
        <v>101</v>
      </c>
    </row>
    <row r="102" spans="1:24" ht="17.399999999999999" x14ac:dyDescent="0.3">
      <c r="A102" s="11">
        <v>45087</v>
      </c>
      <c r="B102" s="12">
        <v>251095</v>
      </c>
      <c r="C102" s="12" t="s">
        <v>343</v>
      </c>
      <c r="D102" s="12" t="s">
        <v>344</v>
      </c>
      <c r="E102" s="12" t="s">
        <v>345</v>
      </c>
      <c r="F102" s="12" t="s">
        <v>346</v>
      </c>
      <c r="G102" s="12"/>
      <c r="H102" s="12">
        <v>20.329999999999998</v>
      </c>
      <c r="I102" s="12">
        <v>3.67</v>
      </c>
      <c r="J102" s="12">
        <v>18.850000000000001</v>
      </c>
      <c r="K102" s="12">
        <v>1.48</v>
      </c>
      <c r="L102" s="12">
        <v>53.41</v>
      </c>
      <c r="M102" s="12">
        <v>5</v>
      </c>
      <c r="N102" s="12">
        <v>0</v>
      </c>
      <c r="O102" s="12">
        <v>135</v>
      </c>
      <c r="P102" s="12">
        <v>6</v>
      </c>
      <c r="Q102" s="12">
        <v>1</v>
      </c>
      <c r="R102" s="12">
        <v>5</v>
      </c>
      <c r="S102" s="12">
        <v>147</v>
      </c>
      <c r="T102" s="12">
        <v>0</v>
      </c>
      <c r="U102">
        <f t="shared" si="4"/>
        <v>1256.1699999999994</v>
      </c>
      <c r="V102" s="23">
        <f>'Listado Equipos'!$B$9-W102</f>
        <v>30462.44</v>
      </c>
      <c r="W102">
        <f t="shared" si="3"/>
        <v>5137.5600000000013</v>
      </c>
      <c r="X102">
        <f t="shared" si="5"/>
        <v>102</v>
      </c>
    </row>
    <row r="103" spans="1:24" ht="17.399999999999999" x14ac:dyDescent="0.3">
      <c r="A103" s="11">
        <v>45088</v>
      </c>
      <c r="B103" s="12">
        <v>251095</v>
      </c>
      <c r="C103" s="12" t="s">
        <v>343</v>
      </c>
      <c r="D103" s="12" t="s">
        <v>344</v>
      </c>
      <c r="E103" s="12" t="s">
        <v>345</v>
      </c>
      <c r="F103" s="12" t="s">
        <v>346</v>
      </c>
      <c r="G103" s="12"/>
      <c r="H103" s="12">
        <v>10.37</v>
      </c>
      <c r="I103" s="12">
        <v>13.63</v>
      </c>
      <c r="J103" s="12">
        <v>7.92</v>
      </c>
      <c r="K103" s="12">
        <v>2.4500000000000002</v>
      </c>
      <c r="L103" s="12">
        <v>26.8</v>
      </c>
      <c r="M103" s="12">
        <v>5</v>
      </c>
      <c r="N103" s="12">
        <v>0</v>
      </c>
      <c r="O103" s="12">
        <v>64</v>
      </c>
      <c r="P103" s="12">
        <v>0</v>
      </c>
      <c r="Q103" s="12">
        <v>1</v>
      </c>
      <c r="R103" s="12">
        <v>1</v>
      </c>
      <c r="S103" s="12">
        <v>68</v>
      </c>
      <c r="T103" s="12">
        <v>0</v>
      </c>
      <c r="U103">
        <f t="shared" si="4"/>
        <v>1266.5399999999993</v>
      </c>
      <c r="V103" s="23">
        <f>'Listado Equipos'!$B$9-W103</f>
        <v>30484.26</v>
      </c>
      <c r="W103">
        <f t="shared" si="3"/>
        <v>5115.7400000000016</v>
      </c>
      <c r="X103">
        <f t="shared" si="5"/>
        <v>103</v>
      </c>
    </row>
    <row r="104" spans="1:24" ht="17.399999999999999" x14ac:dyDescent="0.3">
      <c r="A104" s="11">
        <v>45089</v>
      </c>
      <c r="B104" s="12">
        <v>251095</v>
      </c>
      <c r="C104" s="12" t="s">
        <v>343</v>
      </c>
      <c r="D104" s="12" t="s">
        <v>344</v>
      </c>
      <c r="E104" s="12" t="s">
        <v>345</v>
      </c>
      <c r="F104" s="12" t="s">
        <v>346</v>
      </c>
      <c r="G104" s="12"/>
      <c r="H104" s="12">
        <v>11.35</v>
      </c>
      <c r="I104" s="12">
        <v>12.65</v>
      </c>
      <c r="J104" s="12">
        <v>9.7799999999999994</v>
      </c>
      <c r="K104" s="12">
        <v>1.57</v>
      </c>
      <c r="L104" s="12">
        <v>25.14</v>
      </c>
      <c r="M104" s="12">
        <v>5</v>
      </c>
      <c r="N104" s="12">
        <v>0</v>
      </c>
      <c r="O104" s="12">
        <v>25</v>
      </c>
      <c r="P104" s="12">
        <v>4</v>
      </c>
      <c r="Q104" s="12">
        <v>0</v>
      </c>
      <c r="R104" s="12">
        <v>1</v>
      </c>
      <c r="S104" s="12">
        <v>27</v>
      </c>
      <c r="T104" s="12">
        <v>0</v>
      </c>
      <c r="U104">
        <f t="shared" si="4"/>
        <v>1277.8899999999992</v>
      </c>
      <c r="V104" s="23">
        <f>'Listado Equipos'!$B$9-W104</f>
        <v>30506.71</v>
      </c>
      <c r="W104">
        <f t="shared" si="3"/>
        <v>5093.2900000000018</v>
      </c>
      <c r="X104">
        <f t="shared" si="5"/>
        <v>104</v>
      </c>
    </row>
    <row r="105" spans="1:24" ht="17.399999999999999" x14ac:dyDescent="0.3">
      <c r="A105" s="11">
        <v>45090</v>
      </c>
      <c r="B105" s="12">
        <v>251095</v>
      </c>
      <c r="C105" s="12" t="s">
        <v>343</v>
      </c>
      <c r="D105" s="12" t="s">
        <v>344</v>
      </c>
      <c r="E105" s="12" t="s">
        <v>345</v>
      </c>
      <c r="F105" s="12" t="s">
        <v>346</v>
      </c>
      <c r="G105" s="12"/>
      <c r="H105" s="12">
        <v>17.850000000000001</v>
      </c>
      <c r="I105" s="12">
        <v>6.15</v>
      </c>
      <c r="J105" s="12">
        <v>16.78</v>
      </c>
      <c r="K105" s="12">
        <v>1.07</v>
      </c>
      <c r="L105" s="12">
        <v>47.81</v>
      </c>
      <c r="M105" s="12">
        <v>5</v>
      </c>
      <c r="N105" s="12">
        <v>0</v>
      </c>
      <c r="O105" s="12">
        <v>109</v>
      </c>
      <c r="P105" s="12">
        <v>5</v>
      </c>
      <c r="Q105" s="12">
        <v>1</v>
      </c>
      <c r="R105" s="12">
        <v>0</v>
      </c>
      <c r="S105" s="12">
        <v>121</v>
      </c>
      <c r="T105" s="12">
        <v>0</v>
      </c>
      <c r="U105">
        <f t="shared" si="4"/>
        <v>1295.7399999999991</v>
      </c>
      <c r="V105" s="23">
        <f>'Listado Equipos'!$B$9-W105</f>
        <v>30528.89</v>
      </c>
      <c r="W105">
        <f t="shared" si="3"/>
        <v>5071.1100000000015</v>
      </c>
      <c r="X105">
        <f t="shared" si="5"/>
        <v>105</v>
      </c>
    </row>
    <row r="106" spans="1:24" ht="17.399999999999999" x14ac:dyDescent="0.3">
      <c r="A106" s="11">
        <v>45091</v>
      </c>
      <c r="B106" s="12">
        <v>251095</v>
      </c>
      <c r="C106" s="12" t="s">
        <v>343</v>
      </c>
      <c r="D106" s="12" t="s">
        <v>344</v>
      </c>
      <c r="E106" s="12" t="s">
        <v>345</v>
      </c>
      <c r="F106" s="12" t="s">
        <v>346</v>
      </c>
      <c r="G106" s="12"/>
      <c r="H106" s="12">
        <v>17.95</v>
      </c>
      <c r="I106" s="12">
        <v>6.05</v>
      </c>
      <c r="J106" s="12">
        <v>15.82</v>
      </c>
      <c r="K106" s="12">
        <v>2.13</v>
      </c>
      <c r="L106" s="12">
        <v>51.88</v>
      </c>
      <c r="M106" s="12">
        <v>5</v>
      </c>
      <c r="N106" s="12">
        <v>0</v>
      </c>
      <c r="O106" s="12">
        <v>94</v>
      </c>
      <c r="P106" s="12">
        <v>3</v>
      </c>
      <c r="Q106" s="12">
        <v>1</v>
      </c>
      <c r="R106" s="12">
        <v>2</v>
      </c>
      <c r="S106" s="12">
        <v>102</v>
      </c>
      <c r="T106" s="12">
        <v>0</v>
      </c>
      <c r="U106">
        <f t="shared" si="4"/>
        <v>1313.6899999999991</v>
      </c>
      <c r="V106" s="23">
        <f>'Listado Equipos'!$B$9-W106</f>
        <v>30550.86</v>
      </c>
      <c r="W106">
        <f t="shared" si="3"/>
        <v>5049.1400000000012</v>
      </c>
      <c r="X106">
        <f t="shared" si="5"/>
        <v>106</v>
      </c>
    </row>
    <row r="107" spans="1:24" ht="17.399999999999999" x14ac:dyDescent="0.3">
      <c r="A107" s="11">
        <v>45092</v>
      </c>
      <c r="B107" s="12">
        <v>251095</v>
      </c>
      <c r="C107" s="12" t="s">
        <v>343</v>
      </c>
      <c r="D107" s="12" t="s">
        <v>344</v>
      </c>
      <c r="E107" s="12" t="s">
        <v>345</v>
      </c>
      <c r="F107" s="12" t="s">
        <v>346</v>
      </c>
      <c r="G107" s="12"/>
      <c r="H107" s="12">
        <v>22.2</v>
      </c>
      <c r="I107" s="12">
        <v>1.8</v>
      </c>
      <c r="J107" s="12">
        <v>20.78</v>
      </c>
      <c r="K107" s="12">
        <v>1.42</v>
      </c>
      <c r="L107" s="12">
        <v>67.66</v>
      </c>
      <c r="M107" s="12">
        <v>5</v>
      </c>
      <c r="N107" s="12">
        <v>0</v>
      </c>
      <c r="O107" s="12">
        <v>2</v>
      </c>
      <c r="P107" s="12">
        <v>17</v>
      </c>
      <c r="Q107" s="12">
        <v>2</v>
      </c>
      <c r="R107" s="12">
        <v>0</v>
      </c>
      <c r="S107" s="12">
        <v>209</v>
      </c>
      <c r="T107" s="12">
        <v>0</v>
      </c>
      <c r="U107">
        <f t="shared" si="4"/>
        <v>1335.8899999999992</v>
      </c>
      <c r="V107" s="23">
        <f>'Listado Equipos'!$B$9-W107</f>
        <v>30568.239999999998</v>
      </c>
      <c r="W107">
        <f t="shared" si="3"/>
        <v>5031.7600000000011</v>
      </c>
      <c r="X107">
        <f t="shared" si="5"/>
        <v>107</v>
      </c>
    </row>
    <row r="108" spans="1:24" ht="17.399999999999999" x14ac:dyDescent="0.3">
      <c r="A108" s="11">
        <v>45093</v>
      </c>
      <c r="B108" s="12">
        <v>251095</v>
      </c>
      <c r="C108" s="12" t="s">
        <v>343</v>
      </c>
      <c r="D108" s="12" t="s">
        <v>344</v>
      </c>
      <c r="E108" s="12" t="s">
        <v>345</v>
      </c>
      <c r="F108" s="12" t="s">
        <v>346</v>
      </c>
      <c r="G108" s="12"/>
      <c r="H108" s="12">
        <v>20.32</v>
      </c>
      <c r="I108" s="12">
        <v>3.68</v>
      </c>
      <c r="J108" s="12">
        <v>18.95</v>
      </c>
      <c r="K108" s="12">
        <v>1.37</v>
      </c>
      <c r="L108" s="12">
        <v>63.14</v>
      </c>
      <c r="M108" s="12">
        <v>5</v>
      </c>
      <c r="N108" s="12">
        <v>0</v>
      </c>
      <c r="O108" s="12">
        <v>29</v>
      </c>
      <c r="P108" s="12">
        <v>3</v>
      </c>
      <c r="Q108" s="12">
        <v>0</v>
      </c>
      <c r="R108" s="12">
        <v>3</v>
      </c>
      <c r="S108" s="12">
        <v>184</v>
      </c>
      <c r="T108" s="12">
        <v>0</v>
      </c>
      <c r="U108">
        <f t="shared" si="4"/>
        <v>1356.2099999999991</v>
      </c>
      <c r="V108" s="23">
        <f>'Listado Equipos'!$B$9-W108</f>
        <v>30577.96</v>
      </c>
      <c r="W108">
        <f t="shared" si="3"/>
        <v>5022.0400000000009</v>
      </c>
      <c r="X108">
        <f t="shared" si="5"/>
        <v>108</v>
      </c>
    </row>
    <row r="109" spans="1:24" ht="17.399999999999999" x14ac:dyDescent="0.3">
      <c r="A109" s="11">
        <v>45094</v>
      </c>
      <c r="B109" s="12">
        <v>251095</v>
      </c>
      <c r="C109" s="12" t="s">
        <v>343</v>
      </c>
      <c r="D109" s="12" t="s">
        <v>344</v>
      </c>
      <c r="E109" s="12" t="s">
        <v>345</v>
      </c>
      <c r="F109" s="12" t="s">
        <v>346</v>
      </c>
      <c r="G109" s="12"/>
      <c r="H109" s="12">
        <v>17.97</v>
      </c>
      <c r="I109" s="12">
        <v>6.03</v>
      </c>
      <c r="J109" s="12">
        <v>16.88</v>
      </c>
      <c r="K109" s="12">
        <v>1.08</v>
      </c>
      <c r="L109" s="12">
        <v>52.62</v>
      </c>
      <c r="M109" s="12">
        <v>5</v>
      </c>
      <c r="N109" s="12">
        <v>0</v>
      </c>
      <c r="O109" s="12">
        <v>129</v>
      </c>
      <c r="P109" s="12">
        <v>4</v>
      </c>
      <c r="Q109" s="12">
        <v>3</v>
      </c>
      <c r="R109" s="12">
        <v>0</v>
      </c>
      <c r="S109" s="12">
        <v>148</v>
      </c>
      <c r="T109" s="12">
        <v>0</v>
      </c>
      <c r="U109">
        <f t="shared" si="4"/>
        <v>1374.1799999999992</v>
      </c>
      <c r="V109" s="23">
        <f>'Listado Equipos'!$B$9-W109</f>
        <v>30581.579999999998</v>
      </c>
      <c r="W109">
        <f t="shared" si="3"/>
        <v>5018.420000000001</v>
      </c>
      <c r="X109">
        <f t="shared" si="5"/>
        <v>109</v>
      </c>
    </row>
    <row r="110" spans="1:24" ht="17.399999999999999" x14ac:dyDescent="0.3">
      <c r="A110" s="11">
        <v>45095</v>
      </c>
      <c r="B110" s="12">
        <v>251095</v>
      </c>
      <c r="C110" s="12" t="s">
        <v>343</v>
      </c>
      <c r="D110" s="12" t="s">
        <v>344</v>
      </c>
      <c r="E110" s="12" t="s">
        <v>345</v>
      </c>
      <c r="F110" s="12" t="s">
        <v>346</v>
      </c>
      <c r="G110" s="12"/>
      <c r="H110" s="12">
        <v>4.93</v>
      </c>
      <c r="I110" s="12">
        <v>19.07</v>
      </c>
      <c r="J110" s="12">
        <v>3.53</v>
      </c>
      <c r="K110" s="12">
        <v>1.4</v>
      </c>
      <c r="L110" s="12">
        <v>12.54</v>
      </c>
      <c r="M110" s="12">
        <v>6</v>
      </c>
      <c r="N110" s="12">
        <v>0</v>
      </c>
      <c r="O110" s="12">
        <v>7</v>
      </c>
      <c r="P110" s="12">
        <v>0</v>
      </c>
      <c r="Q110" s="12">
        <v>0</v>
      </c>
      <c r="R110" s="12">
        <v>4</v>
      </c>
      <c r="S110" s="12">
        <v>10</v>
      </c>
      <c r="T110" s="12">
        <v>0</v>
      </c>
      <c r="U110">
        <f t="shared" si="4"/>
        <v>1379.1099999999992</v>
      </c>
      <c r="V110" s="23">
        <f>'Listado Equipos'!$B$9-W110</f>
        <v>30604.21</v>
      </c>
      <c r="W110">
        <f t="shared" si="3"/>
        <v>4995.7900000000009</v>
      </c>
      <c r="X110">
        <f t="shared" si="5"/>
        <v>110</v>
      </c>
    </row>
    <row r="111" spans="1:24" ht="17.399999999999999" x14ac:dyDescent="0.3">
      <c r="A111" s="11">
        <v>45096</v>
      </c>
      <c r="B111" s="12">
        <v>251095</v>
      </c>
      <c r="C111" s="12" t="s">
        <v>343</v>
      </c>
      <c r="D111" s="12" t="s">
        <v>344</v>
      </c>
      <c r="E111" s="12" t="s">
        <v>345</v>
      </c>
      <c r="F111" s="12" t="s">
        <v>346</v>
      </c>
      <c r="G111" s="12"/>
      <c r="H111" s="12">
        <v>16.57</v>
      </c>
      <c r="I111" s="12">
        <v>7.43</v>
      </c>
      <c r="J111" s="12">
        <v>14.98</v>
      </c>
      <c r="K111" s="12">
        <v>1.58</v>
      </c>
      <c r="L111" s="12">
        <v>50.12</v>
      </c>
      <c r="M111" s="12">
        <v>5</v>
      </c>
      <c r="N111" s="12">
        <v>0</v>
      </c>
      <c r="O111" s="12">
        <v>54</v>
      </c>
      <c r="P111" s="12">
        <v>0</v>
      </c>
      <c r="Q111" s="12">
        <v>0</v>
      </c>
      <c r="R111" s="12">
        <v>2</v>
      </c>
      <c r="S111" s="12">
        <v>56</v>
      </c>
      <c r="T111" s="12">
        <v>0</v>
      </c>
      <c r="U111">
        <f t="shared" si="4"/>
        <v>1395.6799999999992</v>
      </c>
      <c r="V111" s="23">
        <f>'Listado Equipos'!$B$9-W111</f>
        <v>30625.68</v>
      </c>
      <c r="W111">
        <f t="shared" si="3"/>
        <v>4974.3200000000006</v>
      </c>
      <c r="X111">
        <f t="shared" si="5"/>
        <v>111</v>
      </c>
    </row>
    <row r="112" spans="1:24" ht="17.399999999999999" x14ac:dyDescent="0.3">
      <c r="A112" s="11">
        <v>45097</v>
      </c>
      <c r="B112" s="12">
        <v>251095</v>
      </c>
      <c r="C112" s="12" t="s">
        <v>343</v>
      </c>
      <c r="D112" s="12" t="s">
        <v>344</v>
      </c>
      <c r="E112" s="12" t="s">
        <v>345</v>
      </c>
      <c r="F112" s="12" t="s">
        <v>346</v>
      </c>
      <c r="G112" s="12"/>
      <c r="H112" s="12">
        <v>20.47</v>
      </c>
      <c r="I112" s="12">
        <v>3.53</v>
      </c>
      <c r="J112" s="12">
        <v>18.7</v>
      </c>
      <c r="K112" s="12">
        <v>1.77</v>
      </c>
      <c r="L112" s="12">
        <v>61.96</v>
      </c>
      <c r="M112" s="12">
        <v>5</v>
      </c>
      <c r="N112" s="12">
        <v>0</v>
      </c>
      <c r="O112" s="12">
        <v>122</v>
      </c>
      <c r="P112" s="12">
        <v>6</v>
      </c>
      <c r="Q112" s="12">
        <v>0</v>
      </c>
      <c r="R112" s="12">
        <v>0</v>
      </c>
      <c r="S112" s="12">
        <v>137</v>
      </c>
      <c r="T112" s="12">
        <v>0</v>
      </c>
      <c r="U112">
        <f t="shared" si="4"/>
        <v>1416.1499999999992</v>
      </c>
      <c r="V112" s="23">
        <f>'Listado Equipos'!$B$9-W112</f>
        <v>30640.25</v>
      </c>
      <c r="W112">
        <f t="shared" si="3"/>
        <v>4959.7500000000009</v>
      </c>
      <c r="X112">
        <f t="shared" si="5"/>
        <v>112</v>
      </c>
    </row>
    <row r="113" spans="1:24" ht="17.399999999999999" x14ac:dyDescent="0.3">
      <c r="A113" s="11">
        <v>45098</v>
      </c>
      <c r="B113" s="12">
        <v>251095</v>
      </c>
      <c r="C113" s="12" t="s">
        <v>343</v>
      </c>
      <c r="D113" s="12" t="s">
        <v>344</v>
      </c>
      <c r="E113" s="12" t="s">
        <v>345</v>
      </c>
      <c r="F113" s="12" t="s">
        <v>346</v>
      </c>
      <c r="G113" s="12"/>
      <c r="H113" s="12">
        <v>22.22</v>
      </c>
      <c r="I113" s="12">
        <v>1.78</v>
      </c>
      <c r="J113" s="12">
        <v>20.47</v>
      </c>
      <c r="K113" s="12">
        <v>1.75</v>
      </c>
      <c r="L113" s="12">
        <v>77.67</v>
      </c>
      <c r="M113" s="12">
        <v>6</v>
      </c>
      <c r="N113" s="12">
        <v>0</v>
      </c>
      <c r="O113" s="12">
        <v>189</v>
      </c>
      <c r="P113" s="12">
        <v>14</v>
      </c>
      <c r="Q113" s="12">
        <v>0</v>
      </c>
      <c r="R113" s="12">
        <v>5</v>
      </c>
      <c r="S113" s="12">
        <v>215</v>
      </c>
      <c r="T113" s="12">
        <v>0</v>
      </c>
      <c r="U113">
        <f t="shared" si="4"/>
        <v>1438.3699999999992</v>
      </c>
      <c r="V113" s="23">
        <f>'Listado Equipos'!$B$9-W113</f>
        <v>30662.829999999998</v>
      </c>
      <c r="W113">
        <f t="shared" si="3"/>
        <v>4937.170000000001</v>
      </c>
      <c r="X113">
        <f t="shared" si="5"/>
        <v>113</v>
      </c>
    </row>
    <row r="114" spans="1:24" ht="17.399999999999999" x14ac:dyDescent="0.3">
      <c r="A114" s="11">
        <v>45099</v>
      </c>
      <c r="B114" s="12">
        <v>251095</v>
      </c>
      <c r="C114" s="12" t="s">
        <v>343</v>
      </c>
      <c r="D114" s="12" t="s">
        <v>344</v>
      </c>
      <c r="E114" s="12" t="s">
        <v>345</v>
      </c>
      <c r="F114" s="12" t="s">
        <v>346</v>
      </c>
      <c r="G114" s="12"/>
      <c r="H114" s="12">
        <v>11.47</v>
      </c>
      <c r="I114" s="12">
        <v>12.53</v>
      </c>
      <c r="J114" s="12">
        <v>9.25</v>
      </c>
      <c r="K114" s="12">
        <v>2.2200000000000002</v>
      </c>
      <c r="L114" s="12">
        <v>32.92</v>
      </c>
      <c r="M114" s="12">
        <v>5</v>
      </c>
      <c r="N114" s="12">
        <v>0</v>
      </c>
      <c r="O114" s="12">
        <v>35</v>
      </c>
      <c r="P114" s="12">
        <v>1</v>
      </c>
      <c r="Q114" s="12">
        <v>0</v>
      </c>
      <c r="R114" s="12">
        <v>7</v>
      </c>
      <c r="S114" s="12">
        <v>39</v>
      </c>
      <c r="T114" s="12">
        <v>0</v>
      </c>
      <c r="U114">
        <f t="shared" si="4"/>
        <v>1449.8399999999992</v>
      </c>
      <c r="V114" s="23">
        <f>'Listado Equipos'!$B$9-W114</f>
        <v>30677.8</v>
      </c>
      <c r="W114">
        <f t="shared" si="3"/>
        <v>4922.2000000000007</v>
      </c>
      <c r="X114">
        <f t="shared" si="5"/>
        <v>114</v>
      </c>
    </row>
    <row r="115" spans="1:24" ht="17.399999999999999" x14ac:dyDescent="0.3">
      <c r="A115" s="11">
        <v>45100</v>
      </c>
      <c r="B115" s="12">
        <v>251095</v>
      </c>
      <c r="C115" s="12" t="s">
        <v>343</v>
      </c>
      <c r="D115" s="12" t="s">
        <v>344</v>
      </c>
      <c r="E115" s="12" t="s">
        <v>345</v>
      </c>
      <c r="F115" s="12" t="s">
        <v>346</v>
      </c>
      <c r="G115" s="12"/>
      <c r="H115" s="12">
        <v>18.48</v>
      </c>
      <c r="I115" s="12">
        <v>5.52</v>
      </c>
      <c r="J115" s="12">
        <v>16.48</v>
      </c>
      <c r="K115" s="12">
        <v>2</v>
      </c>
      <c r="L115" s="12">
        <v>49.57</v>
      </c>
      <c r="M115" s="12">
        <v>4</v>
      </c>
      <c r="N115" s="12">
        <v>0</v>
      </c>
      <c r="O115" s="12">
        <v>43</v>
      </c>
      <c r="P115" s="12">
        <v>3</v>
      </c>
      <c r="Q115" s="12">
        <v>0</v>
      </c>
      <c r="R115" s="12">
        <v>3</v>
      </c>
      <c r="S115" s="12">
        <v>45</v>
      </c>
      <c r="T115" s="12">
        <v>0</v>
      </c>
      <c r="U115">
        <f t="shared" si="4"/>
        <v>1468.3199999999993</v>
      </c>
      <c r="V115" s="23">
        <f>'Listado Equipos'!$B$9-W115</f>
        <v>30678.5</v>
      </c>
      <c r="W115">
        <f t="shared" si="3"/>
        <v>4921.5000000000009</v>
      </c>
      <c r="X115">
        <f t="shared" si="5"/>
        <v>115</v>
      </c>
    </row>
    <row r="116" spans="1:24" ht="17.399999999999999" x14ac:dyDescent="0.3">
      <c r="A116" s="11">
        <v>45101</v>
      </c>
      <c r="B116" s="12">
        <v>251095</v>
      </c>
      <c r="C116" s="12" t="s">
        <v>343</v>
      </c>
      <c r="D116" s="12" t="s">
        <v>344</v>
      </c>
      <c r="E116" s="12" t="s">
        <v>345</v>
      </c>
      <c r="F116" s="12" t="s">
        <v>346</v>
      </c>
      <c r="G116" s="12"/>
      <c r="H116" s="12">
        <v>17.649999999999999</v>
      </c>
      <c r="I116" s="12">
        <v>6.35</v>
      </c>
      <c r="J116" s="12">
        <v>14.4</v>
      </c>
      <c r="K116" s="12">
        <v>3.25</v>
      </c>
      <c r="L116" s="12">
        <v>55.42</v>
      </c>
      <c r="M116" s="12">
        <v>6</v>
      </c>
      <c r="N116" s="12">
        <v>0</v>
      </c>
      <c r="O116" s="12">
        <v>135</v>
      </c>
      <c r="P116" s="12">
        <v>8</v>
      </c>
      <c r="Q116" s="12">
        <v>0</v>
      </c>
      <c r="R116" s="12">
        <v>4</v>
      </c>
      <c r="S116" s="12">
        <v>156</v>
      </c>
      <c r="T116" s="12">
        <v>0</v>
      </c>
      <c r="U116">
        <f t="shared" si="4"/>
        <v>1485.9699999999993</v>
      </c>
      <c r="V116" s="23">
        <f>'Listado Equipos'!$B$9-W116</f>
        <v>30691.55</v>
      </c>
      <c r="W116">
        <f t="shared" si="3"/>
        <v>4908.4500000000007</v>
      </c>
      <c r="X116">
        <f t="shared" si="5"/>
        <v>116</v>
      </c>
    </row>
    <row r="117" spans="1:24" ht="17.399999999999999" x14ac:dyDescent="0.3">
      <c r="A117" s="11">
        <v>45102</v>
      </c>
      <c r="B117" s="12">
        <v>251095</v>
      </c>
      <c r="C117" s="12" t="s">
        <v>343</v>
      </c>
      <c r="D117" s="12" t="s">
        <v>344</v>
      </c>
      <c r="E117" s="12" t="s">
        <v>345</v>
      </c>
      <c r="F117" s="12" t="s">
        <v>346</v>
      </c>
      <c r="G117" s="12"/>
      <c r="H117" s="12">
        <v>3.78</v>
      </c>
      <c r="I117" s="12">
        <v>20.22</v>
      </c>
      <c r="J117" s="12">
        <v>3.32</v>
      </c>
      <c r="K117" s="12">
        <v>0.47</v>
      </c>
      <c r="L117" s="12">
        <v>11.02</v>
      </c>
      <c r="M117" s="12">
        <v>5</v>
      </c>
      <c r="N117" s="12">
        <v>0</v>
      </c>
      <c r="O117" s="12">
        <v>7</v>
      </c>
      <c r="P117" s="12">
        <v>0</v>
      </c>
      <c r="Q117" s="12">
        <v>2</v>
      </c>
      <c r="R117" s="12">
        <v>2</v>
      </c>
      <c r="S117" s="12">
        <v>8</v>
      </c>
      <c r="T117" s="12">
        <v>0</v>
      </c>
      <c r="U117">
        <f t="shared" si="4"/>
        <v>1489.7499999999993</v>
      </c>
      <c r="V117" s="23">
        <f>'Listado Equipos'!$B$9-W117</f>
        <v>30710.48</v>
      </c>
      <c r="W117">
        <f t="shared" si="3"/>
        <v>4889.5200000000004</v>
      </c>
      <c r="X117">
        <f t="shared" si="5"/>
        <v>117</v>
      </c>
    </row>
    <row r="118" spans="1:24" ht="17.399999999999999" x14ac:dyDescent="0.3">
      <c r="A118" s="11">
        <v>45103</v>
      </c>
      <c r="B118" s="12">
        <v>251095</v>
      </c>
      <c r="C118" s="12" t="s">
        <v>343</v>
      </c>
      <c r="D118" s="12" t="s">
        <v>344</v>
      </c>
      <c r="E118" s="12" t="s">
        <v>345</v>
      </c>
      <c r="F118" s="12" t="s">
        <v>346</v>
      </c>
      <c r="G118" s="12"/>
      <c r="H118" s="12">
        <v>19.75</v>
      </c>
      <c r="I118" s="12">
        <v>4.25</v>
      </c>
      <c r="J118" s="12">
        <v>18.48</v>
      </c>
      <c r="K118" s="12">
        <v>1.27</v>
      </c>
      <c r="L118" s="12">
        <v>55.89</v>
      </c>
      <c r="M118" s="12">
        <v>5</v>
      </c>
      <c r="N118" s="12">
        <v>0</v>
      </c>
      <c r="O118" s="12">
        <v>98</v>
      </c>
      <c r="P118" s="12">
        <v>9</v>
      </c>
      <c r="Q118" s="12">
        <v>1</v>
      </c>
      <c r="R118" s="12">
        <v>1</v>
      </c>
      <c r="S118" s="12">
        <v>116</v>
      </c>
      <c r="T118" s="12">
        <v>0</v>
      </c>
      <c r="U118">
        <f t="shared" si="4"/>
        <v>1509.4999999999993</v>
      </c>
      <c r="V118" s="23">
        <f>'Listado Equipos'!$B$9-W118</f>
        <v>30730.65</v>
      </c>
      <c r="W118">
        <f t="shared" si="3"/>
        <v>4869.3500000000004</v>
      </c>
      <c r="X118">
        <f t="shared" si="5"/>
        <v>118</v>
      </c>
    </row>
    <row r="119" spans="1:24" ht="17.399999999999999" x14ac:dyDescent="0.3">
      <c r="A119" s="11">
        <v>45104</v>
      </c>
      <c r="B119" s="12">
        <v>251095</v>
      </c>
      <c r="C119" s="12" t="s">
        <v>343</v>
      </c>
      <c r="D119" s="12" t="s">
        <v>344</v>
      </c>
      <c r="E119" s="12" t="s">
        <v>345</v>
      </c>
      <c r="F119" s="12" t="s">
        <v>346</v>
      </c>
      <c r="G119" s="12"/>
      <c r="H119" s="12">
        <v>18.38</v>
      </c>
      <c r="I119" s="12">
        <v>5.62</v>
      </c>
      <c r="J119" s="12">
        <v>17.329999999999998</v>
      </c>
      <c r="K119" s="12">
        <v>1.05</v>
      </c>
      <c r="L119" s="12">
        <v>56.31</v>
      </c>
      <c r="M119" s="12">
        <v>5</v>
      </c>
      <c r="N119" s="12">
        <v>0</v>
      </c>
      <c r="O119" s="12">
        <v>117</v>
      </c>
      <c r="P119" s="12">
        <v>12</v>
      </c>
      <c r="Q119" s="12">
        <v>1</v>
      </c>
      <c r="R119" s="12">
        <v>0</v>
      </c>
      <c r="S119" s="12">
        <v>133</v>
      </c>
      <c r="T119" s="12">
        <v>0</v>
      </c>
      <c r="U119">
        <f t="shared" si="4"/>
        <v>1527.8799999999994</v>
      </c>
      <c r="V119" s="23">
        <f>'Listado Equipos'!$B$9-W119</f>
        <v>30751.629999999997</v>
      </c>
      <c r="W119">
        <f t="shared" si="3"/>
        <v>4848.3700000000008</v>
      </c>
      <c r="X119">
        <f t="shared" si="5"/>
        <v>119</v>
      </c>
    </row>
    <row r="120" spans="1:24" ht="17.399999999999999" x14ac:dyDescent="0.3">
      <c r="A120" s="11">
        <v>45105</v>
      </c>
      <c r="B120" s="12">
        <v>251095</v>
      </c>
      <c r="C120" s="12" t="s">
        <v>343</v>
      </c>
      <c r="D120" s="12" t="s">
        <v>344</v>
      </c>
      <c r="E120" s="12" t="s">
        <v>345</v>
      </c>
      <c r="F120" s="12" t="s">
        <v>346</v>
      </c>
      <c r="G120" s="12"/>
      <c r="H120" s="12">
        <v>21.32</v>
      </c>
      <c r="I120" s="12">
        <v>2.68</v>
      </c>
      <c r="J120" s="12">
        <v>19.13</v>
      </c>
      <c r="K120" s="12">
        <v>2.1800000000000002</v>
      </c>
      <c r="L120" s="12">
        <v>64.53</v>
      </c>
      <c r="M120" s="12">
        <v>5</v>
      </c>
      <c r="N120" s="12">
        <v>0</v>
      </c>
      <c r="O120" s="12">
        <v>147</v>
      </c>
      <c r="P120" s="12">
        <v>10</v>
      </c>
      <c r="Q120" s="12">
        <v>0</v>
      </c>
      <c r="R120" s="12">
        <v>2</v>
      </c>
      <c r="S120" s="12">
        <v>167</v>
      </c>
      <c r="T120" s="12">
        <v>0</v>
      </c>
      <c r="U120">
        <f t="shared" si="4"/>
        <v>1549.1999999999994</v>
      </c>
      <c r="V120" s="23">
        <f>'Listado Equipos'!$B$9-W120</f>
        <v>30773.91</v>
      </c>
      <c r="W120">
        <f t="shared" si="3"/>
        <v>4826.0900000000011</v>
      </c>
      <c r="X120">
        <f t="shared" si="5"/>
        <v>120</v>
      </c>
    </row>
    <row r="121" spans="1:24" ht="17.399999999999999" x14ac:dyDescent="0.3">
      <c r="A121" s="11">
        <v>45106</v>
      </c>
      <c r="B121" s="12">
        <v>251095</v>
      </c>
      <c r="C121" s="12" t="s">
        <v>343</v>
      </c>
      <c r="D121" s="12" t="s">
        <v>344</v>
      </c>
      <c r="E121" s="12" t="s">
        <v>345</v>
      </c>
      <c r="F121" s="12" t="s">
        <v>346</v>
      </c>
      <c r="G121" s="12"/>
      <c r="H121" s="12">
        <v>21.13</v>
      </c>
      <c r="I121" s="12">
        <v>2.87</v>
      </c>
      <c r="J121" s="12">
        <v>20.329999999999998</v>
      </c>
      <c r="K121" s="12">
        <v>0.8</v>
      </c>
      <c r="L121" s="12">
        <v>69.430000000000007</v>
      </c>
      <c r="M121" s="12">
        <v>4</v>
      </c>
      <c r="N121" s="12">
        <v>0</v>
      </c>
      <c r="O121" s="12">
        <v>109</v>
      </c>
      <c r="P121" s="12">
        <v>5</v>
      </c>
      <c r="Q121" s="12">
        <v>1</v>
      </c>
      <c r="R121" s="12">
        <v>2</v>
      </c>
      <c r="S121" s="12">
        <v>130</v>
      </c>
      <c r="T121" s="12">
        <v>0</v>
      </c>
      <c r="U121">
        <f t="shared" si="4"/>
        <v>1570.3299999999995</v>
      </c>
      <c r="V121" s="23">
        <f>'Listado Equipos'!$B$9-W121</f>
        <v>30791.23</v>
      </c>
      <c r="W121">
        <f t="shared" si="3"/>
        <v>4808.7700000000013</v>
      </c>
      <c r="X121">
        <f t="shared" si="5"/>
        <v>121</v>
      </c>
    </row>
    <row r="122" spans="1:24" ht="17.399999999999999" x14ac:dyDescent="0.3">
      <c r="A122" s="11">
        <v>45107</v>
      </c>
      <c r="B122" s="12">
        <v>251095</v>
      </c>
      <c r="C122" s="12" t="s">
        <v>343</v>
      </c>
      <c r="D122" s="12" t="s">
        <v>344</v>
      </c>
      <c r="E122" s="12" t="s">
        <v>345</v>
      </c>
      <c r="F122" s="12" t="s">
        <v>346</v>
      </c>
      <c r="G122" s="12"/>
      <c r="H122" s="12">
        <v>12.3</v>
      </c>
      <c r="I122" s="12">
        <v>11.7</v>
      </c>
      <c r="J122" s="12">
        <v>10.65</v>
      </c>
      <c r="K122" s="12">
        <v>1.65</v>
      </c>
      <c r="L122" s="12">
        <v>32.979999999999997</v>
      </c>
      <c r="M122" s="12">
        <v>5</v>
      </c>
      <c r="N122" s="12">
        <v>0</v>
      </c>
      <c r="O122" s="12">
        <v>38</v>
      </c>
      <c r="P122" s="12">
        <v>2</v>
      </c>
      <c r="Q122" s="12">
        <v>0</v>
      </c>
      <c r="R122" s="12">
        <v>1</v>
      </c>
      <c r="S122" s="12">
        <v>43</v>
      </c>
      <c r="T122" s="12">
        <v>0</v>
      </c>
      <c r="U122">
        <f t="shared" si="4"/>
        <v>1582.6299999999994</v>
      </c>
      <c r="V122" s="23">
        <f>'Listado Equipos'!$B$9-W122</f>
        <v>30795.03</v>
      </c>
      <c r="W122">
        <f t="shared" si="3"/>
        <v>4804.9700000000012</v>
      </c>
      <c r="X122">
        <f t="shared" si="5"/>
        <v>122</v>
      </c>
    </row>
    <row r="123" spans="1:24" ht="17.399999999999999" x14ac:dyDescent="0.3">
      <c r="A123" s="11">
        <v>45108</v>
      </c>
      <c r="B123" s="12">
        <v>251095</v>
      </c>
      <c r="C123" s="12" t="s">
        <v>343</v>
      </c>
      <c r="D123" s="12" t="s">
        <v>344</v>
      </c>
      <c r="E123" s="12" t="s">
        <v>345</v>
      </c>
      <c r="F123" s="12" t="s">
        <v>346</v>
      </c>
      <c r="G123" s="12"/>
      <c r="H123" s="12">
        <v>15.73</v>
      </c>
      <c r="I123" s="12">
        <v>8.27</v>
      </c>
      <c r="J123" s="12">
        <v>13.02</v>
      </c>
      <c r="K123" s="12">
        <v>2.72</v>
      </c>
      <c r="L123" s="12">
        <v>43.88</v>
      </c>
      <c r="M123" s="12">
        <v>6</v>
      </c>
      <c r="N123" s="12">
        <v>0</v>
      </c>
      <c r="O123" s="12">
        <v>106</v>
      </c>
      <c r="P123" s="12">
        <v>2</v>
      </c>
      <c r="Q123" s="12">
        <v>1</v>
      </c>
      <c r="R123" s="12">
        <v>1</v>
      </c>
      <c r="S123" s="12">
        <v>117</v>
      </c>
      <c r="T123" s="12">
        <v>0</v>
      </c>
      <c r="U123">
        <f t="shared" si="4"/>
        <v>1598.3599999999994</v>
      </c>
      <c r="V123" s="23">
        <f>'Listado Equipos'!$B$9-W123</f>
        <v>30805.759999999998</v>
      </c>
      <c r="W123">
        <f t="shared" si="3"/>
        <v>4794.2400000000016</v>
      </c>
      <c r="X123">
        <f t="shared" si="5"/>
        <v>123</v>
      </c>
    </row>
    <row r="124" spans="1:24" ht="17.399999999999999" x14ac:dyDescent="0.3">
      <c r="A124" s="11">
        <v>45109</v>
      </c>
      <c r="B124" s="12">
        <v>251095</v>
      </c>
      <c r="C124" s="12" t="s">
        <v>343</v>
      </c>
      <c r="D124" s="12" t="s">
        <v>344</v>
      </c>
      <c r="E124" s="12" t="s">
        <v>345</v>
      </c>
      <c r="F124" s="12" t="s">
        <v>346</v>
      </c>
      <c r="G124" s="12"/>
      <c r="H124" s="12">
        <v>10.38</v>
      </c>
      <c r="I124" s="12">
        <v>13.62</v>
      </c>
      <c r="J124" s="12">
        <v>8.4700000000000006</v>
      </c>
      <c r="K124" s="12">
        <v>1.92</v>
      </c>
      <c r="L124" s="12">
        <v>26.76</v>
      </c>
      <c r="M124" s="12">
        <v>6</v>
      </c>
      <c r="N124" s="12">
        <v>0</v>
      </c>
      <c r="O124" s="12">
        <v>50</v>
      </c>
      <c r="P124" s="12">
        <v>4</v>
      </c>
      <c r="Q124" s="12">
        <v>1</v>
      </c>
      <c r="R124" s="12">
        <v>4</v>
      </c>
      <c r="S124" s="12">
        <v>62</v>
      </c>
      <c r="T124" s="12">
        <v>0</v>
      </c>
      <c r="U124">
        <f t="shared" si="4"/>
        <v>1608.7399999999996</v>
      </c>
      <c r="V124" s="23">
        <f>'Listado Equipos'!$B$9-W124</f>
        <v>30812.039999999997</v>
      </c>
      <c r="W124">
        <f t="shared" si="3"/>
        <v>4787.9600000000019</v>
      </c>
      <c r="X124">
        <f t="shared" si="5"/>
        <v>124</v>
      </c>
    </row>
    <row r="125" spans="1:24" ht="17.399999999999999" x14ac:dyDescent="0.3">
      <c r="A125" s="11">
        <v>45110</v>
      </c>
      <c r="B125" s="12">
        <v>251095</v>
      </c>
      <c r="C125" s="12" t="s">
        <v>343</v>
      </c>
      <c r="D125" s="12" t="s">
        <v>344</v>
      </c>
      <c r="E125" s="12" t="s">
        <v>345</v>
      </c>
      <c r="F125" s="12" t="s">
        <v>346</v>
      </c>
      <c r="G125" s="12"/>
      <c r="H125" s="12">
        <v>19.03</v>
      </c>
      <c r="I125" s="12">
        <v>4.97</v>
      </c>
      <c r="J125" s="12">
        <v>16.27</v>
      </c>
      <c r="K125" s="12">
        <v>2.77</v>
      </c>
      <c r="L125" s="12">
        <v>49.46</v>
      </c>
      <c r="M125" s="12">
        <v>6</v>
      </c>
      <c r="N125" s="12">
        <v>0</v>
      </c>
      <c r="O125" s="12">
        <v>99</v>
      </c>
      <c r="P125" s="12">
        <v>2</v>
      </c>
      <c r="Q125" s="12">
        <v>3</v>
      </c>
      <c r="R125" s="12">
        <v>5</v>
      </c>
      <c r="S125" s="12">
        <v>117</v>
      </c>
      <c r="T125" s="12">
        <v>0</v>
      </c>
      <c r="U125">
        <f t="shared" si="4"/>
        <v>1627.7699999999995</v>
      </c>
      <c r="V125" s="23">
        <f>'Listado Equipos'!$B$9-W125</f>
        <v>30828.87</v>
      </c>
      <c r="W125">
        <f t="shared" si="3"/>
        <v>4771.1300000000019</v>
      </c>
      <c r="X125">
        <f t="shared" si="5"/>
        <v>125</v>
      </c>
    </row>
    <row r="126" spans="1:24" ht="17.399999999999999" x14ac:dyDescent="0.3">
      <c r="A126" s="11">
        <v>45111</v>
      </c>
      <c r="B126" s="12">
        <v>251095</v>
      </c>
      <c r="C126" s="12" t="s">
        <v>343</v>
      </c>
      <c r="D126" s="12" t="s">
        <v>344</v>
      </c>
      <c r="E126" s="12" t="s">
        <v>345</v>
      </c>
      <c r="F126" s="12" t="s">
        <v>346</v>
      </c>
      <c r="G126" s="12"/>
      <c r="H126" s="12">
        <v>17.8</v>
      </c>
      <c r="I126" s="12">
        <v>6.2</v>
      </c>
      <c r="J126" s="12">
        <v>15.92</v>
      </c>
      <c r="K126" s="12">
        <v>1.88</v>
      </c>
      <c r="L126" s="12">
        <v>61.7</v>
      </c>
      <c r="M126" s="12">
        <v>6</v>
      </c>
      <c r="N126" s="12">
        <v>0</v>
      </c>
      <c r="O126" s="12">
        <v>217</v>
      </c>
      <c r="P126" s="12">
        <v>2</v>
      </c>
      <c r="Q126" s="12">
        <v>1</v>
      </c>
      <c r="R126" s="12">
        <v>4</v>
      </c>
      <c r="S126" s="12">
        <v>251</v>
      </c>
      <c r="T126" s="12">
        <v>0</v>
      </c>
      <c r="U126">
        <f t="shared" si="4"/>
        <v>1645.5699999999995</v>
      </c>
      <c r="V126" s="23">
        <f>'Listado Equipos'!$B$9-W126</f>
        <v>30843.339999999997</v>
      </c>
      <c r="W126">
        <f t="shared" si="3"/>
        <v>4756.6600000000017</v>
      </c>
      <c r="X126">
        <f t="shared" si="5"/>
        <v>126</v>
      </c>
    </row>
    <row r="127" spans="1:24" ht="17.399999999999999" x14ac:dyDescent="0.3">
      <c r="A127" s="11">
        <v>45112</v>
      </c>
      <c r="B127" s="12">
        <v>251095</v>
      </c>
      <c r="C127" s="12" t="s">
        <v>343</v>
      </c>
      <c r="D127" s="12" t="s">
        <v>344</v>
      </c>
      <c r="E127" s="12" t="s">
        <v>345</v>
      </c>
      <c r="F127" s="12" t="s">
        <v>346</v>
      </c>
      <c r="G127" s="12"/>
      <c r="H127" s="12">
        <v>17.829999999999998</v>
      </c>
      <c r="I127" s="12">
        <v>6.17</v>
      </c>
      <c r="J127" s="12">
        <v>14.15</v>
      </c>
      <c r="K127" s="12">
        <v>3.68</v>
      </c>
      <c r="L127" s="12">
        <v>45.2</v>
      </c>
      <c r="M127" s="12">
        <v>6</v>
      </c>
      <c r="N127" s="12">
        <v>0</v>
      </c>
      <c r="O127" s="12">
        <v>105</v>
      </c>
      <c r="P127" s="12">
        <v>4</v>
      </c>
      <c r="Q127" s="12">
        <v>0</v>
      </c>
      <c r="R127" s="12">
        <v>8</v>
      </c>
      <c r="S127" s="12">
        <v>126</v>
      </c>
      <c r="T127" s="12">
        <v>0</v>
      </c>
      <c r="U127">
        <f t="shared" si="4"/>
        <v>1663.3999999999994</v>
      </c>
      <c r="V127" s="23">
        <f>'Listado Equipos'!$B$9-W127</f>
        <v>30861.759999999998</v>
      </c>
      <c r="W127">
        <f t="shared" si="3"/>
        <v>4738.2400000000016</v>
      </c>
      <c r="X127">
        <f t="shared" si="5"/>
        <v>127</v>
      </c>
    </row>
    <row r="128" spans="1:24" ht="17.399999999999999" x14ac:dyDescent="0.3">
      <c r="A128" s="11">
        <v>45113</v>
      </c>
      <c r="B128" s="12">
        <v>251095</v>
      </c>
      <c r="C128" s="12" t="s">
        <v>343</v>
      </c>
      <c r="D128" s="12" t="s">
        <v>344</v>
      </c>
      <c r="E128" s="12" t="s">
        <v>345</v>
      </c>
      <c r="F128" s="12" t="s">
        <v>346</v>
      </c>
      <c r="G128" s="12"/>
      <c r="H128" s="12">
        <v>19.7</v>
      </c>
      <c r="I128" s="12">
        <v>4.3</v>
      </c>
      <c r="J128" s="12">
        <v>15.78</v>
      </c>
      <c r="K128" s="12">
        <v>3.92</v>
      </c>
      <c r="L128" s="12">
        <v>46.99</v>
      </c>
      <c r="M128" s="12">
        <v>5</v>
      </c>
      <c r="N128" s="12">
        <v>0</v>
      </c>
      <c r="O128" s="12">
        <v>84</v>
      </c>
      <c r="P128" s="12">
        <v>2</v>
      </c>
      <c r="Q128" s="12">
        <v>0</v>
      </c>
      <c r="R128" s="12">
        <v>6</v>
      </c>
      <c r="S128" s="12">
        <v>91</v>
      </c>
      <c r="T128" s="12">
        <v>0</v>
      </c>
      <c r="U128">
        <f t="shared" si="4"/>
        <v>1683.0999999999995</v>
      </c>
      <c r="V128" s="23">
        <f>'Listado Equipos'!$B$9-W128</f>
        <v>30881.21</v>
      </c>
      <c r="W128">
        <f t="shared" si="3"/>
        <v>4718.7900000000018</v>
      </c>
      <c r="X128">
        <f t="shared" si="5"/>
        <v>128</v>
      </c>
    </row>
    <row r="129" spans="1:24" ht="17.399999999999999" x14ac:dyDescent="0.3">
      <c r="A129" s="11">
        <v>45114</v>
      </c>
      <c r="B129" s="12">
        <v>251095</v>
      </c>
      <c r="C129" s="12" t="s">
        <v>343</v>
      </c>
      <c r="D129" s="12" t="s">
        <v>344</v>
      </c>
      <c r="E129" s="12" t="s">
        <v>345</v>
      </c>
      <c r="F129" s="12" t="s">
        <v>346</v>
      </c>
      <c r="G129" s="12"/>
      <c r="H129" s="12">
        <v>17.02</v>
      </c>
      <c r="I129" s="12">
        <v>6.98</v>
      </c>
      <c r="J129" s="12">
        <v>13.5</v>
      </c>
      <c r="K129" s="12">
        <v>3.52</v>
      </c>
      <c r="L129" s="12">
        <v>39.549999999999997</v>
      </c>
      <c r="M129" s="12">
        <v>5</v>
      </c>
      <c r="N129" s="12">
        <v>0</v>
      </c>
      <c r="O129" s="12">
        <v>64</v>
      </c>
      <c r="P129" s="12">
        <v>6</v>
      </c>
      <c r="Q129" s="12">
        <v>1</v>
      </c>
      <c r="R129" s="12">
        <v>8</v>
      </c>
      <c r="S129" s="12">
        <v>69</v>
      </c>
      <c r="T129" s="12">
        <v>0</v>
      </c>
      <c r="U129">
        <f t="shared" si="4"/>
        <v>1700.1199999999994</v>
      </c>
      <c r="V129" s="23">
        <f>'Listado Equipos'!$B$9-W129</f>
        <v>30895.71</v>
      </c>
      <c r="W129">
        <f t="shared" si="3"/>
        <v>4704.2900000000018</v>
      </c>
      <c r="X129">
        <f t="shared" si="5"/>
        <v>129</v>
      </c>
    </row>
    <row r="130" spans="1:24" ht="17.399999999999999" x14ac:dyDescent="0.3">
      <c r="A130" s="11">
        <v>45115</v>
      </c>
      <c r="B130" s="12">
        <v>251095</v>
      </c>
      <c r="C130" s="12" t="s">
        <v>343</v>
      </c>
      <c r="D130" s="12" t="s">
        <v>344</v>
      </c>
      <c r="E130" s="12" t="s">
        <v>345</v>
      </c>
      <c r="F130" s="12" t="s">
        <v>346</v>
      </c>
      <c r="G130" s="12"/>
      <c r="H130" s="12">
        <v>10.77</v>
      </c>
      <c r="I130" s="12">
        <v>13.23</v>
      </c>
      <c r="J130" s="12">
        <v>8</v>
      </c>
      <c r="K130" s="12">
        <v>2.77</v>
      </c>
      <c r="L130" s="12">
        <v>27.41</v>
      </c>
      <c r="M130" s="12">
        <v>5</v>
      </c>
      <c r="N130" s="12">
        <v>0</v>
      </c>
      <c r="O130" s="12">
        <v>32</v>
      </c>
      <c r="P130" s="12">
        <v>0</v>
      </c>
      <c r="Q130" s="12">
        <v>0</v>
      </c>
      <c r="R130" s="12">
        <v>10</v>
      </c>
      <c r="S130" s="12">
        <v>37</v>
      </c>
      <c r="T130" s="12">
        <v>1</v>
      </c>
      <c r="U130">
        <f t="shared" si="4"/>
        <v>1710.8899999999994</v>
      </c>
      <c r="V130" s="23">
        <f>'Listado Equipos'!$B$9-W130</f>
        <v>30913.059999999998</v>
      </c>
      <c r="W130">
        <f t="shared" si="3"/>
        <v>4686.9400000000014</v>
      </c>
      <c r="X130">
        <f t="shared" si="5"/>
        <v>130</v>
      </c>
    </row>
    <row r="131" spans="1:24" ht="17.399999999999999" x14ac:dyDescent="0.3">
      <c r="A131" s="11">
        <v>45116</v>
      </c>
      <c r="B131" s="12">
        <v>251095</v>
      </c>
      <c r="C131" s="12" t="s">
        <v>343</v>
      </c>
      <c r="D131" s="12" t="s">
        <v>344</v>
      </c>
      <c r="E131" s="12" t="s">
        <v>345</v>
      </c>
      <c r="F131" s="12" t="s">
        <v>346</v>
      </c>
      <c r="G131" s="12"/>
      <c r="H131" s="12">
        <v>7.0000000000000007E-2</v>
      </c>
      <c r="I131" s="12">
        <v>23.93</v>
      </c>
      <c r="J131" s="12">
        <v>7.0000000000000007E-2</v>
      </c>
      <c r="K131" s="12">
        <v>0</v>
      </c>
      <c r="L131" s="12">
        <v>0.14000000000000001</v>
      </c>
      <c r="M131" s="12">
        <v>0</v>
      </c>
      <c r="N131" s="12">
        <v>0</v>
      </c>
      <c r="O131" s="12">
        <v>0</v>
      </c>
      <c r="P131" s="12">
        <v>0</v>
      </c>
      <c r="Q131" s="12">
        <v>0</v>
      </c>
      <c r="R131" s="12">
        <v>0</v>
      </c>
      <c r="S131" s="12">
        <v>0</v>
      </c>
      <c r="T131" s="12">
        <v>0</v>
      </c>
      <c r="U131">
        <f t="shared" si="4"/>
        <v>1710.9599999999994</v>
      </c>
      <c r="V131" s="23">
        <f>'Listado Equipos'!$B$9-W131</f>
        <v>30924.89</v>
      </c>
      <c r="W131">
        <f t="shared" ref="W131:W194" si="6">LARGE($U$2:$U$501,X131-1)</f>
        <v>4675.1100000000015</v>
      </c>
      <c r="X131">
        <f t="shared" si="5"/>
        <v>131</v>
      </c>
    </row>
    <row r="132" spans="1:24" ht="17.399999999999999" x14ac:dyDescent="0.3">
      <c r="A132" s="11">
        <v>45117</v>
      </c>
      <c r="B132" s="12">
        <v>251095</v>
      </c>
      <c r="C132" s="12" t="s">
        <v>343</v>
      </c>
      <c r="D132" s="12" t="s">
        <v>344</v>
      </c>
      <c r="E132" s="12" t="s">
        <v>345</v>
      </c>
      <c r="F132" s="12" t="s">
        <v>346</v>
      </c>
      <c r="G132" s="12"/>
      <c r="H132" s="12">
        <v>14.68</v>
      </c>
      <c r="I132" s="12">
        <v>9.32</v>
      </c>
      <c r="J132" s="12">
        <v>13.07</v>
      </c>
      <c r="K132" s="12">
        <v>1.62</v>
      </c>
      <c r="L132" s="12">
        <v>46.91</v>
      </c>
      <c r="M132" s="12">
        <v>5</v>
      </c>
      <c r="N132" s="12">
        <v>0</v>
      </c>
      <c r="O132" s="12">
        <v>133</v>
      </c>
      <c r="P132" s="12">
        <v>10</v>
      </c>
      <c r="Q132" s="12">
        <v>1</v>
      </c>
      <c r="R132" s="12">
        <v>1</v>
      </c>
      <c r="S132" s="12">
        <v>154</v>
      </c>
      <c r="T132" s="12">
        <v>0</v>
      </c>
      <c r="U132">
        <f t="shared" ref="U132:U195" si="7">H132+U131</f>
        <v>1725.6399999999994</v>
      </c>
      <c r="V132" s="23">
        <f>'Listado Equipos'!$B$9-W132</f>
        <v>30932.969999999998</v>
      </c>
      <c r="W132">
        <f t="shared" si="6"/>
        <v>4667.0300000000016</v>
      </c>
      <c r="X132">
        <f t="shared" ref="X132:X195" si="8">X131+1</f>
        <v>132</v>
      </c>
    </row>
    <row r="133" spans="1:24" ht="17.399999999999999" x14ac:dyDescent="0.3">
      <c r="A133" s="11">
        <v>45118</v>
      </c>
      <c r="B133" s="12">
        <v>251095</v>
      </c>
      <c r="C133" s="12" t="s">
        <v>343</v>
      </c>
      <c r="D133" s="12" t="s">
        <v>344</v>
      </c>
      <c r="E133" s="12" t="s">
        <v>345</v>
      </c>
      <c r="F133" s="12" t="s">
        <v>346</v>
      </c>
      <c r="G133" s="12"/>
      <c r="H133" s="12">
        <v>20.72</v>
      </c>
      <c r="I133" s="12">
        <v>3.28</v>
      </c>
      <c r="J133" s="12">
        <v>19.73</v>
      </c>
      <c r="K133" s="12">
        <v>0.98</v>
      </c>
      <c r="L133" s="12">
        <v>70.89</v>
      </c>
      <c r="M133" s="12">
        <v>5</v>
      </c>
      <c r="N133" s="12">
        <v>0</v>
      </c>
      <c r="O133" s="12">
        <v>174</v>
      </c>
      <c r="P133" s="12">
        <v>11</v>
      </c>
      <c r="Q133" s="12">
        <v>0</v>
      </c>
      <c r="R133" s="12">
        <v>2</v>
      </c>
      <c r="S133" s="12">
        <v>197</v>
      </c>
      <c r="T133" s="12">
        <v>0</v>
      </c>
      <c r="U133">
        <f t="shared" si="7"/>
        <v>1746.3599999999994</v>
      </c>
      <c r="V133" s="23">
        <f>'Listado Equipos'!$B$9-W133</f>
        <v>30933.32</v>
      </c>
      <c r="W133">
        <f t="shared" si="6"/>
        <v>4666.6800000000012</v>
      </c>
      <c r="X133">
        <f t="shared" si="8"/>
        <v>133</v>
      </c>
    </row>
    <row r="134" spans="1:24" ht="17.399999999999999" x14ac:dyDescent="0.3">
      <c r="A134" s="11">
        <v>45119</v>
      </c>
      <c r="B134" s="12">
        <v>251095</v>
      </c>
      <c r="C134" s="12" t="s">
        <v>343</v>
      </c>
      <c r="D134" s="12" t="s">
        <v>344</v>
      </c>
      <c r="E134" s="12" t="s">
        <v>345</v>
      </c>
      <c r="F134" s="12" t="s">
        <v>346</v>
      </c>
      <c r="G134" s="12"/>
      <c r="H134" s="12">
        <v>17.25</v>
      </c>
      <c r="I134" s="12">
        <v>6.75</v>
      </c>
      <c r="J134" s="12">
        <v>16.3</v>
      </c>
      <c r="K134" s="12">
        <v>0.95</v>
      </c>
      <c r="L134" s="12">
        <v>59.58</v>
      </c>
      <c r="M134" s="12">
        <v>5</v>
      </c>
      <c r="N134" s="12">
        <v>0</v>
      </c>
      <c r="O134" s="12">
        <v>105</v>
      </c>
      <c r="P134" s="12">
        <v>10</v>
      </c>
      <c r="Q134" s="12">
        <v>2</v>
      </c>
      <c r="R134" s="12">
        <v>1</v>
      </c>
      <c r="S134" s="12">
        <v>115</v>
      </c>
      <c r="T134" s="12">
        <v>0</v>
      </c>
      <c r="U134">
        <f t="shared" si="7"/>
        <v>1763.6099999999994</v>
      </c>
      <c r="V134" s="23">
        <f>'Listado Equipos'!$B$9-W134</f>
        <v>30933.67</v>
      </c>
      <c r="W134">
        <f t="shared" si="6"/>
        <v>4666.3300000000008</v>
      </c>
      <c r="X134">
        <f t="shared" si="8"/>
        <v>134</v>
      </c>
    </row>
    <row r="135" spans="1:24" ht="17.399999999999999" x14ac:dyDescent="0.3">
      <c r="A135" s="11">
        <v>45120</v>
      </c>
      <c r="B135" s="12">
        <v>251095</v>
      </c>
      <c r="C135" s="12" t="s">
        <v>343</v>
      </c>
      <c r="D135" s="12" t="s">
        <v>344</v>
      </c>
      <c r="E135" s="12" t="s">
        <v>345</v>
      </c>
      <c r="F135" s="12" t="s">
        <v>346</v>
      </c>
      <c r="G135" s="12"/>
      <c r="H135" s="12">
        <v>16.63</v>
      </c>
      <c r="I135" s="12">
        <v>7.37</v>
      </c>
      <c r="J135" s="12">
        <v>15.53</v>
      </c>
      <c r="K135" s="12">
        <v>1.1000000000000001</v>
      </c>
      <c r="L135" s="12">
        <v>57.92</v>
      </c>
      <c r="M135" s="12">
        <v>5</v>
      </c>
      <c r="N135" s="12">
        <v>0</v>
      </c>
      <c r="O135" s="12">
        <v>77</v>
      </c>
      <c r="P135" s="12">
        <v>3</v>
      </c>
      <c r="Q135" s="12">
        <v>2</v>
      </c>
      <c r="R135" s="12">
        <v>2</v>
      </c>
      <c r="S135" s="12">
        <v>85</v>
      </c>
      <c r="T135" s="12">
        <v>0</v>
      </c>
      <c r="U135">
        <f t="shared" si="7"/>
        <v>1780.2399999999996</v>
      </c>
      <c r="V135" s="23">
        <f>'Listado Equipos'!$B$9-W135</f>
        <v>30933.67</v>
      </c>
      <c r="W135">
        <f t="shared" si="6"/>
        <v>4666.3300000000008</v>
      </c>
      <c r="X135">
        <f t="shared" si="8"/>
        <v>135</v>
      </c>
    </row>
    <row r="136" spans="1:24" ht="17.399999999999999" x14ac:dyDescent="0.3">
      <c r="A136" s="11">
        <v>45121</v>
      </c>
      <c r="B136" s="12">
        <v>251095</v>
      </c>
      <c r="C136" s="12" t="s">
        <v>343</v>
      </c>
      <c r="D136" s="12" t="s">
        <v>344</v>
      </c>
      <c r="E136" s="12" t="s">
        <v>345</v>
      </c>
      <c r="F136" s="12" t="s">
        <v>346</v>
      </c>
      <c r="G136" s="12"/>
      <c r="H136" s="12">
        <v>20.12</v>
      </c>
      <c r="I136" s="12">
        <v>3.88</v>
      </c>
      <c r="J136" s="12">
        <v>17.55</v>
      </c>
      <c r="K136" s="12">
        <v>2.57</v>
      </c>
      <c r="L136" s="12">
        <v>58.46</v>
      </c>
      <c r="M136" s="12">
        <v>5</v>
      </c>
      <c r="N136" s="12">
        <v>0</v>
      </c>
      <c r="O136" s="12">
        <v>108</v>
      </c>
      <c r="P136" s="12">
        <v>2</v>
      </c>
      <c r="Q136" s="12">
        <v>2</v>
      </c>
      <c r="R136" s="12">
        <v>0</v>
      </c>
      <c r="S136" s="12">
        <v>117</v>
      </c>
      <c r="T136" s="12">
        <v>0</v>
      </c>
      <c r="U136">
        <f t="shared" si="7"/>
        <v>1800.3599999999994</v>
      </c>
      <c r="V136" s="23">
        <f>'Listado Equipos'!$B$9-W136</f>
        <v>30934.22</v>
      </c>
      <c r="W136">
        <f t="shared" si="6"/>
        <v>4665.7800000000007</v>
      </c>
      <c r="X136">
        <f t="shared" si="8"/>
        <v>136</v>
      </c>
    </row>
    <row r="137" spans="1:24" ht="17.399999999999999" x14ac:dyDescent="0.3">
      <c r="A137" s="11">
        <v>45122</v>
      </c>
      <c r="B137" s="12">
        <v>251095</v>
      </c>
      <c r="C137" s="12" t="s">
        <v>343</v>
      </c>
      <c r="D137" s="12" t="s">
        <v>344</v>
      </c>
      <c r="E137" s="12" t="s">
        <v>345</v>
      </c>
      <c r="F137" s="12" t="s">
        <v>346</v>
      </c>
      <c r="G137" s="12"/>
      <c r="H137" s="12">
        <v>19.3</v>
      </c>
      <c r="I137" s="12">
        <v>4.7</v>
      </c>
      <c r="J137" s="12">
        <v>15.52</v>
      </c>
      <c r="K137" s="12">
        <v>3.78</v>
      </c>
      <c r="L137" s="12">
        <v>52.52</v>
      </c>
      <c r="M137" s="12">
        <v>5</v>
      </c>
      <c r="N137" s="12">
        <v>0</v>
      </c>
      <c r="O137" s="12">
        <v>125</v>
      </c>
      <c r="P137" s="12">
        <v>3</v>
      </c>
      <c r="Q137" s="12">
        <v>1</v>
      </c>
      <c r="R137" s="12">
        <v>7</v>
      </c>
      <c r="S137" s="12">
        <v>132</v>
      </c>
      <c r="T137" s="12">
        <v>1</v>
      </c>
      <c r="U137">
        <f t="shared" si="7"/>
        <v>1819.6599999999994</v>
      </c>
      <c r="V137" s="23">
        <f>'Listado Equipos'!$B$9-W137</f>
        <v>30934.22</v>
      </c>
      <c r="W137">
        <f t="shared" si="6"/>
        <v>4665.7800000000007</v>
      </c>
      <c r="X137">
        <f t="shared" si="8"/>
        <v>137</v>
      </c>
    </row>
    <row r="138" spans="1:24" ht="17.399999999999999" x14ac:dyDescent="0.3">
      <c r="A138" s="11">
        <v>45123</v>
      </c>
      <c r="B138" s="12">
        <v>251095</v>
      </c>
      <c r="C138" s="12" t="s">
        <v>343</v>
      </c>
      <c r="D138" s="12" t="s">
        <v>344</v>
      </c>
      <c r="E138" s="12" t="s">
        <v>345</v>
      </c>
      <c r="F138" s="12" t="s">
        <v>346</v>
      </c>
      <c r="G138" s="12"/>
      <c r="H138" s="12">
        <v>12.28</v>
      </c>
      <c r="I138" s="12">
        <v>11.72</v>
      </c>
      <c r="J138" s="12">
        <v>10.4</v>
      </c>
      <c r="K138" s="12">
        <v>1.88</v>
      </c>
      <c r="L138" s="12">
        <v>32.96</v>
      </c>
      <c r="M138" s="12">
        <v>5</v>
      </c>
      <c r="N138" s="12">
        <v>0</v>
      </c>
      <c r="O138" s="12">
        <v>56</v>
      </c>
      <c r="P138" s="12">
        <v>5</v>
      </c>
      <c r="Q138" s="12">
        <v>2</v>
      </c>
      <c r="R138" s="12">
        <v>6</v>
      </c>
      <c r="S138" s="12">
        <v>62</v>
      </c>
      <c r="T138" s="12">
        <v>0</v>
      </c>
      <c r="U138">
        <f t="shared" si="7"/>
        <v>1831.9399999999994</v>
      </c>
      <c r="V138" s="23">
        <f>'Listado Equipos'!$B$9-W138</f>
        <v>30934.22</v>
      </c>
      <c r="W138">
        <f t="shared" si="6"/>
        <v>4665.7800000000007</v>
      </c>
      <c r="X138">
        <f t="shared" si="8"/>
        <v>138</v>
      </c>
    </row>
    <row r="139" spans="1:24" ht="17.399999999999999" x14ac:dyDescent="0.3">
      <c r="A139" s="11">
        <v>45124</v>
      </c>
      <c r="B139" s="12">
        <v>251095</v>
      </c>
      <c r="C139" s="12" t="s">
        <v>343</v>
      </c>
      <c r="D139" s="12" t="s">
        <v>344</v>
      </c>
      <c r="E139" s="12" t="s">
        <v>345</v>
      </c>
      <c r="F139" s="12" t="s">
        <v>346</v>
      </c>
      <c r="G139" s="12"/>
      <c r="H139" s="12">
        <v>19.899999999999999</v>
      </c>
      <c r="I139" s="12">
        <v>4.0999999999999996</v>
      </c>
      <c r="J139" s="12">
        <v>15.45</v>
      </c>
      <c r="K139" s="12">
        <v>4.45</v>
      </c>
      <c r="L139" s="12">
        <v>49.76</v>
      </c>
      <c r="M139" s="12">
        <v>5</v>
      </c>
      <c r="N139" s="12">
        <v>0</v>
      </c>
      <c r="O139" s="12">
        <v>65</v>
      </c>
      <c r="P139" s="12">
        <v>4</v>
      </c>
      <c r="Q139" s="12">
        <v>2</v>
      </c>
      <c r="R139" s="12">
        <v>15</v>
      </c>
      <c r="S139" s="12">
        <v>73</v>
      </c>
      <c r="T139" s="12">
        <v>1</v>
      </c>
      <c r="U139">
        <f t="shared" si="7"/>
        <v>1851.8399999999995</v>
      </c>
      <c r="V139" s="23">
        <f>'Listado Equipos'!$B$9-W139</f>
        <v>30934.22</v>
      </c>
      <c r="W139">
        <f t="shared" si="6"/>
        <v>4665.7800000000007</v>
      </c>
      <c r="X139">
        <f t="shared" si="8"/>
        <v>139</v>
      </c>
    </row>
    <row r="140" spans="1:24" ht="17.399999999999999" x14ac:dyDescent="0.3">
      <c r="A140" s="11">
        <v>45125</v>
      </c>
      <c r="B140" s="12">
        <v>251095</v>
      </c>
      <c r="C140" s="12" t="s">
        <v>343</v>
      </c>
      <c r="D140" s="12" t="s">
        <v>344</v>
      </c>
      <c r="E140" s="12" t="s">
        <v>345</v>
      </c>
      <c r="F140" s="12" t="s">
        <v>346</v>
      </c>
      <c r="G140" s="12"/>
      <c r="H140" s="12">
        <v>17.63</v>
      </c>
      <c r="I140" s="12">
        <v>6.37</v>
      </c>
      <c r="J140" s="12">
        <v>14.4</v>
      </c>
      <c r="K140" s="12">
        <v>3.23</v>
      </c>
      <c r="L140" s="12">
        <v>46.42</v>
      </c>
      <c r="M140" s="12">
        <v>5</v>
      </c>
      <c r="N140" s="12">
        <v>0</v>
      </c>
      <c r="O140" s="12">
        <v>70</v>
      </c>
      <c r="P140" s="12">
        <v>2</v>
      </c>
      <c r="Q140" s="12">
        <v>0</v>
      </c>
      <c r="R140" s="12">
        <v>9</v>
      </c>
      <c r="S140" s="12">
        <v>80</v>
      </c>
      <c r="T140" s="12">
        <v>1</v>
      </c>
      <c r="U140">
        <f t="shared" si="7"/>
        <v>1869.4699999999996</v>
      </c>
      <c r="V140" s="23">
        <f>'Listado Equipos'!$B$9-W140</f>
        <v>30934.22</v>
      </c>
      <c r="W140">
        <f t="shared" si="6"/>
        <v>4665.7800000000007</v>
      </c>
      <c r="X140">
        <f t="shared" si="8"/>
        <v>140</v>
      </c>
    </row>
    <row r="141" spans="1:24" ht="17.399999999999999" x14ac:dyDescent="0.3">
      <c r="A141" s="11">
        <v>45126</v>
      </c>
      <c r="B141" s="12">
        <v>251095</v>
      </c>
      <c r="C141" s="12" t="s">
        <v>343</v>
      </c>
      <c r="D141" s="12" t="s">
        <v>344</v>
      </c>
      <c r="E141" s="12" t="s">
        <v>345</v>
      </c>
      <c r="F141" s="12" t="s">
        <v>346</v>
      </c>
      <c r="G141" s="12"/>
      <c r="H141" s="12">
        <v>21.22</v>
      </c>
      <c r="I141" s="12">
        <v>2.78</v>
      </c>
      <c r="J141" s="12">
        <v>17.829999999999998</v>
      </c>
      <c r="K141" s="12">
        <v>3.38</v>
      </c>
      <c r="L141" s="12">
        <v>50.84</v>
      </c>
      <c r="M141" s="12">
        <v>5</v>
      </c>
      <c r="N141" s="12">
        <v>0</v>
      </c>
      <c r="O141" s="12">
        <v>88</v>
      </c>
      <c r="P141" s="12">
        <v>1</v>
      </c>
      <c r="Q141" s="12">
        <v>0</v>
      </c>
      <c r="R141" s="12">
        <v>3</v>
      </c>
      <c r="S141" s="12">
        <v>98</v>
      </c>
      <c r="T141" s="12">
        <v>0</v>
      </c>
      <c r="U141">
        <f t="shared" si="7"/>
        <v>1890.6899999999996</v>
      </c>
      <c r="V141" s="23">
        <f>'Listado Equipos'!$B$9-W141</f>
        <v>30934.22</v>
      </c>
      <c r="W141">
        <f t="shared" si="6"/>
        <v>4665.7800000000007</v>
      </c>
      <c r="X141">
        <f t="shared" si="8"/>
        <v>141</v>
      </c>
    </row>
    <row r="142" spans="1:24" ht="17.399999999999999" x14ac:dyDescent="0.3">
      <c r="A142" s="11">
        <v>45127</v>
      </c>
      <c r="B142" s="12">
        <v>251095</v>
      </c>
      <c r="C142" s="12" t="s">
        <v>343</v>
      </c>
      <c r="D142" s="12" t="s">
        <v>344</v>
      </c>
      <c r="E142" s="12" t="s">
        <v>345</v>
      </c>
      <c r="F142" s="12" t="s">
        <v>346</v>
      </c>
      <c r="G142" s="12"/>
      <c r="H142" s="12">
        <v>19.37</v>
      </c>
      <c r="I142" s="12">
        <v>4.63</v>
      </c>
      <c r="J142" s="12">
        <v>16.850000000000001</v>
      </c>
      <c r="K142" s="12">
        <v>2.52</v>
      </c>
      <c r="L142" s="12">
        <v>50.67</v>
      </c>
      <c r="M142" s="12">
        <v>5</v>
      </c>
      <c r="N142" s="12">
        <v>0</v>
      </c>
      <c r="O142" s="12">
        <v>77</v>
      </c>
      <c r="P142" s="12">
        <v>1</v>
      </c>
      <c r="Q142" s="12">
        <v>0</v>
      </c>
      <c r="R142" s="12">
        <v>4</v>
      </c>
      <c r="S142" s="12">
        <v>82</v>
      </c>
      <c r="T142" s="12">
        <v>0</v>
      </c>
      <c r="U142">
        <f t="shared" si="7"/>
        <v>1910.0599999999995</v>
      </c>
      <c r="V142" s="23">
        <f>'Listado Equipos'!$B$9-W142</f>
        <v>30934.22</v>
      </c>
      <c r="W142">
        <f t="shared" si="6"/>
        <v>4665.7800000000007</v>
      </c>
      <c r="X142">
        <f t="shared" si="8"/>
        <v>142</v>
      </c>
    </row>
    <row r="143" spans="1:24" ht="17.399999999999999" x14ac:dyDescent="0.3">
      <c r="A143" s="11">
        <v>45128</v>
      </c>
      <c r="B143" s="12">
        <v>251095</v>
      </c>
      <c r="C143" s="12" t="s">
        <v>343</v>
      </c>
      <c r="D143" s="12" t="s">
        <v>344</v>
      </c>
      <c r="E143" s="12" t="s">
        <v>345</v>
      </c>
      <c r="F143" s="12" t="s">
        <v>346</v>
      </c>
      <c r="G143" s="12"/>
      <c r="H143" s="12">
        <v>14.62</v>
      </c>
      <c r="I143" s="12">
        <v>9.3800000000000008</v>
      </c>
      <c r="J143" s="12">
        <v>11.68</v>
      </c>
      <c r="K143" s="12">
        <v>2.93</v>
      </c>
      <c r="L143" s="12">
        <v>39.31</v>
      </c>
      <c r="M143" s="12">
        <v>5</v>
      </c>
      <c r="N143" s="12">
        <v>0</v>
      </c>
      <c r="O143" s="12">
        <v>79</v>
      </c>
      <c r="P143" s="12">
        <v>3</v>
      </c>
      <c r="Q143" s="12">
        <v>2</v>
      </c>
      <c r="R143" s="12">
        <v>9</v>
      </c>
      <c r="S143" s="12">
        <v>89</v>
      </c>
      <c r="T143" s="12">
        <v>1</v>
      </c>
      <c r="U143">
        <f t="shared" si="7"/>
        <v>1924.6799999999994</v>
      </c>
      <c r="V143" s="23">
        <f>'Listado Equipos'!$B$9-W143</f>
        <v>30934.22</v>
      </c>
      <c r="W143">
        <f t="shared" si="6"/>
        <v>4665.7800000000007</v>
      </c>
      <c r="X143">
        <f t="shared" si="8"/>
        <v>143</v>
      </c>
    </row>
    <row r="144" spans="1:24" ht="17.399999999999999" x14ac:dyDescent="0.3">
      <c r="A144" s="11">
        <v>45129</v>
      </c>
      <c r="B144" s="12">
        <v>251095</v>
      </c>
      <c r="C144" s="12" t="s">
        <v>343</v>
      </c>
      <c r="D144" s="12" t="s">
        <v>344</v>
      </c>
      <c r="E144" s="12" t="s">
        <v>345</v>
      </c>
      <c r="F144" s="12" t="s">
        <v>346</v>
      </c>
      <c r="G144" s="12"/>
      <c r="H144" s="12">
        <v>18.420000000000002</v>
      </c>
      <c r="I144" s="12">
        <v>5.58</v>
      </c>
      <c r="J144" s="12">
        <v>16.170000000000002</v>
      </c>
      <c r="K144" s="12">
        <v>2.25</v>
      </c>
      <c r="L144" s="12">
        <v>52.81</v>
      </c>
      <c r="M144" s="12">
        <v>5</v>
      </c>
      <c r="N144" s="12">
        <v>0</v>
      </c>
      <c r="O144" s="12">
        <v>78</v>
      </c>
      <c r="P144" s="12">
        <v>6</v>
      </c>
      <c r="Q144" s="12">
        <v>2</v>
      </c>
      <c r="R144" s="12">
        <v>4</v>
      </c>
      <c r="S144" s="12">
        <v>86</v>
      </c>
      <c r="T144" s="12">
        <v>0</v>
      </c>
      <c r="U144">
        <f t="shared" si="7"/>
        <v>1943.0999999999995</v>
      </c>
      <c r="V144" s="23">
        <f>'Listado Equipos'!$B$9-W144</f>
        <v>30934.22</v>
      </c>
      <c r="W144">
        <f t="shared" si="6"/>
        <v>4665.7800000000007</v>
      </c>
      <c r="X144">
        <f t="shared" si="8"/>
        <v>144</v>
      </c>
    </row>
    <row r="145" spans="1:24" ht="17.399999999999999" x14ac:dyDescent="0.3">
      <c r="A145" s="11">
        <v>45130</v>
      </c>
      <c r="B145" s="12">
        <v>251095</v>
      </c>
      <c r="C145" s="12" t="s">
        <v>343</v>
      </c>
      <c r="D145" s="12" t="s">
        <v>344</v>
      </c>
      <c r="E145" s="12" t="s">
        <v>345</v>
      </c>
      <c r="F145" s="12" t="s">
        <v>346</v>
      </c>
      <c r="G145" s="12"/>
      <c r="H145" s="12">
        <v>6.58</v>
      </c>
      <c r="I145" s="12">
        <v>17.420000000000002</v>
      </c>
      <c r="J145" s="12">
        <v>4.33</v>
      </c>
      <c r="K145" s="12">
        <v>2.25</v>
      </c>
      <c r="L145" s="12">
        <v>16.399999999999999</v>
      </c>
      <c r="M145" s="12">
        <v>4</v>
      </c>
      <c r="N145" s="12">
        <v>0</v>
      </c>
      <c r="O145" s="12">
        <v>18</v>
      </c>
      <c r="P145" s="12">
        <v>2</v>
      </c>
      <c r="Q145" s="12">
        <v>0</v>
      </c>
      <c r="R145" s="12">
        <v>13</v>
      </c>
      <c r="S145" s="12">
        <v>20</v>
      </c>
      <c r="T145" s="12">
        <v>1</v>
      </c>
      <c r="U145">
        <f t="shared" si="7"/>
        <v>1949.6799999999994</v>
      </c>
      <c r="V145" s="23">
        <f>'Listado Equipos'!$B$9-W145</f>
        <v>30935.59</v>
      </c>
      <c r="W145">
        <f t="shared" si="6"/>
        <v>4664.4100000000008</v>
      </c>
      <c r="X145">
        <f t="shared" si="8"/>
        <v>145</v>
      </c>
    </row>
    <row r="146" spans="1:24" ht="17.399999999999999" x14ac:dyDescent="0.3">
      <c r="A146" s="11">
        <v>45131</v>
      </c>
      <c r="B146" s="12">
        <v>251095</v>
      </c>
      <c r="C146" s="12" t="s">
        <v>343</v>
      </c>
      <c r="D146" s="12" t="s">
        <v>344</v>
      </c>
      <c r="E146" s="12" t="s">
        <v>345</v>
      </c>
      <c r="F146" s="12" t="s">
        <v>346</v>
      </c>
      <c r="G146" s="12"/>
      <c r="H146" s="12">
        <v>18.22</v>
      </c>
      <c r="I146" s="12">
        <v>5.78</v>
      </c>
      <c r="J146" s="12">
        <v>15.65</v>
      </c>
      <c r="K146" s="12">
        <v>2.57</v>
      </c>
      <c r="L146" s="12">
        <v>51.34</v>
      </c>
      <c r="M146" s="12">
        <v>5</v>
      </c>
      <c r="N146" s="12">
        <v>0</v>
      </c>
      <c r="O146" s="12">
        <v>85</v>
      </c>
      <c r="P146" s="12">
        <v>2</v>
      </c>
      <c r="Q146" s="12">
        <v>1</v>
      </c>
      <c r="R146" s="12">
        <v>6</v>
      </c>
      <c r="S146" s="12">
        <v>93</v>
      </c>
      <c r="T146" s="12">
        <v>0</v>
      </c>
      <c r="U146">
        <f t="shared" si="7"/>
        <v>1967.8999999999994</v>
      </c>
      <c r="V146" s="23">
        <f>'Listado Equipos'!$B$9-W146</f>
        <v>30940.17</v>
      </c>
      <c r="W146">
        <f t="shared" si="6"/>
        <v>4659.8300000000008</v>
      </c>
      <c r="X146">
        <f t="shared" si="8"/>
        <v>146</v>
      </c>
    </row>
    <row r="147" spans="1:24" ht="17.399999999999999" x14ac:dyDescent="0.3">
      <c r="A147" s="11">
        <v>45132</v>
      </c>
      <c r="B147" s="12">
        <v>251095</v>
      </c>
      <c r="C147" s="12" t="s">
        <v>343</v>
      </c>
      <c r="D147" s="12" t="s">
        <v>344</v>
      </c>
      <c r="E147" s="12" t="s">
        <v>345</v>
      </c>
      <c r="F147" s="12" t="s">
        <v>346</v>
      </c>
      <c r="G147" s="12"/>
      <c r="H147" s="12">
        <v>20.93</v>
      </c>
      <c r="I147" s="12">
        <v>3.07</v>
      </c>
      <c r="J147" s="12">
        <v>19.920000000000002</v>
      </c>
      <c r="K147" s="12">
        <v>1.02</v>
      </c>
      <c r="L147" s="12">
        <v>66.3</v>
      </c>
      <c r="M147" s="12">
        <v>5</v>
      </c>
      <c r="N147" s="12">
        <v>0</v>
      </c>
      <c r="O147" s="12">
        <v>103</v>
      </c>
      <c r="P147" s="12">
        <v>6</v>
      </c>
      <c r="Q147" s="12">
        <v>1</v>
      </c>
      <c r="R147" s="12">
        <v>1</v>
      </c>
      <c r="S147" s="12">
        <v>115</v>
      </c>
      <c r="T147" s="12">
        <v>0</v>
      </c>
      <c r="U147">
        <f t="shared" si="7"/>
        <v>1988.8299999999995</v>
      </c>
      <c r="V147" s="23">
        <f>'Listado Equipos'!$B$9-W147</f>
        <v>30940.17</v>
      </c>
      <c r="W147">
        <f t="shared" si="6"/>
        <v>4659.8300000000008</v>
      </c>
      <c r="X147">
        <f t="shared" si="8"/>
        <v>147</v>
      </c>
    </row>
    <row r="148" spans="1:24" ht="17.399999999999999" x14ac:dyDescent="0.3">
      <c r="A148" s="11">
        <v>45133</v>
      </c>
      <c r="B148" s="12">
        <v>251095</v>
      </c>
      <c r="C148" s="12" t="s">
        <v>343</v>
      </c>
      <c r="D148" s="12" t="s">
        <v>344</v>
      </c>
      <c r="E148" s="12" t="s">
        <v>345</v>
      </c>
      <c r="F148" s="12" t="s">
        <v>346</v>
      </c>
      <c r="G148" s="12"/>
      <c r="H148" s="12">
        <v>20.100000000000001</v>
      </c>
      <c r="I148" s="12">
        <v>3.9</v>
      </c>
      <c r="J148" s="12">
        <v>17.77</v>
      </c>
      <c r="K148" s="12">
        <v>2.33</v>
      </c>
      <c r="L148" s="12">
        <v>52.37</v>
      </c>
      <c r="M148" s="12">
        <v>5</v>
      </c>
      <c r="N148" s="12">
        <v>0</v>
      </c>
      <c r="O148" s="12">
        <v>104</v>
      </c>
      <c r="P148" s="12">
        <v>8</v>
      </c>
      <c r="Q148" s="12">
        <v>1</v>
      </c>
      <c r="R148" s="12">
        <v>1</v>
      </c>
      <c r="S148" s="12">
        <v>118</v>
      </c>
      <c r="T148" s="12">
        <v>0</v>
      </c>
      <c r="U148">
        <f t="shared" si="7"/>
        <v>2008.9299999999994</v>
      </c>
      <c r="V148" s="23">
        <f>'Listado Equipos'!$B$9-W148</f>
        <v>30940.22</v>
      </c>
      <c r="W148">
        <f t="shared" si="6"/>
        <v>4659.7800000000007</v>
      </c>
      <c r="X148">
        <f t="shared" si="8"/>
        <v>148</v>
      </c>
    </row>
    <row r="149" spans="1:24" ht="17.399999999999999" x14ac:dyDescent="0.3">
      <c r="A149" s="11">
        <v>45134</v>
      </c>
      <c r="B149" s="12">
        <v>251095</v>
      </c>
      <c r="C149" s="12" t="s">
        <v>343</v>
      </c>
      <c r="D149" s="12" t="s">
        <v>344</v>
      </c>
      <c r="E149" s="12" t="s">
        <v>345</v>
      </c>
      <c r="F149" s="12" t="s">
        <v>346</v>
      </c>
      <c r="G149" s="12"/>
      <c r="H149" s="12">
        <v>21.08</v>
      </c>
      <c r="I149" s="12">
        <v>2.92</v>
      </c>
      <c r="J149" s="12">
        <v>17.13</v>
      </c>
      <c r="K149" s="12">
        <v>3.95</v>
      </c>
      <c r="L149" s="12">
        <v>47.27</v>
      </c>
      <c r="M149" s="12">
        <v>5</v>
      </c>
      <c r="N149" s="12">
        <v>0</v>
      </c>
      <c r="O149" s="12">
        <v>79</v>
      </c>
      <c r="P149" s="12">
        <v>4</v>
      </c>
      <c r="Q149" s="12">
        <v>1</v>
      </c>
      <c r="R149" s="12">
        <v>6</v>
      </c>
      <c r="S149" s="12">
        <v>84</v>
      </c>
      <c r="T149" s="12">
        <v>1</v>
      </c>
      <c r="U149">
        <f t="shared" si="7"/>
        <v>2030.0099999999993</v>
      </c>
      <c r="V149" s="23">
        <f>'Listado Equipos'!$B$9-W149</f>
        <v>30940.55</v>
      </c>
      <c r="W149">
        <f t="shared" si="6"/>
        <v>4659.4500000000007</v>
      </c>
      <c r="X149">
        <f t="shared" si="8"/>
        <v>149</v>
      </c>
    </row>
    <row r="150" spans="1:24" ht="17.399999999999999" x14ac:dyDescent="0.3">
      <c r="A150" s="11">
        <v>45135</v>
      </c>
      <c r="B150" s="12">
        <v>251095</v>
      </c>
      <c r="C150" s="12" t="s">
        <v>343</v>
      </c>
      <c r="D150" s="12" t="s">
        <v>344</v>
      </c>
      <c r="E150" s="12" t="s">
        <v>345</v>
      </c>
      <c r="F150" s="12" t="s">
        <v>346</v>
      </c>
      <c r="G150" s="12"/>
      <c r="H150" s="12">
        <v>18.12</v>
      </c>
      <c r="I150" s="12">
        <v>5.88</v>
      </c>
      <c r="J150" s="12">
        <v>16.37</v>
      </c>
      <c r="K150" s="12">
        <v>1.75</v>
      </c>
      <c r="L150" s="12">
        <v>55.15</v>
      </c>
      <c r="M150" s="12">
        <v>5</v>
      </c>
      <c r="N150" s="12">
        <v>0</v>
      </c>
      <c r="O150" s="12">
        <v>96</v>
      </c>
      <c r="P150" s="12">
        <v>6</v>
      </c>
      <c r="Q150" s="12">
        <v>3</v>
      </c>
      <c r="R150" s="12">
        <v>1</v>
      </c>
      <c r="S150" s="12">
        <v>103</v>
      </c>
      <c r="T150" s="12">
        <v>0</v>
      </c>
      <c r="U150">
        <f t="shared" si="7"/>
        <v>2048.1299999999992</v>
      </c>
      <c r="V150" s="23">
        <f>'Listado Equipos'!$B$9-W150</f>
        <v>30940.55</v>
      </c>
      <c r="W150">
        <f t="shared" si="6"/>
        <v>4659.4500000000007</v>
      </c>
      <c r="X150">
        <f t="shared" si="8"/>
        <v>150</v>
      </c>
    </row>
    <row r="151" spans="1:24" ht="17.399999999999999" x14ac:dyDescent="0.3">
      <c r="A151" s="11">
        <v>45136</v>
      </c>
      <c r="B151" s="12">
        <v>251095</v>
      </c>
      <c r="C151" s="12" t="s">
        <v>343</v>
      </c>
      <c r="D151" s="12" t="s">
        <v>344</v>
      </c>
      <c r="E151" s="12" t="s">
        <v>345</v>
      </c>
      <c r="F151" s="12" t="s">
        <v>346</v>
      </c>
      <c r="G151" s="12"/>
      <c r="H151" s="12">
        <v>11.43</v>
      </c>
      <c r="I151" s="12">
        <v>12.57</v>
      </c>
      <c r="J151" s="12">
        <v>8.7200000000000006</v>
      </c>
      <c r="K151" s="12">
        <v>2.72</v>
      </c>
      <c r="L151" s="12">
        <v>31.54</v>
      </c>
      <c r="M151" s="12">
        <v>6</v>
      </c>
      <c r="N151" s="12">
        <v>0</v>
      </c>
      <c r="O151" s="12">
        <v>78</v>
      </c>
      <c r="P151" s="12">
        <v>3</v>
      </c>
      <c r="Q151" s="12">
        <v>0</v>
      </c>
      <c r="R151" s="12">
        <v>12</v>
      </c>
      <c r="S151" s="12">
        <v>85</v>
      </c>
      <c r="T151" s="12">
        <v>1</v>
      </c>
      <c r="U151">
        <f t="shared" si="7"/>
        <v>2059.559999999999</v>
      </c>
      <c r="V151" s="23">
        <f>'Listado Equipos'!$B$9-W151</f>
        <v>30940.55</v>
      </c>
      <c r="W151">
        <f t="shared" si="6"/>
        <v>4659.4500000000007</v>
      </c>
      <c r="X151">
        <f t="shared" si="8"/>
        <v>151</v>
      </c>
    </row>
    <row r="152" spans="1:24" ht="17.399999999999999" x14ac:dyDescent="0.3">
      <c r="A152" s="11">
        <v>45137</v>
      </c>
      <c r="B152" s="12">
        <v>251095</v>
      </c>
      <c r="C152" s="12" t="s">
        <v>343</v>
      </c>
      <c r="D152" s="12" t="s">
        <v>344</v>
      </c>
      <c r="E152" s="12" t="s">
        <v>345</v>
      </c>
      <c r="F152" s="12" t="s">
        <v>346</v>
      </c>
      <c r="G152" s="12"/>
      <c r="H152" s="12">
        <v>2.1</v>
      </c>
      <c r="I152" s="12">
        <v>21.9</v>
      </c>
      <c r="J152" s="12">
        <v>1.62</v>
      </c>
      <c r="K152" s="12">
        <v>0.48</v>
      </c>
      <c r="L152" s="12">
        <v>6.77</v>
      </c>
      <c r="M152" s="12">
        <v>5</v>
      </c>
      <c r="N152" s="12">
        <v>0</v>
      </c>
      <c r="O152" s="12">
        <v>4</v>
      </c>
      <c r="P152" s="12">
        <v>0</v>
      </c>
      <c r="Q152" s="12">
        <v>0</v>
      </c>
      <c r="R152" s="12">
        <v>2</v>
      </c>
      <c r="S152" s="12">
        <v>5</v>
      </c>
      <c r="T152" s="12">
        <v>0</v>
      </c>
      <c r="U152">
        <f t="shared" si="7"/>
        <v>2061.6599999999989</v>
      </c>
      <c r="V152" s="23">
        <f>'Listado Equipos'!$B$9-W152</f>
        <v>30940.55</v>
      </c>
      <c r="W152">
        <f t="shared" si="6"/>
        <v>4659.4500000000007</v>
      </c>
      <c r="X152">
        <f t="shared" si="8"/>
        <v>152</v>
      </c>
    </row>
    <row r="153" spans="1:24" ht="17.399999999999999" x14ac:dyDescent="0.3">
      <c r="A153" s="11">
        <v>45138</v>
      </c>
      <c r="B153" s="12">
        <v>251095</v>
      </c>
      <c r="C153" s="12" t="s">
        <v>343</v>
      </c>
      <c r="D153" s="12" t="s">
        <v>344</v>
      </c>
      <c r="E153" s="12" t="s">
        <v>345</v>
      </c>
      <c r="F153" s="12" t="s">
        <v>346</v>
      </c>
      <c r="G153" s="12"/>
      <c r="H153" s="12">
        <v>13.63</v>
      </c>
      <c r="I153" s="12">
        <v>10.37</v>
      </c>
      <c r="J153" s="12">
        <v>10.73</v>
      </c>
      <c r="K153" s="12">
        <v>2.9</v>
      </c>
      <c r="L153" s="12">
        <v>33.72</v>
      </c>
      <c r="M153" s="12">
        <v>5</v>
      </c>
      <c r="N153" s="12">
        <v>0</v>
      </c>
      <c r="O153" s="12">
        <v>49</v>
      </c>
      <c r="P153" s="12">
        <v>1</v>
      </c>
      <c r="Q153" s="12">
        <v>0</v>
      </c>
      <c r="R153" s="12">
        <v>3</v>
      </c>
      <c r="S153" s="12">
        <v>54</v>
      </c>
      <c r="T153" s="12">
        <v>0</v>
      </c>
      <c r="U153">
        <f t="shared" si="7"/>
        <v>2075.2899999999991</v>
      </c>
      <c r="V153" s="23">
        <f>'Listado Equipos'!$B$9-W153</f>
        <v>30940.55</v>
      </c>
      <c r="W153">
        <f t="shared" si="6"/>
        <v>4659.4500000000007</v>
      </c>
      <c r="X153">
        <f t="shared" si="8"/>
        <v>153</v>
      </c>
    </row>
    <row r="154" spans="1:24" ht="17.399999999999999" x14ac:dyDescent="0.3">
      <c r="A154" s="11">
        <v>45139</v>
      </c>
      <c r="B154" s="12">
        <v>251095</v>
      </c>
      <c r="C154" s="12" t="s">
        <v>343</v>
      </c>
      <c r="D154" s="12" t="s">
        <v>344</v>
      </c>
      <c r="E154" s="12" t="s">
        <v>345</v>
      </c>
      <c r="F154" s="12" t="s">
        <v>346</v>
      </c>
      <c r="G154" s="12"/>
      <c r="H154" s="12">
        <v>18.05</v>
      </c>
      <c r="I154" s="12">
        <v>5.95</v>
      </c>
      <c r="J154" s="12">
        <v>14.97</v>
      </c>
      <c r="K154" s="12">
        <v>3.08</v>
      </c>
      <c r="L154" s="12">
        <v>45.94</v>
      </c>
      <c r="M154" s="12">
        <v>5</v>
      </c>
      <c r="N154" s="12">
        <v>0</v>
      </c>
      <c r="O154" s="12">
        <v>65</v>
      </c>
      <c r="P154" s="12">
        <v>4</v>
      </c>
      <c r="Q154" s="12">
        <v>0</v>
      </c>
      <c r="R154" s="12">
        <v>8</v>
      </c>
      <c r="S154" s="12">
        <v>30</v>
      </c>
      <c r="T154" s="12">
        <v>0</v>
      </c>
      <c r="U154">
        <f t="shared" si="7"/>
        <v>2093.3399999999992</v>
      </c>
      <c r="V154" s="23">
        <f>'Listado Equipos'!$B$9-W154</f>
        <v>30940.55</v>
      </c>
      <c r="W154">
        <f t="shared" si="6"/>
        <v>4659.4500000000007</v>
      </c>
      <c r="X154">
        <f t="shared" si="8"/>
        <v>154</v>
      </c>
    </row>
    <row r="155" spans="1:24" ht="17.399999999999999" x14ac:dyDescent="0.3">
      <c r="A155" s="11">
        <v>45140</v>
      </c>
      <c r="B155" s="12">
        <v>251095</v>
      </c>
      <c r="C155" s="12" t="s">
        <v>343</v>
      </c>
      <c r="D155" s="12" t="s">
        <v>344</v>
      </c>
      <c r="E155" s="12" t="s">
        <v>345</v>
      </c>
      <c r="F155" s="12" t="s">
        <v>346</v>
      </c>
      <c r="G155" s="12"/>
      <c r="H155" s="12">
        <v>21.15</v>
      </c>
      <c r="I155" s="12">
        <v>2.85</v>
      </c>
      <c r="J155" s="12">
        <v>18.25</v>
      </c>
      <c r="K155" s="12">
        <v>2.9</v>
      </c>
      <c r="L155" s="12">
        <v>62.25</v>
      </c>
      <c r="M155" s="12">
        <v>5</v>
      </c>
      <c r="N155" s="12">
        <v>0</v>
      </c>
      <c r="O155" s="12">
        <v>92</v>
      </c>
      <c r="P155" s="12">
        <v>5</v>
      </c>
      <c r="Q155" s="12">
        <v>1</v>
      </c>
      <c r="R155" s="12">
        <v>7</v>
      </c>
      <c r="S155" s="12">
        <v>95</v>
      </c>
      <c r="T155" s="12">
        <v>0</v>
      </c>
      <c r="U155">
        <f t="shared" si="7"/>
        <v>2114.4899999999993</v>
      </c>
      <c r="V155" s="23">
        <f>'Listado Equipos'!$B$9-W155</f>
        <v>30940.55</v>
      </c>
      <c r="W155">
        <f t="shared" si="6"/>
        <v>4659.4500000000007</v>
      </c>
      <c r="X155">
        <f t="shared" si="8"/>
        <v>155</v>
      </c>
    </row>
    <row r="156" spans="1:24" ht="17.399999999999999" x14ac:dyDescent="0.3">
      <c r="A156" s="11">
        <v>45141</v>
      </c>
      <c r="B156" s="12">
        <v>251095</v>
      </c>
      <c r="C156" s="12" t="s">
        <v>343</v>
      </c>
      <c r="D156" s="12" t="s">
        <v>344</v>
      </c>
      <c r="E156" s="12" t="s">
        <v>345</v>
      </c>
      <c r="F156" s="12" t="s">
        <v>346</v>
      </c>
      <c r="G156" s="12"/>
      <c r="H156" s="12">
        <v>20.75</v>
      </c>
      <c r="I156" s="12">
        <v>3.25</v>
      </c>
      <c r="J156" s="12">
        <v>18.329999999999998</v>
      </c>
      <c r="K156" s="12">
        <v>2.42</v>
      </c>
      <c r="L156" s="12">
        <v>62.38</v>
      </c>
      <c r="M156" s="12">
        <v>4</v>
      </c>
      <c r="N156" s="12">
        <v>0</v>
      </c>
      <c r="O156" s="12">
        <v>96</v>
      </c>
      <c r="P156" s="12">
        <v>1</v>
      </c>
      <c r="Q156" s="12">
        <v>0</v>
      </c>
      <c r="R156" s="12">
        <v>12</v>
      </c>
      <c r="S156" s="12">
        <v>105</v>
      </c>
      <c r="T156" s="12">
        <v>1</v>
      </c>
      <c r="U156">
        <f t="shared" si="7"/>
        <v>2135.2399999999993</v>
      </c>
      <c r="V156" s="23">
        <f>'Listado Equipos'!$B$9-W156</f>
        <v>30942.35</v>
      </c>
      <c r="W156">
        <f t="shared" si="6"/>
        <v>4657.6500000000005</v>
      </c>
      <c r="X156">
        <f t="shared" si="8"/>
        <v>156</v>
      </c>
    </row>
    <row r="157" spans="1:24" ht="17.399999999999999" x14ac:dyDescent="0.3">
      <c r="A157" s="11">
        <v>45142</v>
      </c>
      <c r="B157" s="12">
        <v>251095</v>
      </c>
      <c r="C157" s="12" t="s">
        <v>343</v>
      </c>
      <c r="D157" s="12" t="s">
        <v>344</v>
      </c>
      <c r="E157" s="12" t="s">
        <v>345</v>
      </c>
      <c r="F157" s="12" t="s">
        <v>346</v>
      </c>
      <c r="G157" s="12"/>
      <c r="H157" s="12">
        <v>20.28</v>
      </c>
      <c r="I157" s="12">
        <v>3.72</v>
      </c>
      <c r="J157" s="12">
        <v>18.37</v>
      </c>
      <c r="K157" s="12">
        <v>1.92</v>
      </c>
      <c r="L157" s="12">
        <v>65.81</v>
      </c>
      <c r="M157" s="12">
        <v>5</v>
      </c>
      <c r="N157" s="12">
        <v>0</v>
      </c>
      <c r="O157" s="12">
        <v>121</v>
      </c>
      <c r="P157" s="12">
        <v>11</v>
      </c>
      <c r="Q157" s="12">
        <v>3</v>
      </c>
      <c r="R157" s="12">
        <v>6</v>
      </c>
      <c r="S157" s="12">
        <v>134</v>
      </c>
      <c r="T157" s="12">
        <v>0</v>
      </c>
      <c r="U157">
        <f t="shared" si="7"/>
        <v>2155.5199999999995</v>
      </c>
      <c r="V157" s="23">
        <f>'Listado Equipos'!$B$9-W157</f>
        <v>30944.9</v>
      </c>
      <c r="W157">
        <f t="shared" si="6"/>
        <v>4655.1000000000004</v>
      </c>
      <c r="X157">
        <f t="shared" si="8"/>
        <v>157</v>
      </c>
    </row>
    <row r="158" spans="1:24" ht="17.399999999999999" x14ac:dyDescent="0.3">
      <c r="A158" s="11">
        <v>45143</v>
      </c>
      <c r="B158" s="12">
        <v>251095</v>
      </c>
      <c r="C158" s="12" t="s">
        <v>343</v>
      </c>
      <c r="D158" s="12" t="s">
        <v>344</v>
      </c>
      <c r="E158" s="12" t="s">
        <v>345</v>
      </c>
      <c r="F158" s="12" t="s">
        <v>346</v>
      </c>
      <c r="G158" s="12"/>
      <c r="H158" s="12">
        <v>19.57</v>
      </c>
      <c r="I158" s="12">
        <v>4.43</v>
      </c>
      <c r="J158" s="12">
        <v>17.670000000000002</v>
      </c>
      <c r="K158" s="12">
        <v>1.9</v>
      </c>
      <c r="L158" s="12">
        <v>71.290000000000006</v>
      </c>
      <c r="M158" s="12">
        <v>5</v>
      </c>
      <c r="N158" s="12">
        <v>0</v>
      </c>
      <c r="O158" s="12">
        <v>174</v>
      </c>
      <c r="P158" s="12">
        <v>6</v>
      </c>
      <c r="Q158" s="12">
        <v>0</v>
      </c>
      <c r="R158" s="12">
        <v>1</v>
      </c>
      <c r="S158" s="12">
        <v>196</v>
      </c>
      <c r="T158" s="12">
        <v>0</v>
      </c>
      <c r="U158">
        <f t="shared" si="7"/>
        <v>2175.0899999999997</v>
      </c>
      <c r="V158" s="23">
        <f>'Listado Equipos'!$B$9-W158</f>
        <v>30946.720000000001</v>
      </c>
      <c r="W158">
        <f t="shared" si="6"/>
        <v>4653.2800000000007</v>
      </c>
      <c r="X158">
        <f t="shared" si="8"/>
        <v>158</v>
      </c>
    </row>
    <row r="159" spans="1:24" ht="17.399999999999999" x14ac:dyDescent="0.3">
      <c r="A159" s="11">
        <v>45144</v>
      </c>
      <c r="B159" s="12">
        <v>251095</v>
      </c>
      <c r="C159" s="12" t="s">
        <v>343</v>
      </c>
      <c r="D159" s="12" t="s">
        <v>344</v>
      </c>
      <c r="E159" s="12" t="s">
        <v>345</v>
      </c>
      <c r="F159" s="12" t="s">
        <v>346</v>
      </c>
      <c r="G159" s="12"/>
      <c r="H159" s="12">
        <v>11.78</v>
      </c>
      <c r="I159" s="12">
        <v>12.22</v>
      </c>
      <c r="J159" s="12">
        <v>9.1999999999999993</v>
      </c>
      <c r="K159" s="12">
        <v>2.58</v>
      </c>
      <c r="L159" s="12">
        <v>39.99</v>
      </c>
      <c r="M159" s="12">
        <v>6</v>
      </c>
      <c r="N159" s="12">
        <v>0</v>
      </c>
      <c r="O159" s="12">
        <v>79</v>
      </c>
      <c r="P159" s="12">
        <v>1</v>
      </c>
      <c r="Q159" s="12">
        <v>0</v>
      </c>
      <c r="R159" s="12">
        <v>5</v>
      </c>
      <c r="S159" s="12">
        <v>93</v>
      </c>
      <c r="T159" s="12">
        <v>0</v>
      </c>
      <c r="U159">
        <f t="shared" si="7"/>
        <v>2186.87</v>
      </c>
      <c r="V159" s="23">
        <f>'Listado Equipos'!$B$9-W159</f>
        <v>30947.09</v>
      </c>
      <c r="W159">
        <f t="shared" si="6"/>
        <v>4652.9100000000008</v>
      </c>
      <c r="X159">
        <f t="shared" si="8"/>
        <v>159</v>
      </c>
    </row>
    <row r="160" spans="1:24" ht="17.399999999999999" x14ac:dyDescent="0.3">
      <c r="A160" s="11">
        <v>45145</v>
      </c>
      <c r="B160" s="12">
        <v>251095</v>
      </c>
      <c r="C160" s="12" t="s">
        <v>343</v>
      </c>
      <c r="D160" s="12" t="s">
        <v>344</v>
      </c>
      <c r="E160" s="12" t="s">
        <v>345</v>
      </c>
      <c r="F160" s="12" t="s">
        <v>346</v>
      </c>
      <c r="G160" s="12"/>
      <c r="H160" s="12">
        <v>15.85</v>
      </c>
      <c r="I160" s="12">
        <v>8.15</v>
      </c>
      <c r="J160" s="12">
        <v>13.65</v>
      </c>
      <c r="K160" s="12">
        <v>2.2000000000000002</v>
      </c>
      <c r="L160" s="12">
        <v>55.58</v>
      </c>
      <c r="M160" s="12">
        <v>5</v>
      </c>
      <c r="N160" s="12">
        <v>0</v>
      </c>
      <c r="O160" s="12">
        <v>125</v>
      </c>
      <c r="P160" s="12">
        <v>4</v>
      </c>
      <c r="Q160" s="12">
        <v>2</v>
      </c>
      <c r="R160" s="12">
        <v>9</v>
      </c>
      <c r="S160" s="12">
        <v>142</v>
      </c>
      <c r="T160" s="12">
        <v>0</v>
      </c>
      <c r="U160">
        <f t="shared" si="7"/>
        <v>2202.7199999999998</v>
      </c>
      <c r="V160" s="23">
        <f>'Listado Equipos'!$B$9-W160</f>
        <v>30947.759999999998</v>
      </c>
      <c r="W160">
        <f t="shared" si="6"/>
        <v>4652.2400000000007</v>
      </c>
      <c r="X160">
        <f t="shared" si="8"/>
        <v>160</v>
      </c>
    </row>
    <row r="161" spans="1:24" ht="17.399999999999999" x14ac:dyDescent="0.3">
      <c r="A161" s="11">
        <v>45146</v>
      </c>
      <c r="B161" s="12">
        <v>251095</v>
      </c>
      <c r="C161" s="12" t="s">
        <v>343</v>
      </c>
      <c r="D161" s="12" t="s">
        <v>344</v>
      </c>
      <c r="E161" s="12" t="s">
        <v>345</v>
      </c>
      <c r="F161" s="12" t="s">
        <v>346</v>
      </c>
      <c r="G161" s="12"/>
      <c r="H161" s="12">
        <v>22.23</v>
      </c>
      <c r="I161" s="12">
        <v>1.77</v>
      </c>
      <c r="J161" s="12">
        <v>21.25</v>
      </c>
      <c r="K161" s="12">
        <v>0.98</v>
      </c>
      <c r="L161" s="12">
        <v>77.900000000000006</v>
      </c>
      <c r="M161" s="12">
        <v>5</v>
      </c>
      <c r="N161" s="12">
        <v>0</v>
      </c>
      <c r="O161" s="12">
        <v>173</v>
      </c>
      <c r="P161" s="12">
        <v>11</v>
      </c>
      <c r="Q161" s="12">
        <v>2</v>
      </c>
      <c r="R161" s="12">
        <v>2</v>
      </c>
      <c r="S161" s="12">
        <v>200</v>
      </c>
      <c r="T161" s="12">
        <v>0</v>
      </c>
      <c r="U161">
        <f t="shared" si="7"/>
        <v>2224.9499999999998</v>
      </c>
      <c r="V161" s="23">
        <f>'Listado Equipos'!$B$9-W161</f>
        <v>30947.759999999998</v>
      </c>
      <c r="W161">
        <f t="shared" si="6"/>
        <v>4652.2400000000007</v>
      </c>
      <c r="X161">
        <f t="shared" si="8"/>
        <v>161</v>
      </c>
    </row>
    <row r="162" spans="1:24" ht="17.399999999999999" x14ac:dyDescent="0.3">
      <c r="A162" s="11">
        <v>45147</v>
      </c>
      <c r="B162" s="12">
        <v>251095</v>
      </c>
      <c r="C162" s="12" t="s">
        <v>343</v>
      </c>
      <c r="D162" s="12" t="s">
        <v>344</v>
      </c>
      <c r="E162" s="12" t="s">
        <v>345</v>
      </c>
      <c r="F162" s="12" t="s">
        <v>346</v>
      </c>
      <c r="G162" s="12"/>
      <c r="H162" s="12">
        <v>15.65</v>
      </c>
      <c r="I162" s="12">
        <v>8.35</v>
      </c>
      <c r="J162" s="12">
        <v>13.95</v>
      </c>
      <c r="K162" s="12">
        <v>1.7</v>
      </c>
      <c r="L162" s="12">
        <v>51.05</v>
      </c>
      <c r="M162" s="12">
        <v>5</v>
      </c>
      <c r="N162" s="12">
        <v>0</v>
      </c>
      <c r="O162" s="12">
        <v>78</v>
      </c>
      <c r="P162" s="12">
        <v>4</v>
      </c>
      <c r="Q162" s="12">
        <v>0</v>
      </c>
      <c r="R162" s="12">
        <v>7</v>
      </c>
      <c r="S162" s="12">
        <v>95</v>
      </c>
      <c r="T162" s="12">
        <v>0</v>
      </c>
      <c r="U162">
        <f t="shared" si="7"/>
        <v>2240.6</v>
      </c>
      <c r="V162" s="23">
        <f>'Listado Equipos'!$B$9-W162</f>
        <v>30947.79</v>
      </c>
      <c r="W162">
        <f t="shared" si="6"/>
        <v>4652.2100000000009</v>
      </c>
      <c r="X162">
        <f t="shared" si="8"/>
        <v>162</v>
      </c>
    </row>
    <row r="163" spans="1:24" ht="17.399999999999999" x14ac:dyDescent="0.3">
      <c r="A163" s="11">
        <v>45148</v>
      </c>
      <c r="B163" s="12">
        <v>251095</v>
      </c>
      <c r="C163" s="12" t="s">
        <v>343</v>
      </c>
      <c r="D163" s="12" t="s">
        <v>344</v>
      </c>
      <c r="E163" s="12" t="s">
        <v>345</v>
      </c>
      <c r="F163" s="12" t="s">
        <v>346</v>
      </c>
      <c r="G163" s="12"/>
      <c r="H163" s="12">
        <v>21.58</v>
      </c>
      <c r="I163" s="12">
        <v>2.42</v>
      </c>
      <c r="J163" s="12">
        <v>20.13</v>
      </c>
      <c r="K163" s="12">
        <v>1.45</v>
      </c>
      <c r="L163" s="12">
        <v>77.02</v>
      </c>
      <c r="M163" s="12">
        <v>5</v>
      </c>
      <c r="N163" s="12">
        <v>0</v>
      </c>
      <c r="O163" s="12">
        <v>128</v>
      </c>
      <c r="P163" s="12">
        <v>17</v>
      </c>
      <c r="Q163" s="12">
        <v>3</v>
      </c>
      <c r="R163" s="12">
        <v>1</v>
      </c>
      <c r="S163" s="12">
        <v>141</v>
      </c>
      <c r="T163" s="12">
        <v>0</v>
      </c>
      <c r="U163">
        <f t="shared" si="7"/>
        <v>2262.1799999999998</v>
      </c>
      <c r="V163" s="23">
        <f>'Listado Equipos'!$B$9-W163</f>
        <v>30948.54</v>
      </c>
      <c r="W163">
        <f t="shared" si="6"/>
        <v>4651.4600000000009</v>
      </c>
      <c r="X163">
        <f t="shared" si="8"/>
        <v>163</v>
      </c>
    </row>
    <row r="164" spans="1:24" ht="17.399999999999999" x14ac:dyDescent="0.3">
      <c r="A164" s="11">
        <v>45149</v>
      </c>
      <c r="B164" s="12">
        <v>251095</v>
      </c>
      <c r="C164" s="12" t="s">
        <v>343</v>
      </c>
      <c r="D164" s="12" t="s">
        <v>344</v>
      </c>
      <c r="E164" s="12" t="s">
        <v>345</v>
      </c>
      <c r="F164" s="12" t="s">
        <v>346</v>
      </c>
      <c r="G164" s="12"/>
      <c r="H164" s="12">
        <v>22.18</v>
      </c>
      <c r="I164" s="12">
        <v>1.82</v>
      </c>
      <c r="J164" s="12">
        <v>19.97</v>
      </c>
      <c r="K164" s="12">
        <v>2.2200000000000002</v>
      </c>
      <c r="L164" s="12">
        <v>75.5</v>
      </c>
      <c r="M164" s="12">
        <v>5</v>
      </c>
      <c r="N164" s="12">
        <v>0</v>
      </c>
      <c r="O164" s="12">
        <v>129</v>
      </c>
      <c r="P164" s="12">
        <v>6</v>
      </c>
      <c r="Q164" s="12">
        <v>2</v>
      </c>
      <c r="R164" s="12">
        <v>6</v>
      </c>
      <c r="S164" s="12">
        <v>143</v>
      </c>
      <c r="T164" s="12">
        <v>1</v>
      </c>
      <c r="U164">
        <f t="shared" si="7"/>
        <v>2284.3599999999997</v>
      </c>
      <c r="V164" s="23">
        <f>'Listado Equipos'!$B$9-W164</f>
        <v>30953.97</v>
      </c>
      <c r="W164">
        <f t="shared" si="6"/>
        <v>4646.0300000000007</v>
      </c>
      <c r="X164">
        <f t="shared" si="8"/>
        <v>164</v>
      </c>
    </row>
    <row r="165" spans="1:24" ht="17.399999999999999" x14ac:dyDescent="0.3">
      <c r="A165" s="11">
        <v>45150</v>
      </c>
      <c r="B165" s="12">
        <v>251095</v>
      </c>
      <c r="C165" s="12" t="s">
        <v>343</v>
      </c>
      <c r="D165" s="12" t="s">
        <v>344</v>
      </c>
      <c r="E165" s="12" t="s">
        <v>345</v>
      </c>
      <c r="F165" s="12" t="s">
        <v>346</v>
      </c>
      <c r="G165" s="12"/>
      <c r="H165" s="12">
        <v>20.82</v>
      </c>
      <c r="I165" s="12">
        <v>3.18</v>
      </c>
      <c r="J165" s="12">
        <v>18.77</v>
      </c>
      <c r="K165" s="12">
        <v>2.0499999999999998</v>
      </c>
      <c r="L165" s="12">
        <v>68.400000000000006</v>
      </c>
      <c r="M165" s="12">
        <v>5</v>
      </c>
      <c r="N165" s="12">
        <v>0</v>
      </c>
      <c r="O165" s="12">
        <v>165</v>
      </c>
      <c r="P165" s="12">
        <v>8</v>
      </c>
      <c r="Q165" s="12">
        <v>0</v>
      </c>
      <c r="R165" s="12">
        <v>5</v>
      </c>
      <c r="S165" s="12">
        <v>186</v>
      </c>
      <c r="T165" s="12">
        <v>1</v>
      </c>
      <c r="U165">
        <f t="shared" si="7"/>
        <v>2305.1799999999998</v>
      </c>
      <c r="V165" s="23">
        <f>'Listado Equipos'!$B$9-W165</f>
        <v>30954.05</v>
      </c>
      <c r="W165">
        <f t="shared" si="6"/>
        <v>4645.9500000000007</v>
      </c>
      <c r="X165">
        <f t="shared" si="8"/>
        <v>165</v>
      </c>
    </row>
    <row r="166" spans="1:24" ht="17.399999999999999" x14ac:dyDescent="0.3">
      <c r="A166" s="11">
        <v>45151</v>
      </c>
      <c r="B166" s="12">
        <v>251095</v>
      </c>
      <c r="C166" s="12" t="s">
        <v>343</v>
      </c>
      <c r="D166" s="12" t="s">
        <v>344</v>
      </c>
      <c r="E166" s="12" t="s">
        <v>345</v>
      </c>
      <c r="F166" s="12" t="s">
        <v>346</v>
      </c>
      <c r="G166" s="12"/>
      <c r="H166" s="12">
        <v>7.8</v>
      </c>
      <c r="I166" s="12">
        <v>16.2</v>
      </c>
      <c r="J166" s="12">
        <v>6.47</v>
      </c>
      <c r="K166" s="12">
        <v>1.33</v>
      </c>
      <c r="L166" s="12">
        <v>21.88</v>
      </c>
      <c r="M166" s="12">
        <v>6</v>
      </c>
      <c r="N166" s="12">
        <v>0</v>
      </c>
      <c r="O166" s="12">
        <v>68</v>
      </c>
      <c r="P166" s="12">
        <v>2</v>
      </c>
      <c r="Q166" s="12">
        <v>0</v>
      </c>
      <c r="R166" s="12">
        <v>3</v>
      </c>
      <c r="S166" s="12">
        <v>83</v>
      </c>
      <c r="T166" s="12">
        <v>0</v>
      </c>
      <c r="U166">
        <f t="shared" si="7"/>
        <v>2312.98</v>
      </c>
      <c r="V166" s="23">
        <f>'Listado Equipos'!$B$9-W166</f>
        <v>30955.02</v>
      </c>
      <c r="W166">
        <f t="shared" si="6"/>
        <v>4644.9800000000005</v>
      </c>
      <c r="X166">
        <f t="shared" si="8"/>
        <v>166</v>
      </c>
    </row>
    <row r="167" spans="1:24" ht="17.399999999999999" x14ac:dyDescent="0.3">
      <c r="A167" s="11">
        <v>45152</v>
      </c>
      <c r="B167" s="12">
        <v>251095</v>
      </c>
      <c r="C167" s="12" t="s">
        <v>343</v>
      </c>
      <c r="D167" s="12" t="s">
        <v>344</v>
      </c>
      <c r="E167" s="12" t="s">
        <v>345</v>
      </c>
      <c r="F167" s="12" t="s">
        <v>346</v>
      </c>
      <c r="G167" s="12"/>
      <c r="H167" s="12">
        <v>14.45</v>
      </c>
      <c r="I167" s="12">
        <v>9.5500000000000007</v>
      </c>
      <c r="J167" s="12">
        <v>12.62</v>
      </c>
      <c r="K167" s="12">
        <v>1.83</v>
      </c>
      <c r="L167" s="12">
        <v>42.23</v>
      </c>
      <c r="M167" s="12">
        <v>5</v>
      </c>
      <c r="N167" s="12">
        <v>0</v>
      </c>
      <c r="O167" s="12">
        <v>72</v>
      </c>
      <c r="P167" s="12">
        <v>1</v>
      </c>
      <c r="Q167" s="12">
        <v>0</v>
      </c>
      <c r="R167" s="12">
        <v>0</v>
      </c>
      <c r="S167" s="12">
        <v>79</v>
      </c>
      <c r="T167" s="12">
        <v>0</v>
      </c>
      <c r="U167">
        <f t="shared" si="7"/>
        <v>2327.4299999999998</v>
      </c>
      <c r="V167" s="23">
        <f>'Listado Equipos'!$B$9-W167</f>
        <v>30955.02</v>
      </c>
      <c r="W167">
        <f t="shared" si="6"/>
        <v>4644.9800000000005</v>
      </c>
      <c r="X167">
        <f t="shared" si="8"/>
        <v>167</v>
      </c>
    </row>
    <row r="168" spans="1:24" ht="17.399999999999999" x14ac:dyDescent="0.3">
      <c r="A168" s="11">
        <v>45153</v>
      </c>
      <c r="B168" s="12">
        <v>251095</v>
      </c>
      <c r="C168" s="12" t="s">
        <v>343</v>
      </c>
      <c r="D168" s="12" t="s">
        <v>344</v>
      </c>
      <c r="E168" s="12" t="s">
        <v>345</v>
      </c>
      <c r="F168" s="12" t="s">
        <v>346</v>
      </c>
      <c r="G168" s="12"/>
      <c r="H168" s="12">
        <v>19.420000000000002</v>
      </c>
      <c r="I168" s="12">
        <v>4.58</v>
      </c>
      <c r="J168" s="12">
        <v>15.37</v>
      </c>
      <c r="K168" s="12">
        <v>4.05</v>
      </c>
      <c r="L168" s="12">
        <v>56.11</v>
      </c>
      <c r="M168" s="12">
        <v>6</v>
      </c>
      <c r="N168" s="12">
        <v>0</v>
      </c>
      <c r="O168" s="12">
        <v>114</v>
      </c>
      <c r="P168" s="12">
        <v>4</v>
      </c>
      <c r="Q168" s="12">
        <v>1</v>
      </c>
      <c r="R168" s="12">
        <v>11</v>
      </c>
      <c r="S168" s="12">
        <v>123</v>
      </c>
      <c r="T168" s="12">
        <v>1</v>
      </c>
      <c r="U168">
        <f t="shared" si="7"/>
        <v>2346.85</v>
      </c>
      <c r="V168" s="23">
        <f>'Listado Equipos'!$B$9-W168</f>
        <v>30955.09</v>
      </c>
      <c r="W168">
        <f t="shared" si="6"/>
        <v>4644.9100000000008</v>
      </c>
      <c r="X168">
        <f t="shared" si="8"/>
        <v>168</v>
      </c>
    </row>
    <row r="169" spans="1:24" ht="17.399999999999999" x14ac:dyDescent="0.3">
      <c r="A169" s="11">
        <v>45154</v>
      </c>
      <c r="B169" s="12">
        <v>251095</v>
      </c>
      <c r="C169" s="12" t="s">
        <v>343</v>
      </c>
      <c r="D169" s="12" t="s">
        <v>344</v>
      </c>
      <c r="E169" s="12" t="s">
        <v>345</v>
      </c>
      <c r="F169" s="12" t="s">
        <v>346</v>
      </c>
      <c r="G169" s="12"/>
      <c r="H169" s="12">
        <v>20.5</v>
      </c>
      <c r="I169" s="12">
        <v>3.5</v>
      </c>
      <c r="J169" s="12">
        <v>18.579999999999998</v>
      </c>
      <c r="K169" s="12">
        <v>1.92</v>
      </c>
      <c r="L169" s="12">
        <v>69.63</v>
      </c>
      <c r="M169" s="12">
        <v>5</v>
      </c>
      <c r="N169" s="12">
        <v>0</v>
      </c>
      <c r="O169" s="12">
        <v>180</v>
      </c>
      <c r="P169" s="12">
        <v>13</v>
      </c>
      <c r="Q169" s="12">
        <v>2</v>
      </c>
      <c r="R169" s="12">
        <v>7</v>
      </c>
      <c r="S169" s="12">
        <v>178</v>
      </c>
      <c r="T169" s="12">
        <v>0</v>
      </c>
      <c r="U169">
        <f t="shared" si="7"/>
        <v>2367.35</v>
      </c>
      <c r="V169" s="23">
        <f>'Listado Equipos'!$B$9-W169</f>
        <v>30955.09</v>
      </c>
      <c r="W169">
        <f t="shared" si="6"/>
        <v>4644.9100000000008</v>
      </c>
      <c r="X169">
        <f t="shared" si="8"/>
        <v>169</v>
      </c>
    </row>
    <row r="170" spans="1:24" ht="17.399999999999999" x14ac:dyDescent="0.3">
      <c r="A170" s="11">
        <v>45155</v>
      </c>
      <c r="B170" s="12">
        <v>251095</v>
      </c>
      <c r="C170" s="12" t="s">
        <v>343</v>
      </c>
      <c r="D170" s="12" t="s">
        <v>344</v>
      </c>
      <c r="E170" s="12" t="s">
        <v>345</v>
      </c>
      <c r="F170" s="12" t="s">
        <v>346</v>
      </c>
      <c r="G170" s="12"/>
      <c r="H170" s="12">
        <v>19.98</v>
      </c>
      <c r="I170" s="12">
        <v>4.0199999999999996</v>
      </c>
      <c r="J170" s="12">
        <v>17.82</v>
      </c>
      <c r="K170" s="12">
        <v>2.17</v>
      </c>
      <c r="L170" s="12">
        <v>58.18</v>
      </c>
      <c r="M170" s="12">
        <v>5</v>
      </c>
      <c r="N170" s="12">
        <v>0</v>
      </c>
      <c r="O170" s="12">
        <v>103</v>
      </c>
      <c r="P170" s="12">
        <v>6</v>
      </c>
      <c r="Q170" s="12">
        <v>2</v>
      </c>
      <c r="R170" s="12">
        <v>3</v>
      </c>
      <c r="S170" s="12">
        <v>0</v>
      </c>
      <c r="T170" s="12">
        <v>0</v>
      </c>
      <c r="U170">
        <f t="shared" si="7"/>
        <v>2387.33</v>
      </c>
      <c r="V170" s="23">
        <f>'Listado Equipos'!$B$9-W170</f>
        <v>30955.09</v>
      </c>
      <c r="W170">
        <f t="shared" si="6"/>
        <v>4644.9100000000008</v>
      </c>
      <c r="X170">
        <f t="shared" si="8"/>
        <v>170</v>
      </c>
    </row>
    <row r="171" spans="1:24" ht="17.399999999999999" x14ac:dyDescent="0.3">
      <c r="A171" s="11">
        <v>45156</v>
      </c>
      <c r="B171" s="12">
        <v>251095</v>
      </c>
      <c r="C171" s="12" t="s">
        <v>343</v>
      </c>
      <c r="D171" s="12" t="s">
        <v>344</v>
      </c>
      <c r="E171" s="12" t="s">
        <v>345</v>
      </c>
      <c r="F171" s="12" t="s">
        <v>346</v>
      </c>
      <c r="G171" s="12"/>
      <c r="H171" s="12">
        <v>21.4</v>
      </c>
      <c r="I171" s="12">
        <v>2.6</v>
      </c>
      <c r="J171" s="12">
        <v>17.170000000000002</v>
      </c>
      <c r="K171" s="12">
        <v>4.2300000000000004</v>
      </c>
      <c r="L171" s="12">
        <v>62.63</v>
      </c>
      <c r="M171" s="12">
        <v>5</v>
      </c>
      <c r="N171" s="12">
        <v>0</v>
      </c>
      <c r="O171" s="12">
        <v>124</v>
      </c>
      <c r="P171" s="12">
        <v>7</v>
      </c>
      <c r="Q171" s="12">
        <v>4</v>
      </c>
      <c r="R171" s="12">
        <v>12</v>
      </c>
      <c r="S171" s="12">
        <v>0</v>
      </c>
      <c r="T171" s="12">
        <v>0</v>
      </c>
      <c r="U171">
        <f t="shared" si="7"/>
        <v>2408.73</v>
      </c>
      <c r="V171" s="23">
        <f>'Listado Equipos'!$B$9-W171</f>
        <v>30955.51</v>
      </c>
      <c r="W171">
        <f t="shared" si="6"/>
        <v>4644.4900000000007</v>
      </c>
      <c r="X171">
        <f t="shared" si="8"/>
        <v>171</v>
      </c>
    </row>
    <row r="172" spans="1:24" ht="17.399999999999999" x14ac:dyDescent="0.3">
      <c r="A172" s="11">
        <v>45157</v>
      </c>
      <c r="B172" s="12">
        <v>251095</v>
      </c>
      <c r="C172" s="12" t="s">
        <v>343</v>
      </c>
      <c r="D172" s="12" t="s">
        <v>344</v>
      </c>
      <c r="E172" s="12" t="s">
        <v>345</v>
      </c>
      <c r="F172" s="12" t="s">
        <v>346</v>
      </c>
      <c r="G172" s="12"/>
      <c r="H172" s="12">
        <v>14.28</v>
      </c>
      <c r="I172" s="12">
        <v>9.7200000000000006</v>
      </c>
      <c r="J172" s="12">
        <v>11.55</v>
      </c>
      <c r="K172" s="12">
        <v>2.73</v>
      </c>
      <c r="L172" s="12">
        <v>46.33</v>
      </c>
      <c r="M172" s="12">
        <v>6</v>
      </c>
      <c r="N172" s="12">
        <v>0</v>
      </c>
      <c r="O172" s="12">
        <v>138</v>
      </c>
      <c r="P172" s="12">
        <v>5</v>
      </c>
      <c r="Q172" s="12">
        <v>1</v>
      </c>
      <c r="R172" s="12">
        <v>11</v>
      </c>
      <c r="S172" s="12">
        <v>0</v>
      </c>
      <c r="T172" s="12">
        <v>0</v>
      </c>
      <c r="U172">
        <f t="shared" si="7"/>
        <v>2423.0100000000002</v>
      </c>
      <c r="V172" s="23">
        <f>'Listado Equipos'!$B$9-W172</f>
        <v>30967.89</v>
      </c>
      <c r="W172">
        <f t="shared" si="6"/>
        <v>4632.1100000000006</v>
      </c>
      <c r="X172">
        <f t="shared" si="8"/>
        <v>172</v>
      </c>
    </row>
    <row r="173" spans="1:24" ht="17.399999999999999" x14ac:dyDescent="0.3">
      <c r="A173" s="11">
        <v>45158</v>
      </c>
      <c r="B173" s="12">
        <v>251095</v>
      </c>
      <c r="C173" s="12" t="s">
        <v>343</v>
      </c>
      <c r="D173" s="12" t="s">
        <v>344</v>
      </c>
      <c r="E173" s="12" t="s">
        <v>345</v>
      </c>
      <c r="F173" s="12" t="s">
        <v>346</v>
      </c>
      <c r="G173" s="12"/>
      <c r="H173" s="12">
        <v>2.6</v>
      </c>
      <c r="I173" s="12">
        <v>21.4</v>
      </c>
      <c r="J173" s="12">
        <v>2.12</v>
      </c>
      <c r="K173" s="12">
        <v>0.48</v>
      </c>
      <c r="L173" s="12">
        <v>8.2899999999999991</v>
      </c>
      <c r="M173" s="12">
        <v>6</v>
      </c>
      <c r="N173" s="12">
        <v>0</v>
      </c>
      <c r="O173" s="12">
        <v>29</v>
      </c>
      <c r="P173" s="12">
        <v>1</v>
      </c>
      <c r="Q173" s="12">
        <v>0</v>
      </c>
      <c r="R173" s="12">
        <v>1</v>
      </c>
      <c r="S173" s="12">
        <v>0</v>
      </c>
      <c r="T173" s="12">
        <v>0</v>
      </c>
      <c r="U173">
        <f t="shared" si="7"/>
        <v>2425.61</v>
      </c>
      <c r="V173" s="23">
        <f>'Listado Equipos'!$B$9-W173</f>
        <v>30987.07</v>
      </c>
      <c r="W173">
        <f t="shared" si="6"/>
        <v>4612.93</v>
      </c>
      <c r="X173">
        <f t="shared" si="8"/>
        <v>173</v>
      </c>
    </row>
    <row r="174" spans="1:24" ht="17.399999999999999" x14ac:dyDescent="0.3">
      <c r="A174" s="11">
        <v>45159</v>
      </c>
      <c r="B174" s="12">
        <v>251095</v>
      </c>
      <c r="C174" s="12" t="s">
        <v>343</v>
      </c>
      <c r="D174" s="12" t="s">
        <v>344</v>
      </c>
      <c r="E174" s="12" t="s">
        <v>345</v>
      </c>
      <c r="F174" s="12" t="s">
        <v>346</v>
      </c>
      <c r="G174" s="12"/>
      <c r="H174" s="12">
        <v>14.3</v>
      </c>
      <c r="I174" s="12">
        <v>9.6999999999999993</v>
      </c>
      <c r="J174" s="12">
        <v>12.6</v>
      </c>
      <c r="K174" s="12">
        <v>1.7</v>
      </c>
      <c r="L174" s="12">
        <v>44.05</v>
      </c>
      <c r="M174" s="12">
        <v>5</v>
      </c>
      <c r="N174" s="12">
        <v>0</v>
      </c>
      <c r="O174" s="12">
        <v>115</v>
      </c>
      <c r="P174" s="12">
        <v>6</v>
      </c>
      <c r="Q174" s="12">
        <v>1</v>
      </c>
      <c r="R174" s="12">
        <v>3</v>
      </c>
      <c r="S174" s="12">
        <v>0</v>
      </c>
      <c r="T174" s="12">
        <v>0</v>
      </c>
      <c r="U174">
        <f t="shared" si="7"/>
        <v>2439.9100000000003</v>
      </c>
      <c r="V174" s="23">
        <f>'Listado Equipos'!$B$9-W174</f>
        <v>31002.82</v>
      </c>
      <c r="W174">
        <f t="shared" si="6"/>
        <v>4597.18</v>
      </c>
      <c r="X174">
        <f t="shared" si="8"/>
        <v>174</v>
      </c>
    </row>
    <row r="175" spans="1:24" ht="17.399999999999999" x14ac:dyDescent="0.3">
      <c r="A175" s="11">
        <v>45160</v>
      </c>
      <c r="B175" s="12">
        <v>251095</v>
      </c>
      <c r="C175" s="12" t="s">
        <v>343</v>
      </c>
      <c r="D175" s="12" t="s">
        <v>344</v>
      </c>
      <c r="E175" s="12" t="s">
        <v>345</v>
      </c>
      <c r="F175" s="12" t="s">
        <v>346</v>
      </c>
      <c r="G175" s="12"/>
      <c r="H175" s="12">
        <v>20.43</v>
      </c>
      <c r="I175" s="12">
        <v>3.57</v>
      </c>
      <c r="J175" s="12">
        <v>17.850000000000001</v>
      </c>
      <c r="K175" s="12">
        <v>2.58</v>
      </c>
      <c r="L175" s="12">
        <v>68.25</v>
      </c>
      <c r="M175" s="12">
        <v>5</v>
      </c>
      <c r="N175" s="12">
        <v>0</v>
      </c>
      <c r="O175" s="12">
        <v>113</v>
      </c>
      <c r="P175" s="12">
        <v>3</v>
      </c>
      <c r="Q175" s="12">
        <v>0</v>
      </c>
      <c r="R175" s="12">
        <v>5</v>
      </c>
      <c r="S175" s="12">
        <v>0</v>
      </c>
      <c r="T175" s="12">
        <v>0</v>
      </c>
      <c r="U175">
        <f t="shared" si="7"/>
        <v>2460.34</v>
      </c>
      <c r="V175" s="23">
        <f>'Listado Equipos'!$B$9-W175</f>
        <v>31009.15</v>
      </c>
      <c r="W175">
        <f t="shared" si="6"/>
        <v>4590.8500000000004</v>
      </c>
      <c r="X175">
        <f t="shared" si="8"/>
        <v>175</v>
      </c>
    </row>
    <row r="176" spans="1:24" ht="17.399999999999999" x14ac:dyDescent="0.3">
      <c r="A176" s="11">
        <v>45161</v>
      </c>
      <c r="B176" s="12">
        <v>251095</v>
      </c>
      <c r="C176" s="12" t="s">
        <v>343</v>
      </c>
      <c r="D176" s="12" t="s">
        <v>344</v>
      </c>
      <c r="E176" s="12" t="s">
        <v>345</v>
      </c>
      <c r="F176" s="12" t="s">
        <v>346</v>
      </c>
      <c r="G176" s="12"/>
      <c r="H176" s="12">
        <v>19.18</v>
      </c>
      <c r="I176" s="12">
        <v>4.82</v>
      </c>
      <c r="J176" s="12">
        <v>17.579999999999998</v>
      </c>
      <c r="K176" s="12">
        <v>1.6</v>
      </c>
      <c r="L176" s="12">
        <v>62.84</v>
      </c>
      <c r="M176" s="12">
        <v>5</v>
      </c>
      <c r="N176" s="12">
        <v>0</v>
      </c>
      <c r="O176" s="12">
        <v>126</v>
      </c>
      <c r="P176" s="12">
        <v>4</v>
      </c>
      <c r="Q176" s="12">
        <v>4</v>
      </c>
      <c r="R176" s="12">
        <v>3</v>
      </c>
      <c r="S176" s="12">
        <v>0</v>
      </c>
      <c r="T176" s="12">
        <v>0</v>
      </c>
      <c r="U176">
        <f t="shared" si="7"/>
        <v>2479.52</v>
      </c>
      <c r="V176" s="23">
        <f>'Listado Equipos'!$B$9-W176</f>
        <v>31026.78</v>
      </c>
      <c r="W176">
        <f t="shared" si="6"/>
        <v>4573.22</v>
      </c>
      <c r="X176">
        <f t="shared" si="8"/>
        <v>176</v>
      </c>
    </row>
    <row r="177" spans="1:24" ht="17.399999999999999" x14ac:dyDescent="0.3">
      <c r="A177" s="11">
        <v>45162</v>
      </c>
      <c r="B177" s="12">
        <v>251095</v>
      </c>
      <c r="C177" s="12" t="s">
        <v>343</v>
      </c>
      <c r="D177" s="12" t="s">
        <v>344</v>
      </c>
      <c r="E177" s="12" t="s">
        <v>345</v>
      </c>
      <c r="F177" s="12" t="s">
        <v>346</v>
      </c>
      <c r="G177" s="12"/>
      <c r="H177" s="12">
        <v>21.35</v>
      </c>
      <c r="I177" s="12">
        <v>2.65</v>
      </c>
      <c r="J177" s="12">
        <v>18.920000000000002</v>
      </c>
      <c r="K177" s="12">
        <v>2.4300000000000002</v>
      </c>
      <c r="L177" s="12">
        <v>75.66</v>
      </c>
      <c r="M177" s="12">
        <v>5</v>
      </c>
      <c r="N177" s="12">
        <v>0</v>
      </c>
      <c r="O177" s="12">
        <v>106</v>
      </c>
      <c r="P177" s="12">
        <v>32</v>
      </c>
      <c r="Q177" s="12">
        <v>5</v>
      </c>
      <c r="R177" s="12">
        <v>5</v>
      </c>
      <c r="S177" s="12">
        <v>0</v>
      </c>
      <c r="T177" s="12">
        <v>1</v>
      </c>
      <c r="U177">
        <f t="shared" si="7"/>
        <v>2500.87</v>
      </c>
      <c r="V177" s="23">
        <f>'Listado Equipos'!$B$9-W177</f>
        <v>31047.45</v>
      </c>
      <c r="W177">
        <f t="shared" si="6"/>
        <v>4552.55</v>
      </c>
      <c r="X177">
        <f t="shared" si="8"/>
        <v>177</v>
      </c>
    </row>
    <row r="178" spans="1:24" ht="17.399999999999999" x14ac:dyDescent="0.3">
      <c r="A178" s="11">
        <v>45163</v>
      </c>
      <c r="B178" s="12">
        <v>251095</v>
      </c>
      <c r="C178" s="12" t="s">
        <v>343</v>
      </c>
      <c r="D178" s="12" t="s">
        <v>344</v>
      </c>
      <c r="E178" s="12" t="s">
        <v>345</v>
      </c>
      <c r="F178" s="12" t="s">
        <v>346</v>
      </c>
      <c r="G178" s="12"/>
      <c r="H178" s="12">
        <v>20.12</v>
      </c>
      <c r="I178" s="12">
        <v>3.88</v>
      </c>
      <c r="J178" s="12">
        <v>16.93</v>
      </c>
      <c r="K178" s="12">
        <v>3.18</v>
      </c>
      <c r="L178" s="12">
        <v>61.56</v>
      </c>
      <c r="M178" s="12">
        <v>5</v>
      </c>
      <c r="N178" s="12">
        <v>0</v>
      </c>
      <c r="O178" s="12">
        <v>109</v>
      </c>
      <c r="P178" s="12">
        <v>9</v>
      </c>
      <c r="Q178" s="12">
        <v>1</v>
      </c>
      <c r="R178" s="12">
        <v>9</v>
      </c>
      <c r="S178" s="12">
        <v>0</v>
      </c>
      <c r="T178" s="12">
        <v>0</v>
      </c>
      <c r="U178">
        <f t="shared" si="7"/>
        <v>2520.9899999999998</v>
      </c>
      <c r="V178" s="23">
        <f>'Listado Equipos'!$B$9-W178</f>
        <v>31064.87</v>
      </c>
      <c r="W178">
        <f t="shared" si="6"/>
        <v>4535.13</v>
      </c>
      <c r="X178">
        <f t="shared" si="8"/>
        <v>178</v>
      </c>
    </row>
    <row r="179" spans="1:24" ht="17.399999999999999" x14ac:dyDescent="0.3">
      <c r="A179" s="11">
        <v>45164</v>
      </c>
      <c r="B179" s="12">
        <v>251095</v>
      </c>
      <c r="C179" s="12" t="s">
        <v>343</v>
      </c>
      <c r="D179" s="12" t="s">
        <v>344</v>
      </c>
      <c r="E179" s="12" t="s">
        <v>345</v>
      </c>
      <c r="F179" s="12" t="s">
        <v>346</v>
      </c>
      <c r="G179" s="12"/>
      <c r="H179" s="12">
        <v>18.73</v>
      </c>
      <c r="I179" s="12">
        <v>5.27</v>
      </c>
      <c r="J179" s="12">
        <v>17.02</v>
      </c>
      <c r="K179" s="12">
        <v>1.72</v>
      </c>
      <c r="L179" s="12">
        <v>62.64</v>
      </c>
      <c r="M179" s="12">
        <v>5</v>
      </c>
      <c r="N179" s="12">
        <v>0</v>
      </c>
      <c r="O179" s="12">
        <v>120</v>
      </c>
      <c r="P179" s="12">
        <v>14</v>
      </c>
      <c r="Q179" s="12">
        <v>4</v>
      </c>
      <c r="R179" s="12">
        <v>5</v>
      </c>
      <c r="S179" s="12">
        <v>0</v>
      </c>
      <c r="T179" s="12">
        <v>0</v>
      </c>
      <c r="U179">
        <f t="shared" si="7"/>
        <v>2539.7199999999998</v>
      </c>
      <c r="V179" s="23">
        <f>'Listado Equipos'!$B$9-W179</f>
        <v>31079.989999999998</v>
      </c>
      <c r="W179">
        <f t="shared" si="6"/>
        <v>4520.01</v>
      </c>
      <c r="X179">
        <f t="shared" si="8"/>
        <v>179</v>
      </c>
    </row>
    <row r="180" spans="1:24" ht="17.399999999999999" x14ac:dyDescent="0.3">
      <c r="A180" s="11">
        <v>45165</v>
      </c>
      <c r="B180" s="12">
        <v>251095</v>
      </c>
      <c r="C180" s="12" t="s">
        <v>343</v>
      </c>
      <c r="D180" s="12" t="s">
        <v>344</v>
      </c>
      <c r="E180" s="12" t="s">
        <v>345</v>
      </c>
      <c r="F180" s="12" t="s">
        <v>346</v>
      </c>
      <c r="G180" s="12"/>
      <c r="H180" s="12">
        <v>11.08</v>
      </c>
      <c r="I180" s="12">
        <v>12.92</v>
      </c>
      <c r="J180" s="12">
        <v>9.5</v>
      </c>
      <c r="K180" s="12">
        <v>1.58</v>
      </c>
      <c r="L180" s="12">
        <v>35.840000000000003</v>
      </c>
      <c r="M180" s="12">
        <v>5</v>
      </c>
      <c r="N180" s="12">
        <v>0</v>
      </c>
      <c r="O180" s="12">
        <v>73</v>
      </c>
      <c r="P180" s="12">
        <v>2</v>
      </c>
      <c r="Q180" s="12">
        <v>0</v>
      </c>
      <c r="R180" s="12">
        <v>9</v>
      </c>
      <c r="S180" s="12">
        <v>0</v>
      </c>
      <c r="T180" s="12">
        <v>1</v>
      </c>
      <c r="U180">
        <f t="shared" si="7"/>
        <v>2550.7999999999997</v>
      </c>
      <c r="V180" s="23">
        <f>'Listado Equipos'!$B$9-W180</f>
        <v>31096.77</v>
      </c>
      <c r="W180">
        <f t="shared" si="6"/>
        <v>4503.2300000000005</v>
      </c>
      <c r="X180">
        <f t="shared" si="8"/>
        <v>180</v>
      </c>
    </row>
    <row r="181" spans="1:24" ht="17.399999999999999" x14ac:dyDescent="0.3">
      <c r="A181" s="11">
        <v>45166</v>
      </c>
      <c r="B181" s="12">
        <v>251095</v>
      </c>
      <c r="C181" s="12" t="s">
        <v>343</v>
      </c>
      <c r="D181" s="12" t="s">
        <v>344</v>
      </c>
      <c r="E181" s="12" t="s">
        <v>345</v>
      </c>
      <c r="F181" s="12" t="s">
        <v>346</v>
      </c>
      <c r="G181" s="12"/>
      <c r="H181" s="12">
        <v>11.88</v>
      </c>
      <c r="I181" s="12">
        <v>12.12</v>
      </c>
      <c r="J181" s="12">
        <v>10.98</v>
      </c>
      <c r="K181" s="12">
        <v>0.9</v>
      </c>
      <c r="L181" s="12">
        <v>47.13</v>
      </c>
      <c r="M181" s="12">
        <v>5</v>
      </c>
      <c r="N181" s="12">
        <v>0</v>
      </c>
      <c r="O181" s="12">
        <v>99</v>
      </c>
      <c r="P181" s="12">
        <v>14</v>
      </c>
      <c r="Q181" s="12">
        <v>2</v>
      </c>
      <c r="R181" s="12">
        <v>6</v>
      </c>
      <c r="S181" s="12">
        <v>0</v>
      </c>
      <c r="T181" s="12">
        <v>1</v>
      </c>
      <c r="U181">
        <f t="shared" si="7"/>
        <v>2562.6799999999998</v>
      </c>
      <c r="V181" s="23">
        <f>'Listado Equipos'!$B$9-W181</f>
        <v>31109.489999999998</v>
      </c>
      <c r="W181">
        <f t="shared" si="6"/>
        <v>4490.51</v>
      </c>
      <c r="X181">
        <f t="shared" si="8"/>
        <v>181</v>
      </c>
    </row>
    <row r="182" spans="1:24" ht="17.399999999999999" x14ac:dyDescent="0.3">
      <c r="A182" s="11">
        <v>45167</v>
      </c>
      <c r="B182" s="12">
        <v>251095</v>
      </c>
      <c r="C182" s="12" t="s">
        <v>343</v>
      </c>
      <c r="D182" s="12" t="s">
        <v>344</v>
      </c>
      <c r="E182" s="12" t="s">
        <v>345</v>
      </c>
      <c r="F182" s="12" t="s">
        <v>346</v>
      </c>
      <c r="G182" s="12"/>
      <c r="H182" s="12">
        <v>21.68</v>
      </c>
      <c r="I182" s="12">
        <v>2.3199999999999998</v>
      </c>
      <c r="J182" s="12">
        <v>20.88</v>
      </c>
      <c r="K182" s="12">
        <v>0.8</v>
      </c>
      <c r="L182" s="12">
        <v>72.14</v>
      </c>
      <c r="M182" s="12">
        <v>5</v>
      </c>
      <c r="N182" s="12">
        <v>0</v>
      </c>
      <c r="O182" s="12">
        <v>152</v>
      </c>
      <c r="P182" s="12">
        <v>11</v>
      </c>
      <c r="Q182" s="12">
        <v>2</v>
      </c>
      <c r="R182" s="12">
        <v>2</v>
      </c>
      <c r="S182" s="12">
        <v>0</v>
      </c>
      <c r="T182" s="12">
        <v>0</v>
      </c>
      <c r="U182">
        <f t="shared" si="7"/>
        <v>2584.3599999999997</v>
      </c>
      <c r="V182" s="23">
        <f>'Listado Equipos'!$B$9-W182</f>
        <v>31114.09</v>
      </c>
      <c r="W182">
        <f t="shared" si="6"/>
        <v>4485.91</v>
      </c>
      <c r="X182">
        <f t="shared" si="8"/>
        <v>182</v>
      </c>
    </row>
    <row r="183" spans="1:24" ht="17.399999999999999" x14ac:dyDescent="0.3">
      <c r="A183" s="11">
        <v>45168</v>
      </c>
      <c r="B183" s="12">
        <v>251095</v>
      </c>
      <c r="C183" s="12" t="s">
        <v>343</v>
      </c>
      <c r="D183" s="12" t="s">
        <v>344</v>
      </c>
      <c r="E183" s="12" t="s">
        <v>345</v>
      </c>
      <c r="F183" s="12" t="s">
        <v>346</v>
      </c>
      <c r="G183" s="12"/>
      <c r="H183" s="12">
        <v>21.73</v>
      </c>
      <c r="I183" s="12">
        <v>2.27</v>
      </c>
      <c r="J183" s="12">
        <v>19.170000000000002</v>
      </c>
      <c r="K183" s="12">
        <v>2.57</v>
      </c>
      <c r="L183" s="12">
        <v>67.33</v>
      </c>
      <c r="M183" s="12">
        <v>5</v>
      </c>
      <c r="N183" s="12">
        <v>0</v>
      </c>
      <c r="O183" s="12">
        <v>160</v>
      </c>
      <c r="P183" s="12">
        <v>8</v>
      </c>
      <c r="Q183" s="12">
        <v>4</v>
      </c>
      <c r="R183" s="12">
        <v>2</v>
      </c>
      <c r="S183" s="12">
        <v>0</v>
      </c>
      <c r="T183" s="12">
        <v>0</v>
      </c>
      <c r="U183">
        <f t="shared" si="7"/>
        <v>2606.0899999999997</v>
      </c>
      <c r="V183" s="23">
        <f>'Listado Equipos'!$B$9-W183</f>
        <v>31120.54</v>
      </c>
      <c r="W183">
        <f t="shared" si="6"/>
        <v>4479.46</v>
      </c>
      <c r="X183">
        <f t="shared" si="8"/>
        <v>183</v>
      </c>
    </row>
    <row r="184" spans="1:24" ht="17.399999999999999" x14ac:dyDescent="0.3">
      <c r="A184" s="11">
        <v>45169</v>
      </c>
      <c r="B184" s="12">
        <v>251095</v>
      </c>
      <c r="C184" s="12" t="s">
        <v>343</v>
      </c>
      <c r="D184" s="12" t="s">
        <v>344</v>
      </c>
      <c r="E184" s="12" t="s">
        <v>345</v>
      </c>
      <c r="F184" s="12" t="s">
        <v>346</v>
      </c>
      <c r="G184" s="12"/>
      <c r="H184" s="12">
        <v>20.18</v>
      </c>
      <c r="I184" s="12">
        <v>3.82</v>
      </c>
      <c r="J184" s="12">
        <v>19.350000000000001</v>
      </c>
      <c r="K184" s="12">
        <v>0.83</v>
      </c>
      <c r="L184" s="12">
        <v>72.03</v>
      </c>
      <c r="M184" s="12">
        <v>5</v>
      </c>
      <c r="N184" s="12">
        <v>0</v>
      </c>
      <c r="O184" s="12">
        <v>159</v>
      </c>
      <c r="P184" s="12">
        <v>6</v>
      </c>
      <c r="Q184" s="12">
        <v>5</v>
      </c>
      <c r="R184" s="12">
        <v>0</v>
      </c>
      <c r="S184" s="12">
        <v>0</v>
      </c>
      <c r="T184" s="12">
        <v>0</v>
      </c>
      <c r="U184">
        <f t="shared" si="7"/>
        <v>2626.2699999999995</v>
      </c>
      <c r="V184" s="23">
        <f>'Listado Equipos'!$B$9-W184</f>
        <v>31134.739999999998</v>
      </c>
      <c r="W184">
        <f t="shared" si="6"/>
        <v>4465.26</v>
      </c>
      <c r="X184">
        <f t="shared" si="8"/>
        <v>184</v>
      </c>
    </row>
    <row r="185" spans="1:24" ht="17.399999999999999" x14ac:dyDescent="0.3">
      <c r="A185" s="11">
        <v>45170</v>
      </c>
      <c r="B185" s="12">
        <v>251095</v>
      </c>
      <c r="C185" s="12" t="s">
        <v>343</v>
      </c>
      <c r="D185" s="12" t="s">
        <v>344</v>
      </c>
      <c r="E185" s="12" t="s">
        <v>345</v>
      </c>
      <c r="F185" s="12" t="s">
        <v>346</v>
      </c>
      <c r="G185" s="12"/>
      <c r="H185" s="12">
        <v>18.2</v>
      </c>
      <c r="I185" s="12">
        <v>5.8</v>
      </c>
      <c r="J185" s="12">
        <v>16.55</v>
      </c>
      <c r="K185" s="12">
        <v>1.65</v>
      </c>
      <c r="L185" s="12">
        <v>62.08</v>
      </c>
      <c r="M185" s="12">
        <v>5</v>
      </c>
      <c r="N185" s="12">
        <v>0</v>
      </c>
      <c r="O185" s="12">
        <v>146</v>
      </c>
      <c r="P185" s="12">
        <v>3</v>
      </c>
      <c r="Q185" s="12">
        <v>0</v>
      </c>
      <c r="R185" s="12">
        <v>1</v>
      </c>
      <c r="S185" s="12">
        <v>0</v>
      </c>
      <c r="T185" s="12">
        <v>0</v>
      </c>
      <c r="U185">
        <f t="shared" si="7"/>
        <v>2644.4699999999993</v>
      </c>
      <c r="V185" s="23">
        <f>'Listado Equipos'!$B$9-W185</f>
        <v>31148.91</v>
      </c>
      <c r="W185">
        <f t="shared" si="6"/>
        <v>4451.09</v>
      </c>
      <c r="X185">
        <f t="shared" si="8"/>
        <v>185</v>
      </c>
    </row>
    <row r="186" spans="1:24" ht="17.399999999999999" x14ac:dyDescent="0.3">
      <c r="A186" s="11">
        <v>45171</v>
      </c>
      <c r="B186" s="12">
        <v>251095</v>
      </c>
      <c r="C186" s="12" t="s">
        <v>343</v>
      </c>
      <c r="D186" s="12" t="s">
        <v>344</v>
      </c>
      <c r="E186" s="12" t="s">
        <v>345</v>
      </c>
      <c r="F186" s="12" t="s">
        <v>346</v>
      </c>
      <c r="G186" s="12"/>
      <c r="H186" s="12">
        <v>11.28</v>
      </c>
      <c r="I186" s="12">
        <v>12.72</v>
      </c>
      <c r="J186" s="12">
        <v>10.43</v>
      </c>
      <c r="K186" s="12">
        <v>0.85</v>
      </c>
      <c r="L186" s="12">
        <v>30.49</v>
      </c>
      <c r="M186" s="12">
        <v>5</v>
      </c>
      <c r="N186" s="12">
        <v>0</v>
      </c>
      <c r="O186" s="12">
        <v>74</v>
      </c>
      <c r="P186" s="12">
        <v>5</v>
      </c>
      <c r="Q186" s="12">
        <v>2</v>
      </c>
      <c r="R186" s="12">
        <v>3</v>
      </c>
      <c r="S186" s="12">
        <v>0</v>
      </c>
      <c r="T186" s="12">
        <v>0</v>
      </c>
      <c r="U186">
        <f t="shared" si="7"/>
        <v>2655.7499999999995</v>
      </c>
      <c r="V186" s="23">
        <f>'Listado Equipos'!$B$9-W186</f>
        <v>31165.69</v>
      </c>
      <c r="W186">
        <f t="shared" si="6"/>
        <v>4434.3100000000004</v>
      </c>
      <c r="X186">
        <f t="shared" si="8"/>
        <v>186</v>
      </c>
    </row>
    <row r="187" spans="1:24" ht="17.399999999999999" x14ac:dyDescent="0.3">
      <c r="A187" s="11">
        <v>45172</v>
      </c>
      <c r="B187" s="12">
        <v>251095</v>
      </c>
      <c r="C187" s="12" t="s">
        <v>343</v>
      </c>
      <c r="D187" s="12" t="s">
        <v>344</v>
      </c>
      <c r="E187" s="12" t="s">
        <v>345</v>
      </c>
      <c r="F187" s="12" t="s">
        <v>346</v>
      </c>
      <c r="G187" s="12"/>
      <c r="H187" s="12">
        <v>6.97</v>
      </c>
      <c r="I187" s="12">
        <v>17.03</v>
      </c>
      <c r="J187" s="12">
        <v>6.68</v>
      </c>
      <c r="K187" s="12">
        <v>0.28000000000000003</v>
      </c>
      <c r="L187" s="12">
        <v>25.29</v>
      </c>
      <c r="M187" s="12">
        <v>5</v>
      </c>
      <c r="N187" s="12">
        <v>0</v>
      </c>
      <c r="O187" s="12">
        <v>73</v>
      </c>
      <c r="P187" s="12">
        <v>9</v>
      </c>
      <c r="Q187" s="12">
        <v>1</v>
      </c>
      <c r="R187" s="12">
        <v>0</v>
      </c>
      <c r="S187" s="12">
        <v>0</v>
      </c>
      <c r="T187" s="12">
        <v>0</v>
      </c>
      <c r="U187">
        <f t="shared" si="7"/>
        <v>2662.7199999999993</v>
      </c>
      <c r="V187" s="23">
        <f>'Listado Equipos'!$B$9-W187</f>
        <v>31178.36</v>
      </c>
      <c r="W187">
        <f t="shared" si="6"/>
        <v>4421.6400000000003</v>
      </c>
      <c r="X187">
        <f t="shared" si="8"/>
        <v>187</v>
      </c>
    </row>
    <row r="188" spans="1:24" ht="17.399999999999999" x14ac:dyDescent="0.3">
      <c r="A188" s="11">
        <v>45173</v>
      </c>
      <c r="B188" s="12">
        <v>251095</v>
      </c>
      <c r="C188" s="12" t="s">
        <v>343</v>
      </c>
      <c r="D188" s="12" t="s">
        <v>344</v>
      </c>
      <c r="E188" s="12" t="s">
        <v>345</v>
      </c>
      <c r="F188" s="12" t="s">
        <v>346</v>
      </c>
      <c r="G188" s="12"/>
      <c r="H188" s="12">
        <v>16.73</v>
      </c>
      <c r="I188" s="12">
        <v>7.27</v>
      </c>
      <c r="J188" s="12">
        <v>16.22</v>
      </c>
      <c r="K188" s="12">
        <v>0.52</v>
      </c>
      <c r="L188" s="12">
        <v>57.63</v>
      </c>
      <c r="M188" s="12">
        <v>5</v>
      </c>
      <c r="N188" s="12">
        <v>0</v>
      </c>
      <c r="O188" s="12">
        <v>160</v>
      </c>
      <c r="P188" s="12">
        <v>10</v>
      </c>
      <c r="Q188" s="12">
        <v>1</v>
      </c>
      <c r="R188" s="12">
        <v>0</v>
      </c>
      <c r="S188" s="12">
        <v>22</v>
      </c>
      <c r="T188" s="12">
        <v>0</v>
      </c>
      <c r="U188">
        <f t="shared" si="7"/>
        <v>2679.4499999999994</v>
      </c>
      <c r="V188" s="23">
        <f>'Listado Equipos'!$B$9-W188</f>
        <v>31185.73</v>
      </c>
      <c r="W188">
        <f t="shared" si="6"/>
        <v>4414.2700000000004</v>
      </c>
      <c r="X188">
        <f t="shared" si="8"/>
        <v>188</v>
      </c>
    </row>
    <row r="189" spans="1:24" ht="17.399999999999999" x14ac:dyDescent="0.3">
      <c r="A189" s="11">
        <v>45174</v>
      </c>
      <c r="B189" s="12">
        <v>251095</v>
      </c>
      <c r="C189" s="12" t="s">
        <v>343</v>
      </c>
      <c r="D189" s="12" t="s">
        <v>344</v>
      </c>
      <c r="E189" s="12" t="s">
        <v>345</v>
      </c>
      <c r="F189" s="12" t="s">
        <v>346</v>
      </c>
      <c r="G189" s="12"/>
      <c r="H189" s="12">
        <v>19.77</v>
      </c>
      <c r="I189" s="12">
        <v>4.2300000000000004</v>
      </c>
      <c r="J189" s="12">
        <v>18.399999999999999</v>
      </c>
      <c r="K189" s="12">
        <v>1.37</v>
      </c>
      <c r="L189" s="12">
        <v>71.58</v>
      </c>
      <c r="M189" s="12">
        <v>5</v>
      </c>
      <c r="N189" s="12">
        <v>0</v>
      </c>
      <c r="O189" s="12">
        <v>134</v>
      </c>
      <c r="P189" s="12">
        <v>8</v>
      </c>
      <c r="Q189" s="12">
        <v>1</v>
      </c>
      <c r="R189" s="12">
        <v>4</v>
      </c>
      <c r="S189" s="12">
        <v>150</v>
      </c>
      <c r="T189" s="12">
        <v>0</v>
      </c>
      <c r="U189">
        <f t="shared" si="7"/>
        <v>2699.2199999999993</v>
      </c>
      <c r="V189" s="23">
        <f>'Listado Equipos'!$B$9-W189</f>
        <v>31189</v>
      </c>
      <c r="W189">
        <f t="shared" si="6"/>
        <v>4411</v>
      </c>
      <c r="X189">
        <f t="shared" si="8"/>
        <v>189</v>
      </c>
    </row>
    <row r="190" spans="1:24" ht="17.399999999999999" x14ac:dyDescent="0.3">
      <c r="A190" s="11">
        <v>45175</v>
      </c>
      <c r="B190" s="12">
        <v>251095</v>
      </c>
      <c r="C190" s="12" t="s">
        <v>343</v>
      </c>
      <c r="D190" s="12" t="s">
        <v>344</v>
      </c>
      <c r="E190" s="12" t="s">
        <v>345</v>
      </c>
      <c r="F190" s="12" t="s">
        <v>346</v>
      </c>
      <c r="G190" s="12"/>
      <c r="H190" s="12">
        <v>13.55</v>
      </c>
      <c r="I190" s="12">
        <v>10.45</v>
      </c>
      <c r="J190" s="12">
        <v>11.05</v>
      </c>
      <c r="K190" s="12">
        <v>2.5</v>
      </c>
      <c r="L190" s="12">
        <v>32.35</v>
      </c>
      <c r="M190" s="12">
        <v>5</v>
      </c>
      <c r="N190" s="12">
        <v>0</v>
      </c>
      <c r="O190" s="12">
        <v>28</v>
      </c>
      <c r="P190" s="12">
        <v>4</v>
      </c>
      <c r="Q190" s="12">
        <v>0</v>
      </c>
      <c r="R190" s="12">
        <v>5</v>
      </c>
      <c r="S190" s="12">
        <v>34</v>
      </c>
      <c r="T190" s="12">
        <v>0</v>
      </c>
      <c r="U190">
        <f t="shared" si="7"/>
        <v>2712.7699999999995</v>
      </c>
      <c r="V190" s="23">
        <f>'Listado Equipos'!$B$9-W190</f>
        <v>31198.42</v>
      </c>
      <c r="W190">
        <f t="shared" si="6"/>
        <v>4401.58</v>
      </c>
      <c r="X190">
        <f t="shared" si="8"/>
        <v>190</v>
      </c>
    </row>
    <row r="191" spans="1:24" ht="17.399999999999999" x14ac:dyDescent="0.3">
      <c r="A191" s="11">
        <v>45176</v>
      </c>
      <c r="B191" s="12">
        <v>251095</v>
      </c>
      <c r="C191" s="12" t="s">
        <v>343</v>
      </c>
      <c r="D191" s="12" t="s">
        <v>344</v>
      </c>
      <c r="E191" s="12" t="s">
        <v>345</v>
      </c>
      <c r="F191" s="12" t="s">
        <v>346</v>
      </c>
      <c r="G191" s="12"/>
      <c r="H191" s="12">
        <v>15.98</v>
      </c>
      <c r="I191" s="12">
        <v>8.02</v>
      </c>
      <c r="J191" s="12">
        <v>14.8</v>
      </c>
      <c r="K191" s="12">
        <v>1.18</v>
      </c>
      <c r="L191" s="12">
        <v>50.7</v>
      </c>
      <c r="M191" s="12">
        <v>5</v>
      </c>
      <c r="N191" s="12">
        <v>0</v>
      </c>
      <c r="O191" s="12">
        <v>85</v>
      </c>
      <c r="P191" s="12">
        <v>4</v>
      </c>
      <c r="Q191" s="12">
        <v>0</v>
      </c>
      <c r="R191" s="12">
        <v>1</v>
      </c>
      <c r="S191" s="12">
        <v>98</v>
      </c>
      <c r="T191" s="12">
        <v>0</v>
      </c>
      <c r="U191">
        <f t="shared" si="7"/>
        <v>2728.7499999999995</v>
      </c>
      <c r="V191" s="23">
        <f>'Listado Equipos'!$B$9-W191</f>
        <v>31213.040000000001</v>
      </c>
      <c r="W191">
        <f t="shared" si="6"/>
        <v>4386.96</v>
      </c>
      <c r="X191">
        <f t="shared" si="8"/>
        <v>191</v>
      </c>
    </row>
    <row r="192" spans="1:24" ht="17.399999999999999" x14ac:dyDescent="0.3">
      <c r="A192" s="11">
        <v>45177</v>
      </c>
      <c r="B192" s="12">
        <v>251095</v>
      </c>
      <c r="C192" s="12" t="s">
        <v>343</v>
      </c>
      <c r="D192" s="12" t="s">
        <v>344</v>
      </c>
      <c r="E192" s="12" t="s">
        <v>345</v>
      </c>
      <c r="F192" s="12" t="s">
        <v>346</v>
      </c>
      <c r="G192" s="12"/>
      <c r="H192" s="12">
        <v>22.3</v>
      </c>
      <c r="I192" s="12">
        <v>1.7</v>
      </c>
      <c r="J192" s="12">
        <v>20.22</v>
      </c>
      <c r="K192" s="12">
        <v>2.08</v>
      </c>
      <c r="L192" s="12">
        <v>65.709999999999994</v>
      </c>
      <c r="M192" s="12">
        <v>5</v>
      </c>
      <c r="N192" s="12">
        <v>0</v>
      </c>
      <c r="O192" s="12">
        <v>85</v>
      </c>
      <c r="P192" s="12">
        <v>5</v>
      </c>
      <c r="Q192" s="12">
        <v>2</v>
      </c>
      <c r="R192" s="12">
        <v>2</v>
      </c>
      <c r="S192" s="12">
        <v>99</v>
      </c>
      <c r="T192" s="12">
        <v>0</v>
      </c>
      <c r="U192">
        <f t="shared" si="7"/>
        <v>2751.0499999999997</v>
      </c>
      <c r="V192" s="23">
        <f>'Listado Equipos'!$B$9-W192</f>
        <v>31227.54</v>
      </c>
      <c r="W192">
        <f t="shared" si="6"/>
        <v>4372.46</v>
      </c>
      <c r="X192">
        <f t="shared" si="8"/>
        <v>192</v>
      </c>
    </row>
    <row r="193" spans="1:24" ht="17.399999999999999" x14ac:dyDescent="0.3">
      <c r="A193" s="11">
        <v>45178</v>
      </c>
      <c r="B193" s="12">
        <v>251095</v>
      </c>
      <c r="C193" s="12" t="s">
        <v>343</v>
      </c>
      <c r="D193" s="12" t="s">
        <v>344</v>
      </c>
      <c r="E193" s="12" t="s">
        <v>345</v>
      </c>
      <c r="F193" s="12" t="s">
        <v>346</v>
      </c>
      <c r="G193" s="12"/>
      <c r="H193" s="12">
        <v>20.5</v>
      </c>
      <c r="I193" s="12">
        <v>3.5</v>
      </c>
      <c r="J193" s="12">
        <v>18.73</v>
      </c>
      <c r="K193" s="12">
        <v>1.77</v>
      </c>
      <c r="L193" s="12">
        <v>73.03</v>
      </c>
      <c r="M193" s="12">
        <v>5</v>
      </c>
      <c r="N193" s="12">
        <v>0</v>
      </c>
      <c r="O193" s="12">
        <v>140</v>
      </c>
      <c r="P193" s="12">
        <v>11</v>
      </c>
      <c r="Q193" s="12">
        <v>4</v>
      </c>
      <c r="R193" s="12">
        <v>4</v>
      </c>
      <c r="S193" s="12">
        <v>154</v>
      </c>
      <c r="T193" s="12">
        <v>0</v>
      </c>
      <c r="U193">
        <f t="shared" si="7"/>
        <v>2771.5499999999997</v>
      </c>
      <c r="V193" s="23">
        <f>'Listado Equipos'!$B$9-W193</f>
        <v>31238.94</v>
      </c>
      <c r="W193">
        <f t="shared" si="6"/>
        <v>4361.0600000000004</v>
      </c>
      <c r="X193">
        <f t="shared" si="8"/>
        <v>193</v>
      </c>
    </row>
    <row r="194" spans="1:24" ht="17.399999999999999" x14ac:dyDescent="0.3">
      <c r="A194" s="11">
        <v>45179</v>
      </c>
      <c r="B194" s="12">
        <v>251095</v>
      </c>
      <c r="C194" s="12" t="s">
        <v>343</v>
      </c>
      <c r="D194" s="12" t="s">
        <v>344</v>
      </c>
      <c r="E194" s="12" t="s">
        <v>345</v>
      </c>
      <c r="F194" s="12" t="s">
        <v>346</v>
      </c>
      <c r="G194" s="12"/>
      <c r="H194" s="12">
        <v>9.27</v>
      </c>
      <c r="I194" s="12">
        <v>14.73</v>
      </c>
      <c r="J194" s="12">
        <v>8.3000000000000007</v>
      </c>
      <c r="K194" s="12">
        <v>0.97</v>
      </c>
      <c r="L194" s="12">
        <v>33.5</v>
      </c>
      <c r="M194" s="12">
        <v>5</v>
      </c>
      <c r="N194" s="12">
        <v>0</v>
      </c>
      <c r="O194" s="12">
        <v>44</v>
      </c>
      <c r="P194" s="12">
        <v>5</v>
      </c>
      <c r="Q194" s="12">
        <v>1</v>
      </c>
      <c r="R194" s="12">
        <v>6</v>
      </c>
      <c r="S194" s="12">
        <v>49</v>
      </c>
      <c r="T194" s="12">
        <v>1</v>
      </c>
      <c r="U194">
        <f t="shared" si="7"/>
        <v>2780.8199999999997</v>
      </c>
      <c r="V194" s="23">
        <f>'Listado Equipos'!$B$9-W194</f>
        <v>31250.86</v>
      </c>
      <c r="W194">
        <f t="shared" si="6"/>
        <v>4349.1400000000003</v>
      </c>
      <c r="X194">
        <f t="shared" si="8"/>
        <v>194</v>
      </c>
    </row>
    <row r="195" spans="1:24" ht="17.399999999999999" x14ac:dyDescent="0.3">
      <c r="A195" s="11">
        <v>45180</v>
      </c>
      <c r="B195" s="12">
        <v>251095</v>
      </c>
      <c r="C195" s="12" t="s">
        <v>343</v>
      </c>
      <c r="D195" s="12" t="s">
        <v>344</v>
      </c>
      <c r="E195" s="12" t="s">
        <v>345</v>
      </c>
      <c r="F195" s="12" t="s">
        <v>346</v>
      </c>
      <c r="G195" s="12"/>
      <c r="H195" s="12">
        <v>16.829999999999998</v>
      </c>
      <c r="I195" s="12">
        <v>7.17</v>
      </c>
      <c r="J195" s="12">
        <v>15.75</v>
      </c>
      <c r="K195" s="12">
        <v>1.08</v>
      </c>
      <c r="L195" s="12">
        <v>61.44</v>
      </c>
      <c r="M195" s="12">
        <v>5</v>
      </c>
      <c r="N195" s="12">
        <v>0</v>
      </c>
      <c r="O195" s="12">
        <v>109</v>
      </c>
      <c r="P195" s="12">
        <v>16</v>
      </c>
      <c r="Q195" s="12">
        <v>2</v>
      </c>
      <c r="R195" s="12">
        <v>2</v>
      </c>
      <c r="S195" s="12">
        <v>122</v>
      </c>
      <c r="T195" s="12">
        <v>0</v>
      </c>
      <c r="U195">
        <f t="shared" si="7"/>
        <v>2797.6499999999996</v>
      </c>
      <c r="V195" s="23">
        <f>'Listado Equipos'!$B$9-W195</f>
        <v>31268.93</v>
      </c>
      <c r="W195">
        <f t="shared" ref="W195:W258" si="9">LARGE($U$2:$U$501,X195-1)</f>
        <v>4331.0700000000006</v>
      </c>
      <c r="X195">
        <f t="shared" si="8"/>
        <v>195</v>
      </c>
    </row>
    <row r="196" spans="1:24" ht="17.399999999999999" x14ac:dyDescent="0.3">
      <c r="A196" s="11">
        <v>45181</v>
      </c>
      <c r="B196" s="12">
        <v>251095</v>
      </c>
      <c r="C196" s="12" t="s">
        <v>343</v>
      </c>
      <c r="D196" s="12" t="s">
        <v>344</v>
      </c>
      <c r="E196" s="12" t="s">
        <v>345</v>
      </c>
      <c r="F196" s="12" t="s">
        <v>346</v>
      </c>
      <c r="G196" s="12"/>
      <c r="H196" s="12">
        <v>20.329999999999998</v>
      </c>
      <c r="I196" s="12">
        <v>3.67</v>
      </c>
      <c r="J196" s="12">
        <v>18.899999999999999</v>
      </c>
      <c r="K196" s="12">
        <v>1.43</v>
      </c>
      <c r="L196" s="12">
        <v>72.599999999999994</v>
      </c>
      <c r="M196" s="12">
        <v>5</v>
      </c>
      <c r="N196" s="12">
        <v>0</v>
      </c>
      <c r="O196" s="12">
        <v>165</v>
      </c>
      <c r="P196" s="12">
        <v>11</v>
      </c>
      <c r="Q196" s="12">
        <v>0</v>
      </c>
      <c r="R196" s="12">
        <v>1</v>
      </c>
      <c r="S196" s="12">
        <v>187</v>
      </c>
      <c r="T196" s="12">
        <v>0</v>
      </c>
      <c r="U196">
        <f t="shared" ref="U196:U259" si="10">H196+U195</f>
        <v>2817.9799999999996</v>
      </c>
      <c r="V196" s="23">
        <f>'Listado Equipos'!$B$9-W196</f>
        <v>31275.759999999998</v>
      </c>
      <c r="W196">
        <f t="shared" si="9"/>
        <v>4324.2400000000007</v>
      </c>
      <c r="X196">
        <f t="shared" ref="X196:X259" si="11">X195+1</f>
        <v>196</v>
      </c>
    </row>
    <row r="197" spans="1:24" ht="17.399999999999999" x14ac:dyDescent="0.3">
      <c r="A197" s="11">
        <v>45182</v>
      </c>
      <c r="B197" s="12">
        <v>251095</v>
      </c>
      <c r="C197" s="12" t="s">
        <v>343</v>
      </c>
      <c r="D197" s="12" t="s">
        <v>344</v>
      </c>
      <c r="E197" s="12" t="s">
        <v>345</v>
      </c>
      <c r="F197" s="12" t="s">
        <v>346</v>
      </c>
      <c r="G197" s="12"/>
      <c r="H197" s="12">
        <v>15.7</v>
      </c>
      <c r="I197" s="12">
        <v>8.3000000000000007</v>
      </c>
      <c r="J197" s="12">
        <v>14.58</v>
      </c>
      <c r="K197" s="12">
        <v>1.1200000000000001</v>
      </c>
      <c r="L197" s="12">
        <v>53.73</v>
      </c>
      <c r="M197" s="12">
        <v>5</v>
      </c>
      <c r="N197" s="12">
        <v>0</v>
      </c>
      <c r="O197" s="12">
        <v>105</v>
      </c>
      <c r="P197" s="12">
        <v>11</v>
      </c>
      <c r="Q197" s="12">
        <v>2</v>
      </c>
      <c r="R197" s="12">
        <v>3</v>
      </c>
      <c r="S197" s="12">
        <v>115</v>
      </c>
      <c r="T197" s="12">
        <v>0</v>
      </c>
      <c r="U197">
        <f t="shared" si="10"/>
        <v>2833.6799999999994</v>
      </c>
      <c r="V197" s="23">
        <f>'Listado Equipos'!$B$9-W197</f>
        <v>31294.91</v>
      </c>
      <c r="W197">
        <f t="shared" si="9"/>
        <v>4305.0900000000011</v>
      </c>
      <c r="X197">
        <f t="shared" si="11"/>
        <v>197</v>
      </c>
    </row>
    <row r="198" spans="1:24" ht="17.399999999999999" x14ac:dyDescent="0.3">
      <c r="A198" s="11">
        <v>45183</v>
      </c>
      <c r="B198" s="12">
        <v>251095</v>
      </c>
      <c r="C198" s="12" t="s">
        <v>343</v>
      </c>
      <c r="D198" s="12" t="s">
        <v>344</v>
      </c>
      <c r="E198" s="12" t="s">
        <v>345</v>
      </c>
      <c r="F198" s="12" t="s">
        <v>346</v>
      </c>
      <c r="G198" s="12"/>
      <c r="H198" s="12">
        <v>21.15</v>
      </c>
      <c r="I198" s="12">
        <v>2.85</v>
      </c>
      <c r="J198" s="12">
        <v>19.32</v>
      </c>
      <c r="K198" s="12">
        <v>1.83</v>
      </c>
      <c r="L198" s="12">
        <v>65.489999999999995</v>
      </c>
      <c r="M198" s="12">
        <v>5</v>
      </c>
      <c r="N198" s="12">
        <v>0</v>
      </c>
      <c r="O198" s="12">
        <v>136</v>
      </c>
      <c r="P198" s="12">
        <v>5</v>
      </c>
      <c r="Q198" s="12">
        <v>2</v>
      </c>
      <c r="R198" s="12">
        <v>1</v>
      </c>
      <c r="S198" s="12">
        <v>160</v>
      </c>
      <c r="T198" s="12">
        <v>0</v>
      </c>
      <c r="U198">
        <f t="shared" si="10"/>
        <v>2854.8299999999995</v>
      </c>
      <c r="V198" s="23">
        <f>'Listado Equipos'!$B$9-W198</f>
        <v>31312.51</v>
      </c>
      <c r="W198">
        <f t="shared" si="9"/>
        <v>4287.4900000000007</v>
      </c>
      <c r="X198">
        <f t="shared" si="11"/>
        <v>198</v>
      </c>
    </row>
    <row r="199" spans="1:24" ht="17.399999999999999" x14ac:dyDescent="0.3">
      <c r="A199" s="11">
        <v>45184</v>
      </c>
      <c r="B199" s="12">
        <v>251095</v>
      </c>
      <c r="C199" s="12" t="s">
        <v>343</v>
      </c>
      <c r="D199" s="12" t="s">
        <v>344</v>
      </c>
      <c r="E199" s="12" t="s">
        <v>345</v>
      </c>
      <c r="F199" s="12" t="s">
        <v>346</v>
      </c>
      <c r="G199" s="12"/>
      <c r="H199" s="12">
        <v>20.82</v>
      </c>
      <c r="I199" s="12">
        <v>3.18</v>
      </c>
      <c r="J199" s="12">
        <v>19.57</v>
      </c>
      <c r="K199" s="12">
        <v>1.25</v>
      </c>
      <c r="L199" s="12">
        <v>78.83</v>
      </c>
      <c r="M199" s="12">
        <v>5</v>
      </c>
      <c r="N199" s="12">
        <v>0</v>
      </c>
      <c r="O199" s="12">
        <v>176</v>
      </c>
      <c r="P199" s="12">
        <v>13</v>
      </c>
      <c r="Q199" s="12">
        <v>3</v>
      </c>
      <c r="R199" s="12">
        <v>1</v>
      </c>
      <c r="S199" s="12">
        <v>203</v>
      </c>
      <c r="T199" s="12">
        <v>0</v>
      </c>
      <c r="U199">
        <f t="shared" si="10"/>
        <v>2875.6499999999996</v>
      </c>
      <c r="V199" s="23">
        <f>'Listado Equipos'!$B$9-W199</f>
        <v>31320.559999999998</v>
      </c>
      <c r="W199">
        <f t="shared" si="9"/>
        <v>4279.4400000000005</v>
      </c>
      <c r="X199">
        <f t="shared" si="11"/>
        <v>199</v>
      </c>
    </row>
    <row r="200" spans="1:24" ht="17.399999999999999" x14ac:dyDescent="0.3">
      <c r="A200" s="11">
        <v>45185</v>
      </c>
      <c r="B200" s="12">
        <v>251095</v>
      </c>
      <c r="C200" s="12" t="s">
        <v>343</v>
      </c>
      <c r="D200" s="12" t="s">
        <v>344</v>
      </c>
      <c r="E200" s="12" t="s">
        <v>345</v>
      </c>
      <c r="F200" s="12" t="s">
        <v>346</v>
      </c>
      <c r="G200" s="12"/>
      <c r="H200" s="12">
        <v>20.55</v>
      </c>
      <c r="I200" s="12">
        <v>3.45</v>
      </c>
      <c r="J200" s="12">
        <v>18.57</v>
      </c>
      <c r="K200" s="12">
        <v>1.98</v>
      </c>
      <c r="L200" s="12">
        <v>57.56</v>
      </c>
      <c r="M200" s="12">
        <v>5</v>
      </c>
      <c r="N200" s="12">
        <v>0</v>
      </c>
      <c r="O200" s="12">
        <v>35</v>
      </c>
      <c r="P200" s="12">
        <v>3</v>
      </c>
      <c r="Q200" s="12">
        <v>0</v>
      </c>
      <c r="R200" s="12">
        <v>0</v>
      </c>
      <c r="S200" s="12">
        <v>39</v>
      </c>
      <c r="T200" s="12">
        <v>0</v>
      </c>
      <c r="U200">
        <f t="shared" si="10"/>
        <v>2896.2</v>
      </c>
      <c r="V200" s="23">
        <f>'Listado Equipos'!$B$9-W200</f>
        <v>31333.489999999998</v>
      </c>
      <c r="W200">
        <f t="shared" si="9"/>
        <v>4266.51</v>
      </c>
      <c r="X200">
        <f t="shared" si="11"/>
        <v>200</v>
      </c>
    </row>
    <row r="201" spans="1:24" ht="17.399999999999999" x14ac:dyDescent="0.3">
      <c r="A201" s="11">
        <v>45186</v>
      </c>
      <c r="B201" s="12">
        <v>251095</v>
      </c>
      <c r="C201" s="12" t="s">
        <v>343</v>
      </c>
      <c r="D201" s="12" t="s">
        <v>344</v>
      </c>
      <c r="E201" s="12" t="s">
        <v>345</v>
      </c>
      <c r="F201" s="12" t="s">
        <v>346</v>
      </c>
      <c r="G201" s="12"/>
      <c r="H201" s="12">
        <v>16.579999999999998</v>
      </c>
      <c r="I201" s="12">
        <v>7.42</v>
      </c>
      <c r="J201" s="12">
        <v>15.6</v>
      </c>
      <c r="K201" s="12">
        <v>0.98</v>
      </c>
      <c r="L201" s="12">
        <v>56.67</v>
      </c>
      <c r="M201" s="12">
        <v>4</v>
      </c>
      <c r="N201" s="12">
        <v>0</v>
      </c>
      <c r="O201" s="12">
        <v>83</v>
      </c>
      <c r="P201" s="12">
        <v>5</v>
      </c>
      <c r="Q201" s="12">
        <v>0</v>
      </c>
      <c r="R201" s="12">
        <v>2</v>
      </c>
      <c r="S201" s="12">
        <v>92</v>
      </c>
      <c r="T201" s="12">
        <v>0</v>
      </c>
      <c r="U201">
        <f t="shared" si="10"/>
        <v>2912.7799999999997</v>
      </c>
      <c r="V201" s="23">
        <f>'Listado Equipos'!$B$9-W201</f>
        <v>31345.62</v>
      </c>
      <c r="W201">
        <f t="shared" si="9"/>
        <v>4254.38</v>
      </c>
      <c r="X201">
        <f t="shared" si="11"/>
        <v>201</v>
      </c>
    </row>
    <row r="202" spans="1:24" ht="17.399999999999999" x14ac:dyDescent="0.3">
      <c r="A202" s="11">
        <v>45187</v>
      </c>
      <c r="B202" s="12">
        <v>251095</v>
      </c>
      <c r="C202" s="12" t="s">
        <v>343</v>
      </c>
      <c r="D202" s="12" t="s">
        <v>344</v>
      </c>
      <c r="E202" s="12" t="s">
        <v>345</v>
      </c>
      <c r="F202" s="12" t="s">
        <v>346</v>
      </c>
      <c r="G202" s="12"/>
      <c r="H202" s="12">
        <v>21.18</v>
      </c>
      <c r="I202" s="12">
        <v>2.82</v>
      </c>
      <c r="J202" s="12">
        <v>20.72</v>
      </c>
      <c r="K202" s="12">
        <v>0.47</v>
      </c>
      <c r="L202" s="12">
        <v>75.38</v>
      </c>
      <c r="M202" s="12">
        <v>4</v>
      </c>
      <c r="N202" s="12">
        <v>0</v>
      </c>
      <c r="O202" s="12">
        <v>98</v>
      </c>
      <c r="P202" s="12">
        <v>23</v>
      </c>
      <c r="Q202" s="12">
        <v>1</v>
      </c>
      <c r="R202" s="12">
        <v>0</v>
      </c>
      <c r="S202" s="12">
        <v>117</v>
      </c>
      <c r="T202" s="12">
        <v>0</v>
      </c>
      <c r="U202">
        <f t="shared" si="10"/>
        <v>2933.9599999999996</v>
      </c>
      <c r="V202" s="23">
        <f>'Listado Equipos'!$B$9-W202</f>
        <v>31345.97</v>
      </c>
      <c r="W202">
        <f t="shared" si="9"/>
        <v>4254.03</v>
      </c>
      <c r="X202">
        <f t="shared" si="11"/>
        <v>202</v>
      </c>
    </row>
    <row r="203" spans="1:24" ht="17.399999999999999" x14ac:dyDescent="0.3">
      <c r="A203" s="11">
        <v>45188</v>
      </c>
      <c r="B203" s="12">
        <v>251095</v>
      </c>
      <c r="C203" s="12" t="s">
        <v>343</v>
      </c>
      <c r="D203" s="12" t="s">
        <v>344</v>
      </c>
      <c r="E203" s="12" t="s">
        <v>345</v>
      </c>
      <c r="F203" s="12" t="s">
        <v>346</v>
      </c>
      <c r="G203" s="12"/>
      <c r="H203" s="12">
        <v>8.48</v>
      </c>
      <c r="I203" s="12">
        <v>15.52</v>
      </c>
      <c r="J203" s="12">
        <v>8.25</v>
      </c>
      <c r="K203" s="12">
        <v>0.23</v>
      </c>
      <c r="L203" s="12">
        <v>25.54</v>
      </c>
      <c r="M203" s="12">
        <v>4</v>
      </c>
      <c r="N203" s="12">
        <v>0</v>
      </c>
      <c r="O203" s="12">
        <v>27</v>
      </c>
      <c r="P203" s="12">
        <v>2</v>
      </c>
      <c r="Q203" s="12">
        <v>1</v>
      </c>
      <c r="R203" s="12">
        <v>0</v>
      </c>
      <c r="S203" s="12">
        <v>32</v>
      </c>
      <c r="T203" s="12">
        <v>0</v>
      </c>
      <c r="U203">
        <f t="shared" si="10"/>
        <v>2942.4399999999996</v>
      </c>
      <c r="V203" s="23">
        <f>'Listado Equipos'!$B$9-W203</f>
        <v>31349.89</v>
      </c>
      <c r="W203">
        <f t="shared" si="9"/>
        <v>4250.1099999999997</v>
      </c>
      <c r="X203">
        <f t="shared" si="11"/>
        <v>203</v>
      </c>
    </row>
    <row r="204" spans="1:24" ht="17.399999999999999" x14ac:dyDescent="0.3">
      <c r="A204" s="11">
        <v>45189</v>
      </c>
      <c r="B204" s="12">
        <v>251095</v>
      </c>
      <c r="C204" s="12" t="s">
        <v>343</v>
      </c>
      <c r="D204" s="12" t="s">
        <v>344</v>
      </c>
      <c r="E204" s="12" t="s">
        <v>345</v>
      </c>
      <c r="F204" s="12" t="s">
        <v>346</v>
      </c>
      <c r="G204" s="12"/>
      <c r="H204" s="12">
        <v>0</v>
      </c>
      <c r="I204" s="12">
        <v>24</v>
      </c>
      <c r="J204" s="12">
        <v>0</v>
      </c>
      <c r="K204" s="12">
        <v>0</v>
      </c>
      <c r="L204" s="12">
        <v>0</v>
      </c>
      <c r="M204" s="12">
        <v>0</v>
      </c>
      <c r="N204" s="12">
        <v>0</v>
      </c>
      <c r="O204" s="12">
        <v>0</v>
      </c>
      <c r="P204" s="12">
        <v>0</v>
      </c>
      <c r="Q204" s="12">
        <v>0</v>
      </c>
      <c r="R204" s="12">
        <v>0</v>
      </c>
      <c r="S204" s="12">
        <v>0</v>
      </c>
      <c r="T204" s="12">
        <v>0</v>
      </c>
      <c r="U204">
        <f t="shared" si="10"/>
        <v>2942.4399999999996</v>
      </c>
      <c r="V204" s="23">
        <f>'Listado Equipos'!$B$9-W204</f>
        <v>31360.21</v>
      </c>
      <c r="W204">
        <f t="shared" si="9"/>
        <v>4239.79</v>
      </c>
      <c r="X204">
        <f t="shared" si="11"/>
        <v>204</v>
      </c>
    </row>
    <row r="205" spans="1:24" ht="17.399999999999999" x14ac:dyDescent="0.3">
      <c r="A205" s="11">
        <v>45195</v>
      </c>
      <c r="B205" s="12">
        <v>251095</v>
      </c>
      <c r="C205" s="12" t="s">
        <v>343</v>
      </c>
      <c r="D205" s="12" t="s">
        <v>344</v>
      </c>
      <c r="E205" s="12" t="s">
        <v>345</v>
      </c>
      <c r="F205" s="12" t="s">
        <v>346</v>
      </c>
      <c r="G205" s="12"/>
      <c r="H205" s="12">
        <v>1.23</v>
      </c>
      <c r="I205" s="12">
        <v>22.77</v>
      </c>
      <c r="J205" s="12">
        <v>0.15</v>
      </c>
      <c r="K205" s="12">
        <v>1.08</v>
      </c>
      <c r="L205" s="12">
        <v>0.02</v>
      </c>
      <c r="M205" s="12">
        <v>0</v>
      </c>
      <c r="N205" s="12">
        <v>0</v>
      </c>
      <c r="O205" s="12">
        <v>0</v>
      </c>
      <c r="P205" s="12">
        <v>0</v>
      </c>
      <c r="Q205" s="12">
        <v>0</v>
      </c>
      <c r="R205" s="12">
        <v>6</v>
      </c>
      <c r="S205" s="12">
        <v>0</v>
      </c>
      <c r="T205" s="12">
        <v>1</v>
      </c>
      <c r="U205">
        <f t="shared" si="10"/>
        <v>2943.6699999999996</v>
      </c>
      <c r="V205" s="23">
        <f>'Listado Equipos'!$B$9-W205</f>
        <v>31377.61</v>
      </c>
      <c r="W205">
        <f t="shared" si="9"/>
        <v>4222.3900000000003</v>
      </c>
      <c r="X205">
        <f t="shared" si="11"/>
        <v>205</v>
      </c>
    </row>
    <row r="206" spans="1:24" ht="17.399999999999999" x14ac:dyDescent="0.3">
      <c r="A206" s="11">
        <v>45196</v>
      </c>
      <c r="B206" s="12">
        <v>251095</v>
      </c>
      <c r="C206" s="12" t="s">
        <v>343</v>
      </c>
      <c r="D206" s="12" t="s">
        <v>344</v>
      </c>
      <c r="E206" s="12" t="s">
        <v>345</v>
      </c>
      <c r="F206" s="12" t="s">
        <v>346</v>
      </c>
      <c r="G206" s="12"/>
      <c r="H206" s="12">
        <v>9.1</v>
      </c>
      <c r="I206" s="12">
        <v>14.9</v>
      </c>
      <c r="J206" s="12">
        <v>7.98</v>
      </c>
      <c r="K206" s="12">
        <v>1.1200000000000001</v>
      </c>
      <c r="L206" s="12">
        <v>26.14</v>
      </c>
      <c r="M206" s="12">
        <v>4</v>
      </c>
      <c r="N206" s="12">
        <v>0</v>
      </c>
      <c r="O206" s="12">
        <v>8</v>
      </c>
      <c r="P206" s="12">
        <v>0</v>
      </c>
      <c r="Q206" s="12">
        <v>0</v>
      </c>
      <c r="R206" s="12">
        <v>3</v>
      </c>
      <c r="S206" s="12">
        <v>8</v>
      </c>
      <c r="T206" s="12">
        <v>0</v>
      </c>
      <c r="U206">
        <f t="shared" si="10"/>
        <v>2952.7699999999995</v>
      </c>
      <c r="V206" s="23">
        <f>'Listado Equipos'!$B$9-W206</f>
        <v>31399.39</v>
      </c>
      <c r="W206">
        <f t="shared" si="9"/>
        <v>4200.6100000000006</v>
      </c>
      <c r="X206">
        <f t="shared" si="11"/>
        <v>206</v>
      </c>
    </row>
    <row r="207" spans="1:24" ht="17.399999999999999" x14ac:dyDescent="0.3">
      <c r="A207" s="11">
        <v>45197</v>
      </c>
      <c r="B207" s="12">
        <v>251095</v>
      </c>
      <c r="C207" s="12" t="s">
        <v>343</v>
      </c>
      <c r="D207" s="12" t="s">
        <v>344</v>
      </c>
      <c r="E207" s="12" t="s">
        <v>345</v>
      </c>
      <c r="F207" s="12" t="s">
        <v>346</v>
      </c>
      <c r="G207" s="12"/>
      <c r="H207" s="12">
        <v>17.7</v>
      </c>
      <c r="I207" s="12">
        <v>6.3</v>
      </c>
      <c r="J207" s="12">
        <v>16.600000000000001</v>
      </c>
      <c r="K207" s="12">
        <v>1.1000000000000001</v>
      </c>
      <c r="L207" s="12">
        <v>59.92</v>
      </c>
      <c r="M207" s="12">
        <v>4</v>
      </c>
      <c r="N207" s="12">
        <v>0</v>
      </c>
      <c r="O207" s="12">
        <v>82</v>
      </c>
      <c r="P207" s="12">
        <v>5</v>
      </c>
      <c r="Q207" s="12">
        <v>2</v>
      </c>
      <c r="R207" s="12">
        <v>2</v>
      </c>
      <c r="S207" s="12">
        <v>91</v>
      </c>
      <c r="T207" s="12">
        <v>0</v>
      </c>
      <c r="U207">
        <f t="shared" si="10"/>
        <v>2970.4699999999993</v>
      </c>
      <c r="V207" s="23">
        <f>'Listado Equipos'!$B$9-W207</f>
        <v>31417.22</v>
      </c>
      <c r="W207">
        <f t="shared" si="9"/>
        <v>4182.7800000000007</v>
      </c>
      <c r="X207">
        <f t="shared" si="11"/>
        <v>207</v>
      </c>
    </row>
    <row r="208" spans="1:24" ht="17.399999999999999" x14ac:dyDescent="0.3">
      <c r="A208" s="11">
        <v>45198</v>
      </c>
      <c r="B208" s="12">
        <v>251095</v>
      </c>
      <c r="C208" s="12" t="s">
        <v>343</v>
      </c>
      <c r="D208" s="12" t="s">
        <v>344</v>
      </c>
      <c r="E208" s="12" t="s">
        <v>345</v>
      </c>
      <c r="F208" s="12" t="s">
        <v>346</v>
      </c>
      <c r="G208" s="12"/>
      <c r="H208" s="12">
        <v>14.28</v>
      </c>
      <c r="I208" s="12">
        <v>9.7200000000000006</v>
      </c>
      <c r="J208" s="12">
        <v>13.37</v>
      </c>
      <c r="K208" s="12">
        <v>0.92</v>
      </c>
      <c r="L208" s="12">
        <v>49.61</v>
      </c>
      <c r="M208" s="12">
        <v>4</v>
      </c>
      <c r="N208" s="12">
        <v>0</v>
      </c>
      <c r="O208" s="12">
        <v>57</v>
      </c>
      <c r="P208" s="12">
        <v>8</v>
      </c>
      <c r="Q208" s="12">
        <v>1</v>
      </c>
      <c r="R208" s="12">
        <v>2</v>
      </c>
      <c r="S208" s="12">
        <v>63</v>
      </c>
      <c r="T208" s="12">
        <v>0</v>
      </c>
      <c r="U208">
        <f t="shared" si="10"/>
        <v>2984.7499999999995</v>
      </c>
      <c r="V208" s="23">
        <f>'Listado Equipos'!$B$9-W208</f>
        <v>31438.75</v>
      </c>
      <c r="W208">
        <f t="shared" si="9"/>
        <v>4161.2500000000009</v>
      </c>
      <c r="X208">
        <f t="shared" si="11"/>
        <v>208</v>
      </c>
    </row>
    <row r="209" spans="1:24" ht="17.399999999999999" x14ac:dyDescent="0.3">
      <c r="A209" s="11">
        <v>45199</v>
      </c>
      <c r="B209" s="12">
        <v>251095</v>
      </c>
      <c r="C209" s="12" t="s">
        <v>343</v>
      </c>
      <c r="D209" s="12" t="s">
        <v>344</v>
      </c>
      <c r="E209" s="12" t="s">
        <v>345</v>
      </c>
      <c r="F209" s="12" t="s">
        <v>346</v>
      </c>
      <c r="G209" s="12"/>
      <c r="H209" s="12">
        <v>21.77</v>
      </c>
      <c r="I209" s="12">
        <v>2.23</v>
      </c>
      <c r="J209" s="12">
        <v>20.2</v>
      </c>
      <c r="K209" s="12">
        <v>1.57</v>
      </c>
      <c r="L209" s="12">
        <v>70.25</v>
      </c>
      <c r="M209" s="12">
        <v>5</v>
      </c>
      <c r="N209" s="12">
        <v>0</v>
      </c>
      <c r="O209" s="12">
        <v>67</v>
      </c>
      <c r="P209" s="12">
        <v>12</v>
      </c>
      <c r="Q209" s="12">
        <v>2</v>
      </c>
      <c r="R209" s="12">
        <v>4</v>
      </c>
      <c r="S209" s="12">
        <v>77</v>
      </c>
      <c r="T209" s="12">
        <v>1</v>
      </c>
      <c r="U209">
        <f t="shared" si="10"/>
        <v>3006.5199999999995</v>
      </c>
      <c r="V209" s="23">
        <f>'Listado Equipos'!$B$9-W209</f>
        <v>31441.42</v>
      </c>
      <c r="W209">
        <f t="shared" si="9"/>
        <v>4158.5800000000008</v>
      </c>
      <c r="X209">
        <f t="shared" si="11"/>
        <v>209</v>
      </c>
    </row>
    <row r="210" spans="1:24" ht="17.399999999999999" x14ac:dyDescent="0.3">
      <c r="A210" s="11">
        <v>45200</v>
      </c>
      <c r="B210" s="12">
        <v>251095</v>
      </c>
      <c r="C210" s="12" t="s">
        <v>343</v>
      </c>
      <c r="D210" s="12" t="s">
        <v>344</v>
      </c>
      <c r="E210" s="12" t="s">
        <v>345</v>
      </c>
      <c r="F210" s="12" t="s">
        <v>346</v>
      </c>
      <c r="G210" s="12"/>
      <c r="H210" s="12">
        <v>18.47</v>
      </c>
      <c r="I210" s="12">
        <v>5.53</v>
      </c>
      <c r="J210" s="12">
        <v>16.920000000000002</v>
      </c>
      <c r="K210" s="12">
        <v>1.55</v>
      </c>
      <c r="L210" s="12">
        <v>57.13</v>
      </c>
      <c r="M210" s="12">
        <v>4</v>
      </c>
      <c r="N210" s="12">
        <v>0</v>
      </c>
      <c r="O210" s="12">
        <v>35</v>
      </c>
      <c r="P210" s="12">
        <v>2</v>
      </c>
      <c r="Q210" s="12">
        <v>1</v>
      </c>
      <c r="R210" s="12">
        <v>3</v>
      </c>
      <c r="S210" s="12">
        <v>39</v>
      </c>
      <c r="T210" s="12">
        <v>0</v>
      </c>
      <c r="U210">
        <f t="shared" si="10"/>
        <v>3024.9899999999993</v>
      </c>
      <c r="V210" s="23">
        <f>'Listado Equipos'!$B$9-W210</f>
        <v>31459.17</v>
      </c>
      <c r="W210">
        <f t="shared" si="9"/>
        <v>4140.8300000000008</v>
      </c>
      <c r="X210">
        <f t="shared" si="11"/>
        <v>210</v>
      </c>
    </row>
    <row r="211" spans="1:24" ht="17.399999999999999" x14ac:dyDescent="0.3">
      <c r="A211" s="11">
        <v>45201</v>
      </c>
      <c r="B211" s="12">
        <v>251095</v>
      </c>
      <c r="C211" s="12" t="s">
        <v>343</v>
      </c>
      <c r="D211" s="12" t="s">
        <v>344</v>
      </c>
      <c r="E211" s="12" t="s">
        <v>345</v>
      </c>
      <c r="F211" s="12" t="s">
        <v>346</v>
      </c>
      <c r="G211" s="12"/>
      <c r="H211" s="12">
        <v>19.45</v>
      </c>
      <c r="I211" s="12">
        <v>4.55</v>
      </c>
      <c r="J211" s="12">
        <v>18.23</v>
      </c>
      <c r="K211" s="12">
        <v>1.22</v>
      </c>
      <c r="L211" s="12">
        <v>65.209999999999994</v>
      </c>
      <c r="M211" s="12">
        <v>4</v>
      </c>
      <c r="N211" s="12">
        <v>0</v>
      </c>
      <c r="O211" s="12">
        <v>80</v>
      </c>
      <c r="P211" s="12">
        <v>8</v>
      </c>
      <c r="Q211" s="12">
        <v>2</v>
      </c>
      <c r="R211" s="12">
        <v>4</v>
      </c>
      <c r="S211" s="12">
        <v>88</v>
      </c>
      <c r="T211" s="12">
        <v>1</v>
      </c>
      <c r="U211">
        <f t="shared" si="10"/>
        <v>3044.4399999999991</v>
      </c>
      <c r="V211" s="23">
        <f>'Listado Equipos'!$B$9-W211</f>
        <v>31479.94</v>
      </c>
      <c r="W211">
        <f t="shared" si="9"/>
        <v>4120.0600000000004</v>
      </c>
      <c r="X211">
        <f t="shared" si="11"/>
        <v>211</v>
      </c>
    </row>
    <row r="212" spans="1:24" ht="17.399999999999999" x14ac:dyDescent="0.3">
      <c r="A212" s="11">
        <v>45202</v>
      </c>
      <c r="B212" s="12">
        <v>251095</v>
      </c>
      <c r="C212" s="12" t="s">
        <v>343</v>
      </c>
      <c r="D212" s="12" t="s">
        <v>344</v>
      </c>
      <c r="E212" s="12" t="s">
        <v>345</v>
      </c>
      <c r="F212" s="12" t="s">
        <v>346</v>
      </c>
      <c r="G212" s="12"/>
      <c r="H212" s="12">
        <v>21.73</v>
      </c>
      <c r="I212" s="12">
        <v>2.27</v>
      </c>
      <c r="J212" s="12">
        <v>20.329999999999998</v>
      </c>
      <c r="K212" s="12">
        <v>1.4</v>
      </c>
      <c r="L212" s="12">
        <v>69.72</v>
      </c>
      <c r="M212" s="12">
        <v>5</v>
      </c>
      <c r="N212" s="12">
        <v>0</v>
      </c>
      <c r="O212" s="12">
        <v>54</v>
      </c>
      <c r="P212" s="12">
        <v>10</v>
      </c>
      <c r="Q212" s="12">
        <v>0</v>
      </c>
      <c r="R212" s="12">
        <v>3</v>
      </c>
      <c r="S212" s="12">
        <v>59</v>
      </c>
      <c r="T212" s="12">
        <v>0</v>
      </c>
      <c r="U212">
        <f t="shared" si="10"/>
        <v>3066.1699999999992</v>
      </c>
      <c r="V212" s="23">
        <f>'Listado Equipos'!$B$9-W212</f>
        <v>31498.22</v>
      </c>
      <c r="W212">
        <f t="shared" si="9"/>
        <v>4101.7800000000007</v>
      </c>
      <c r="X212">
        <f t="shared" si="11"/>
        <v>212</v>
      </c>
    </row>
    <row r="213" spans="1:24" ht="17.399999999999999" x14ac:dyDescent="0.3">
      <c r="A213" s="11">
        <v>45203</v>
      </c>
      <c r="B213" s="12">
        <v>251095</v>
      </c>
      <c r="C213" s="12" t="s">
        <v>343</v>
      </c>
      <c r="D213" s="12" t="s">
        <v>344</v>
      </c>
      <c r="E213" s="12" t="s">
        <v>345</v>
      </c>
      <c r="F213" s="12" t="s">
        <v>346</v>
      </c>
      <c r="G213" s="12"/>
      <c r="H213" s="12">
        <v>21.23</v>
      </c>
      <c r="I213" s="12">
        <v>2.77</v>
      </c>
      <c r="J213" s="12">
        <v>19.670000000000002</v>
      </c>
      <c r="K213" s="12">
        <v>1.57</v>
      </c>
      <c r="L213" s="12">
        <v>61.87</v>
      </c>
      <c r="M213" s="12">
        <v>4</v>
      </c>
      <c r="N213" s="12">
        <v>0</v>
      </c>
      <c r="O213" s="12">
        <v>42</v>
      </c>
      <c r="P213" s="12">
        <v>9</v>
      </c>
      <c r="Q213" s="12">
        <v>1</v>
      </c>
      <c r="R213" s="12">
        <v>4</v>
      </c>
      <c r="S213" s="12">
        <v>47</v>
      </c>
      <c r="T213" s="12">
        <v>0</v>
      </c>
      <c r="U213">
        <f t="shared" si="10"/>
        <v>3087.3999999999992</v>
      </c>
      <c r="V213" s="23">
        <f>'Listado Equipos'!$B$9-W213</f>
        <v>31515.09</v>
      </c>
      <c r="W213">
        <f t="shared" si="9"/>
        <v>4084.9100000000003</v>
      </c>
      <c r="X213">
        <f t="shared" si="11"/>
        <v>213</v>
      </c>
    </row>
    <row r="214" spans="1:24" ht="17.399999999999999" x14ac:dyDescent="0.3">
      <c r="A214" s="11">
        <v>45204</v>
      </c>
      <c r="B214" s="12">
        <v>251095</v>
      </c>
      <c r="C214" s="12" t="s">
        <v>343</v>
      </c>
      <c r="D214" s="12" t="s">
        <v>344</v>
      </c>
      <c r="E214" s="12" t="s">
        <v>345</v>
      </c>
      <c r="F214" s="12" t="s">
        <v>346</v>
      </c>
      <c r="G214" s="12"/>
      <c r="H214" s="12">
        <v>22.17</v>
      </c>
      <c r="I214" s="12">
        <v>1.83</v>
      </c>
      <c r="J214" s="12">
        <v>20.350000000000001</v>
      </c>
      <c r="K214" s="12">
        <v>1.82</v>
      </c>
      <c r="L214" s="12">
        <v>68.37</v>
      </c>
      <c r="M214" s="12">
        <v>5</v>
      </c>
      <c r="N214" s="12">
        <v>0</v>
      </c>
      <c r="O214" s="12">
        <v>68</v>
      </c>
      <c r="P214" s="12">
        <v>4</v>
      </c>
      <c r="Q214" s="12">
        <v>2</v>
      </c>
      <c r="R214" s="12">
        <v>1</v>
      </c>
      <c r="S214" s="12">
        <v>77</v>
      </c>
      <c r="T214" s="12">
        <v>0</v>
      </c>
      <c r="U214">
        <f t="shared" si="10"/>
        <v>3109.5699999999993</v>
      </c>
      <c r="V214" s="23">
        <f>'Listado Equipos'!$B$9-W214</f>
        <v>31527.22</v>
      </c>
      <c r="W214">
        <f t="shared" si="9"/>
        <v>4072.78</v>
      </c>
      <c r="X214">
        <f t="shared" si="11"/>
        <v>214</v>
      </c>
    </row>
    <row r="215" spans="1:24" ht="17.399999999999999" x14ac:dyDescent="0.3">
      <c r="A215" s="11">
        <v>45205</v>
      </c>
      <c r="B215" s="12">
        <v>251095</v>
      </c>
      <c r="C215" s="12" t="s">
        <v>343</v>
      </c>
      <c r="D215" s="12" t="s">
        <v>344</v>
      </c>
      <c r="E215" s="12" t="s">
        <v>345</v>
      </c>
      <c r="F215" s="12" t="s">
        <v>346</v>
      </c>
      <c r="G215" s="12"/>
      <c r="H215" s="12">
        <v>19.2</v>
      </c>
      <c r="I215" s="12">
        <v>4.8</v>
      </c>
      <c r="J215" s="12">
        <v>17.82</v>
      </c>
      <c r="K215" s="12">
        <v>1.38</v>
      </c>
      <c r="L215" s="12">
        <v>64.47</v>
      </c>
      <c r="M215" s="12">
        <v>4</v>
      </c>
      <c r="N215" s="12">
        <v>0</v>
      </c>
      <c r="O215" s="12">
        <v>73</v>
      </c>
      <c r="P215" s="12">
        <v>4</v>
      </c>
      <c r="Q215" s="12">
        <v>0</v>
      </c>
      <c r="R215" s="12">
        <v>7</v>
      </c>
      <c r="S215" s="12">
        <v>78</v>
      </c>
      <c r="T215" s="12">
        <v>1</v>
      </c>
      <c r="U215">
        <f t="shared" si="10"/>
        <v>3128.7699999999991</v>
      </c>
      <c r="V215" s="23">
        <f>'Listado Equipos'!$B$9-W215</f>
        <v>31529.62</v>
      </c>
      <c r="W215">
        <f t="shared" si="9"/>
        <v>4070.38</v>
      </c>
      <c r="X215">
        <f t="shared" si="11"/>
        <v>215</v>
      </c>
    </row>
    <row r="216" spans="1:24" ht="17.399999999999999" x14ac:dyDescent="0.3">
      <c r="A216" s="11">
        <v>45206</v>
      </c>
      <c r="B216" s="12">
        <v>251095</v>
      </c>
      <c r="C216" s="12" t="s">
        <v>343</v>
      </c>
      <c r="D216" s="12" t="s">
        <v>344</v>
      </c>
      <c r="E216" s="12" t="s">
        <v>345</v>
      </c>
      <c r="F216" s="12" t="s">
        <v>346</v>
      </c>
      <c r="G216" s="12"/>
      <c r="H216" s="12">
        <v>13.27</v>
      </c>
      <c r="I216" s="12">
        <v>10.73</v>
      </c>
      <c r="J216" s="12">
        <v>12.43</v>
      </c>
      <c r="K216" s="12">
        <v>0.83</v>
      </c>
      <c r="L216" s="12">
        <v>43.49</v>
      </c>
      <c r="M216" s="12">
        <v>5</v>
      </c>
      <c r="N216" s="12">
        <v>0</v>
      </c>
      <c r="O216" s="12">
        <v>38</v>
      </c>
      <c r="P216" s="12">
        <v>4</v>
      </c>
      <c r="Q216" s="12">
        <v>1</v>
      </c>
      <c r="R216" s="12">
        <v>0</v>
      </c>
      <c r="S216" s="12">
        <v>42</v>
      </c>
      <c r="T216" s="12">
        <v>0</v>
      </c>
      <c r="U216">
        <f t="shared" si="10"/>
        <v>3142.0399999999991</v>
      </c>
      <c r="V216" s="23">
        <f>'Listado Equipos'!$B$9-W216</f>
        <v>31529.62</v>
      </c>
      <c r="W216">
        <f t="shared" si="9"/>
        <v>4070.38</v>
      </c>
      <c r="X216">
        <f t="shared" si="11"/>
        <v>216</v>
      </c>
    </row>
    <row r="217" spans="1:24" ht="17.399999999999999" x14ac:dyDescent="0.3">
      <c r="A217" s="11">
        <v>45207</v>
      </c>
      <c r="B217" s="12">
        <v>251095</v>
      </c>
      <c r="C217" s="12" t="s">
        <v>343</v>
      </c>
      <c r="D217" s="12" t="s">
        <v>344</v>
      </c>
      <c r="E217" s="12" t="s">
        <v>345</v>
      </c>
      <c r="F217" s="12" t="s">
        <v>346</v>
      </c>
      <c r="G217" s="12"/>
      <c r="H217" s="12">
        <v>3.75</v>
      </c>
      <c r="I217" s="12">
        <v>20.25</v>
      </c>
      <c r="J217" s="12">
        <v>3.25</v>
      </c>
      <c r="K217" s="12">
        <v>0.5</v>
      </c>
      <c r="L217" s="12">
        <v>13.56</v>
      </c>
      <c r="M217" s="12">
        <v>5</v>
      </c>
      <c r="N217" s="12">
        <v>0</v>
      </c>
      <c r="O217" s="12">
        <v>11</v>
      </c>
      <c r="P217" s="12">
        <v>0</v>
      </c>
      <c r="Q217" s="12">
        <v>0</v>
      </c>
      <c r="R217" s="12">
        <v>3</v>
      </c>
      <c r="S217" s="12">
        <v>11</v>
      </c>
      <c r="T217" s="12">
        <v>1</v>
      </c>
      <c r="U217">
        <f t="shared" si="10"/>
        <v>3145.7899999999991</v>
      </c>
      <c r="V217" s="23">
        <f>'Listado Equipos'!$B$9-W217</f>
        <v>31529.67</v>
      </c>
      <c r="W217">
        <f t="shared" si="9"/>
        <v>4070.33</v>
      </c>
      <c r="X217">
        <f t="shared" si="11"/>
        <v>217</v>
      </c>
    </row>
    <row r="218" spans="1:24" ht="17.399999999999999" x14ac:dyDescent="0.3">
      <c r="A218" s="11">
        <v>45208</v>
      </c>
      <c r="B218" s="12">
        <v>251095</v>
      </c>
      <c r="C218" s="12" t="s">
        <v>343</v>
      </c>
      <c r="D218" s="12" t="s">
        <v>344</v>
      </c>
      <c r="E218" s="12" t="s">
        <v>345</v>
      </c>
      <c r="F218" s="12" t="s">
        <v>346</v>
      </c>
      <c r="G218" s="12"/>
      <c r="H218" s="12">
        <v>17.23</v>
      </c>
      <c r="I218" s="12">
        <v>6.77</v>
      </c>
      <c r="J218" s="12">
        <v>15.13</v>
      </c>
      <c r="K218" s="12">
        <v>2.1</v>
      </c>
      <c r="L218" s="12">
        <v>56.64</v>
      </c>
      <c r="M218" s="12">
        <v>5</v>
      </c>
      <c r="N218" s="12">
        <v>0</v>
      </c>
      <c r="O218" s="12">
        <v>59</v>
      </c>
      <c r="P218" s="12">
        <v>4</v>
      </c>
      <c r="Q218" s="12">
        <v>0</v>
      </c>
      <c r="R218" s="12">
        <v>4</v>
      </c>
      <c r="S218" s="12">
        <v>63</v>
      </c>
      <c r="T218" s="12">
        <v>0</v>
      </c>
      <c r="U218">
        <f t="shared" si="10"/>
        <v>3163.0199999999991</v>
      </c>
      <c r="V218" s="23">
        <f>'Listado Equipos'!$B$9-W218</f>
        <v>31529.67</v>
      </c>
      <c r="W218">
        <f t="shared" si="9"/>
        <v>4070.33</v>
      </c>
      <c r="X218">
        <f t="shared" si="11"/>
        <v>218</v>
      </c>
    </row>
    <row r="219" spans="1:24" ht="17.399999999999999" x14ac:dyDescent="0.3">
      <c r="A219" s="11">
        <v>45209</v>
      </c>
      <c r="B219" s="12">
        <v>251095</v>
      </c>
      <c r="C219" s="12" t="s">
        <v>343</v>
      </c>
      <c r="D219" s="12" t="s">
        <v>344</v>
      </c>
      <c r="E219" s="12" t="s">
        <v>345</v>
      </c>
      <c r="F219" s="12" t="s">
        <v>346</v>
      </c>
      <c r="G219" s="12"/>
      <c r="H219" s="12">
        <v>22.03</v>
      </c>
      <c r="I219" s="12">
        <v>1.97</v>
      </c>
      <c r="J219" s="12">
        <v>20.13</v>
      </c>
      <c r="K219" s="12">
        <v>1.9</v>
      </c>
      <c r="L219" s="12">
        <v>76.599999999999994</v>
      </c>
      <c r="M219" s="12">
        <v>5</v>
      </c>
      <c r="N219" s="12">
        <v>0</v>
      </c>
      <c r="O219" s="12">
        <v>116</v>
      </c>
      <c r="P219" s="12">
        <v>5</v>
      </c>
      <c r="Q219" s="12">
        <v>2</v>
      </c>
      <c r="R219" s="12">
        <v>2</v>
      </c>
      <c r="S219" s="12">
        <v>136</v>
      </c>
      <c r="T219" s="12">
        <v>0</v>
      </c>
      <c r="U219">
        <f t="shared" si="10"/>
        <v>3185.0499999999993</v>
      </c>
      <c r="V219" s="23">
        <f>'Listado Equipos'!$B$9-W219</f>
        <v>31532.84</v>
      </c>
      <c r="W219">
        <f t="shared" si="9"/>
        <v>4067.16</v>
      </c>
      <c r="X219">
        <f t="shared" si="11"/>
        <v>219</v>
      </c>
    </row>
    <row r="220" spans="1:24" ht="17.399999999999999" x14ac:dyDescent="0.3">
      <c r="A220" s="11">
        <v>45210</v>
      </c>
      <c r="B220" s="12">
        <v>251095</v>
      </c>
      <c r="C220" s="12" t="s">
        <v>343</v>
      </c>
      <c r="D220" s="12" t="s">
        <v>344</v>
      </c>
      <c r="E220" s="12" t="s">
        <v>345</v>
      </c>
      <c r="F220" s="12" t="s">
        <v>346</v>
      </c>
      <c r="G220" s="12"/>
      <c r="H220" s="12">
        <v>15.07</v>
      </c>
      <c r="I220" s="12">
        <v>8.93</v>
      </c>
      <c r="J220" s="12">
        <v>13.6</v>
      </c>
      <c r="K220" s="12">
        <v>1.47</v>
      </c>
      <c r="L220" s="12">
        <v>48.56</v>
      </c>
      <c r="M220" s="12">
        <v>5</v>
      </c>
      <c r="N220" s="12">
        <v>0</v>
      </c>
      <c r="O220" s="12">
        <v>105</v>
      </c>
      <c r="P220" s="12">
        <v>4</v>
      </c>
      <c r="Q220" s="12">
        <v>1</v>
      </c>
      <c r="R220" s="12">
        <v>5</v>
      </c>
      <c r="S220" s="12">
        <v>118</v>
      </c>
      <c r="T220" s="12">
        <v>0</v>
      </c>
      <c r="U220">
        <f t="shared" si="10"/>
        <v>3200.1199999999994</v>
      </c>
      <c r="V220" s="23">
        <f>'Listado Equipos'!$B$9-W220</f>
        <v>31542.81</v>
      </c>
      <c r="W220">
        <f t="shared" si="9"/>
        <v>4057.19</v>
      </c>
      <c r="X220">
        <f t="shared" si="11"/>
        <v>220</v>
      </c>
    </row>
    <row r="221" spans="1:24" ht="17.399999999999999" x14ac:dyDescent="0.3">
      <c r="A221" s="11">
        <v>45211</v>
      </c>
      <c r="B221" s="12">
        <v>251095</v>
      </c>
      <c r="C221" s="12" t="s">
        <v>343</v>
      </c>
      <c r="D221" s="12" t="s">
        <v>344</v>
      </c>
      <c r="E221" s="12" t="s">
        <v>345</v>
      </c>
      <c r="F221" s="12" t="s">
        <v>346</v>
      </c>
      <c r="G221" s="12"/>
      <c r="H221" s="12">
        <v>21.95</v>
      </c>
      <c r="I221" s="12">
        <v>2.0499999999999998</v>
      </c>
      <c r="J221" s="12">
        <v>20.3</v>
      </c>
      <c r="K221" s="12">
        <v>1.65</v>
      </c>
      <c r="L221" s="12">
        <v>64.55</v>
      </c>
      <c r="M221" s="12">
        <v>5</v>
      </c>
      <c r="N221" s="12">
        <v>0</v>
      </c>
      <c r="O221" s="12">
        <v>70</v>
      </c>
      <c r="P221" s="12">
        <v>8</v>
      </c>
      <c r="Q221" s="12">
        <v>0</v>
      </c>
      <c r="R221" s="12">
        <v>4</v>
      </c>
      <c r="S221" s="12">
        <v>77</v>
      </c>
      <c r="T221" s="12">
        <v>0</v>
      </c>
      <c r="U221">
        <f t="shared" si="10"/>
        <v>3222.0699999999993</v>
      </c>
      <c r="V221" s="23">
        <f>'Listado Equipos'!$B$9-W221</f>
        <v>31562.41</v>
      </c>
      <c r="W221">
        <f t="shared" si="9"/>
        <v>4037.59</v>
      </c>
      <c r="X221">
        <f t="shared" si="11"/>
        <v>221</v>
      </c>
    </row>
    <row r="222" spans="1:24" ht="17.399999999999999" x14ac:dyDescent="0.3">
      <c r="A222" s="11">
        <v>45212</v>
      </c>
      <c r="B222" s="12">
        <v>251095</v>
      </c>
      <c r="C222" s="12" t="s">
        <v>343</v>
      </c>
      <c r="D222" s="12" t="s">
        <v>344</v>
      </c>
      <c r="E222" s="12" t="s">
        <v>345</v>
      </c>
      <c r="F222" s="12" t="s">
        <v>346</v>
      </c>
      <c r="G222" s="12"/>
      <c r="H222" s="12">
        <v>21.53</v>
      </c>
      <c r="I222" s="12">
        <v>2.4700000000000002</v>
      </c>
      <c r="J222" s="12">
        <v>19.850000000000001</v>
      </c>
      <c r="K222" s="12">
        <v>1.68</v>
      </c>
      <c r="L222" s="12">
        <v>70.87</v>
      </c>
      <c r="M222" s="12">
        <v>5</v>
      </c>
      <c r="N222" s="12">
        <v>0</v>
      </c>
      <c r="O222" s="12">
        <v>40</v>
      </c>
      <c r="P222" s="12">
        <v>12</v>
      </c>
      <c r="Q222" s="12">
        <v>1</v>
      </c>
      <c r="R222" s="12">
        <v>3</v>
      </c>
      <c r="S222" s="12">
        <v>44</v>
      </c>
      <c r="T222" s="12">
        <v>0</v>
      </c>
      <c r="U222">
        <f t="shared" si="10"/>
        <v>3243.5999999999995</v>
      </c>
      <c r="V222" s="23">
        <f>'Listado Equipos'!$B$9-W222</f>
        <v>31579.89</v>
      </c>
      <c r="W222">
        <f t="shared" si="9"/>
        <v>4020.11</v>
      </c>
      <c r="X222">
        <f t="shared" si="11"/>
        <v>222</v>
      </c>
    </row>
    <row r="223" spans="1:24" ht="17.399999999999999" x14ac:dyDescent="0.3">
      <c r="A223" s="11">
        <v>45213</v>
      </c>
      <c r="B223" s="12">
        <v>251095</v>
      </c>
      <c r="C223" s="12" t="s">
        <v>343</v>
      </c>
      <c r="D223" s="12" t="s">
        <v>344</v>
      </c>
      <c r="E223" s="12" t="s">
        <v>345</v>
      </c>
      <c r="F223" s="12" t="s">
        <v>346</v>
      </c>
      <c r="G223" s="12"/>
      <c r="H223" s="12">
        <v>21.97</v>
      </c>
      <c r="I223" s="12">
        <v>2.0299999999999998</v>
      </c>
      <c r="J223" s="12">
        <v>20.399999999999999</v>
      </c>
      <c r="K223" s="12">
        <v>1.57</v>
      </c>
      <c r="L223" s="12">
        <v>71.34</v>
      </c>
      <c r="M223" s="12">
        <v>4</v>
      </c>
      <c r="N223" s="12">
        <v>0</v>
      </c>
      <c r="O223" s="12">
        <v>49</v>
      </c>
      <c r="P223" s="12">
        <v>10</v>
      </c>
      <c r="Q223" s="12">
        <v>1</v>
      </c>
      <c r="R223" s="12">
        <v>2</v>
      </c>
      <c r="S223" s="12">
        <v>55</v>
      </c>
      <c r="T223" s="12">
        <v>0</v>
      </c>
      <c r="U223">
        <f t="shared" si="10"/>
        <v>3265.5699999999993</v>
      </c>
      <c r="V223" s="23">
        <f>'Listado Equipos'!$B$9-W223</f>
        <v>31597.39</v>
      </c>
      <c r="W223">
        <f t="shared" si="9"/>
        <v>4002.61</v>
      </c>
      <c r="X223">
        <f t="shared" si="11"/>
        <v>223</v>
      </c>
    </row>
    <row r="224" spans="1:24" ht="17.399999999999999" x14ac:dyDescent="0.3">
      <c r="A224" s="11">
        <v>45214</v>
      </c>
      <c r="B224" s="12">
        <v>251095</v>
      </c>
      <c r="C224" s="12" t="s">
        <v>343</v>
      </c>
      <c r="D224" s="12" t="s">
        <v>344</v>
      </c>
      <c r="E224" s="12" t="s">
        <v>345</v>
      </c>
      <c r="F224" s="12" t="s">
        <v>346</v>
      </c>
      <c r="G224" s="12"/>
      <c r="H224" s="12">
        <v>2.62</v>
      </c>
      <c r="I224" s="12">
        <v>21.38</v>
      </c>
      <c r="J224" s="12">
        <v>2.42</v>
      </c>
      <c r="K224" s="12">
        <v>0.2</v>
      </c>
      <c r="L224" s="12">
        <v>10.050000000000001</v>
      </c>
      <c r="M224" s="12">
        <v>5</v>
      </c>
      <c r="N224" s="12">
        <v>0</v>
      </c>
      <c r="O224" s="12">
        <v>28</v>
      </c>
      <c r="P224" s="12">
        <v>4</v>
      </c>
      <c r="Q224" s="12">
        <v>0</v>
      </c>
      <c r="R224" s="12">
        <v>0</v>
      </c>
      <c r="S224" s="12">
        <v>27</v>
      </c>
      <c r="T224" s="12">
        <v>0</v>
      </c>
      <c r="U224">
        <f t="shared" si="10"/>
        <v>3268.1899999999991</v>
      </c>
      <c r="V224" s="23">
        <f>'Listado Equipos'!$B$9-W224</f>
        <v>31614.11</v>
      </c>
      <c r="W224">
        <f t="shared" si="9"/>
        <v>3985.8900000000003</v>
      </c>
      <c r="X224">
        <f t="shared" si="11"/>
        <v>224</v>
      </c>
    </row>
    <row r="225" spans="1:24" ht="17.399999999999999" x14ac:dyDescent="0.3">
      <c r="A225" s="11">
        <v>45215</v>
      </c>
      <c r="B225" s="12">
        <v>251095</v>
      </c>
      <c r="C225" s="12" t="s">
        <v>343</v>
      </c>
      <c r="D225" s="12" t="s">
        <v>344</v>
      </c>
      <c r="E225" s="12" t="s">
        <v>345</v>
      </c>
      <c r="F225" s="12" t="s">
        <v>346</v>
      </c>
      <c r="G225" s="12"/>
      <c r="H225" s="12">
        <v>2.5</v>
      </c>
      <c r="I225" s="12">
        <v>21.5</v>
      </c>
      <c r="J225" s="12">
        <v>2.23</v>
      </c>
      <c r="K225" s="12">
        <v>0.27</v>
      </c>
      <c r="L225" s="12">
        <v>5.98</v>
      </c>
      <c r="M225" s="12">
        <v>5</v>
      </c>
      <c r="N225" s="12">
        <v>0</v>
      </c>
      <c r="O225" s="12">
        <v>9</v>
      </c>
      <c r="P225" s="12">
        <v>0</v>
      </c>
      <c r="Q225" s="12">
        <v>0</v>
      </c>
      <c r="R225" s="12">
        <v>0</v>
      </c>
      <c r="S225" s="12">
        <v>10</v>
      </c>
      <c r="T225" s="12">
        <v>0</v>
      </c>
      <c r="U225">
        <f t="shared" si="10"/>
        <v>3270.6899999999991</v>
      </c>
      <c r="V225" s="23">
        <f>'Listado Equipos'!$B$9-W225</f>
        <v>31633.43</v>
      </c>
      <c r="W225">
        <f t="shared" si="9"/>
        <v>3966.57</v>
      </c>
      <c r="X225">
        <f t="shared" si="11"/>
        <v>225</v>
      </c>
    </row>
    <row r="226" spans="1:24" ht="17.399999999999999" x14ac:dyDescent="0.3">
      <c r="A226" s="11">
        <v>45216</v>
      </c>
      <c r="B226" s="12">
        <v>251095</v>
      </c>
      <c r="C226" s="12" t="s">
        <v>343</v>
      </c>
      <c r="D226" s="12" t="s">
        <v>344</v>
      </c>
      <c r="E226" s="12" t="s">
        <v>345</v>
      </c>
      <c r="F226" s="12" t="s">
        <v>346</v>
      </c>
      <c r="G226" s="12"/>
      <c r="H226" s="12">
        <v>10.93</v>
      </c>
      <c r="I226" s="12">
        <v>13.07</v>
      </c>
      <c r="J226" s="12">
        <v>8.9700000000000006</v>
      </c>
      <c r="K226" s="12">
        <v>1.97</v>
      </c>
      <c r="L226" s="12">
        <v>30.19</v>
      </c>
      <c r="M226" s="12">
        <v>5</v>
      </c>
      <c r="N226" s="12">
        <v>0</v>
      </c>
      <c r="O226" s="12">
        <v>14</v>
      </c>
      <c r="P226" s="12">
        <v>1</v>
      </c>
      <c r="Q226" s="12">
        <v>0</v>
      </c>
      <c r="R226" s="12">
        <v>5</v>
      </c>
      <c r="S226" s="12">
        <v>17</v>
      </c>
      <c r="T226" s="12">
        <v>0</v>
      </c>
      <c r="U226">
        <f t="shared" si="10"/>
        <v>3281.619999999999</v>
      </c>
      <c r="V226" s="23">
        <f>'Listado Equipos'!$B$9-W226</f>
        <v>31652.7</v>
      </c>
      <c r="W226">
        <f t="shared" si="9"/>
        <v>3947.3</v>
      </c>
      <c r="X226">
        <f t="shared" si="11"/>
        <v>226</v>
      </c>
    </row>
    <row r="227" spans="1:24" ht="17.399999999999999" x14ac:dyDescent="0.3">
      <c r="A227" s="11">
        <v>45217</v>
      </c>
      <c r="B227" s="12">
        <v>251095</v>
      </c>
      <c r="C227" s="12" t="s">
        <v>343</v>
      </c>
      <c r="D227" s="12" t="s">
        <v>344</v>
      </c>
      <c r="E227" s="12" t="s">
        <v>345</v>
      </c>
      <c r="F227" s="12" t="s">
        <v>346</v>
      </c>
      <c r="G227" s="12"/>
      <c r="H227" s="12">
        <v>22.42</v>
      </c>
      <c r="I227" s="12">
        <v>1.58</v>
      </c>
      <c r="J227" s="12">
        <v>20.100000000000001</v>
      </c>
      <c r="K227" s="12">
        <v>2.3199999999999998</v>
      </c>
      <c r="L227" s="12">
        <v>73.959999999999994</v>
      </c>
      <c r="M227" s="12">
        <v>5</v>
      </c>
      <c r="N227" s="12">
        <v>0</v>
      </c>
      <c r="O227" s="12">
        <v>122</v>
      </c>
      <c r="P227" s="12">
        <v>5</v>
      </c>
      <c r="Q227" s="12">
        <v>2</v>
      </c>
      <c r="R227" s="12">
        <v>7</v>
      </c>
      <c r="S227" s="12">
        <v>146</v>
      </c>
      <c r="T227" s="12">
        <v>0</v>
      </c>
      <c r="U227">
        <f t="shared" si="10"/>
        <v>3304.0399999999991</v>
      </c>
      <c r="V227" s="23">
        <f>'Listado Equipos'!$B$9-W227</f>
        <v>31674.33</v>
      </c>
      <c r="W227">
        <f t="shared" si="9"/>
        <v>3925.67</v>
      </c>
      <c r="X227">
        <f t="shared" si="11"/>
        <v>227</v>
      </c>
    </row>
    <row r="228" spans="1:24" ht="17.399999999999999" x14ac:dyDescent="0.3">
      <c r="A228" s="11">
        <v>45218</v>
      </c>
      <c r="B228" s="12">
        <v>251095</v>
      </c>
      <c r="C228" s="12" t="s">
        <v>343</v>
      </c>
      <c r="D228" s="12" t="s">
        <v>344</v>
      </c>
      <c r="E228" s="12" t="s">
        <v>345</v>
      </c>
      <c r="F228" s="12" t="s">
        <v>346</v>
      </c>
      <c r="G228" s="12"/>
      <c r="H228" s="12">
        <v>17.899999999999999</v>
      </c>
      <c r="I228" s="12">
        <v>6.1</v>
      </c>
      <c r="J228" s="12">
        <v>17.22</v>
      </c>
      <c r="K228" s="12">
        <v>0.68</v>
      </c>
      <c r="L228" s="12">
        <v>61.87</v>
      </c>
      <c r="M228" s="12">
        <v>4</v>
      </c>
      <c r="N228" s="12">
        <v>0</v>
      </c>
      <c r="O228" s="12">
        <v>91</v>
      </c>
      <c r="P228" s="12">
        <v>5</v>
      </c>
      <c r="Q228" s="12">
        <v>2</v>
      </c>
      <c r="R228" s="12">
        <v>1</v>
      </c>
      <c r="S228" s="12">
        <v>104</v>
      </c>
      <c r="T228" s="12">
        <v>0</v>
      </c>
      <c r="U228">
        <f t="shared" si="10"/>
        <v>3321.9399999999991</v>
      </c>
      <c r="V228" s="23">
        <f>'Listado Equipos'!$B$9-W228</f>
        <v>31689.35</v>
      </c>
      <c r="W228">
        <f t="shared" si="9"/>
        <v>3910.65</v>
      </c>
      <c r="X228">
        <f t="shared" si="11"/>
        <v>228</v>
      </c>
    </row>
    <row r="229" spans="1:24" ht="17.399999999999999" x14ac:dyDescent="0.3">
      <c r="A229" s="11">
        <v>45219</v>
      </c>
      <c r="B229" s="12">
        <v>251095</v>
      </c>
      <c r="C229" s="12" t="s">
        <v>343</v>
      </c>
      <c r="D229" s="12" t="s">
        <v>344</v>
      </c>
      <c r="E229" s="12" t="s">
        <v>345</v>
      </c>
      <c r="F229" s="12" t="s">
        <v>346</v>
      </c>
      <c r="G229" s="12"/>
      <c r="H229" s="12">
        <v>19.28</v>
      </c>
      <c r="I229" s="12">
        <v>4.72</v>
      </c>
      <c r="J229" s="12">
        <v>18.13</v>
      </c>
      <c r="K229" s="12">
        <v>1.1499999999999999</v>
      </c>
      <c r="L229" s="12">
        <v>58.03</v>
      </c>
      <c r="M229" s="12">
        <v>4</v>
      </c>
      <c r="N229" s="12">
        <v>0</v>
      </c>
      <c r="O229" s="12">
        <v>55</v>
      </c>
      <c r="P229" s="12">
        <v>17</v>
      </c>
      <c r="Q229" s="12">
        <v>2</v>
      </c>
      <c r="R229" s="12">
        <v>4</v>
      </c>
      <c r="S229" s="12">
        <v>57</v>
      </c>
      <c r="T229" s="12">
        <v>0</v>
      </c>
      <c r="U229">
        <f t="shared" si="10"/>
        <v>3341.2199999999993</v>
      </c>
      <c r="V229" s="23">
        <f>'Listado Equipos'!$B$9-W229</f>
        <v>31699.08</v>
      </c>
      <c r="W229">
        <f t="shared" si="9"/>
        <v>3900.92</v>
      </c>
      <c r="X229">
        <f t="shared" si="11"/>
        <v>229</v>
      </c>
    </row>
    <row r="230" spans="1:24" ht="17.399999999999999" x14ac:dyDescent="0.3">
      <c r="A230" s="11">
        <v>45220</v>
      </c>
      <c r="B230" s="12">
        <v>251095</v>
      </c>
      <c r="C230" s="12" t="s">
        <v>343</v>
      </c>
      <c r="D230" s="12" t="s">
        <v>344</v>
      </c>
      <c r="E230" s="12" t="s">
        <v>345</v>
      </c>
      <c r="F230" s="12" t="s">
        <v>346</v>
      </c>
      <c r="G230" s="12"/>
      <c r="H230" s="12">
        <v>22.5</v>
      </c>
      <c r="I230" s="12">
        <v>1.5</v>
      </c>
      <c r="J230" s="12">
        <v>20.77</v>
      </c>
      <c r="K230" s="12">
        <v>1.73</v>
      </c>
      <c r="L230" s="12">
        <v>68.56</v>
      </c>
      <c r="M230" s="12">
        <v>4</v>
      </c>
      <c r="N230" s="12">
        <v>0</v>
      </c>
      <c r="O230" s="12">
        <v>79</v>
      </c>
      <c r="P230" s="12">
        <v>5</v>
      </c>
      <c r="Q230" s="12">
        <v>1</v>
      </c>
      <c r="R230" s="12">
        <v>8</v>
      </c>
      <c r="S230" s="12">
        <v>86</v>
      </c>
      <c r="T230" s="12">
        <v>0</v>
      </c>
      <c r="U230">
        <f t="shared" si="10"/>
        <v>3363.7199999999993</v>
      </c>
      <c r="V230" s="23">
        <f>'Listado Equipos'!$B$9-W230</f>
        <v>31721.05</v>
      </c>
      <c r="W230">
        <f t="shared" si="9"/>
        <v>3878.9500000000003</v>
      </c>
      <c r="X230">
        <f t="shared" si="11"/>
        <v>230</v>
      </c>
    </row>
    <row r="231" spans="1:24" ht="17.399999999999999" x14ac:dyDescent="0.3">
      <c r="A231" s="11">
        <v>45221</v>
      </c>
      <c r="B231" s="12">
        <v>251095</v>
      </c>
      <c r="C231" s="12" t="s">
        <v>343</v>
      </c>
      <c r="D231" s="12" t="s">
        <v>344</v>
      </c>
      <c r="E231" s="12" t="s">
        <v>345</v>
      </c>
      <c r="F231" s="12" t="s">
        <v>346</v>
      </c>
      <c r="G231" s="12"/>
      <c r="H231" s="12">
        <v>1.08</v>
      </c>
      <c r="I231" s="12">
        <v>22.92</v>
      </c>
      <c r="J231" s="12">
        <v>0.68</v>
      </c>
      <c r="K231" s="12">
        <v>0.4</v>
      </c>
      <c r="L231" s="12">
        <v>1.92</v>
      </c>
      <c r="M231" s="12">
        <v>4</v>
      </c>
      <c r="N231" s="12">
        <v>0</v>
      </c>
      <c r="O231" s="12">
        <v>2</v>
      </c>
      <c r="P231" s="12">
        <v>1</v>
      </c>
      <c r="Q231" s="12">
        <v>0</v>
      </c>
      <c r="R231" s="12">
        <v>2</v>
      </c>
      <c r="S231" s="12">
        <v>2</v>
      </c>
      <c r="T231" s="12">
        <v>0</v>
      </c>
      <c r="U231">
        <f t="shared" si="10"/>
        <v>3364.7999999999993</v>
      </c>
      <c r="V231" s="23">
        <f>'Listado Equipos'!$B$9-W231</f>
        <v>31731.1</v>
      </c>
      <c r="W231">
        <f t="shared" si="9"/>
        <v>3868.9</v>
      </c>
      <c r="X231">
        <f t="shared" si="11"/>
        <v>231</v>
      </c>
    </row>
    <row r="232" spans="1:24" ht="17.399999999999999" x14ac:dyDescent="0.3">
      <c r="A232" s="11">
        <v>45222</v>
      </c>
      <c r="B232" s="12">
        <v>251095</v>
      </c>
      <c r="C232" s="12" t="s">
        <v>343</v>
      </c>
      <c r="D232" s="12" t="s">
        <v>344</v>
      </c>
      <c r="E232" s="12" t="s">
        <v>345</v>
      </c>
      <c r="F232" s="12" t="s">
        <v>346</v>
      </c>
      <c r="G232" s="12"/>
      <c r="H232" s="12">
        <v>1.05</v>
      </c>
      <c r="I232" s="12">
        <v>22.95</v>
      </c>
      <c r="J232" s="12">
        <v>0</v>
      </c>
      <c r="K232" s="12">
        <v>1.05</v>
      </c>
      <c r="L232" s="12">
        <v>0</v>
      </c>
      <c r="M232" s="12">
        <v>0</v>
      </c>
      <c r="N232" s="12">
        <v>0</v>
      </c>
      <c r="O232" s="12">
        <v>0</v>
      </c>
      <c r="P232" s="12">
        <v>0</v>
      </c>
      <c r="Q232" s="12">
        <v>0</v>
      </c>
      <c r="R232" s="12">
        <v>11</v>
      </c>
      <c r="S232" s="12">
        <v>0</v>
      </c>
      <c r="T232" s="12">
        <v>1</v>
      </c>
      <c r="U232">
        <f t="shared" si="10"/>
        <v>3365.8499999999995</v>
      </c>
      <c r="V232" s="23">
        <f>'Listado Equipos'!$B$9-W232</f>
        <v>31749.279999999999</v>
      </c>
      <c r="W232">
        <f t="shared" si="9"/>
        <v>3850.7200000000003</v>
      </c>
      <c r="X232">
        <f t="shared" si="11"/>
        <v>232</v>
      </c>
    </row>
    <row r="233" spans="1:24" ht="17.399999999999999" x14ac:dyDescent="0.3">
      <c r="A233" s="11">
        <v>45223</v>
      </c>
      <c r="B233" s="12">
        <v>251095</v>
      </c>
      <c r="C233" s="12" t="s">
        <v>343</v>
      </c>
      <c r="D233" s="12" t="s">
        <v>344</v>
      </c>
      <c r="E233" s="12" t="s">
        <v>345</v>
      </c>
      <c r="F233" s="12" t="s">
        <v>346</v>
      </c>
      <c r="G233" s="12"/>
      <c r="H233" s="12">
        <v>0.6</v>
      </c>
      <c r="I233" s="12">
        <v>23.4</v>
      </c>
      <c r="J233" s="12">
        <v>7.0000000000000007E-2</v>
      </c>
      <c r="K233" s="12">
        <v>0.53</v>
      </c>
      <c r="L233" s="12">
        <v>0.01</v>
      </c>
      <c r="M233" s="12">
        <v>0</v>
      </c>
      <c r="N233" s="12">
        <v>0</v>
      </c>
      <c r="O233" s="12">
        <v>0</v>
      </c>
      <c r="P233" s="12">
        <v>0</v>
      </c>
      <c r="Q233" s="12">
        <v>0</v>
      </c>
      <c r="R233" s="12">
        <v>2</v>
      </c>
      <c r="S233" s="12">
        <v>0</v>
      </c>
      <c r="T233" s="12">
        <v>0</v>
      </c>
      <c r="U233">
        <f t="shared" si="10"/>
        <v>3366.4499999999994</v>
      </c>
      <c r="V233" s="23">
        <f>'Listado Equipos'!$B$9-W233</f>
        <v>31758.959999999999</v>
      </c>
      <c r="W233">
        <f t="shared" si="9"/>
        <v>3841.0400000000004</v>
      </c>
      <c r="X233">
        <f t="shared" si="11"/>
        <v>233</v>
      </c>
    </row>
    <row r="234" spans="1:24" ht="17.399999999999999" x14ac:dyDescent="0.3">
      <c r="A234" s="11">
        <v>45224</v>
      </c>
      <c r="B234" s="12">
        <v>251095</v>
      </c>
      <c r="C234" s="12" t="s">
        <v>343</v>
      </c>
      <c r="D234" s="12" t="s">
        <v>344</v>
      </c>
      <c r="E234" s="12" t="s">
        <v>345</v>
      </c>
      <c r="F234" s="12" t="s">
        <v>346</v>
      </c>
      <c r="G234" s="12"/>
      <c r="H234" s="12">
        <v>3.73</v>
      </c>
      <c r="I234" s="12">
        <v>20.27</v>
      </c>
      <c r="J234" s="12">
        <v>0.62</v>
      </c>
      <c r="K234" s="12">
        <v>3.12</v>
      </c>
      <c r="L234" s="12">
        <v>0.86</v>
      </c>
      <c r="M234" s="12">
        <v>8</v>
      </c>
      <c r="N234" s="12">
        <v>0</v>
      </c>
      <c r="O234" s="12">
        <v>1</v>
      </c>
      <c r="P234" s="12">
        <v>1</v>
      </c>
      <c r="Q234" s="12">
        <v>0</v>
      </c>
      <c r="R234" s="12">
        <v>30</v>
      </c>
      <c r="S234" s="12">
        <v>2</v>
      </c>
      <c r="T234" s="12">
        <v>1</v>
      </c>
      <c r="U234">
        <f t="shared" si="10"/>
        <v>3370.1799999999994</v>
      </c>
      <c r="V234" s="23">
        <f>'Listado Equipos'!$B$9-W234</f>
        <v>31776.23</v>
      </c>
      <c r="W234">
        <f t="shared" si="9"/>
        <v>3823.7700000000004</v>
      </c>
      <c r="X234">
        <f t="shared" si="11"/>
        <v>234</v>
      </c>
    </row>
    <row r="235" spans="1:24" ht="17.399999999999999" x14ac:dyDescent="0.3">
      <c r="A235" s="11">
        <v>45225</v>
      </c>
      <c r="B235" s="12">
        <v>251095</v>
      </c>
      <c r="C235" s="12" t="s">
        <v>343</v>
      </c>
      <c r="D235" s="12" t="s">
        <v>344</v>
      </c>
      <c r="E235" s="12" t="s">
        <v>345</v>
      </c>
      <c r="F235" s="12" t="s">
        <v>346</v>
      </c>
      <c r="G235" s="12"/>
      <c r="H235" s="12">
        <v>0</v>
      </c>
      <c r="I235" s="12">
        <v>24</v>
      </c>
      <c r="J235" s="12">
        <v>0</v>
      </c>
      <c r="K235" s="12">
        <v>0</v>
      </c>
      <c r="L235" s="12">
        <v>0</v>
      </c>
      <c r="M235" s="12">
        <v>0</v>
      </c>
      <c r="N235" s="12">
        <v>0</v>
      </c>
      <c r="O235" s="12">
        <v>0</v>
      </c>
      <c r="P235" s="12">
        <v>0</v>
      </c>
      <c r="Q235" s="12">
        <v>0</v>
      </c>
      <c r="R235" s="12">
        <v>0</v>
      </c>
      <c r="S235" s="12">
        <v>0</v>
      </c>
      <c r="T235" s="12">
        <v>0</v>
      </c>
      <c r="U235">
        <f t="shared" si="10"/>
        <v>3370.1799999999994</v>
      </c>
      <c r="V235" s="23">
        <f>'Listado Equipos'!$B$9-W235</f>
        <v>31788.16</v>
      </c>
      <c r="W235">
        <f t="shared" si="9"/>
        <v>3811.8400000000006</v>
      </c>
      <c r="X235">
        <f t="shared" si="11"/>
        <v>235</v>
      </c>
    </row>
    <row r="236" spans="1:24" ht="17.399999999999999" x14ac:dyDescent="0.3">
      <c r="A236" s="11">
        <v>45226</v>
      </c>
      <c r="B236" s="12">
        <v>251095</v>
      </c>
      <c r="C236" s="12" t="s">
        <v>343</v>
      </c>
      <c r="D236" s="12" t="s">
        <v>344</v>
      </c>
      <c r="E236" s="12" t="s">
        <v>345</v>
      </c>
      <c r="F236" s="12" t="s">
        <v>346</v>
      </c>
      <c r="G236" s="12"/>
      <c r="H236" s="12">
        <v>0.32</v>
      </c>
      <c r="I236" s="12">
        <v>23.68</v>
      </c>
      <c r="J236" s="12">
        <v>0</v>
      </c>
      <c r="K236" s="12">
        <v>0.32</v>
      </c>
      <c r="L236" s="12">
        <v>0</v>
      </c>
      <c r="M236" s="12">
        <v>0</v>
      </c>
      <c r="N236" s="12">
        <v>0</v>
      </c>
      <c r="O236" s="12">
        <v>0</v>
      </c>
      <c r="P236" s="12">
        <v>0</v>
      </c>
      <c r="Q236" s="12">
        <v>0</v>
      </c>
      <c r="R236" s="12">
        <v>2</v>
      </c>
      <c r="S236" s="12">
        <v>0</v>
      </c>
      <c r="T236" s="12">
        <v>0</v>
      </c>
      <c r="U236">
        <f t="shared" si="10"/>
        <v>3370.4999999999995</v>
      </c>
      <c r="V236" s="23">
        <f>'Listado Equipos'!$B$9-W236</f>
        <v>31807.69</v>
      </c>
      <c r="W236">
        <f t="shared" si="9"/>
        <v>3792.3100000000004</v>
      </c>
      <c r="X236">
        <f t="shared" si="11"/>
        <v>236</v>
      </c>
    </row>
    <row r="237" spans="1:24" ht="17.399999999999999" x14ac:dyDescent="0.3">
      <c r="A237" s="11">
        <v>45227</v>
      </c>
      <c r="B237" s="12">
        <v>251095</v>
      </c>
      <c r="C237" s="12" t="s">
        <v>343</v>
      </c>
      <c r="D237" s="12" t="s">
        <v>344</v>
      </c>
      <c r="E237" s="12" t="s">
        <v>345</v>
      </c>
      <c r="F237" s="12" t="s">
        <v>346</v>
      </c>
      <c r="G237" s="12"/>
      <c r="H237" s="12">
        <v>12.92</v>
      </c>
      <c r="I237" s="12">
        <v>11.08</v>
      </c>
      <c r="J237" s="12">
        <v>10.55</v>
      </c>
      <c r="K237" s="12">
        <v>2.37</v>
      </c>
      <c r="L237" s="12">
        <v>35.130000000000003</v>
      </c>
      <c r="M237" s="12">
        <v>4</v>
      </c>
      <c r="N237" s="12">
        <v>0</v>
      </c>
      <c r="O237" s="12">
        <v>27</v>
      </c>
      <c r="P237" s="12">
        <v>4</v>
      </c>
      <c r="Q237" s="12">
        <v>1</v>
      </c>
      <c r="R237" s="12">
        <v>11</v>
      </c>
      <c r="S237" s="12">
        <v>27</v>
      </c>
      <c r="T237" s="12">
        <v>0</v>
      </c>
      <c r="U237">
        <f t="shared" si="10"/>
        <v>3383.4199999999996</v>
      </c>
      <c r="V237" s="23">
        <f>'Listado Equipos'!$B$9-W237</f>
        <v>31821.34</v>
      </c>
      <c r="W237">
        <f t="shared" si="9"/>
        <v>3778.6600000000003</v>
      </c>
      <c r="X237">
        <f t="shared" si="11"/>
        <v>237</v>
      </c>
    </row>
    <row r="238" spans="1:24" ht="17.399999999999999" x14ac:dyDescent="0.3">
      <c r="A238" s="11">
        <v>45228</v>
      </c>
      <c r="B238" s="12">
        <v>251095</v>
      </c>
      <c r="C238" s="12" t="s">
        <v>343</v>
      </c>
      <c r="D238" s="12" t="s">
        <v>344</v>
      </c>
      <c r="E238" s="12" t="s">
        <v>345</v>
      </c>
      <c r="F238" s="12" t="s">
        <v>346</v>
      </c>
      <c r="G238" s="12"/>
      <c r="H238" s="12">
        <v>15.62</v>
      </c>
      <c r="I238" s="12">
        <v>8.3800000000000008</v>
      </c>
      <c r="J238" s="12">
        <v>13.4</v>
      </c>
      <c r="K238" s="12">
        <v>2.2200000000000002</v>
      </c>
      <c r="L238" s="12">
        <v>42.45</v>
      </c>
      <c r="M238" s="12">
        <v>4</v>
      </c>
      <c r="N238" s="12">
        <v>0</v>
      </c>
      <c r="O238" s="12">
        <v>32</v>
      </c>
      <c r="P238" s="12">
        <v>8</v>
      </c>
      <c r="Q238" s="12">
        <v>2</v>
      </c>
      <c r="R238" s="12">
        <v>4</v>
      </c>
      <c r="S238" s="12">
        <v>37</v>
      </c>
      <c r="T238" s="12">
        <v>0</v>
      </c>
      <c r="U238">
        <f t="shared" si="10"/>
        <v>3399.0399999999995</v>
      </c>
      <c r="V238" s="23">
        <f>'Listado Equipos'!$B$9-W238</f>
        <v>31823.46</v>
      </c>
      <c r="W238">
        <f t="shared" si="9"/>
        <v>3776.5400000000004</v>
      </c>
      <c r="X238">
        <f t="shared" si="11"/>
        <v>238</v>
      </c>
    </row>
    <row r="239" spans="1:24" ht="17.399999999999999" x14ac:dyDescent="0.3">
      <c r="A239" s="11">
        <v>45229</v>
      </c>
      <c r="B239" s="12">
        <v>251095</v>
      </c>
      <c r="C239" s="12" t="s">
        <v>343</v>
      </c>
      <c r="D239" s="12" t="s">
        <v>344</v>
      </c>
      <c r="E239" s="12" t="s">
        <v>345</v>
      </c>
      <c r="F239" s="12" t="s">
        <v>346</v>
      </c>
      <c r="G239" s="12"/>
      <c r="H239" s="12">
        <v>20.92</v>
      </c>
      <c r="I239" s="12">
        <v>3.08</v>
      </c>
      <c r="J239" s="12">
        <v>19.48</v>
      </c>
      <c r="K239" s="12">
        <v>1.43</v>
      </c>
      <c r="L239" s="12">
        <v>53.79</v>
      </c>
      <c r="M239" s="12">
        <v>4</v>
      </c>
      <c r="N239" s="12">
        <v>0</v>
      </c>
      <c r="O239" s="12">
        <v>56</v>
      </c>
      <c r="P239" s="12">
        <v>15</v>
      </c>
      <c r="Q239" s="12">
        <v>2</v>
      </c>
      <c r="R239" s="12">
        <v>1</v>
      </c>
      <c r="S239" s="12">
        <v>58</v>
      </c>
      <c r="T239" s="12">
        <v>0</v>
      </c>
      <c r="U239">
        <f t="shared" si="10"/>
        <v>3419.9599999999996</v>
      </c>
      <c r="V239" s="23">
        <f>'Listado Equipos'!$B$9-W239</f>
        <v>31833.73</v>
      </c>
      <c r="W239">
        <f t="shared" si="9"/>
        <v>3766.2700000000004</v>
      </c>
      <c r="X239">
        <f t="shared" si="11"/>
        <v>239</v>
      </c>
    </row>
    <row r="240" spans="1:24" ht="17.399999999999999" x14ac:dyDescent="0.3">
      <c r="A240" s="11">
        <v>45230</v>
      </c>
      <c r="B240" s="12">
        <v>251095</v>
      </c>
      <c r="C240" s="12" t="s">
        <v>343</v>
      </c>
      <c r="D240" s="12" t="s">
        <v>344</v>
      </c>
      <c r="E240" s="12" t="s">
        <v>345</v>
      </c>
      <c r="F240" s="12" t="s">
        <v>346</v>
      </c>
      <c r="G240" s="12"/>
      <c r="H240" s="12">
        <v>22.48</v>
      </c>
      <c r="I240" s="12">
        <v>1.52</v>
      </c>
      <c r="J240" s="12">
        <v>21.2</v>
      </c>
      <c r="K240" s="12">
        <v>1.28</v>
      </c>
      <c r="L240" s="12">
        <v>72.959999999999994</v>
      </c>
      <c r="M240" s="12">
        <v>4</v>
      </c>
      <c r="N240" s="12">
        <v>0</v>
      </c>
      <c r="O240" s="12">
        <v>113</v>
      </c>
      <c r="P240" s="12">
        <v>16</v>
      </c>
      <c r="Q240" s="12">
        <v>7</v>
      </c>
      <c r="R240" s="12">
        <v>1</v>
      </c>
      <c r="S240" s="12">
        <v>136</v>
      </c>
      <c r="T240" s="12">
        <v>0</v>
      </c>
      <c r="U240">
        <f t="shared" si="10"/>
        <v>3442.4399999999996</v>
      </c>
      <c r="V240" s="23">
        <f>'Listado Equipos'!$B$9-W240</f>
        <v>31834.45</v>
      </c>
      <c r="W240">
        <f t="shared" si="9"/>
        <v>3765.5500000000006</v>
      </c>
      <c r="X240">
        <f t="shared" si="11"/>
        <v>240</v>
      </c>
    </row>
    <row r="241" spans="1:24" ht="17.399999999999999" x14ac:dyDescent="0.3">
      <c r="A241" s="11">
        <v>45231</v>
      </c>
      <c r="B241" s="12">
        <v>251095</v>
      </c>
      <c r="C241" s="12" t="s">
        <v>343</v>
      </c>
      <c r="D241" s="12" t="s">
        <v>344</v>
      </c>
      <c r="E241" s="12" t="s">
        <v>345</v>
      </c>
      <c r="F241" s="12" t="s">
        <v>346</v>
      </c>
      <c r="G241" s="12"/>
      <c r="H241" s="12">
        <v>21.85</v>
      </c>
      <c r="I241" s="12">
        <v>2.15</v>
      </c>
      <c r="J241" s="12">
        <v>19.22</v>
      </c>
      <c r="K241" s="12">
        <v>2.63</v>
      </c>
      <c r="L241" s="12">
        <v>56.92</v>
      </c>
      <c r="M241" s="12">
        <v>4</v>
      </c>
      <c r="N241" s="12">
        <v>0</v>
      </c>
      <c r="O241" s="12">
        <v>53</v>
      </c>
      <c r="P241" s="12">
        <v>6</v>
      </c>
      <c r="Q241" s="12">
        <v>0</v>
      </c>
      <c r="R241" s="12">
        <v>2</v>
      </c>
      <c r="S241" s="12">
        <v>61</v>
      </c>
      <c r="T241" s="12">
        <v>0</v>
      </c>
      <c r="U241">
        <f t="shared" si="10"/>
        <v>3464.2899999999995</v>
      </c>
      <c r="V241" s="23">
        <f>'Listado Equipos'!$B$9-W241</f>
        <v>31834.45</v>
      </c>
      <c r="W241">
        <f t="shared" si="9"/>
        <v>3765.5500000000006</v>
      </c>
      <c r="X241">
        <f t="shared" si="11"/>
        <v>241</v>
      </c>
    </row>
    <row r="242" spans="1:24" ht="17.399999999999999" x14ac:dyDescent="0.3">
      <c r="A242" s="11">
        <v>45232</v>
      </c>
      <c r="B242" s="12">
        <v>251095</v>
      </c>
      <c r="C242" s="12" t="s">
        <v>343</v>
      </c>
      <c r="D242" s="12" t="s">
        <v>344</v>
      </c>
      <c r="E242" s="12" t="s">
        <v>345</v>
      </c>
      <c r="F242" s="12" t="s">
        <v>346</v>
      </c>
      <c r="G242" s="12"/>
      <c r="H242" s="12">
        <v>23.07</v>
      </c>
      <c r="I242" s="12">
        <v>0.93</v>
      </c>
      <c r="J242" s="12">
        <v>21.1</v>
      </c>
      <c r="K242" s="12">
        <v>1.97</v>
      </c>
      <c r="L242" s="12">
        <v>73.569999999999993</v>
      </c>
      <c r="M242" s="12">
        <v>4</v>
      </c>
      <c r="N242" s="12">
        <v>0</v>
      </c>
      <c r="O242" s="12">
        <v>74</v>
      </c>
      <c r="P242" s="12">
        <v>12</v>
      </c>
      <c r="Q242" s="12">
        <v>0</v>
      </c>
      <c r="R242" s="12">
        <v>1</v>
      </c>
      <c r="S242" s="12">
        <v>87</v>
      </c>
      <c r="T242" s="12">
        <v>0</v>
      </c>
      <c r="U242">
        <f t="shared" si="10"/>
        <v>3487.3599999999997</v>
      </c>
      <c r="V242" s="23">
        <f>'Listado Equipos'!$B$9-W242</f>
        <v>31834.579999999998</v>
      </c>
      <c r="W242">
        <f t="shared" si="9"/>
        <v>3765.4200000000005</v>
      </c>
      <c r="X242">
        <f t="shared" si="11"/>
        <v>242</v>
      </c>
    </row>
    <row r="243" spans="1:24" ht="17.399999999999999" x14ac:dyDescent="0.3">
      <c r="A243" s="11">
        <v>45233</v>
      </c>
      <c r="B243" s="12">
        <v>251095</v>
      </c>
      <c r="C243" s="12" t="s">
        <v>343</v>
      </c>
      <c r="D243" s="12" t="s">
        <v>344</v>
      </c>
      <c r="E243" s="12" t="s">
        <v>345</v>
      </c>
      <c r="F243" s="12" t="s">
        <v>346</v>
      </c>
      <c r="G243" s="12"/>
      <c r="H243" s="12">
        <v>23</v>
      </c>
      <c r="I243" s="12">
        <v>1</v>
      </c>
      <c r="J243" s="12">
        <v>21.57</v>
      </c>
      <c r="K243" s="12">
        <v>1.43</v>
      </c>
      <c r="L243" s="12">
        <v>77.87</v>
      </c>
      <c r="M243" s="12">
        <v>5</v>
      </c>
      <c r="N243" s="12">
        <v>0</v>
      </c>
      <c r="O243" s="12">
        <v>151</v>
      </c>
      <c r="P243" s="12">
        <v>32</v>
      </c>
      <c r="Q243" s="12">
        <v>3</v>
      </c>
      <c r="R243" s="12">
        <v>3</v>
      </c>
      <c r="S243" s="12">
        <v>168</v>
      </c>
      <c r="T243" s="12">
        <v>1</v>
      </c>
      <c r="U243">
        <f t="shared" si="10"/>
        <v>3510.3599999999997</v>
      </c>
      <c r="V243" s="23">
        <f>'Listado Equipos'!$B$9-W243</f>
        <v>31834.579999999998</v>
      </c>
      <c r="W243">
        <f t="shared" si="9"/>
        <v>3765.4200000000005</v>
      </c>
      <c r="X243">
        <f t="shared" si="11"/>
        <v>243</v>
      </c>
    </row>
    <row r="244" spans="1:24" ht="17.399999999999999" x14ac:dyDescent="0.3">
      <c r="A244" s="11">
        <v>45234</v>
      </c>
      <c r="B244" s="12">
        <v>251095</v>
      </c>
      <c r="C244" s="12" t="s">
        <v>343</v>
      </c>
      <c r="D244" s="12" t="s">
        <v>344</v>
      </c>
      <c r="E244" s="12" t="s">
        <v>345</v>
      </c>
      <c r="F244" s="12" t="s">
        <v>346</v>
      </c>
      <c r="G244" s="12"/>
      <c r="H244" s="12">
        <v>22.42</v>
      </c>
      <c r="I244" s="12">
        <v>1.58</v>
      </c>
      <c r="J244" s="12">
        <v>19.63</v>
      </c>
      <c r="K244" s="12">
        <v>2.78</v>
      </c>
      <c r="L244" s="12">
        <v>67.67</v>
      </c>
      <c r="M244" s="12">
        <v>5</v>
      </c>
      <c r="N244" s="12">
        <v>0</v>
      </c>
      <c r="O244" s="12">
        <v>93</v>
      </c>
      <c r="P244" s="12">
        <v>9</v>
      </c>
      <c r="Q244" s="12">
        <v>3</v>
      </c>
      <c r="R244" s="12">
        <v>4</v>
      </c>
      <c r="S244" s="12">
        <v>104</v>
      </c>
      <c r="T244" s="12">
        <v>0</v>
      </c>
      <c r="U244">
        <f t="shared" si="10"/>
        <v>3532.7799999999997</v>
      </c>
      <c r="V244" s="23">
        <f>'Listado Equipos'!$B$9-W244</f>
        <v>31835.360000000001</v>
      </c>
      <c r="W244">
        <f t="shared" si="9"/>
        <v>3764.6400000000003</v>
      </c>
      <c r="X244">
        <f t="shared" si="11"/>
        <v>244</v>
      </c>
    </row>
    <row r="245" spans="1:24" ht="17.399999999999999" x14ac:dyDescent="0.3">
      <c r="A245" s="11">
        <v>45235</v>
      </c>
      <c r="B245" s="12">
        <v>251095</v>
      </c>
      <c r="C245" s="12" t="s">
        <v>343</v>
      </c>
      <c r="D245" s="12" t="s">
        <v>344</v>
      </c>
      <c r="E245" s="12" t="s">
        <v>345</v>
      </c>
      <c r="F245" s="12" t="s">
        <v>346</v>
      </c>
      <c r="G245" s="12"/>
      <c r="H245" s="12">
        <v>17.07</v>
      </c>
      <c r="I245" s="12">
        <v>6.93</v>
      </c>
      <c r="J245" s="12">
        <v>15.67</v>
      </c>
      <c r="K245" s="12">
        <v>1.4</v>
      </c>
      <c r="L245" s="12">
        <v>50.49</v>
      </c>
      <c r="M245" s="12">
        <v>4</v>
      </c>
      <c r="N245" s="12">
        <v>0</v>
      </c>
      <c r="O245" s="12">
        <v>50</v>
      </c>
      <c r="P245" s="12">
        <v>12</v>
      </c>
      <c r="Q245" s="12">
        <v>2</v>
      </c>
      <c r="R245" s="12">
        <v>4</v>
      </c>
      <c r="S245" s="12">
        <v>58</v>
      </c>
      <c r="T245" s="12">
        <v>0</v>
      </c>
      <c r="U245">
        <f t="shared" si="10"/>
        <v>3549.85</v>
      </c>
      <c r="V245" s="23">
        <f>'Listado Equipos'!$B$9-W245</f>
        <v>31836.73</v>
      </c>
      <c r="W245">
        <f t="shared" si="9"/>
        <v>3763.2700000000004</v>
      </c>
      <c r="X245">
        <f t="shared" si="11"/>
        <v>245</v>
      </c>
    </row>
    <row r="246" spans="1:24" ht="17.399999999999999" x14ac:dyDescent="0.3">
      <c r="A246" s="11">
        <v>45236</v>
      </c>
      <c r="B246" s="12">
        <v>251095</v>
      </c>
      <c r="C246" s="12" t="s">
        <v>343</v>
      </c>
      <c r="D246" s="12" t="s">
        <v>344</v>
      </c>
      <c r="E246" s="12" t="s">
        <v>345</v>
      </c>
      <c r="F246" s="12" t="s">
        <v>346</v>
      </c>
      <c r="G246" s="12"/>
      <c r="H246" s="12">
        <v>20.05</v>
      </c>
      <c r="I246" s="12">
        <v>3.95</v>
      </c>
      <c r="J246" s="12">
        <v>18</v>
      </c>
      <c r="K246" s="12">
        <v>2.0499999999999998</v>
      </c>
      <c r="L246" s="12">
        <v>60.57</v>
      </c>
      <c r="M246" s="12">
        <v>4</v>
      </c>
      <c r="N246" s="12">
        <v>0</v>
      </c>
      <c r="O246" s="12">
        <v>44</v>
      </c>
      <c r="P246" s="12">
        <v>15</v>
      </c>
      <c r="Q246" s="12">
        <v>1</v>
      </c>
      <c r="R246" s="12">
        <v>8</v>
      </c>
      <c r="S246" s="12">
        <v>47</v>
      </c>
      <c r="T246" s="12">
        <v>1</v>
      </c>
      <c r="U246">
        <f t="shared" si="10"/>
        <v>3569.9</v>
      </c>
      <c r="V246" s="23">
        <f>'Listado Equipos'!$B$9-W246</f>
        <v>31848.93</v>
      </c>
      <c r="W246">
        <f t="shared" si="9"/>
        <v>3751.0700000000006</v>
      </c>
      <c r="X246">
        <f t="shared" si="11"/>
        <v>246</v>
      </c>
    </row>
    <row r="247" spans="1:24" ht="17.399999999999999" x14ac:dyDescent="0.3">
      <c r="A247" s="11">
        <v>45237</v>
      </c>
      <c r="B247" s="12">
        <v>251095</v>
      </c>
      <c r="C247" s="12" t="s">
        <v>343</v>
      </c>
      <c r="D247" s="12" t="s">
        <v>344</v>
      </c>
      <c r="E247" s="12" t="s">
        <v>345</v>
      </c>
      <c r="F247" s="12" t="s">
        <v>346</v>
      </c>
      <c r="G247" s="12"/>
      <c r="H247" s="12">
        <v>22.82</v>
      </c>
      <c r="I247" s="12">
        <v>1.18</v>
      </c>
      <c r="J247" s="12">
        <v>19.75</v>
      </c>
      <c r="K247" s="12">
        <v>3.07</v>
      </c>
      <c r="L247" s="12">
        <v>70.53</v>
      </c>
      <c r="M247" s="12">
        <v>5</v>
      </c>
      <c r="N247" s="12">
        <v>0</v>
      </c>
      <c r="O247" s="12">
        <v>147</v>
      </c>
      <c r="P247" s="12">
        <v>25</v>
      </c>
      <c r="Q247" s="12">
        <v>3</v>
      </c>
      <c r="R247" s="12">
        <v>6</v>
      </c>
      <c r="S247" s="12">
        <v>157</v>
      </c>
      <c r="T247" s="12">
        <v>0</v>
      </c>
      <c r="U247">
        <f t="shared" si="10"/>
        <v>3592.7200000000003</v>
      </c>
      <c r="V247" s="23">
        <f>'Listado Equipos'!$B$9-W247</f>
        <v>31869.649999999998</v>
      </c>
      <c r="W247">
        <f t="shared" si="9"/>
        <v>3730.3500000000008</v>
      </c>
      <c r="X247">
        <f t="shared" si="11"/>
        <v>247</v>
      </c>
    </row>
    <row r="248" spans="1:24" ht="17.399999999999999" x14ac:dyDescent="0.3">
      <c r="A248" s="11">
        <v>45238</v>
      </c>
      <c r="B248" s="12">
        <v>251095</v>
      </c>
      <c r="C248" s="12" t="s">
        <v>343</v>
      </c>
      <c r="D248" s="12" t="s">
        <v>344</v>
      </c>
      <c r="E248" s="12" t="s">
        <v>345</v>
      </c>
      <c r="F248" s="12" t="s">
        <v>346</v>
      </c>
      <c r="G248" s="12"/>
      <c r="H248" s="12">
        <v>19</v>
      </c>
      <c r="I248" s="12">
        <v>5</v>
      </c>
      <c r="J248" s="12">
        <v>17.13</v>
      </c>
      <c r="K248" s="12">
        <v>1.87</v>
      </c>
      <c r="L248" s="12">
        <v>58.71</v>
      </c>
      <c r="M248" s="12">
        <v>5</v>
      </c>
      <c r="N248" s="12">
        <v>0</v>
      </c>
      <c r="O248" s="12">
        <v>140</v>
      </c>
      <c r="P248" s="12">
        <v>13</v>
      </c>
      <c r="Q248" s="12">
        <v>4</v>
      </c>
      <c r="R248" s="12">
        <v>2</v>
      </c>
      <c r="S248" s="12">
        <v>162</v>
      </c>
      <c r="T248" s="12">
        <v>0</v>
      </c>
      <c r="U248">
        <f t="shared" si="10"/>
        <v>3611.7200000000003</v>
      </c>
      <c r="V248" s="23">
        <f>'Listado Equipos'!$B$9-W248</f>
        <v>31890.12</v>
      </c>
      <c r="W248">
        <f t="shared" si="9"/>
        <v>3709.880000000001</v>
      </c>
      <c r="X248">
        <f t="shared" si="11"/>
        <v>248</v>
      </c>
    </row>
    <row r="249" spans="1:24" ht="17.399999999999999" x14ac:dyDescent="0.3">
      <c r="A249" s="11">
        <v>45239</v>
      </c>
      <c r="B249" s="12">
        <v>251095</v>
      </c>
      <c r="C249" s="12" t="s">
        <v>343</v>
      </c>
      <c r="D249" s="12" t="s">
        <v>344</v>
      </c>
      <c r="E249" s="12" t="s">
        <v>345</v>
      </c>
      <c r="F249" s="12" t="s">
        <v>346</v>
      </c>
      <c r="G249" s="12"/>
      <c r="H249" s="12">
        <v>16.53</v>
      </c>
      <c r="I249" s="12">
        <v>7.47</v>
      </c>
      <c r="J249" s="12">
        <v>13.65</v>
      </c>
      <c r="K249" s="12">
        <v>2.88</v>
      </c>
      <c r="L249" s="12">
        <v>40.06</v>
      </c>
      <c r="M249" s="12">
        <v>5</v>
      </c>
      <c r="N249" s="12">
        <v>0</v>
      </c>
      <c r="O249" s="12">
        <v>62</v>
      </c>
      <c r="P249" s="12">
        <v>7</v>
      </c>
      <c r="Q249" s="12">
        <v>1</v>
      </c>
      <c r="R249" s="12">
        <v>8</v>
      </c>
      <c r="S249" s="12">
        <v>70</v>
      </c>
      <c r="T249" s="12">
        <v>1</v>
      </c>
      <c r="U249">
        <f t="shared" si="10"/>
        <v>3628.2500000000005</v>
      </c>
      <c r="V249" s="23">
        <f>'Listado Equipos'!$B$9-W249</f>
        <v>31906.19</v>
      </c>
      <c r="W249">
        <f t="shared" si="9"/>
        <v>3693.8100000000009</v>
      </c>
      <c r="X249">
        <f t="shared" si="11"/>
        <v>249</v>
      </c>
    </row>
    <row r="250" spans="1:24" ht="17.399999999999999" x14ac:dyDescent="0.3">
      <c r="A250" s="11">
        <v>45240</v>
      </c>
      <c r="B250" s="12">
        <v>251095</v>
      </c>
      <c r="C250" s="12" t="s">
        <v>343</v>
      </c>
      <c r="D250" s="12" t="s">
        <v>344</v>
      </c>
      <c r="E250" s="12" t="s">
        <v>345</v>
      </c>
      <c r="F250" s="12" t="s">
        <v>346</v>
      </c>
      <c r="G250" s="12"/>
      <c r="H250" s="12">
        <v>17.82</v>
      </c>
      <c r="I250" s="12">
        <v>6.18</v>
      </c>
      <c r="J250" s="12">
        <v>13.87</v>
      </c>
      <c r="K250" s="12">
        <v>3.95</v>
      </c>
      <c r="L250" s="12">
        <v>42.29</v>
      </c>
      <c r="M250" s="12">
        <v>5</v>
      </c>
      <c r="N250" s="12">
        <v>0</v>
      </c>
      <c r="O250" s="12">
        <v>52</v>
      </c>
      <c r="P250" s="12">
        <v>8</v>
      </c>
      <c r="Q250" s="12">
        <v>0</v>
      </c>
      <c r="R250" s="12">
        <v>5</v>
      </c>
      <c r="S250" s="12">
        <v>61</v>
      </c>
      <c r="T250" s="12">
        <v>0</v>
      </c>
      <c r="U250">
        <f t="shared" si="10"/>
        <v>3646.0700000000006</v>
      </c>
      <c r="V250" s="23">
        <f>'Listado Equipos'!$B$9-W250</f>
        <v>31926.29</v>
      </c>
      <c r="W250">
        <f t="shared" si="9"/>
        <v>3673.7100000000009</v>
      </c>
      <c r="X250">
        <f t="shared" si="11"/>
        <v>250</v>
      </c>
    </row>
    <row r="251" spans="1:24" ht="17.399999999999999" x14ac:dyDescent="0.3">
      <c r="A251" s="11">
        <v>45241</v>
      </c>
      <c r="B251" s="12">
        <v>251095</v>
      </c>
      <c r="C251" s="12" t="s">
        <v>343</v>
      </c>
      <c r="D251" s="12" t="s">
        <v>344</v>
      </c>
      <c r="E251" s="12" t="s">
        <v>345</v>
      </c>
      <c r="F251" s="12" t="s">
        <v>346</v>
      </c>
      <c r="G251" s="12"/>
      <c r="H251" s="12">
        <v>15.13</v>
      </c>
      <c r="I251" s="12">
        <v>8.8699999999999992</v>
      </c>
      <c r="J251" s="12">
        <v>10.77</v>
      </c>
      <c r="K251" s="12">
        <v>4.37</v>
      </c>
      <c r="L251" s="12">
        <v>35.229999999999997</v>
      </c>
      <c r="M251" s="12">
        <v>5</v>
      </c>
      <c r="N251" s="12">
        <v>0</v>
      </c>
      <c r="O251" s="12">
        <v>37</v>
      </c>
      <c r="P251" s="12">
        <v>1</v>
      </c>
      <c r="Q251" s="12">
        <v>2</v>
      </c>
      <c r="R251" s="12">
        <v>12</v>
      </c>
      <c r="S251" s="12">
        <v>38</v>
      </c>
      <c r="T251" s="12">
        <v>0</v>
      </c>
      <c r="U251">
        <f t="shared" si="10"/>
        <v>3661.2000000000007</v>
      </c>
      <c r="V251" s="23">
        <f>'Listado Equipos'!$B$9-W251</f>
        <v>31934.17</v>
      </c>
      <c r="W251">
        <f t="shared" si="9"/>
        <v>3665.8300000000008</v>
      </c>
      <c r="X251">
        <f t="shared" si="11"/>
        <v>251</v>
      </c>
    </row>
    <row r="252" spans="1:24" ht="17.399999999999999" x14ac:dyDescent="0.3">
      <c r="A252" s="11">
        <v>45242</v>
      </c>
      <c r="B252" s="12">
        <v>251095</v>
      </c>
      <c r="C252" s="12" t="s">
        <v>343</v>
      </c>
      <c r="D252" s="12" t="s">
        <v>344</v>
      </c>
      <c r="E252" s="12" t="s">
        <v>345</v>
      </c>
      <c r="F252" s="12" t="s">
        <v>346</v>
      </c>
      <c r="G252" s="12"/>
      <c r="H252" s="12">
        <v>4.63</v>
      </c>
      <c r="I252" s="12">
        <v>19.37</v>
      </c>
      <c r="J252" s="12">
        <v>3.43</v>
      </c>
      <c r="K252" s="12">
        <v>1.2</v>
      </c>
      <c r="L252" s="12">
        <v>11.35</v>
      </c>
      <c r="M252" s="12">
        <v>5</v>
      </c>
      <c r="N252" s="12">
        <v>0</v>
      </c>
      <c r="O252" s="12">
        <v>11</v>
      </c>
      <c r="P252" s="12">
        <v>3</v>
      </c>
      <c r="Q252" s="12">
        <v>0</v>
      </c>
      <c r="R252" s="12">
        <v>4</v>
      </c>
      <c r="S252" s="12">
        <v>12</v>
      </c>
      <c r="T252" s="12">
        <v>0</v>
      </c>
      <c r="U252">
        <f t="shared" si="10"/>
        <v>3665.8300000000008</v>
      </c>
      <c r="V252" s="23">
        <f>'Listado Equipos'!$B$9-W252</f>
        <v>31938.799999999999</v>
      </c>
      <c r="W252">
        <f t="shared" si="9"/>
        <v>3661.2000000000007</v>
      </c>
      <c r="X252">
        <f t="shared" si="11"/>
        <v>252</v>
      </c>
    </row>
    <row r="253" spans="1:24" ht="17.399999999999999" x14ac:dyDescent="0.3">
      <c r="A253" s="11">
        <v>45243</v>
      </c>
      <c r="B253" s="12">
        <v>251095</v>
      </c>
      <c r="C253" s="12" t="s">
        <v>343</v>
      </c>
      <c r="D253" s="12" t="s">
        <v>344</v>
      </c>
      <c r="E253" s="12" t="s">
        <v>345</v>
      </c>
      <c r="F253" s="12" t="s">
        <v>346</v>
      </c>
      <c r="G253" s="12"/>
      <c r="H253" s="12">
        <v>7.88</v>
      </c>
      <c r="I253" s="12">
        <v>16.12</v>
      </c>
      <c r="J253" s="12">
        <v>6.82</v>
      </c>
      <c r="K253" s="12">
        <v>1.07</v>
      </c>
      <c r="L253" s="12">
        <v>20.87</v>
      </c>
      <c r="M253" s="12">
        <v>5</v>
      </c>
      <c r="N253" s="12">
        <v>0</v>
      </c>
      <c r="O253" s="12">
        <v>32</v>
      </c>
      <c r="P253" s="12">
        <v>4</v>
      </c>
      <c r="Q253" s="12">
        <v>2</v>
      </c>
      <c r="R253" s="12">
        <v>1</v>
      </c>
      <c r="S253" s="12">
        <v>34</v>
      </c>
      <c r="T253" s="12">
        <v>0</v>
      </c>
      <c r="U253">
        <f t="shared" si="10"/>
        <v>3673.7100000000009</v>
      </c>
      <c r="V253" s="23">
        <f>'Listado Equipos'!$B$9-W253</f>
        <v>31953.93</v>
      </c>
      <c r="W253">
        <f t="shared" si="9"/>
        <v>3646.0700000000006</v>
      </c>
      <c r="X253">
        <f t="shared" si="11"/>
        <v>253</v>
      </c>
    </row>
    <row r="254" spans="1:24" ht="17.399999999999999" x14ac:dyDescent="0.3">
      <c r="A254" s="11">
        <v>45244</v>
      </c>
      <c r="B254" s="12">
        <v>251095</v>
      </c>
      <c r="C254" s="12" t="s">
        <v>343</v>
      </c>
      <c r="D254" s="12" t="s">
        <v>344</v>
      </c>
      <c r="E254" s="12" t="s">
        <v>345</v>
      </c>
      <c r="F254" s="12" t="s">
        <v>346</v>
      </c>
      <c r="G254" s="12"/>
      <c r="H254" s="12">
        <v>20.100000000000001</v>
      </c>
      <c r="I254" s="12">
        <v>3.9</v>
      </c>
      <c r="J254" s="12">
        <v>17.18</v>
      </c>
      <c r="K254" s="12">
        <v>2.92</v>
      </c>
      <c r="L254" s="12">
        <v>55.61</v>
      </c>
      <c r="M254" s="12">
        <v>5</v>
      </c>
      <c r="N254" s="12">
        <v>0</v>
      </c>
      <c r="O254" s="12">
        <v>94</v>
      </c>
      <c r="P254" s="12">
        <v>10</v>
      </c>
      <c r="Q254" s="12">
        <v>2</v>
      </c>
      <c r="R254" s="12">
        <v>2</v>
      </c>
      <c r="S254" s="12">
        <v>103</v>
      </c>
      <c r="T254" s="12">
        <v>0</v>
      </c>
      <c r="U254">
        <f t="shared" si="10"/>
        <v>3693.8100000000009</v>
      </c>
      <c r="V254" s="23">
        <f>'Listado Equipos'!$B$9-W254</f>
        <v>31971.75</v>
      </c>
      <c r="W254">
        <f t="shared" si="9"/>
        <v>3628.2500000000005</v>
      </c>
      <c r="X254">
        <f t="shared" si="11"/>
        <v>254</v>
      </c>
    </row>
    <row r="255" spans="1:24" ht="17.399999999999999" x14ac:dyDescent="0.3">
      <c r="A255" s="11">
        <v>45245</v>
      </c>
      <c r="B255" s="12">
        <v>251095</v>
      </c>
      <c r="C255" s="12" t="s">
        <v>343</v>
      </c>
      <c r="D255" s="12" t="s">
        <v>344</v>
      </c>
      <c r="E255" s="12" t="s">
        <v>345</v>
      </c>
      <c r="F255" s="12" t="s">
        <v>346</v>
      </c>
      <c r="G255" s="12"/>
      <c r="H255" s="12">
        <v>16.07</v>
      </c>
      <c r="I255" s="12">
        <v>7.93</v>
      </c>
      <c r="J255" s="12">
        <v>12.33</v>
      </c>
      <c r="K255" s="12">
        <v>3.73</v>
      </c>
      <c r="L255" s="12">
        <v>40.1</v>
      </c>
      <c r="M255" s="12">
        <v>5</v>
      </c>
      <c r="N255" s="12">
        <v>0</v>
      </c>
      <c r="O255" s="12">
        <v>62</v>
      </c>
      <c r="P255" s="12">
        <v>5</v>
      </c>
      <c r="Q255" s="12">
        <v>0</v>
      </c>
      <c r="R255" s="12">
        <v>15</v>
      </c>
      <c r="S255" s="12">
        <v>73</v>
      </c>
      <c r="T255" s="12">
        <v>2</v>
      </c>
      <c r="U255">
        <f t="shared" si="10"/>
        <v>3709.880000000001</v>
      </c>
      <c r="V255" s="23">
        <f>'Listado Equipos'!$B$9-W255</f>
        <v>31988.28</v>
      </c>
      <c r="W255">
        <f t="shared" si="9"/>
        <v>3611.7200000000003</v>
      </c>
      <c r="X255">
        <f t="shared" si="11"/>
        <v>255</v>
      </c>
    </row>
    <row r="256" spans="1:24" ht="17.399999999999999" x14ac:dyDescent="0.3">
      <c r="A256" s="11">
        <v>45246</v>
      </c>
      <c r="B256" s="12">
        <v>251095</v>
      </c>
      <c r="C256" s="12" t="s">
        <v>343</v>
      </c>
      <c r="D256" s="12" t="s">
        <v>344</v>
      </c>
      <c r="E256" s="12" t="s">
        <v>345</v>
      </c>
      <c r="F256" s="12" t="s">
        <v>346</v>
      </c>
      <c r="G256" s="12"/>
      <c r="H256" s="12">
        <v>20.47</v>
      </c>
      <c r="I256" s="12">
        <v>3.53</v>
      </c>
      <c r="J256" s="12">
        <v>18.399999999999999</v>
      </c>
      <c r="K256" s="12">
        <v>2.0699999999999998</v>
      </c>
      <c r="L256" s="12">
        <v>64.739999999999995</v>
      </c>
      <c r="M256" s="12">
        <v>4</v>
      </c>
      <c r="N256" s="12">
        <v>0</v>
      </c>
      <c r="O256" s="12">
        <v>56</v>
      </c>
      <c r="P256" s="12">
        <v>6</v>
      </c>
      <c r="Q256" s="12">
        <v>1</v>
      </c>
      <c r="R256" s="12">
        <v>0</v>
      </c>
      <c r="S256" s="12">
        <v>63</v>
      </c>
      <c r="T256" s="12">
        <v>0</v>
      </c>
      <c r="U256">
        <f t="shared" si="10"/>
        <v>3730.3500000000008</v>
      </c>
      <c r="V256" s="23">
        <f>'Listado Equipos'!$B$9-W256</f>
        <v>32007.279999999999</v>
      </c>
      <c r="W256">
        <f t="shared" si="9"/>
        <v>3592.7200000000003</v>
      </c>
      <c r="X256">
        <f t="shared" si="11"/>
        <v>256</v>
      </c>
    </row>
    <row r="257" spans="1:24" ht="17.399999999999999" x14ac:dyDescent="0.3">
      <c r="A257" s="11">
        <v>45247</v>
      </c>
      <c r="B257" s="12">
        <v>251095</v>
      </c>
      <c r="C257" s="12" t="s">
        <v>343</v>
      </c>
      <c r="D257" s="12" t="s">
        <v>344</v>
      </c>
      <c r="E257" s="12" t="s">
        <v>345</v>
      </c>
      <c r="F257" s="12" t="s">
        <v>346</v>
      </c>
      <c r="G257" s="12"/>
      <c r="H257" s="12">
        <v>20.72</v>
      </c>
      <c r="I257" s="12">
        <v>3.28</v>
      </c>
      <c r="J257" s="12">
        <v>19.13</v>
      </c>
      <c r="K257" s="12">
        <v>1.58</v>
      </c>
      <c r="L257" s="12">
        <v>69.099999999999994</v>
      </c>
      <c r="M257" s="12">
        <v>5</v>
      </c>
      <c r="N257" s="12">
        <v>0</v>
      </c>
      <c r="O257" s="12">
        <v>82</v>
      </c>
      <c r="P257" s="12">
        <v>20</v>
      </c>
      <c r="Q257" s="12">
        <v>2</v>
      </c>
      <c r="R257" s="12">
        <v>3</v>
      </c>
      <c r="S257" s="12">
        <v>92</v>
      </c>
      <c r="T257" s="12">
        <v>0</v>
      </c>
      <c r="U257">
        <f t="shared" si="10"/>
        <v>3751.0700000000006</v>
      </c>
      <c r="V257" s="23">
        <f>'Listado Equipos'!$B$9-W257</f>
        <v>32030.1</v>
      </c>
      <c r="W257">
        <f t="shared" si="9"/>
        <v>3569.9</v>
      </c>
      <c r="X257">
        <f t="shared" si="11"/>
        <v>257</v>
      </c>
    </row>
    <row r="258" spans="1:24" ht="17.399999999999999" x14ac:dyDescent="0.3">
      <c r="A258" s="11">
        <v>45248</v>
      </c>
      <c r="B258" s="12">
        <v>251095</v>
      </c>
      <c r="C258" s="12" t="s">
        <v>343</v>
      </c>
      <c r="D258" s="12" t="s">
        <v>344</v>
      </c>
      <c r="E258" s="12" t="s">
        <v>345</v>
      </c>
      <c r="F258" s="12" t="s">
        <v>346</v>
      </c>
      <c r="G258" s="12"/>
      <c r="H258" s="12">
        <v>12.2</v>
      </c>
      <c r="I258" s="12">
        <v>11.8</v>
      </c>
      <c r="J258" s="12">
        <v>11.08</v>
      </c>
      <c r="K258" s="12">
        <v>1.1200000000000001</v>
      </c>
      <c r="L258" s="12">
        <v>30.41</v>
      </c>
      <c r="M258" s="12">
        <v>3</v>
      </c>
      <c r="N258" s="12">
        <v>0</v>
      </c>
      <c r="O258" s="12">
        <v>19</v>
      </c>
      <c r="P258" s="12">
        <v>5</v>
      </c>
      <c r="Q258" s="12">
        <v>1</v>
      </c>
      <c r="R258" s="12">
        <v>6</v>
      </c>
      <c r="S258" s="12">
        <v>21</v>
      </c>
      <c r="T258" s="12">
        <v>0</v>
      </c>
      <c r="U258">
        <f t="shared" si="10"/>
        <v>3763.2700000000004</v>
      </c>
      <c r="V258" s="23">
        <f>'Listado Equipos'!$B$9-W258</f>
        <v>32050.15</v>
      </c>
      <c r="W258">
        <f t="shared" si="9"/>
        <v>3549.85</v>
      </c>
      <c r="X258">
        <f t="shared" si="11"/>
        <v>258</v>
      </c>
    </row>
    <row r="259" spans="1:24" ht="17.399999999999999" x14ac:dyDescent="0.3">
      <c r="A259" s="11">
        <v>45249</v>
      </c>
      <c r="B259" s="12">
        <v>251095</v>
      </c>
      <c r="C259" s="12" t="s">
        <v>343</v>
      </c>
      <c r="D259" s="12" t="s">
        <v>344</v>
      </c>
      <c r="E259" s="12" t="s">
        <v>345</v>
      </c>
      <c r="F259" s="12" t="s">
        <v>346</v>
      </c>
      <c r="G259" s="12"/>
      <c r="H259" s="12">
        <v>1.37</v>
      </c>
      <c r="I259" s="12">
        <v>22.63</v>
      </c>
      <c r="J259" s="12">
        <v>1.22</v>
      </c>
      <c r="K259" s="12">
        <v>0.15</v>
      </c>
      <c r="L259" s="12">
        <v>3.5</v>
      </c>
      <c r="M259" s="12">
        <v>4</v>
      </c>
      <c r="N259" s="12">
        <v>0</v>
      </c>
      <c r="O259" s="12">
        <v>3</v>
      </c>
      <c r="P259" s="12">
        <v>0</v>
      </c>
      <c r="Q259" s="12">
        <v>0</v>
      </c>
      <c r="R259" s="12">
        <v>0</v>
      </c>
      <c r="S259" s="12">
        <v>3</v>
      </c>
      <c r="T259" s="12">
        <v>0</v>
      </c>
      <c r="U259">
        <f t="shared" si="10"/>
        <v>3764.6400000000003</v>
      </c>
      <c r="V259" s="23">
        <f>'Listado Equipos'!$B$9-W259</f>
        <v>32067.22</v>
      </c>
      <c r="W259">
        <f t="shared" ref="W259:W322" si="12">LARGE($U$2:$U$501,X259-1)</f>
        <v>3532.7799999999997</v>
      </c>
      <c r="X259">
        <f t="shared" si="11"/>
        <v>259</v>
      </c>
    </row>
    <row r="260" spans="1:24" ht="17.399999999999999" x14ac:dyDescent="0.3">
      <c r="A260" s="11">
        <v>45250</v>
      </c>
      <c r="B260" s="12">
        <v>251095</v>
      </c>
      <c r="C260" s="12" t="s">
        <v>343</v>
      </c>
      <c r="D260" s="12" t="s">
        <v>344</v>
      </c>
      <c r="E260" s="12" t="s">
        <v>345</v>
      </c>
      <c r="F260" s="12" t="s">
        <v>346</v>
      </c>
      <c r="G260" s="12"/>
      <c r="H260" s="12">
        <v>0.78</v>
      </c>
      <c r="I260" s="12">
        <v>23.22</v>
      </c>
      <c r="J260" s="12">
        <v>0.25</v>
      </c>
      <c r="K260" s="12">
        <v>0.53</v>
      </c>
      <c r="L260" s="12">
        <v>0.14000000000000001</v>
      </c>
      <c r="M260" s="12">
        <v>0</v>
      </c>
      <c r="N260" s="12">
        <v>0</v>
      </c>
      <c r="O260" s="12">
        <v>0</v>
      </c>
      <c r="P260" s="12">
        <v>0</v>
      </c>
      <c r="Q260" s="12">
        <v>0</v>
      </c>
      <c r="R260" s="12">
        <v>3</v>
      </c>
      <c r="S260" s="12">
        <v>0</v>
      </c>
      <c r="T260" s="12">
        <v>0</v>
      </c>
      <c r="U260">
        <f t="shared" ref="U260:U323" si="13">H260+U259</f>
        <v>3765.4200000000005</v>
      </c>
      <c r="V260" s="23">
        <f>'Listado Equipos'!$B$9-W260</f>
        <v>32089.64</v>
      </c>
      <c r="W260">
        <f t="shared" si="12"/>
        <v>3510.3599999999997</v>
      </c>
      <c r="X260">
        <f t="shared" ref="X260:X323" si="14">X259+1</f>
        <v>260</v>
      </c>
    </row>
    <row r="261" spans="1:24" ht="17.399999999999999" x14ac:dyDescent="0.3">
      <c r="A261" s="11">
        <v>45251</v>
      </c>
      <c r="B261" s="12">
        <v>251095</v>
      </c>
      <c r="C261" s="12" t="s">
        <v>343</v>
      </c>
      <c r="D261" s="12" t="s">
        <v>344</v>
      </c>
      <c r="E261" s="12" t="s">
        <v>345</v>
      </c>
      <c r="F261" s="12" t="s">
        <v>346</v>
      </c>
      <c r="G261" s="12"/>
      <c r="H261" s="12">
        <v>0</v>
      </c>
      <c r="I261" s="12">
        <v>24</v>
      </c>
      <c r="J261" s="12">
        <v>0</v>
      </c>
      <c r="K261" s="12">
        <v>0</v>
      </c>
      <c r="L261" s="12">
        <v>0</v>
      </c>
      <c r="M261" s="12">
        <v>0</v>
      </c>
      <c r="N261" s="12">
        <v>0</v>
      </c>
      <c r="O261" s="12">
        <v>0</v>
      </c>
      <c r="P261" s="12">
        <v>0</v>
      </c>
      <c r="Q261" s="12">
        <v>0</v>
      </c>
      <c r="R261" s="12">
        <v>0</v>
      </c>
      <c r="S261" s="12">
        <v>0</v>
      </c>
      <c r="T261" s="12">
        <v>0</v>
      </c>
      <c r="U261">
        <f t="shared" si="13"/>
        <v>3765.4200000000005</v>
      </c>
      <c r="V261" s="23">
        <f>'Listado Equipos'!$B$9-W261</f>
        <v>32112.639999999999</v>
      </c>
      <c r="W261">
        <f t="shared" si="12"/>
        <v>3487.3599999999997</v>
      </c>
      <c r="X261">
        <f t="shared" si="14"/>
        <v>261</v>
      </c>
    </row>
    <row r="262" spans="1:24" ht="17.399999999999999" x14ac:dyDescent="0.3">
      <c r="A262" s="11">
        <v>45252</v>
      </c>
      <c r="B262" s="12">
        <v>251095</v>
      </c>
      <c r="C262" s="12" t="s">
        <v>343</v>
      </c>
      <c r="D262" s="12" t="s">
        <v>344</v>
      </c>
      <c r="E262" s="12" t="s">
        <v>345</v>
      </c>
      <c r="F262" s="12" t="s">
        <v>346</v>
      </c>
      <c r="G262" s="12"/>
      <c r="H262" s="12">
        <v>0.13</v>
      </c>
      <c r="I262" s="12">
        <v>23.87</v>
      </c>
      <c r="J262" s="12">
        <v>0.02</v>
      </c>
      <c r="K262" s="12">
        <v>0.12</v>
      </c>
      <c r="L262" s="12">
        <v>0</v>
      </c>
      <c r="M262" s="12">
        <v>0</v>
      </c>
      <c r="N262" s="12">
        <v>0</v>
      </c>
      <c r="O262" s="12">
        <v>0</v>
      </c>
      <c r="P262" s="12">
        <v>0</v>
      </c>
      <c r="Q262" s="12">
        <v>0</v>
      </c>
      <c r="R262" s="12">
        <v>0</v>
      </c>
      <c r="S262" s="12">
        <v>0</v>
      </c>
      <c r="T262" s="12">
        <v>0</v>
      </c>
      <c r="U262">
        <f t="shared" si="13"/>
        <v>3765.5500000000006</v>
      </c>
      <c r="V262" s="23">
        <f>'Listado Equipos'!$B$9-W262</f>
        <v>32135.71</v>
      </c>
      <c r="W262">
        <f t="shared" si="12"/>
        <v>3464.2899999999995</v>
      </c>
      <c r="X262">
        <f t="shared" si="14"/>
        <v>262</v>
      </c>
    </row>
    <row r="263" spans="1:24" ht="17.399999999999999" x14ac:dyDescent="0.3">
      <c r="A263" s="11">
        <v>45253</v>
      </c>
      <c r="B263" s="12">
        <v>251095</v>
      </c>
      <c r="C263" s="12" t="s">
        <v>343</v>
      </c>
      <c r="D263" s="12" t="s">
        <v>344</v>
      </c>
      <c r="E263" s="12" t="s">
        <v>345</v>
      </c>
      <c r="F263" s="12" t="s">
        <v>346</v>
      </c>
      <c r="G263" s="12"/>
      <c r="H263" s="12">
        <v>0</v>
      </c>
      <c r="I263" s="12">
        <v>24</v>
      </c>
      <c r="J263" s="12">
        <v>0</v>
      </c>
      <c r="K263" s="12">
        <v>0</v>
      </c>
      <c r="L263" s="12">
        <v>0</v>
      </c>
      <c r="M263" s="12">
        <v>0</v>
      </c>
      <c r="N263" s="12">
        <v>0</v>
      </c>
      <c r="O263" s="12">
        <v>0</v>
      </c>
      <c r="P263" s="12">
        <v>0</v>
      </c>
      <c r="Q263" s="12">
        <v>0</v>
      </c>
      <c r="R263" s="12">
        <v>0</v>
      </c>
      <c r="S263" s="12">
        <v>0</v>
      </c>
      <c r="T263" s="12">
        <v>0</v>
      </c>
      <c r="U263">
        <f t="shared" si="13"/>
        <v>3765.5500000000006</v>
      </c>
      <c r="V263" s="23">
        <f>'Listado Equipos'!$B$9-W263</f>
        <v>32157.56</v>
      </c>
      <c r="W263">
        <f t="shared" si="12"/>
        <v>3442.4399999999996</v>
      </c>
      <c r="X263">
        <f t="shared" si="14"/>
        <v>263</v>
      </c>
    </row>
    <row r="264" spans="1:24" ht="17.399999999999999" x14ac:dyDescent="0.3">
      <c r="A264" s="11">
        <v>45254</v>
      </c>
      <c r="B264" s="12">
        <v>251095</v>
      </c>
      <c r="C264" s="12" t="s">
        <v>343</v>
      </c>
      <c r="D264" s="12" t="s">
        <v>344</v>
      </c>
      <c r="E264" s="12" t="s">
        <v>345</v>
      </c>
      <c r="F264" s="12" t="s">
        <v>346</v>
      </c>
      <c r="G264" s="12"/>
      <c r="H264" s="12">
        <v>0.72</v>
      </c>
      <c r="I264" s="12">
        <v>23.28</v>
      </c>
      <c r="J264" s="12">
        <v>0.03</v>
      </c>
      <c r="K264" s="12">
        <v>0.68</v>
      </c>
      <c r="L264" s="12">
        <v>0.03</v>
      </c>
      <c r="M264" s="12">
        <v>0</v>
      </c>
      <c r="N264" s="12">
        <v>0</v>
      </c>
      <c r="O264" s="12">
        <v>0</v>
      </c>
      <c r="P264" s="12">
        <v>0</v>
      </c>
      <c r="Q264" s="12">
        <v>0</v>
      </c>
      <c r="R264" s="12">
        <v>5</v>
      </c>
      <c r="S264" s="12">
        <v>0</v>
      </c>
      <c r="T264" s="12">
        <v>0</v>
      </c>
      <c r="U264">
        <f t="shared" si="13"/>
        <v>3766.2700000000004</v>
      </c>
      <c r="V264" s="23">
        <f>'Listado Equipos'!$B$9-W264</f>
        <v>32180.04</v>
      </c>
      <c r="W264">
        <f t="shared" si="12"/>
        <v>3419.9599999999996</v>
      </c>
      <c r="X264">
        <f t="shared" si="14"/>
        <v>264</v>
      </c>
    </row>
    <row r="265" spans="1:24" ht="17.399999999999999" x14ac:dyDescent="0.3">
      <c r="A265" s="11">
        <v>45255</v>
      </c>
      <c r="B265" s="12">
        <v>251095</v>
      </c>
      <c r="C265" s="12" t="s">
        <v>343</v>
      </c>
      <c r="D265" s="12" t="s">
        <v>344</v>
      </c>
      <c r="E265" s="12" t="s">
        <v>345</v>
      </c>
      <c r="F265" s="12" t="s">
        <v>346</v>
      </c>
      <c r="G265" s="12"/>
      <c r="H265" s="12">
        <v>10.27</v>
      </c>
      <c r="I265" s="12">
        <v>13.73</v>
      </c>
      <c r="J265" s="12">
        <v>8.35</v>
      </c>
      <c r="K265" s="12">
        <v>1.92</v>
      </c>
      <c r="L265" s="12">
        <v>18.670000000000002</v>
      </c>
      <c r="M265" s="12">
        <v>5</v>
      </c>
      <c r="N265" s="12">
        <v>0</v>
      </c>
      <c r="O265" s="12">
        <v>5</v>
      </c>
      <c r="P265" s="12">
        <v>1</v>
      </c>
      <c r="Q265" s="12">
        <v>0</v>
      </c>
      <c r="R265" s="12">
        <v>4</v>
      </c>
      <c r="S265" s="12">
        <v>5</v>
      </c>
      <c r="T265" s="12">
        <v>0</v>
      </c>
      <c r="U265">
        <f t="shared" si="13"/>
        <v>3776.5400000000004</v>
      </c>
      <c r="V265" s="23">
        <f>'Listado Equipos'!$B$9-W265</f>
        <v>32200.959999999999</v>
      </c>
      <c r="W265">
        <f t="shared" si="12"/>
        <v>3399.0399999999995</v>
      </c>
      <c r="X265">
        <f t="shared" si="14"/>
        <v>265</v>
      </c>
    </row>
    <row r="266" spans="1:24" ht="17.399999999999999" x14ac:dyDescent="0.3">
      <c r="A266" s="11">
        <v>45256</v>
      </c>
      <c r="B266" s="12">
        <v>251095</v>
      </c>
      <c r="C266" s="12" t="s">
        <v>343</v>
      </c>
      <c r="D266" s="12" t="s">
        <v>344</v>
      </c>
      <c r="E266" s="12" t="s">
        <v>345</v>
      </c>
      <c r="F266" s="12" t="s">
        <v>346</v>
      </c>
      <c r="G266" s="12"/>
      <c r="H266" s="12">
        <v>2.12</v>
      </c>
      <c r="I266" s="12">
        <v>21.88</v>
      </c>
      <c r="J266" s="12">
        <v>0.13</v>
      </c>
      <c r="K266" s="12">
        <v>1.98</v>
      </c>
      <c r="L266" s="12">
        <v>0.28000000000000003</v>
      </c>
      <c r="M266" s="12">
        <v>8</v>
      </c>
      <c r="N266" s="12">
        <v>0</v>
      </c>
      <c r="O266" s="12">
        <v>0</v>
      </c>
      <c r="P266" s="12">
        <v>0</v>
      </c>
      <c r="Q266" s="12">
        <v>0</v>
      </c>
      <c r="R266" s="12">
        <v>22</v>
      </c>
      <c r="S266" s="12">
        <v>0</v>
      </c>
      <c r="T266" s="12">
        <v>1</v>
      </c>
      <c r="U266">
        <f t="shared" si="13"/>
        <v>3778.6600000000003</v>
      </c>
      <c r="V266" s="23">
        <f>'Listado Equipos'!$B$9-W266</f>
        <v>32216.58</v>
      </c>
      <c r="W266">
        <f t="shared" si="12"/>
        <v>3383.4199999999996</v>
      </c>
      <c r="X266">
        <f t="shared" si="14"/>
        <v>266</v>
      </c>
    </row>
    <row r="267" spans="1:24" ht="17.399999999999999" x14ac:dyDescent="0.3">
      <c r="A267" s="11">
        <v>45257</v>
      </c>
      <c r="B267" s="12">
        <v>251095</v>
      </c>
      <c r="C267" s="12" t="s">
        <v>343</v>
      </c>
      <c r="D267" s="12" t="s">
        <v>344</v>
      </c>
      <c r="E267" s="12" t="s">
        <v>345</v>
      </c>
      <c r="F267" s="12" t="s">
        <v>346</v>
      </c>
      <c r="G267" s="12"/>
      <c r="H267" s="12">
        <v>13.65</v>
      </c>
      <c r="I267" s="12">
        <v>10.35</v>
      </c>
      <c r="J267" s="12">
        <v>11.9</v>
      </c>
      <c r="K267" s="12">
        <v>1.75</v>
      </c>
      <c r="L267" s="12">
        <v>33.97</v>
      </c>
      <c r="M267" s="12">
        <v>5</v>
      </c>
      <c r="N267" s="12">
        <v>0</v>
      </c>
      <c r="O267" s="12">
        <v>49</v>
      </c>
      <c r="P267" s="12">
        <v>8</v>
      </c>
      <c r="Q267" s="12">
        <v>1</v>
      </c>
      <c r="R267" s="12">
        <v>4</v>
      </c>
      <c r="S267" s="12">
        <v>60</v>
      </c>
      <c r="T267" s="12">
        <v>0</v>
      </c>
      <c r="U267">
        <f t="shared" si="13"/>
        <v>3792.3100000000004</v>
      </c>
      <c r="V267" s="23">
        <f>'Listado Equipos'!$B$9-W267</f>
        <v>32229.5</v>
      </c>
      <c r="W267">
        <f t="shared" si="12"/>
        <v>3370.4999999999995</v>
      </c>
      <c r="X267">
        <f t="shared" si="14"/>
        <v>267</v>
      </c>
    </row>
    <row r="268" spans="1:24" ht="17.399999999999999" x14ac:dyDescent="0.3">
      <c r="A268" s="11">
        <v>45258</v>
      </c>
      <c r="B268" s="12">
        <v>251095</v>
      </c>
      <c r="C268" s="12" t="s">
        <v>343</v>
      </c>
      <c r="D268" s="12" t="s">
        <v>344</v>
      </c>
      <c r="E268" s="12" t="s">
        <v>345</v>
      </c>
      <c r="F268" s="12" t="s">
        <v>346</v>
      </c>
      <c r="G268" s="12"/>
      <c r="H268" s="12">
        <v>19.53</v>
      </c>
      <c r="I268" s="12">
        <v>4.47</v>
      </c>
      <c r="J268" s="12">
        <v>18</v>
      </c>
      <c r="K268" s="12">
        <v>1.53</v>
      </c>
      <c r="L268" s="12">
        <v>55.83</v>
      </c>
      <c r="M268" s="12">
        <v>4</v>
      </c>
      <c r="N268" s="12">
        <v>0</v>
      </c>
      <c r="O268" s="12">
        <v>26</v>
      </c>
      <c r="P268" s="12">
        <v>10</v>
      </c>
      <c r="Q268" s="12">
        <v>2</v>
      </c>
      <c r="R268" s="12">
        <v>6</v>
      </c>
      <c r="S268" s="12">
        <v>29</v>
      </c>
      <c r="T268" s="12">
        <v>0</v>
      </c>
      <c r="U268">
        <f t="shared" si="13"/>
        <v>3811.8400000000006</v>
      </c>
      <c r="V268" s="23">
        <f>'Listado Equipos'!$B$9-W268</f>
        <v>32229.82</v>
      </c>
      <c r="W268">
        <f t="shared" si="12"/>
        <v>3370.1799999999994</v>
      </c>
      <c r="X268">
        <f t="shared" si="14"/>
        <v>268</v>
      </c>
    </row>
    <row r="269" spans="1:24" ht="17.399999999999999" x14ac:dyDescent="0.3">
      <c r="A269" s="11">
        <v>45259</v>
      </c>
      <c r="B269" s="12">
        <v>251095</v>
      </c>
      <c r="C269" s="12" t="s">
        <v>343</v>
      </c>
      <c r="D269" s="12" t="s">
        <v>344</v>
      </c>
      <c r="E269" s="12" t="s">
        <v>345</v>
      </c>
      <c r="F269" s="12" t="s">
        <v>346</v>
      </c>
      <c r="G269" s="12"/>
      <c r="H269" s="12">
        <v>11.93</v>
      </c>
      <c r="I269" s="12">
        <v>12.07</v>
      </c>
      <c r="J269" s="12">
        <v>10.65</v>
      </c>
      <c r="K269" s="12">
        <v>1.28</v>
      </c>
      <c r="L269" s="12">
        <v>35.340000000000003</v>
      </c>
      <c r="M269" s="12">
        <v>5</v>
      </c>
      <c r="N269" s="12">
        <v>0</v>
      </c>
      <c r="O269" s="12">
        <v>23</v>
      </c>
      <c r="P269" s="12">
        <v>5</v>
      </c>
      <c r="Q269" s="12">
        <v>1</v>
      </c>
      <c r="R269" s="12">
        <v>2</v>
      </c>
      <c r="S269" s="12">
        <v>26</v>
      </c>
      <c r="T269" s="12">
        <v>0</v>
      </c>
      <c r="U269">
        <f t="shared" si="13"/>
        <v>3823.7700000000004</v>
      </c>
      <c r="V269" s="23">
        <f>'Listado Equipos'!$B$9-W269</f>
        <v>32229.82</v>
      </c>
      <c r="W269">
        <f t="shared" si="12"/>
        <v>3370.1799999999994</v>
      </c>
      <c r="X269">
        <f t="shared" si="14"/>
        <v>269</v>
      </c>
    </row>
    <row r="270" spans="1:24" ht="17.399999999999999" x14ac:dyDescent="0.3">
      <c r="A270" s="11">
        <v>45260</v>
      </c>
      <c r="B270" s="12">
        <v>251095</v>
      </c>
      <c r="C270" s="12" t="s">
        <v>343</v>
      </c>
      <c r="D270" s="12" t="s">
        <v>344</v>
      </c>
      <c r="E270" s="12" t="s">
        <v>345</v>
      </c>
      <c r="F270" s="12" t="s">
        <v>346</v>
      </c>
      <c r="G270" s="12"/>
      <c r="H270" s="12">
        <v>17.27</v>
      </c>
      <c r="I270" s="12">
        <v>6.73</v>
      </c>
      <c r="J270" s="12">
        <v>15.57</v>
      </c>
      <c r="K270" s="12">
        <v>1.7</v>
      </c>
      <c r="L270" s="12">
        <v>48.26</v>
      </c>
      <c r="M270" s="12">
        <v>4</v>
      </c>
      <c r="N270" s="12">
        <v>0</v>
      </c>
      <c r="O270" s="12">
        <v>28</v>
      </c>
      <c r="P270" s="12">
        <v>6</v>
      </c>
      <c r="Q270" s="12">
        <v>1</v>
      </c>
      <c r="R270" s="12">
        <v>3</v>
      </c>
      <c r="S270" s="12">
        <v>28</v>
      </c>
      <c r="T270" s="12">
        <v>0</v>
      </c>
      <c r="U270">
        <f t="shared" si="13"/>
        <v>3841.0400000000004</v>
      </c>
      <c r="V270" s="23">
        <f>'Listado Equipos'!$B$9-W270</f>
        <v>32233.55</v>
      </c>
      <c r="W270">
        <f t="shared" si="12"/>
        <v>3366.4499999999994</v>
      </c>
      <c r="X270">
        <f t="shared" si="14"/>
        <v>270</v>
      </c>
    </row>
    <row r="271" spans="1:24" ht="17.399999999999999" x14ac:dyDescent="0.3">
      <c r="A271" s="11">
        <v>45261</v>
      </c>
      <c r="B271" s="12">
        <v>251095</v>
      </c>
      <c r="C271" s="12" t="s">
        <v>343</v>
      </c>
      <c r="D271" s="12" t="s">
        <v>344</v>
      </c>
      <c r="E271" s="12" t="s">
        <v>345</v>
      </c>
      <c r="F271" s="12" t="s">
        <v>346</v>
      </c>
      <c r="G271" s="12"/>
      <c r="H271" s="12">
        <v>9.68</v>
      </c>
      <c r="I271" s="12">
        <v>14.32</v>
      </c>
      <c r="J271" s="12">
        <v>8.15</v>
      </c>
      <c r="K271" s="12">
        <v>1.53</v>
      </c>
      <c r="L271" s="12">
        <v>26.95</v>
      </c>
      <c r="M271" s="12">
        <v>4</v>
      </c>
      <c r="N271" s="12">
        <v>0</v>
      </c>
      <c r="O271" s="12">
        <v>25</v>
      </c>
      <c r="P271" s="12">
        <v>5</v>
      </c>
      <c r="Q271" s="12">
        <v>2</v>
      </c>
      <c r="R271" s="12">
        <v>5</v>
      </c>
      <c r="S271" s="12">
        <v>29</v>
      </c>
      <c r="T271" s="12">
        <v>0</v>
      </c>
      <c r="U271">
        <f t="shared" si="13"/>
        <v>3850.7200000000003</v>
      </c>
      <c r="V271" s="23">
        <f>'Listado Equipos'!$B$9-W271</f>
        <v>32234.15</v>
      </c>
      <c r="W271">
        <f t="shared" si="12"/>
        <v>3365.8499999999995</v>
      </c>
      <c r="X271">
        <f t="shared" si="14"/>
        <v>271</v>
      </c>
    </row>
    <row r="272" spans="1:24" ht="17.399999999999999" x14ac:dyDescent="0.3">
      <c r="A272" s="11">
        <v>45262</v>
      </c>
      <c r="B272" s="12">
        <v>251095</v>
      </c>
      <c r="C272" s="12" t="s">
        <v>343</v>
      </c>
      <c r="D272" s="12" t="s">
        <v>344</v>
      </c>
      <c r="E272" s="12" t="s">
        <v>345</v>
      </c>
      <c r="F272" s="12" t="s">
        <v>346</v>
      </c>
      <c r="G272" s="12"/>
      <c r="H272" s="12">
        <v>18.18</v>
      </c>
      <c r="I272" s="12">
        <v>5.82</v>
      </c>
      <c r="J272" s="12">
        <v>15.65</v>
      </c>
      <c r="K272" s="12">
        <v>2.5299999999999998</v>
      </c>
      <c r="L272" s="12">
        <v>52.29</v>
      </c>
      <c r="M272" s="12">
        <v>5</v>
      </c>
      <c r="N272" s="12">
        <v>0</v>
      </c>
      <c r="O272" s="12">
        <v>40</v>
      </c>
      <c r="P272" s="12">
        <v>7</v>
      </c>
      <c r="Q272" s="12">
        <v>0</v>
      </c>
      <c r="R272" s="12">
        <v>7</v>
      </c>
      <c r="S272" s="12">
        <v>46</v>
      </c>
      <c r="T272" s="12">
        <v>0</v>
      </c>
      <c r="U272">
        <f t="shared" si="13"/>
        <v>3868.9</v>
      </c>
      <c r="V272" s="23">
        <f>'Listado Equipos'!$B$9-W272</f>
        <v>32235.200000000001</v>
      </c>
      <c r="W272">
        <f t="shared" si="12"/>
        <v>3364.7999999999993</v>
      </c>
      <c r="X272">
        <f t="shared" si="14"/>
        <v>272</v>
      </c>
    </row>
    <row r="273" spans="1:24" ht="17.399999999999999" x14ac:dyDescent="0.3">
      <c r="A273" s="11">
        <v>45263</v>
      </c>
      <c r="B273" s="12">
        <v>251095</v>
      </c>
      <c r="C273" s="12" t="s">
        <v>343</v>
      </c>
      <c r="D273" s="12" t="s">
        <v>344</v>
      </c>
      <c r="E273" s="12" t="s">
        <v>345</v>
      </c>
      <c r="F273" s="12" t="s">
        <v>346</v>
      </c>
      <c r="G273" s="12"/>
      <c r="H273" s="12">
        <v>10.050000000000001</v>
      </c>
      <c r="I273" s="12">
        <v>13.95</v>
      </c>
      <c r="J273" s="12">
        <v>9.58</v>
      </c>
      <c r="K273" s="12">
        <v>0.47</v>
      </c>
      <c r="L273" s="12">
        <v>29.06</v>
      </c>
      <c r="M273" s="12">
        <v>4</v>
      </c>
      <c r="N273" s="12">
        <v>0</v>
      </c>
      <c r="O273" s="12">
        <v>19</v>
      </c>
      <c r="P273" s="12">
        <v>3</v>
      </c>
      <c r="Q273" s="12">
        <v>0</v>
      </c>
      <c r="R273" s="12">
        <v>1</v>
      </c>
      <c r="S273" s="12">
        <v>20</v>
      </c>
      <c r="T273" s="12">
        <v>0</v>
      </c>
      <c r="U273">
        <f t="shared" si="13"/>
        <v>3878.9500000000003</v>
      </c>
      <c r="V273" s="23">
        <f>'Listado Equipos'!$B$9-W273</f>
        <v>32236.28</v>
      </c>
      <c r="W273">
        <f t="shared" si="12"/>
        <v>3363.7199999999993</v>
      </c>
      <c r="X273">
        <f t="shared" si="14"/>
        <v>273</v>
      </c>
    </row>
    <row r="274" spans="1:24" ht="17.399999999999999" x14ac:dyDescent="0.3">
      <c r="A274" s="11">
        <v>45264</v>
      </c>
      <c r="B274" s="12">
        <v>251095</v>
      </c>
      <c r="C274" s="12" t="s">
        <v>343</v>
      </c>
      <c r="D274" s="12" t="s">
        <v>344</v>
      </c>
      <c r="E274" s="12" t="s">
        <v>345</v>
      </c>
      <c r="F274" s="12" t="s">
        <v>346</v>
      </c>
      <c r="G274" s="12"/>
      <c r="H274" s="12">
        <v>21.97</v>
      </c>
      <c r="I274" s="12">
        <v>2.0299999999999998</v>
      </c>
      <c r="J274" s="12">
        <v>20.6</v>
      </c>
      <c r="K274" s="12">
        <v>1.37</v>
      </c>
      <c r="L274" s="12">
        <v>63.59</v>
      </c>
      <c r="M274" s="12">
        <v>4</v>
      </c>
      <c r="N274" s="12">
        <v>0</v>
      </c>
      <c r="O274" s="12">
        <v>51</v>
      </c>
      <c r="P274" s="12">
        <v>6</v>
      </c>
      <c r="Q274" s="12">
        <v>1</v>
      </c>
      <c r="R274" s="12">
        <v>7</v>
      </c>
      <c r="S274" s="12">
        <v>57</v>
      </c>
      <c r="T274" s="12">
        <v>0</v>
      </c>
      <c r="U274">
        <f t="shared" si="13"/>
        <v>3900.92</v>
      </c>
      <c r="V274" s="23">
        <f>'Listado Equipos'!$B$9-W274</f>
        <v>32258.78</v>
      </c>
      <c r="W274">
        <f t="shared" si="12"/>
        <v>3341.2199999999993</v>
      </c>
      <c r="X274">
        <f t="shared" si="14"/>
        <v>274</v>
      </c>
    </row>
    <row r="275" spans="1:24" ht="17.399999999999999" x14ac:dyDescent="0.3">
      <c r="A275" s="11">
        <v>45265</v>
      </c>
      <c r="B275" s="12">
        <v>251095</v>
      </c>
      <c r="C275" s="12" t="s">
        <v>343</v>
      </c>
      <c r="D275" s="12" t="s">
        <v>344</v>
      </c>
      <c r="E275" s="12" t="s">
        <v>345</v>
      </c>
      <c r="F275" s="12" t="s">
        <v>346</v>
      </c>
      <c r="G275" s="12"/>
      <c r="H275" s="12">
        <v>9.73</v>
      </c>
      <c r="I275" s="12">
        <v>14.27</v>
      </c>
      <c r="J275" s="12">
        <v>9.1999999999999993</v>
      </c>
      <c r="K275" s="12">
        <v>0.53</v>
      </c>
      <c r="L275" s="12">
        <v>32.57</v>
      </c>
      <c r="M275" s="12">
        <v>4</v>
      </c>
      <c r="N275" s="12">
        <v>0</v>
      </c>
      <c r="O275" s="12">
        <v>38</v>
      </c>
      <c r="P275" s="12">
        <v>10</v>
      </c>
      <c r="Q275" s="12">
        <v>2</v>
      </c>
      <c r="R275" s="12">
        <v>0</v>
      </c>
      <c r="S275" s="12">
        <v>38</v>
      </c>
      <c r="T275" s="12">
        <v>0</v>
      </c>
      <c r="U275">
        <f t="shared" si="13"/>
        <v>3910.65</v>
      </c>
      <c r="V275" s="23">
        <f>'Listado Equipos'!$B$9-W275</f>
        <v>32278.06</v>
      </c>
      <c r="W275">
        <f t="shared" si="12"/>
        <v>3321.9399999999991</v>
      </c>
      <c r="X275">
        <f t="shared" si="14"/>
        <v>275</v>
      </c>
    </row>
    <row r="276" spans="1:24" ht="17.399999999999999" x14ac:dyDescent="0.3">
      <c r="A276" s="11">
        <v>45266</v>
      </c>
      <c r="B276" s="12">
        <v>251095</v>
      </c>
      <c r="C276" s="12" t="s">
        <v>343</v>
      </c>
      <c r="D276" s="12" t="s">
        <v>344</v>
      </c>
      <c r="E276" s="12" t="s">
        <v>345</v>
      </c>
      <c r="F276" s="12" t="s">
        <v>346</v>
      </c>
      <c r="G276" s="12"/>
      <c r="H276" s="12">
        <v>15.02</v>
      </c>
      <c r="I276" s="12">
        <v>8.98</v>
      </c>
      <c r="J276" s="12">
        <v>14.4</v>
      </c>
      <c r="K276" s="12">
        <v>0.62</v>
      </c>
      <c r="L276" s="12">
        <v>57.55</v>
      </c>
      <c r="M276" s="12">
        <v>5</v>
      </c>
      <c r="N276" s="12">
        <v>0</v>
      </c>
      <c r="O276" s="12">
        <v>87</v>
      </c>
      <c r="P276" s="12">
        <v>37</v>
      </c>
      <c r="Q276" s="12">
        <v>3</v>
      </c>
      <c r="R276" s="12">
        <v>2</v>
      </c>
      <c r="S276" s="12">
        <v>114</v>
      </c>
      <c r="T276" s="12">
        <v>0</v>
      </c>
      <c r="U276">
        <f t="shared" si="13"/>
        <v>3925.67</v>
      </c>
      <c r="V276" s="23">
        <f>'Listado Equipos'!$B$9-W276</f>
        <v>32295.96</v>
      </c>
      <c r="W276">
        <f t="shared" si="12"/>
        <v>3304.0399999999991</v>
      </c>
      <c r="X276">
        <f t="shared" si="14"/>
        <v>276</v>
      </c>
    </row>
    <row r="277" spans="1:24" ht="17.399999999999999" x14ac:dyDescent="0.3">
      <c r="A277" s="11">
        <v>45267</v>
      </c>
      <c r="B277" s="12">
        <v>251095</v>
      </c>
      <c r="C277" s="12" t="s">
        <v>343</v>
      </c>
      <c r="D277" s="12" t="s">
        <v>344</v>
      </c>
      <c r="E277" s="12" t="s">
        <v>345</v>
      </c>
      <c r="F277" s="12" t="s">
        <v>346</v>
      </c>
      <c r="G277" s="12"/>
      <c r="H277" s="12">
        <v>21.63</v>
      </c>
      <c r="I277" s="12">
        <v>2.37</v>
      </c>
      <c r="J277" s="12">
        <v>20.48</v>
      </c>
      <c r="K277" s="12">
        <v>1.1499999999999999</v>
      </c>
      <c r="L277" s="12">
        <v>67.17</v>
      </c>
      <c r="M277" s="12">
        <v>4</v>
      </c>
      <c r="N277" s="12">
        <v>0</v>
      </c>
      <c r="O277" s="12">
        <v>63</v>
      </c>
      <c r="P277" s="12">
        <v>11</v>
      </c>
      <c r="Q277" s="12">
        <v>4</v>
      </c>
      <c r="R277" s="12">
        <v>3</v>
      </c>
      <c r="S277" s="12">
        <v>70</v>
      </c>
      <c r="T277" s="12">
        <v>0</v>
      </c>
      <c r="U277">
        <f t="shared" si="13"/>
        <v>3947.3</v>
      </c>
      <c r="V277" s="23">
        <f>'Listado Equipos'!$B$9-W277</f>
        <v>32318.38</v>
      </c>
      <c r="W277">
        <f t="shared" si="12"/>
        <v>3281.619999999999</v>
      </c>
      <c r="X277">
        <f t="shared" si="14"/>
        <v>277</v>
      </c>
    </row>
    <row r="278" spans="1:24" ht="17.399999999999999" x14ac:dyDescent="0.3">
      <c r="A278" s="11">
        <v>45268</v>
      </c>
      <c r="B278" s="12">
        <v>251095</v>
      </c>
      <c r="C278" s="12" t="s">
        <v>343</v>
      </c>
      <c r="D278" s="12" t="s">
        <v>344</v>
      </c>
      <c r="E278" s="12" t="s">
        <v>345</v>
      </c>
      <c r="F278" s="12" t="s">
        <v>346</v>
      </c>
      <c r="G278" s="12"/>
      <c r="H278" s="12">
        <v>19.27</v>
      </c>
      <c r="I278" s="12">
        <v>4.7300000000000004</v>
      </c>
      <c r="J278" s="12">
        <v>18.68</v>
      </c>
      <c r="K278" s="12">
        <v>0.57999999999999996</v>
      </c>
      <c r="L278" s="12">
        <v>69.430000000000007</v>
      </c>
      <c r="M278" s="12">
        <v>4</v>
      </c>
      <c r="N278" s="12">
        <v>0</v>
      </c>
      <c r="O278" s="12">
        <v>101</v>
      </c>
      <c r="P278" s="12">
        <v>16</v>
      </c>
      <c r="Q278" s="12">
        <v>3</v>
      </c>
      <c r="R278" s="12">
        <v>1</v>
      </c>
      <c r="S278" s="12">
        <v>121</v>
      </c>
      <c r="T278" s="12">
        <v>0</v>
      </c>
      <c r="U278">
        <f t="shared" si="13"/>
        <v>3966.57</v>
      </c>
      <c r="V278" s="23">
        <f>'Listado Equipos'!$B$9-W278</f>
        <v>32329.31</v>
      </c>
      <c r="W278">
        <f t="shared" si="12"/>
        <v>3270.6899999999991</v>
      </c>
      <c r="X278">
        <f t="shared" si="14"/>
        <v>278</v>
      </c>
    </row>
    <row r="279" spans="1:24" ht="17.399999999999999" x14ac:dyDescent="0.3">
      <c r="A279" s="11">
        <v>45269</v>
      </c>
      <c r="B279" s="12">
        <v>251095</v>
      </c>
      <c r="C279" s="12" t="s">
        <v>343</v>
      </c>
      <c r="D279" s="12" t="s">
        <v>344</v>
      </c>
      <c r="E279" s="12" t="s">
        <v>345</v>
      </c>
      <c r="F279" s="12" t="s">
        <v>346</v>
      </c>
      <c r="G279" s="12"/>
      <c r="H279" s="12">
        <v>19.32</v>
      </c>
      <c r="I279" s="12">
        <v>4.68</v>
      </c>
      <c r="J279" s="12">
        <v>17.170000000000002</v>
      </c>
      <c r="K279" s="12">
        <v>2.15</v>
      </c>
      <c r="L279" s="12">
        <v>55.63</v>
      </c>
      <c r="M279" s="12">
        <v>4</v>
      </c>
      <c r="N279" s="12">
        <v>0</v>
      </c>
      <c r="O279" s="12">
        <v>64</v>
      </c>
      <c r="P279" s="12">
        <v>5</v>
      </c>
      <c r="Q279" s="12">
        <v>4</v>
      </c>
      <c r="R279" s="12">
        <v>10</v>
      </c>
      <c r="S279" s="12">
        <v>71</v>
      </c>
      <c r="T279" s="12">
        <v>2</v>
      </c>
      <c r="U279">
        <f t="shared" si="13"/>
        <v>3985.8900000000003</v>
      </c>
      <c r="V279" s="23">
        <f>'Listado Equipos'!$B$9-W279</f>
        <v>32331.81</v>
      </c>
      <c r="W279">
        <f t="shared" si="12"/>
        <v>3268.1899999999991</v>
      </c>
      <c r="X279">
        <f t="shared" si="14"/>
        <v>279</v>
      </c>
    </row>
    <row r="280" spans="1:24" ht="17.399999999999999" x14ac:dyDescent="0.3">
      <c r="A280" s="11">
        <v>45270</v>
      </c>
      <c r="B280" s="12">
        <v>251095</v>
      </c>
      <c r="C280" s="12" t="s">
        <v>343</v>
      </c>
      <c r="D280" s="12" t="s">
        <v>344</v>
      </c>
      <c r="E280" s="12" t="s">
        <v>345</v>
      </c>
      <c r="F280" s="12" t="s">
        <v>346</v>
      </c>
      <c r="G280" s="12"/>
      <c r="H280" s="12">
        <v>16.72</v>
      </c>
      <c r="I280" s="12">
        <v>7.28</v>
      </c>
      <c r="J280" s="12">
        <v>14.58</v>
      </c>
      <c r="K280" s="12">
        <v>2.13</v>
      </c>
      <c r="L280" s="12">
        <v>44.97</v>
      </c>
      <c r="M280" s="12">
        <v>5</v>
      </c>
      <c r="N280" s="12">
        <v>0</v>
      </c>
      <c r="O280" s="12">
        <v>44</v>
      </c>
      <c r="P280" s="12">
        <v>5</v>
      </c>
      <c r="Q280" s="12">
        <v>1</v>
      </c>
      <c r="R280" s="12">
        <v>7</v>
      </c>
      <c r="S280" s="12">
        <v>52</v>
      </c>
      <c r="T280" s="12">
        <v>0</v>
      </c>
      <c r="U280">
        <f t="shared" si="13"/>
        <v>4002.61</v>
      </c>
      <c r="V280" s="23">
        <f>'Listado Equipos'!$B$9-W280</f>
        <v>32334.43</v>
      </c>
      <c r="W280">
        <f t="shared" si="12"/>
        <v>3265.5699999999993</v>
      </c>
      <c r="X280">
        <f t="shared" si="14"/>
        <v>280</v>
      </c>
    </row>
    <row r="281" spans="1:24" ht="17.399999999999999" x14ac:dyDescent="0.3">
      <c r="A281" s="11">
        <v>45271</v>
      </c>
      <c r="B281" s="12">
        <v>251095</v>
      </c>
      <c r="C281" s="12" t="s">
        <v>343</v>
      </c>
      <c r="D281" s="12" t="s">
        <v>344</v>
      </c>
      <c r="E281" s="12" t="s">
        <v>345</v>
      </c>
      <c r="F281" s="12" t="s">
        <v>346</v>
      </c>
      <c r="G281" s="12"/>
      <c r="H281" s="12">
        <v>17.5</v>
      </c>
      <c r="I281" s="12">
        <v>6.5</v>
      </c>
      <c r="J281" s="12">
        <v>16.670000000000002</v>
      </c>
      <c r="K281" s="12">
        <v>0.83</v>
      </c>
      <c r="L281" s="12">
        <v>63.32</v>
      </c>
      <c r="M281" s="12">
        <v>6</v>
      </c>
      <c r="N281" s="12">
        <v>0</v>
      </c>
      <c r="O281" s="12">
        <v>221</v>
      </c>
      <c r="P281" s="12">
        <v>33</v>
      </c>
      <c r="Q281" s="12">
        <v>5</v>
      </c>
      <c r="R281" s="12">
        <v>2</v>
      </c>
      <c r="S281" s="12">
        <v>281</v>
      </c>
      <c r="T281" s="12">
        <v>0</v>
      </c>
      <c r="U281">
        <f t="shared" si="13"/>
        <v>4020.11</v>
      </c>
      <c r="V281" s="23">
        <f>'Listado Equipos'!$B$9-W281</f>
        <v>32356.400000000001</v>
      </c>
      <c r="W281">
        <f t="shared" si="12"/>
        <v>3243.5999999999995</v>
      </c>
      <c r="X281">
        <f t="shared" si="14"/>
        <v>281</v>
      </c>
    </row>
    <row r="282" spans="1:24" ht="17.399999999999999" x14ac:dyDescent="0.3">
      <c r="A282" s="11">
        <v>45272</v>
      </c>
      <c r="B282" s="12">
        <v>251095</v>
      </c>
      <c r="C282" s="12" t="s">
        <v>343</v>
      </c>
      <c r="D282" s="12" t="s">
        <v>344</v>
      </c>
      <c r="E282" s="12" t="s">
        <v>345</v>
      </c>
      <c r="F282" s="12" t="s">
        <v>346</v>
      </c>
      <c r="G282" s="12"/>
      <c r="H282" s="12">
        <v>17.48</v>
      </c>
      <c r="I282" s="12">
        <v>6.52</v>
      </c>
      <c r="J282" s="12">
        <v>15.8</v>
      </c>
      <c r="K282" s="12">
        <v>1.68</v>
      </c>
      <c r="L282" s="12">
        <v>51.12</v>
      </c>
      <c r="M282" s="12">
        <v>4</v>
      </c>
      <c r="N282" s="12">
        <v>0</v>
      </c>
      <c r="O282" s="12">
        <v>48</v>
      </c>
      <c r="P282" s="12">
        <v>10</v>
      </c>
      <c r="Q282" s="12">
        <v>4</v>
      </c>
      <c r="R282" s="12">
        <v>6</v>
      </c>
      <c r="S282" s="12">
        <v>51</v>
      </c>
      <c r="T282" s="12">
        <v>0</v>
      </c>
      <c r="U282">
        <f t="shared" si="13"/>
        <v>4037.59</v>
      </c>
      <c r="V282" s="23">
        <f>'Listado Equipos'!$B$9-W282</f>
        <v>32377.93</v>
      </c>
      <c r="W282">
        <f t="shared" si="12"/>
        <v>3222.0699999999993</v>
      </c>
      <c r="X282">
        <f t="shared" si="14"/>
        <v>282</v>
      </c>
    </row>
    <row r="283" spans="1:24" ht="17.399999999999999" x14ac:dyDescent="0.3">
      <c r="A283" s="11">
        <v>45273</v>
      </c>
      <c r="B283" s="12">
        <v>251095</v>
      </c>
      <c r="C283" s="12" t="s">
        <v>343</v>
      </c>
      <c r="D283" s="12" t="s">
        <v>344</v>
      </c>
      <c r="E283" s="12" t="s">
        <v>345</v>
      </c>
      <c r="F283" s="12" t="s">
        <v>346</v>
      </c>
      <c r="G283" s="12"/>
      <c r="H283" s="12">
        <v>19.600000000000001</v>
      </c>
      <c r="I283" s="12">
        <v>4.4000000000000004</v>
      </c>
      <c r="J283" s="12">
        <v>18.57</v>
      </c>
      <c r="K283" s="12">
        <v>1.03</v>
      </c>
      <c r="L283" s="12">
        <v>74.69</v>
      </c>
      <c r="M283" s="12">
        <v>4</v>
      </c>
      <c r="N283" s="12">
        <v>0</v>
      </c>
      <c r="O283" s="12">
        <v>144</v>
      </c>
      <c r="P283" s="12">
        <v>54</v>
      </c>
      <c r="Q283" s="12">
        <v>6</v>
      </c>
      <c r="R283" s="12">
        <v>1</v>
      </c>
      <c r="S283" s="12">
        <v>163</v>
      </c>
      <c r="T283" s="12">
        <v>0</v>
      </c>
      <c r="U283">
        <f t="shared" si="13"/>
        <v>4057.19</v>
      </c>
      <c r="V283" s="23">
        <f>'Listado Equipos'!$B$9-W283</f>
        <v>32399.88</v>
      </c>
      <c r="W283">
        <f t="shared" si="12"/>
        <v>3200.1199999999994</v>
      </c>
      <c r="X283">
        <f t="shared" si="14"/>
        <v>283</v>
      </c>
    </row>
    <row r="284" spans="1:24" ht="17.399999999999999" x14ac:dyDescent="0.3">
      <c r="A284" s="11">
        <v>45274</v>
      </c>
      <c r="B284" s="12">
        <v>251095</v>
      </c>
      <c r="C284" s="12" t="s">
        <v>343</v>
      </c>
      <c r="D284" s="12" t="s">
        <v>344</v>
      </c>
      <c r="E284" s="12" t="s">
        <v>345</v>
      </c>
      <c r="F284" s="12" t="s">
        <v>346</v>
      </c>
      <c r="G284" s="12"/>
      <c r="H284" s="12">
        <v>9.9700000000000006</v>
      </c>
      <c r="I284" s="12">
        <v>14.03</v>
      </c>
      <c r="J284" s="12">
        <v>9.42</v>
      </c>
      <c r="K284" s="12">
        <v>0.55000000000000004</v>
      </c>
      <c r="L284" s="12">
        <v>25.44</v>
      </c>
      <c r="M284" s="12">
        <v>4</v>
      </c>
      <c r="N284" s="12">
        <v>0</v>
      </c>
      <c r="O284" s="12">
        <v>20</v>
      </c>
      <c r="P284" s="12">
        <v>5</v>
      </c>
      <c r="Q284" s="12">
        <v>2</v>
      </c>
      <c r="R284" s="12">
        <v>2</v>
      </c>
      <c r="S284" s="12">
        <v>21</v>
      </c>
      <c r="T284" s="12">
        <v>0</v>
      </c>
      <c r="U284">
        <f t="shared" si="13"/>
        <v>4067.16</v>
      </c>
      <c r="V284" s="23">
        <f>'Listado Equipos'!$B$9-W284</f>
        <v>32414.95</v>
      </c>
      <c r="W284">
        <f t="shared" si="12"/>
        <v>3185.0499999999993</v>
      </c>
      <c r="X284">
        <f t="shared" si="14"/>
        <v>284</v>
      </c>
    </row>
    <row r="285" spans="1:24" ht="17.399999999999999" x14ac:dyDescent="0.3">
      <c r="A285" s="11">
        <v>45275</v>
      </c>
      <c r="B285" s="12">
        <v>251095</v>
      </c>
      <c r="C285" s="12" t="s">
        <v>343</v>
      </c>
      <c r="D285" s="12" t="s">
        <v>344</v>
      </c>
      <c r="E285" s="12" t="s">
        <v>345</v>
      </c>
      <c r="F285" s="12" t="s">
        <v>346</v>
      </c>
      <c r="G285" s="12"/>
      <c r="H285" s="12">
        <v>3.17</v>
      </c>
      <c r="I285" s="12">
        <v>20.83</v>
      </c>
      <c r="J285" s="12">
        <v>0</v>
      </c>
      <c r="K285" s="12">
        <v>3.17</v>
      </c>
      <c r="L285" s="12">
        <v>0</v>
      </c>
      <c r="M285" s="12">
        <v>0</v>
      </c>
      <c r="N285" s="12">
        <v>0</v>
      </c>
      <c r="O285" s="12">
        <v>0</v>
      </c>
      <c r="P285" s="12">
        <v>0</v>
      </c>
      <c r="Q285" s="12">
        <v>0</v>
      </c>
      <c r="R285" s="12">
        <v>36</v>
      </c>
      <c r="S285" s="12">
        <v>0</v>
      </c>
      <c r="T285" s="12">
        <v>1</v>
      </c>
      <c r="U285">
        <f t="shared" si="13"/>
        <v>4070.33</v>
      </c>
      <c r="V285" s="23">
        <f>'Listado Equipos'!$B$9-W285</f>
        <v>32436.98</v>
      </c>
      <c r="W285">
        <f t="shared" si="12"/>
        <v>3163.0199999999991</v>
      </c>
      <c r="X285">
        <f t="shared" si="14"/>
        <v>285</v>
      </c>
    </row>
    <row r="286" spans="1:24" ht="17.399999999999999" x14ac:dyDescent="0.3">
      <c r="A286" s="11">
        <v>45276</v>
      </c>
      <c r="B286" s="12">
        <v>251095</v>
      </c>
      <c r="C286" s="12" t="s">
        <v>343</v>
      </c>
      <c r="D286" s="12" t="s">
        <v>344</v>
      </c>
      <c r="E286" s="12" t="s">
        <v>345</v>
      </c>
      <c r="F286" s="12" t="s">
        <v>346</v>
      </c>
      <c r="G286" s="12"/>
      <c r="H286" s="12">
        <v>0</v>
      </c>
      <c r="I286" s="12">
        <v>24</v>
      </c>
      <c r="J286" s="12">
        <v>0</v>
      </c>
      <c r="K286" s="12">
        <v>0</v>
      </c>
      <c r="L286" s="12">
        <v>0</v>
      </c>
      <c r="M286" s="12">
        <v>0</v>
      </c>
      <c r="N286" s="12">
        <v>0</v>
      </c>
      <c r="O286" s="12">
        <v>0</v>
      </c>
      <c r="P286" s="12">
        <v>0</v>
      </c>
      <c r="Q286" s="12">
        <v>0</v>
      </c>
      <c r="R286" s="12">
        <v>0</v>
      </c>
      <c r="S286" s="12">
        <v>0</v>
      </c>
      <c r="T286" s="12">
        <v>0</v>
      </c>
      <c r="U286">
        <f t="shared" si="13"/>
        <v>4070.33</v>
      </c>
      <c r="V286" s="23">
        <f>'Listado Equipos'!$B$9-W286</f>
        <v>32454.21</v>
      </c>
      <c r="W286">
        <f t="shared" si="12"/>
        <v>3145.7899999999991</v>
      </c>
      <c r="X286">
        <f t="shared" si="14"/>
        <v>286</v>
      </c>
    </row>
    <row r="287" spans="1:24" ht="17.399999999999999" x14ac:dyDescent="0.3">
      <c r="A287" s="11">
        <v>45277</v>
      </c>
      <c r="B287" s="12">
        <v>251095</v>
      </c>
      <c r="C287" s="12" t="s">
        <v>343</v>
      </c>
      <c r="D287" s="12" t="s">
        <v>344</v>
      </c>
      <c r="E287" s="12" t="s">
        <v>345</v>
      </c>
      <c r="F287" s="12" t="s">
        <v>346</v>
      </c>
      <c r="G287" s="12"/>
      <c r="H287" s="12">
        <v>0.05</v>
      </c>
      <c r="I287" s="12">
        <v>23.95</v>
      </c>
      <c r="J287" s="12">
        <v>0</v>
      </c>
      <c r="K287" s="12">
        <v>0.05</v>
      </c>
      <c r="L287" s="12">
        <v>0</v>
      </c>
      <c r="M287" s="12">
        <v>0</v>
      </c>
      <c r="N287" s="12">
        <v>0</v>
      </c>
      <c r="O287" s="12">
        <v>0</v>
      </c>
      <c r="P287" s="12">
        <v>0</v>
      </c>
      <c r="Q287" s="12">
        <v>0</v>
      </c>
      <c r="R287" s="12">
        <v>0</v>
      </c>
      <c r="S287" s="12">
        <v>0</v>
      </c>
      <c r="T287" s="12">
        <v>0</v>
      </c>
      <c r="U287">
        <f t="shared" si="13"/>
        <v>4070.38</v>
      </c>
      <c r="V287" s="23">
        <f>'Listado Equipos'!$B$9-W287</f>
        <v>32457.96</v>
      </c>
      <c r="W287">
        <f t="shared" si="12"/>
        <v>3142.0399999999991</v>
      </c>
      <c r="X287">
        <f t="shared" si="14"/>
        <v>287</v>
      </c>
    </row>
    <row r="288" spans="1:24" ht="17.399999999999999" x14ac:dyDescent="0.3">
      <c r="A288" s="11">
        <v>45278</v>
      </c>
      <c r="B288" s="12">
        <v>251095</v>
      </c>
      <c r="C288" s="12" t="s">
        <v>343</v>
      </c>
      <c r="D288" s="12" t="s">
        <v>344</v>
      </c>
      <c r="E288" s="12" t="s">
        <v>345</v>
      </c>
      <c r="F288" s="12" t="s">
        <v>346</v>
      </c>
      <c r="G288" s="12"/>
      <c r="H288" s="12">
        <v>0</v>
      </c>
      <c r="I288" s="12">
        <v>24</v>
      </c>
      <c r="J288" s="12">
        <v>0</v>
      </c>
      <c r="K288" s="12">
        <v>0</v>
      </c>
      <c r="L288" s="12">
        <v>0</v>
      </c>
      <c r="M288" s="12">
        <v>0</v>
      </c>
      <c r="N288" s="12">
        <v>0</v>
      </c>
      <c r="O288" s="12">
        <v>0</v>
      </c>
      <c r="P288" s="12">
        <v>0</v>
      </c>
      <c r="Q288" s="12">
        <v>0</v>
      </c>
      <c r="R288" s="12">
        <v>0</v>
      </c>
      <c r="S288" s="12">
        <v>0</v>
      </c>
      <c r="T288" s="12">
        <v>0</v>
      </c>
      <c r="U288">
        <f t="shared" si="13"/>
        <v>4070.38</v>
      </c>
      <c r="V288" s="23">
        <f>'Listado Equipos'!$B$9-W288</f>
        <v>32471.23</v>
      </c>
      <c r="W288">
        <f t="shared" si="12"/>
        <v>3128.7699999999991</v>
      </c>
      <c r="X288">
        <f t="shared" si="14"/>
        <v>288</v>
      </c>
    </row>
    <row r="289" spans="1:24" ht="17.399999999999999" x14ac:dyDescent="0.3">
      <c r="A289" s="11">
        <v>45279</v>
      </c>
      <c r="B289" s="12">
        <v>251095</v>
      </c>
      <c r="C289" s="12" t="s">
        <v>343</v>
      </c>
      <c r="D289" s="12" t="s">
        <v>344</v>
      </c>
      <c r="E289" s="12" t="s">
        <v>345</v>
      </c>
      <c r="F289" s="12" t="s">
        <v>346</v>
      </c>
      <c r="G289" s="12"/>
      <c r="H289" s="12">
        <v>2.4</v>
      </c>
      <c r="I289" s="12">
        <v>21.6</v>
      </c>
      <c r="J289" s="12">
        <v>1.25</v>
      </c>
      <c r="K289" s="12">
        <v>1.1499999999999999</v>
      </c>
      <c r="L289" s="12">
        <v>2.98</v>
      </c>
      <c r="M289" s="12">
        <v>5</v>
      </c>
      <c r="N289" s="12">
        <v>0</v>
      </c>
      <c r="O289" s="12">
        <v>3</v>
      </c>
      <c r="P289" s="12">
        <v>1</v>
      </c>
      <c r="Q289" s="12">
        <v>0</v>
      </c>
      <c r="R289" s="12">
        <v>8</v>
      </c>
      <c r="S289" s="12">
        <v>3</v>
      </c>
      <c r="T289" s="12">
        <v>2</v>
      </c>
      <c r="U289">
        <f t="shared" si="13"/>
        <v>4072.78</v>
      </c>
      <c r="V289" s="23">
        <f>'Listado Equipos'!$B$9-W289</f>
        <v>32490.43</v>
      </c>
      <c r="W289">
        <f t="shared" si="12"/>
        <v>3109.5699999999993</v>
      </c>
      <c r="X289">
        <f t="shared" si="14"/>
        <v>289</v>
      </c>
    </row>
    <row r="290" spans="1:24" ht="17.399999999999999" x14ac:dyDescent="0.3">
      <c r="A290" s="11">
        <v>45280</v>
      </c>
      <c r="B290" s="12">
        <v>251095</v>
      </c>
      <c r="C290" s="12" t="s">
        <v>343</v>
      </c>
      <c r="D290" s="12" t="s">
        <v>344</v>
      </c>
      <c r="E290" s="12" t="s">
        <v>345</v>
      </c>
      <c r="F290" s="12" t="s">
        <v>346</v>
      </c>
      <c r="G290" s="12"/>
      <c r="H290" s="12">
        <v>12.13</v>
      </c>
      <c r="I290" s="12">
        <v>11.87</v>
      </c>
      <c r="J290" s="12">
        <v>10.55</v>
      </c>
      <c r="K290" s="12">
        <v>1.58</v>
      </c>
      <c r="L290" s="12">
        <v>30.13</v>
      </c>
      <c r="M290" s="12">
        <v>4</v>
      </c>
      <c r="N290" s="12">
        <v>0</v>
      </c>
      <c r="O290" s="12">
        <v>23</v>
      </c>
      <c r="P290" s="12">
        <v>3</v>
      </c>
      <c r="Q290" s="12">
        <v>0</v>
      </c>
      <c r="R290" s="12">
        <v>2</v>
      </c>
      <c r="S290" s="12">
        <v>24</v>
      </c>
      <c r="T290" s="12">
        <v>0</v>
      </c>
      <c r="U290">
        <f t="shared" si="13"/>
        <v>4084.9100000000003</v>
      </c>
      <c r="V290" s="23">
        <f>'Listado Equipos'!$B$9-W290</f>
        <v>32512.600000000002</v>
      </c>
      <c r="W290">
        <f t="shared" si="12"/>
        <v>3087.3999999999992</v>
      </c>
      <c r="X290">
        <f t="shared" si="14"/>
        <v>290</v>
      </c>
    </row>
    <row r="291" spans="1:24" ht="17.399999999999999" x14ac:dyDescent="0.3">
      <c r="A291" s="11">
        <v>45281</v>
      </c>
      <c r="B291" s="12">
        <v>251095</v>
      </c>
      <c r="C291" s="12" t="s">
        <v>343</v>
      </c>
      <c r="D291" s="12" t="s">
        <v>344</v>
      </c>
      <c r="E291" s="12" t="s">
        <v>345</v>
      </c>
      <c r="F291" s="12" t="s">
        <v>346</v>
      </c>
      <c r="G291" s="12"/>
      <c r="H291" s="12">
        <v>16.87</v>
      </c>
      <c r="I291" s="12">
        <v>7.13</v>
      </c>
      <c r="J291" s="12">
        <v>14.68</v>
      </c>
      <c r="K291" s="12">
        <v>2.1800000000000002</v>
      </c>
      <c r="L291" s="12">
        <v>51.49</v>
      </c>
      <c r="M291" s="12">
        <v>5</v>
      </c>
      <c r="N291" s="12">
        <v>0</v>
      </c>
      <c r="O291" s="12">
        <v>56</v>
      </c>
      <c r="P291" s="12">
        <v>14</v>
      </c>
      <c r="Q291" s="12">
        <v>3</v>
      </c>
      <c r="R291" s="12">
        <v>11</v>
      </c>
      <c r="S291" s="12">
        <v>67</v>
      </c>
      <c r="T291" s="12">
        <v>1</v>
      </c>
      <c r="U291">
        <f t="shared" si="13"/>
        <v>4101.7800000000007</v>
      </c>
      <c r="V291" s="23">
        <f>'Listado Equipos'!$B$9-W291</f>
        <v>32533.83</v>
      </c>
      <c r="W291">
        <f t="shared" si="12"/>
        <v>3066.1699999999992</v>
      </c>
      <c r="X291">
        <f t="shared" si="14"/>
        <v>291</v>
      </c>
    </row>
    <row r="292" spans="1:24" ht="17.399999999999999" x14ac:dyDescent="0.3">
      <c r="A292" s="11">
        <v>45282</v>
      </c>
      <c r="B292" s="12">
        <v>251095</v>
      </c>
      <c r="C292" s="12" t="s">
        <v>343</v>
      </c>
      <c r="D292" s="12" t="s">
        <v>344</v>
      </c>
      <c r="E292" s="12" t="s">
        <v>345</v>
      </c>
      <c r="F292" s="12" t="s">
        <v>346</v>
      </c>
      <c r="G292" s="12"/>
      <c r="H292" s="12">
        <v>18.28</v>
      </c>
      <c r="I292" s="12">
        <v>5.72</v>
      </c>
      <c r="J292" s="12">
        <v>16.25</v>
      </c>
      <c r="K292" s="12">
        <v>2.0299999999999998</v>
      </c>
      <c r="L292" s="12">
        <v>61.72</v>
      </c>
      <c r="M292" s="12">
        <v>5</v>
      </c>
      <c r="N292" s="12">
        <v>0</v>
      </c>
      <c r="O292" s="12">
        <v>121</v>
      </c>
      <c r="P292" s="12">
        <v>33</v>
      </c>
      <c r="Q292" s="12">
        <v>4</v>
      </c>
      <c r="R292" s="12">
        <v>4</v>
      </c>
      <c r="S292" s="12">
        <v>149</v>
      </c>
      <c r="T292" s="12">
        <v>0</v>
      </c>
      <c r="U292">
        <f t="shared" si="13"/>
        <v>4120.0600000000004</v>
      </c>
      <c r="V292" s="23">
        <f>'Listado Equipos'!$B$9-W292</f>
        <v>32555.56</v>
      </c>
      <c r="W292">
        <f t="shared" si="12"/>
        <v>3044.4399999999991</v>
      </c>
      <c r="X292">
        <f t="shared" si="14"/>
        <v>292</v>
      </c>
    </row>
    <row r="293" spans="1:24" ht="17.399999999999999" x14ac:dyDescent="0.3">
      <c r="A293" s="11">
        <v>45283</v>
      </c>
      <c r="B293" s="12">
        <v>251095</v>
      </c>
      <c r="C293" s="12" t="s">
        <v>343</v>
      </c>
      <c r="D293" s="12" t="s">
        <v>344</v>
      </c>
      <c r="E293" s="12" t="s">
        <v>345</v>
      </c>
      <c r="F293" s="12" t="s">
        <v>346</v>
      </c>
      <c r="G293" s="12"/>
      <c r="H293" s="12">
        <v>20.77</v>
      </c>
      <c r="I293" s="12">
        <v>3.23</v>
      </c>
      <c r="J293" s="12">
        <v>18.97</v>
      </c>
      <c r="K293" s="12">
        <v>1.8</v>
      </c>
      <c r="L293" s="12">
        <v>76.760000000000005</v>
      </c>
      <c r="M293" s="12">
        <v>5</v>
      </c>
      <c r="N293" s="12">
        <v>0</v>
      </c>
      <c r="O293" s="12">
        <v>219</v>
      </c>
      <c r="P293" s="12">
        <v>34</v>
      </c>
      <c r="Q293" s="12">
        <v>10</v>
      </c>
      <c r="R293" s="12">
        <v>2</v>
      </c>
      <c r="S293" s="12">
        <v>253</v>
      </c>
      <c r="T293" s="12">
        <v>0</v>
      </c>
      <c r="U293">
        <f t="shared" si="13"/>
        <v>4140.8300000000008</v>
      </c>
      <c r="V293" s="23">
        <f>'Listado Equipos'!$B$9-W293</f>
        <v>32575.010000000002</v>
      </c>
      <c r="W293">
        <f t="shared" si="12"/>
        <v>3024.9899999999993</v>
      </c>
      <c r="X293">
        <f t="shared" si="14"/>
        <v>293</v>
      </c>
    </row>
    <row r="294" spans="1:24" ht="17.399999999999999" x14ac:dyDescent="0.3">
      <c r="A294" s="11">
        <v>45284</v>
      </c>
      <c r="B294" s="12">
        <v>251095</v>
      </c>
      <c r="C294" s="12" t="s">
        <v>343</v>
      </c>
      <c r="D294" s="12" t="s">
        <v>344</v>
      </c>
      <c r="E294" s="12" t="s">
        <v>345</v>
      </c>
      <c r="F294" s="12" t="s">
        <v>346</v>
      </c>
      <c r="G294" s="12"/>
      <c r="H294" s="12">
        <v>17.75</v>
      </c>
      <c r="I294" s="12">
        <v>6.25</v>
      </c>
      <c r="J294" s="12">
        <v>15.98</v>
      </c>
      <c r="K294" s="12">
        <v>1.77</v>
      </c>
      <c r="L294" s="12">
        <v>62.67</v>
      </c>
      <c r="M294" s="12">
        <v>5</v>
      </c>
      <c r="N294" s="12">
        <v>0</v>
      </c>
      <c r="O294" s="12">
        <v>112</v>
      </c>
      <c r="P294" s="12">
        <v>21</v>
      </c>
      <c r="Q294" s="12">
        <v>1</v>
      </c>
      <c r="R294" s="12">
        <v>2</v>
      </c>
      <c r="S294" s="12">
        <v>131</v>
      </c>
      <c r="T294" s="12">
        <v>0</v>
      </c>
      <c r="U294">
        <f t="shared" si="13"/>
        <v>4158.5800000000008</v>
      </c>
      <c r="V294" s="23">
        <f>'Listado Equipos'!$B$9-W294</f>
        <v>32593.48</v>
      </c>
      <c r="W294">
        <f t="shared" si="12"/>
        <v>3006.5199999999995</v>
      </c>
      <c r="X294">
        <f t="shared" si="14"/>
        <v>294</v>
      </c>
    </row>
    <row r="295" spans="1:24" ht="17.399999999999999" x14ac:dyDescent="0.3">
      <c r="A295" s="11">
        <v>45285</v>
      </c>
      <c r="B295" s="12">
        <v>251095</v>
      </c>
      <c r="C295" s="12" t="s">
        <v>343</v>
      </c>
      <c r="D295" s="12" t="s">
        <v>344</v>
      </c>
      <c r="E295" s="12" t="s">
        <v>345</v>
      </c>
      <c r="F295" s="12" t="s">
        <v>346</v>
      </c>
      <c r="G295" s="12"/>
      <c r="H295" s="12">
        <v>2.67</v>
      </c>
      <c r="I295" s="12">
        <v>21.33</v>
      </c>
      <c r="J295" s="12">
        <v>2.2200000000000002</v>
      </c>
      <c r="K295" s="12">
        <v>0.45</v>
      </c>
      <c r="L295" s="12">
        <v>6.38</v>
      </c>
      <c r="M295" s="12">
        <v>5</v>
      </c>
      <c r="N295" s="12">
        <v>0</v>
      </c>
      <c r="O295" s="12">
        <v>1</v>
      </c>
      <c r="P295" s="12">
        <v>0</v>
      </c>
      <c r="Q295" s="12">
        <v>0</v>
      </c>
      <c r="R295" s="12">
        <v>2</v>
      </c>
      <c r="S295" s="12">
        <v>1</v>
      </c>
      <c r="T295" s="12">
        <v>0</v>
      </c>
      <c r="U295">
        <f t="shared" si="13"/>
        <v>4161.2500000000009</v>
      </c>
      <c r="V295" s="23">
        <f>'Listado Equipos'!$B$9-W295</f>
        <v>32615.25</v>
      </c>
      <c r="W295">
        <f t="shared" si="12"/>
        <v>2984.7499999999995</v>
      </c>
      <c r="X295">
        <f t="shared" si="14"/>
        <v>295</v>
      </c>
    </row>
    <row r="296" spans="1:24" ht="17.399999999999999" x14ac:dyDescent="0.3">
      <c r="A296" s="11">
        <v>45286</v>
      </c>
      <c r="B296" s="12">
        <v>251095</v>
      </c>
      <c r="C296" s="12" t="s">
        <v>343</v>
      </c>
      <c r="D296" s="12" t="s">
        <v>344</v>
      </c>
      <c r="E296" s="12" t="s">
        <v>345</v>
      </c>
      <c r="F296" s="12" t="s">
        <v>346</v>
      </c>
      <c r="G296" s="12"/>
      <c r="H296" s="12">
        <v>21.53</v>
      </c>
      <c r="I296" s="12">
        <v>2.4700000000000002</v>
      </c>
      <c r="J296" s="12">
        <v>20.170000000000002</v>
      </c>
      <c r="K296" s="12">
        <v>1.37</v>
      </c>
      <c r="L296" s="12">
        <v>65.23</v>
      </c>
      <c r="M296" s="12">
        <v>4</v>
      </c>
      <c r="N296" s="12">
        <v>0</v>
      </c>
      <c r="O296" s="12">
        <v>83</v>
      </c>
      <c r="P296" s="12">
        <v>18</v>
      </c>
      <c r="Q296" s="12">
        <v>4</v>
      </c>
      <c r="R296" s="12">
        <v>3</v>
      </c>
      <c r="S296" s="12">
        <v>93</v>
      </c>
      <c r="T296" s="12">
        <v>0</v>
      </c>
      <c r="U296">
        <f t="shared" si="13"/>
        <v>4182.7800000000007</v>
      </c>
      <c r="V296" s="23">
        <f>'Listado Equipos'!$B$9-W296</f>
        <v>32629.53</v>
      </c>
      <c r="W296">
        <f t="shared" si="12"/>
        <v>2970.4699999999993</v>
      </c>
      <c r="X296">
        <f t="shared" si="14"/>
        <v>296</v>
      </c>
    </row>
    <row r="297" spans="1:24" ht="17.399999999999999" x14ac:dyDescent="0.3">
      <c r="A297" s="11">
        <v>45287</v>
      </c>
      <c r="B297" s="12">
        <v>251095</v>
      </c>
      <c r="C297" s="12" t="s">
        <v>343</v>
      </c>
      <c r="D297" s="12" t="s">
        <v>344</v>
      </c>
      <c r="E297" s="12" t="s">
        <v>345</v>
      </c>
      <c r="F297" s="12" t="s">
        <v>346</v>
      </c>
      <c r="G297" s="12"/>
      <c r="H297" s="12">
        <v>17.829999999999998</v>
      </c>
      <c r="I297" s="12">
        <v>6.17</v>
      </c>
      <c r="J297" s="12">
        <v>16.2</v>
      </c>
      <c r="K297" s="12">
        <v>1.63</v>
      </c>
      <c r="L297" s="12">
        <v>50.91</v>
      </c>
      <c r="M297" s="12">
        <v>4</v>
      </c>
      <c r="N297" s="12">
        <v>0</v>
      </c>
      <c r="O297" s="12">
        <v>94</v>
      </c>
      <c r="P297" s="12">
        <v>8</v>
      </c>
      <c r="Q297" s="12">
        <v>4</v>
      </c>
      <c r="R297" s="12">
        <v>2</v>
      </c>
      <c r="S297" s="12">
        <v>111</v>
      </c>
      <c r="T297" s="12">
        <v>0</v>
      </c>
      <c r="U297">
        <f t="shared" si="13"/>
        <v>4200.6100000000006</v>
      </c>
      <c r="V297" s="23">
        <f>'Listado Equipos'!$B$9-W297</f>
        <v>32647.23</v>
      </c>
      <c r="W297">
        <f t="shared" si="12"/>
        <v>2952.7699999999995</v>
      </c>
      <c r="X297">
        <f t="shared" si="14"/>
        <v>297</v>
      </c>
    </row>
    <row r="298" spans="1:24" ht="17.399999999999999" x14ac:dyDescent="0.3">
      <c r="A298" s="11">
        <v>45288</v>
      </c>
      <c r="B298" s="12">
        <v>251095</v>
      </c>
      <c r="C298" s="12" t="s">
        <v>343</v>
      </c>
      <c r="D298" s="12" t="s">
        <v>344</v>
      </c>
      <c r="E298" s="12" t="s">
        <v>345</v>
      </c>
      <c r="F298" s="12" t="s">
        <v>346</v>
      </c>
      <c r="G298" s="12"/>
      <c r="H298" s="12">
        <v>21.78</v>
      </c>
      <c r="I298" s="12">
        <v>2.2200000000000002</v>
      </c>
      <c r="J298" s="12">
        <v>19.850000000000001</v>
      </c>
      <c r="K298" s="12">
        <v>1.93</v>
      </c>
      <c r="L298" s="12">
        <v>58.45</v>
      </c>
      <c r="M298" s="12">
        <v>4</v>
      </c>
      <c r="N298" s="12">
        <v>0</v>
      </c>
      <c r="O298" s="12">
        <v>52</v>
      </c>
      <c r="P298" s="12">
        <v>4</v>
      </c>
      <c r="Q298" s="12">
        <v>4</v>
      </c>
      <c r="R298" s="12">
        <v>4</v>
      </c>
      <c r="S298" s="12">
        <v>57</v>
      </c>
      <c r="T298" s="12">
        <v>0</v>
      </c>
      <c r="U298">
        <f t="shared" si="13"/>
        <v>4222.3900000000003</v>
      </c>
      <c r="V298" s="23">
        <f>'Listado Equipos'!$B$9-W298</f>
        <v>32656.33</v>
      </c>
      <c r="W298">
        <f t="shared" si="12"/>
        <v>2943.6699999999996</v>
      </c>
      <c r="X298">
        <f t="shared" si="14"/>
        <v>298</v>
      </c>
    </row>
    <row r="299" spans="1:24" ht="17.399999999999999" x14ac:dyDescent="0.3">
      <c r="A299" s="11">
        <v>45289</v>
      </c>
      <c r="B299" s="12">
        <v>251095</v>
      </c>
      <c r="C299" s="12" t="s">
        <v>343</v>
      </c>
      <c r="D299" s="12" t="s">
        <v>344</v>
      </c>
      <c r="E299" s="12" t="s">
        <v>345</v>
      </c>
      <c r="F299" s="12" t="s">
        <v>346</v>
      </c>
      <c r="G299" s="12"/>
      <c r="H299" s="12">
        <v>17.399999999999999</v>
      </c>
      <c r="I299" s="12">
        <v>6.6</v>
      </c>
      <c r="J299" s="12">
        <v>16.2</v>
      </c>
      <c r="K299" s="12">
        <v>1.2</v>
      </c>
      <c r="L299" s="12">
        <v>51.95</v>
      </c>
      <c r="M299" s="12">
        <v>4</v>
      </c>
      <c r="N299" s="12">
        <v>0</v>
      </c>
      <c r="O299" s="12">
        <v>50</v>
      </c>
      <c r="P299" s="12">
        <v>16</v>
      </c>
      <c r="Q299" s="12">
        <v>4</v>
      </c>
      <c r="R299" s="12">
        <v>2</v>
      </c>
      <c r="S299" s="12">
        <v>55</v>
      </c>
      <c r="T299" s="12">
        <v>0</v>
      </c>
      <c r="U299">
        <f t="shared" si="13"/>
        <v>4239.79</v>
      </c>
      <c r="V299" s="23">
        <f>'Listado Equipos'!$B$9-W299</f>
        <v>32657.56</v>
      </c>
      <c r="W299">
        <f t="shared" si="12"/>
        <v>2942.4399999999996</v>
      </c>
      <c r="X299">
        <f t="shared" si="14"/>
        <v>299</v>
      </c>
    </row>
    <row r="300" spans="1:24" ht="17.399999999999999" x14ac:dyDescent="0.3">
      <c r="A300" s="11">
        <v>45290</v>
      </c>
      <c r="B300" s="12">
        <v>251095</v>
      </c>
      <c r="C300" s="12" t="s">
        <v>343</v>
      </c>
      <c r="D300" s="12" t="s">
        <v>344</v>
      </c>
      <c r="E300" s="12" t="s">
        <v>345</v>
      </c>
      <c r="F300" s="12" t="s">
        <v>346</v>
      </c>
      <c r="G300" s="12"/>
      <c r="H300" s="12">
        <v>10.32</v>
      </c>
      <c r="I300" s="12">
        <v>13.68</v>
      </c>
      <c r="J300" s="12">
        <v>8.17</v>
      </c>
      <c r="K300" s="12">
        <v>2.15</v>
      </c>
      <c r="L300" s="12">
        <v>26.09</v>
      </c>
      <c r="M300" s="12">
        <v>5</v>
      </c>
      <c r="N300" s="12">
        <v>0</v>
      </c>
      <c r="O300" s="12">
        <v>16</v>
      </c>
      <c r="P300" s="12">
        <v>3</v>
      </c>
      <c r="Q300" s="12">
        <v>2</v>
      </c>
      <c r="R300" s="12">
        <v>6</v>
      </c>
      <c r="S300" s="12">
        <v>16</v>
      </c>
      <c r="T300" s="12">
        <v>0</v>
      </c>
      <c r="U300">
        <f t="shared" si="13"/>
        <v>4250.1099999999997</v>
      </c>
      <c r="V300" s="23">
        <f>'Listado Equipos'!$B$9-W300</f>
        <v>32657.56</v>
      </c>
      <c r="W300">
        <f t="shared" si="12"/>
        <v>2942.4399999999996</v>
      </c>
      <c r="X300">
        <f t="shared" si="14"/>
        <v>300</v>
      </c>
    </row>
    <row r="301" spans="1:24" ht="17.399999999999999" x14ac:dyDescent="0.3">
      <c r="A301" s="11">
        <v>45291</v>
      </c>
      <c r="B301" s="12">
        <v>251095</v>
      </c>
      <c r="C301" s="12" t="s">
        <v>343</v>
      </c>
      <c r="D301" s="12" t="s">
        <v>344</v>
      </c>
      <c r="E301" s="12" t="s">
        <v>345</v>
      </c>
      <c r="F301" s="12" t="s">
        <v>346</v>
      </c>
      <c r="G301" s="12"/>
      <c r="H301" s="12">
        <v>3.92</v>
      </c>
      <c r="I301" s="12">
        <v>20.079999999999998</v>
      </c>
      <c r="J301" s="12">
        <v>3.43</v>
      </c>
      <c r="K301" s="12">
        <v>0.48</v>
      </c>
      <c r="L301" s="12">
        <v>12.38</v>
      </c>
      <c r="M301" s="12">
        <v>5</v>
      </c>
      <c r="N301" s="12">
        <v>0</v>
      </c>
      <c r="O301" s="12">
        <v>14</v>
      </c>
      <c r="P301" s="12">
        <v>5</v>
      </c>
      <c r="Q301" s="12">
        <v>0</v>
      </c>
      <c r="R301" s="12">
        <v>1</v>
      </c>
      <c r="S301" s="12">
        <v>15</v>
      </c>
      <c r="T301" s="12">
        <v>0</v>
      </c>
      <c r="U301">
        <f t="shared" si="13"/>
        <v>4254.03</v>
      </c>
      <c r="V301" s="23">
        <f>'Listado Equipos'!$B$9-W301</f>
        <v>32666.04</v>
      </c>
      <c r="W301">
        <f t="shared" si="12"/>
        <v>2933.9599999999996</v>
      </c>
      <c r="X301">
        <f t="shared" si="14"/>
        <v>301</v>
      </c>
    </row>
    <row r="302" spans="1:24" ht="17.399999999999999" x14ac:dyDescent="0.3">
      <c r="A302" s="11">
        <v>45292</v>
      </c>
      <c r="B302" s="12">
        <v>251095</v>
      </c>
      <c r="C302" s="12" t="s">
        <v>343</v>
      </c>
      <c r="D302" s="12" t="s">
        <v>344</v>
      </c>
      <c r="E302" s="12" t="s">
        <v>345</v>
      </c>
      <c r="F302" s="12" t="s">
        <v>346</v>
      </c>
      <c r="G302" s="12"/>
      <c r="H302" s="12">
        <v>0.35</v>
      </c>
      <c r="I302" s="12">
        <v>23.65</v>
      </c>
      <c r="J302" s="12">
        <v>0.25</v>
      </c>
      <c r="K302" s="12">
        <v>0.1</v>
      </c>
      <c r="L302" s="12">
        <v>1.01</v>
      </c>
      <c r="M302" s="12">
        <v>5</v>
      </c>
      <c r="N302" s="12">
        <v>0</v>
      </c>
      <c r="O302" s="12">
        <v>2</v>
      </c>
      <c r="P302" s="12">
        <v>1</v>
      </c>
      <c r="Q302" s="12">
        <v>0</v>
      </c>
      <c r="R302" s="12">
        <v>0</v>
      </c>
      <c r="S302" s="12">
        <v>2</v>
      </c>
      <c r="T302" s="12">
        <v>0</v>
      </c>
      <c r="U302">
        <f t="shared" si="13"/>
        <v>4254.38</v>
      </c>
      <c r="V302" s="23">
        <f>'Listado Equipos'!$B$9-W302</f>
        <v>32687.22</v>
      </c>
      <c r="W302">
        <f t="shared" si="12"/>
        <v>2912.7799999999997</v>
      </c>
      <c r="X302">
        <f t="shared" si="14"/>
        <v>302</v>
      </c>
    </row>
    <row r="303" spans="1:24" ht="17.399999999999999" x14ac:dyDescent="0.3">
      <c r="A303" s="11">
        <v>45293</v>
      </c>
      <c r="B303" s="12">
        <v>251095</v>
      </c>
      <c r="C303" s="12" t="s">
        <v>343</v>
      </c>
      <c r="D303" s="12" t="s">
        <v>344</v>
      </c>
      <c r="E303" s="12" t="s">
        <v>345</v>
      </c>
      <c r="F303" s="12" t="s">
        <v>346</v>
      </c>
      <c r="G303" s="12"/>
      <c r="H303" s="12">
        <v>12.13</v>
      </c>
      <c r="I303" s="12">
        <v>11.87</v>
      </c>
      <c r="J303" s="12">
        <v>11.27</v>
      </c>
      <c r="K303" s="12">
        <v>0.87</v>
      </c>
      <c r="L303" s="12">
        <v>40.799999999999997</v>
      </c>
      <c r="M303" s="12">
        <v>5</v>
      </c>
      <c r="N303" s="12">
        <v>0</v>
      </c>
      <c r="O303" s="12">
        <v>70</v>
      </c>
      <c r="P303" s="12">
        <v>13</v>
      </c>
      <c r="Q303" s="12">
        <v>4</v>
      </c>
      <c r="R303" s="12">
        <v>1</v>
      </c>
      <c r="S303" s="12">
        <v>78</v>
      </c>
      <c r="T303" s="12">
        <v>0</v>
      </c>
      <c r="U303">
        <f t="shared" si="13"/>
        <v>4266.51</v>
      </c>
      <c r="V303" s="23">
        <f>'Listado Equipos'!$B$9-W303</f>
        <v>32703.8</v>
      </c>
      <c r="W303">
        <f t="shared" si="12"/>
        <v>2896.2</v>
      </c>
      <c r="X303">
        <f t="shared" si="14"/>
        <v>303</v>
      </c>
    </row>
    <row r="304" spans="1:24" ht="17.399999999999999" x14ac:dyDescent="0.3">
      <c r="A304" s="11">
        <v>45294</v>
      </c>
      <c r="B304" s="12">
        <v>251095</v>
      </c>
      <c r="C304" s="12" t="s">
        <v>343</v>
      </c>
      <c r="D304" s="12" t="s">
        <v>344</v>
      </c>
      <c r="E304" s="12" t="s">
        <v>345</v>
      </c>
      <c r="F304" s="12" t="s">
        <v>346</v>
      </c>
      <c r="G304" s="12"/>
      <c r="H304" s="12">
        <v>12.93</v>
      </c>
      <c r="I304" s="12">
        <v>11.07</v>
      </c>
      <c r="J304" s="12">
        <v>12.37</v>
      </c>
      <c r="K304" s="12">
        <v>0.56999999999999995</v>
      </c>
      <c r="L304" s="12">
        <v>46.49</v>
      </c>
      <c r="M304" s="12">
        <v>5</v>
      </c>
      <c r="N304" s="12">
        <v>0</v>
      </c>
      <c r="O304" s="12">
        <v>112</v>
      </c>
      <c r="P304" s="12">
        <v>18</v>
      </c>
      <c r="Q304" s="12">
        <v>6</v>
      </c>
      <c r="R304" s="12">
        <v>0</v>
      </c>
      <c r="S304" s="12">
        <v>132</v>
      </c>
      <c r="T304" s="12">
        <v>0</v>
      </c>
      <c r="U304">
        <f t="shared" si="13"/>
        <v>4279.4400000000005</v>
      </c>
      <c r="V304" s="23">
        <f>'Listado Equipos'!$B$9-W304</f>
        <v>32724.35</v>
      </c>
      <c r="W304">
        <f t="shared" si="12"/>
        <v>2875.6499999999996</v>
      </c>
      <c r="X304">
        <f t="shared" si="14"/>
        <v>304</v>
      </c>
    </row>
    <row r="305" spans="1:24" ht="17.399999999999999" x14ac:dyDescent="0.3">
      <c r="A305" s="11">
        <v>45295</v>
      </c>
      <c r="B305" s="12">
        <v>251095</v>
      </c>
      <c r="C305" s="12" t="s">
        <v>343</v>
      </c>
      <c r="D305" s="12" t="s">
        <v>344</v>
      </c>
      <c r="E305" s="12" t="s">
        <v>345</v>
      </c>
      <c r="F305" s="12" t="s">
        <v>346</v>
      </c>
      <c r="G305" s="12"/>
      <c r="H305" s="12">
        <v>8.0500000000000007</v>
      </c>
      <c r="I305" s="12">
        <v>15.95</v>
      </c>
      <c r="J305" s="12">
        <v>6.8</v>
      </c>
      <c r="K305" s="12">
        <v>1.25</v>
      </c>
      <c r="L305" s="12">
        <v>24.78</v>
      </c>
      <c r="M305" s="12">
        <v>4</v>
      </c>
      <c r="N305" s="12">
        <v>0</v>
      </c>
      <c r="O305" s="12">
        <v>23</v>
      </c>
      <c r="P305" s="12">
        <v>1</v>
      </c>
      <c r="Q305" s="12">
        <v>1</v>
      </c>
      <c r="R305" s="12">
        <v>6</v>
      </c>
      <c r="S305" s="12">
        <v>25</v>
      </c>
      <c r="T305" s="12">
        <v>0</v>
      </c>
      <c r="U305">
        <f t="shared" si="13"/>
        <v>4287.4900000000007</v>
      </c>
      <c r="V305" s="23">
        <f>'Listado Equipos'!$B$9-W305</f>
        <v>32745.170000000002</v>
      </c>
      <c r="W305">
        <f t="shared" si="12"/>
        <v>2854.8299999999995</v>
      </c>
      <c r="X305">
        <f t="shared" si="14"/>
        <v>305</v>
      </c>
    </row>
    <row r="306" spans="1:24" ht="17.399999999999999" x14ac:dyDescent="0.3">
      <c r="A306" s="11">
        <v>45296</v>
      </c>
      <c r="B306" s="12">
        <v>251095</v>
      </c>
      <c r="C306" s="12" t="s">
        <v>343</v>
      </c>
      <c r="D306" s="12" t="s">
        <v>344</v>
      </c>
      <c r="E306" s="12" t="s">
        <v>345</v>
      </c>
      <c r="F306" s="12" t="s">
        <v>346</v>
      </c>
      <c r="G306" s="12"/>
      <c r="H306" s="12">
        <v>17.600000000000001</v>
      </c>
      <c r="I306" s="12">
        <v>6.4</v>
      </c>
      <c r="J306" s="12">
        <v>16.579999999999998</v>
      </c>
      <c r="K306" s="12">
        <v>1.02</v>
      </c>
      <c r="L306" s="12">
        <v>66.55</v>
      </c>
      <c r="M306" s="12">
        <v>4</v>
      </c>
      <c r="N306" s="12">
        <v>0</v>
      </c>
      <c r="O306" s="12">
        <v>69</v>
      </c>
      <c r="P306" s="12">
        <v>17</v>
      </c>
      <c r="Q306" s="12">
        <v>5</v>
      </c>
      <c r="R306" s="12">
        <v>5</v>
      </c>
      <c r="S306" s="12">
        <v>77</v>
      </c>
      <c r="T306" s="12">
        <v>0</v>
      </c>
      <c r="U306">
        <f t="shared" si="13"/>
        <v>4305.0900000000011</v>
      </c>
      <c r="V306" s="23">
        <f>'Listado Equipos'!$B$9-W306</f>
        <v>32766.32</v>
      </c>
      <c r="W306">
        <f t="shared" si="12"/>
        <v>2833.6799999999994</v>
      </c>
      <c r="X306">
        <f t="shared" si="14"/>
        <v>306</v>
      </c>
    </row>
    <row r="307" spans="1:24" ht="17.399999999999999" x14ac:dyDescent="0.3">
      <c r="A307" s="11">
        <v>45297</v>
      </c>
      <c r="B307" s="12">
        <v>251095</v>
      </c>
      <c r="C307" s="12" t="s">
        <v>343</v>
      </c>
      <c r="D307" s="12" t="s">
        <v>344</v>
      </c>
      <c r="E307" s="12" t="s">
        <v>345</v>
      </c>
      <c r="F307" s="12" t="s">
        <v>346</v>
      </c>
      <c r="G307" s="12"/>
      <c r="H307" s="12">
        <v>19.149999999999999</v>
      </c>
      <c r="I307" s="12">
        <v>4.8499999999999996</v>
      </c>
      <c r="J307" s="12">
        <v>17.13</v>
      </c>
      <c r="K307" s="12">
        <v>2.02</v>
      </c>
      <c r="L307" s="12">
        <v>52.74</v>
      </c>
      <c r="M307" s="12">
        <v>4</v>
      </c>
      <c r="N307" s="12">
        <v>0</v>
      </c>
      <c r="O307" s="12">
        <v>75</v>
      </c>
      <c r="P307" s="12">
        <v>12</v>
      </c>
      <c r="Q307" s="12">
        <v>6</v>
      </c>
      <c r="R307" s="12">
        <v>4</v>
      </c>
      <c r="S307" s="12">
        <v>91</v>
      </c>
      <c r="T307" s="12">
        <v>0</v>
      </c>
      <c r="U307">
        <f t="shared" si="13"/>
        <v>4324.2400000000007</v>
      </c>
      <c r="V307" s="23">
        <f>'Listado Equipos'!$B$9-W307</f>
        <v>32782.020000000004</v>
      </c>
      <c r="W307">
        <f t="shared" si="12"/>
        <v>2817.9799999999996</v>
      </c>
      <c r="X307">
        <f t="shared" si="14"/>
        <v>307</v>
      </c>
    </row>
    <row r="308" spans="1:24" ht="17.399999999999999" x14ac:dyDescent="0.3">
      <c r="A308" s="11">
        <v>45298</v>
      </c>
      <c r="B308" s="12">
        <v>251095</v>
      </c>
      <c r="C308" s="12" t="s">
        <v>343</v>
      </c>
      <c r="D308" s="12" t="s">
        <v>344</v>
      </c>
      <c r="E308" s="12" t="s">
        <v>345</v>
      </c>
      <c r="F308" s="12" t="s">
        <v>346</v>
      </c>
      <c r="G308" s="12"/>
      <c r="H308" s="12">
        <v>6.83</v>
      </c>
      <c r="I308" s="12">
        <v>17.170000000000002</v>
      </c>
      <c r="J308" s="12">
        <v>4.88</v>
      </c>
      <c r="K308" s="12">
        <v>1.95</v>
      </c>
      <c r="L308" s="12">
        <v>16.53</v>
      </c>
      <c r="M308" s="12">
        <v>4</v>
      </c>
      <c r="N308" s="12">
        <v>0</v>
      </c>
      <c r="O308" s="12">
        <v>9</v>
      </c>
      <c r="P308" s="12">
        <v>0</v>
      </c>
      <c r="Q308" s="12">
        <v>1</v>
      </c>
      <c r="R308" s="12">
        <v>12</v>
      </c>
      <c r="S308" s="12">
        <v>8</v>
      </c>
      <c r="T308" s="12">
        <v>2</v>
      </c>
      <c r="U308">
        <f t="shared" si="13"/>
        <v>4331.0700000000006</v>
      </c>
      <c r="V308" s="23">
        <f>'Listado Equipos'!$B$9-W308</f>
        <v>32802.35</v>
      </c>
      <c r="W308">
        <f t="shared" si="12"/>
        <v>2797.6499999999996</v>
      </c>
      <c r="X308">
        <f t="shared" si="14"/>
        <v>308</v>
      </c>
    </row>
    <row r="309" spans="1:24" ht="17.399999999999999" x14ac:dyDescent="0.3">
      <c r="A309" s="11">
        <v>45299</v>
      </c>
      <c r="B309" s="12">
        <v>251095</v>
      </c>
      <c r="C309" s="12" t="s">
        <v>343</v>
      </c>
      <c r="D309" s="12" t="s">
        <v>344</v>
      </c>
      <c r="E309" s="12" t="s">
        <v>345</v>
      </c>
      <c r="F309" s="12" t="s">
        <v>346</v>
      </c>
      <c r="G309" s="12"/>
      <c r="H309" s="12">
        <v>18.07</v>
      </c>
      <c r="I309" s="12">
        <v>5.93</v>
      </c>
      <c r="J309" s="12">
        <v>16.43</v>
      </c>
      <c r="K309" s="12">
        <v>1.63</v>
      </c>
      <c r="L309" s="12">
        <v>47.06</v>
      </c>
      <c r="M309" s="12">
        <v>4</v>
      </c>
      <c r="N309" s="12">
        <v>0</v>
      </c>
      <c r="O309" s="12">
        <v>44</v>
      </c>
      <c r="P309" s="12">
        <v>6</v>
      </c>
      <c r="Q309" s="12">
        <v>1</v>
      </c>
      <c r="R309" s="12">
        <v>4</v>
      </c>
      <c r="S309" s="12">
        <v>45</v>
      </c>
      <c r="T309" s="12">
        <v>0</v>
      </c>
      <c r="U309">
        <f t="shared" si="13"/>
        <v>4349.1400000000003</v>
      </c>
      <c r="V309" s="23">
        <f>'Listado Equipos'!$B$9-W309</f>
        <v>32819.18</v>
      </c>
      <c r="W309">
        <f t="shared" si="12"/>
        <v>2780.8199999999997</v>
      </c>
      <c r="X309">
        <f t="shared" si="14"/>
        <v>309</v>
      </c>
    </row>
    <row r="310" spans="1:24" ht="17.399999999999999" x14ac:dyDescent="0.3">
      <c r="A310" s="11">
        <v>45300</v>
      </c>
      <c r="B310" s="12">
        <v>251095</v>
      </c>
      <c r="C310" s="12" t="s">
        <v>343</v>
      </c>
      <c r="D310" s="12" t="s">
        <v>344</v>
      </c>
      <c r="E310" s="12" t="s">
        <v>345</v>
      </c>
      <c r="F310" s="12" t="s">
        <v>346</v>
      </c>
      <c r="G310" s="12"/>
      <c r="H310" s="12">
        <v>11.92</v>
      </c>
      <c r="I310" s="12">
        <v>12.08</v>
      </c>
      <c r="J310" s="12">
        <v>10.48</v>
      </c>
      <c r="K310" s="12">
        <v>1.43</v>
      </c>
      <c r="L310" s="12">
        <v>29.29</v>
      </c>
      <c r="M310" s="12">
        <v>4</v>
      </c>
      <c r="N310" s="12">
        <v>0</v>
      </c>
      <c r="O310" s="12">
        <v>27</v>
      </c>
      <c r="P310" s="12">
        <v>7</v>
      </c>
      <c r="Q310" s="12">
        <v>0</v>
      </c>
      <c r="R310" s="12">
        <v>3</v>
      </c>
      <c r="S310" s="12">
        <v>27</v>
      </c>
      <c r="T310" s="12">
        <v>0</v>
      </c>
      <c r="U310">
        <f t="shared" si="13"/>
        <v>4361.0600000000004</v>
      </c>
      <c r="V310" s="23">
        <f>'Listado Equipos'!$B$9-W310</f>
        <v>32828.449999999997</v>
      </c>
      <c r="W310">
        <f t="shared" si="12"/>
        <v>2771.5499999999997</v>
      </c>
      <c r="X310">
        <f t="shared" si="14"/>
        <v>310</v>
      </c>
    </row>
    <row r="311" spans="1:24" ht="17.399999999999999" x14ac:dyDescent="0.3">
      <c r="A311" s="11">
        <v>45301</v>
      </c>
      <c r="B311" s="12">
        <v>251095</v>
      </c>
      <c r="C311" s="12" t="s">
        <v>343</v>
      </c>
      <c r="D311" s="12" t="s">
        <v>344</v>
      </c>
      <c r="E311" s="12" t="s">
        <v>345</v>
      </c>
      <c r="F311" s="12" t="s">
        <v>346</v>
      </c>
      <c r="G311" s="12"/>
      <c r="H311" s="12">
        <v>11.4</v>
      </c>
      <c r="I311" s="12">
        <v>12.6</v>
      </c>
      <c r="J311" s="12">
        <v>9.6199999999999992</v>
      </c>
      <c r="K311" s="12">
        <v>1.78</v>
      </c>
      <c r="L311" s="12">
        <v>30.32</v>
      </c>
      <c r="M311" s="12">
        <v>5</v>
      </c>
      <c r="N311" s="12">
        <v>0</v>
      </c>
      <c r="O311" s="12">
        <v>29</v>
      </c>
      <c r="P311" s="12">
        <v>3</v>
      </c>
      <c r="Q311" s="12">
        <v>1</v>
      </c>
      <c r="R311" s="12">
        <v>6</v>
      </c>
      <c r="S311" s="12">
        <v>32</v>
      </c>
      <c r="T311" s="12">
        <v>0</v>
      </c>
      <c r="U311">
        <f t="shared" si="13"/>
        <v>4372.46</v>
      </c>
      <c r="V311" s="23">
        <f>'Listado Equipos'!$B$9-W311</f>
        <v>32848.949999999997</v>
      </c>
      <c r="W311">
        <f t="shared" si="12"/>
        <v>2751.0499999999997</v>
      </c>
      <c r="X311">
        <f t="shared" si="14"/>
        <v>311</v>
      </c>
    </row>
    <row r="312" spans="1:24" ht="17.399999999999999" x14ac:dyDescent="0.3">
      <c r="A312" s="11">
        <v>45302</v>
      </c>
      <c r="B312" s="12">
        <v>251095</v>
      </c>
      <c r="C312" s="12" t="s">
        <v>343</v>
      </c>
      <c r="D312" s="12" t="s">
        <v>344</v>
      </c>
      <c r="E312" s="12" t="s">
        <v>345</v>
      </c>
      <c r="F312" s="12" t="s">
        <v>346</v>
      </c>
      <c r="G312" s="12"/>
      <c r="H312" s="12">
        <v>14.5</v>
      </c>
      <c r="I312" s="12">
        <v>9.5</v>
      </c>
      <c r="J312" s="12">
        <v>11.93</v>
      </c>
      <c r="K312" s="12">
        <v>2.57</v>
      </c>
      <c r="L312" s="12">
        <v>38.53</v>
      </c>
      <c r="M312" s="12">
        <v>5</v>
      </c>
      <c r="N312" s="12">
        <v>0</v>
      </c>
      <c r="O312" s="12">
        <v>48</v>
      </c>
      <c r="P312" s="12">
        <v>9</v>
      </c>
      <c r="Q312" s="12">
        <v>0</v>
      </c>
      <c r="R312" s="12">
        <v>11</v>
      </c>
      <c r="S312" s="12">
        <v>50</v>
      </c>
      <c r="T312" s="12">
        <v>1</v>
      </c>
      <c r="U312">
        <f t="shared" si="13"/>
        <v>4386.96</v>
      </c>
      <c r="V312" s="23">
        <f>'Listado Equipos'!$B$9-W312</f>
        <v>32871.25</v>
      </c>
      <c r="W312">
        <f t="shared" si="12"/>
        <v>2728.7499999999995</v>
      </c>
      <c r="X312">
        <f t="shared" si="14"/>
        <v>312</v>
      </c>
    </row>
    <row r="313" spans="1:24" ht="17.399999999999999" x14ac:dyDescent="0.3">
      <c r="A313" s="11">
        <v>45303</v>
      </c>
      <c r="B313" s="12">
        <v>251095</v>
      </c>
      <c r="C313" s="12" t="s">
        <v>343</v>
      </c>
      <c r="D313" s="12" t="s">
        <v>344</v>
      </c>
      <c r="E313" s="12" t="s">
        <v>345</v>
      </c>
      <c r="F313" s="12" t="s">
        <v>346</v>
      </c>
      <c r="G313" s="12"/>
      <c r="H313" s="12">
        <v>14.62</v>
      </c>
      <c r="I313" s="12">
        <v>9.3800000000000008</v>
      </c>
      <c r="J313" s="12">
        <v>12.42</v>
      </c>
      <c r="K313" s="12">
        <v>2.2000000000000002</v>
      </c>
      <c r="L313" s="12">
        <v>39.85</v>
      </c>
      <c r="M313" s="12">
        <v>5</v>
      </c>
      <c r="N313" s="12">
        <v>0</v>
      </c>
      <c r="O313" s="12">
        <v>44</v>
      </c>
      <c r="P313" s="12">
        <v>4</v>
      </c>
      <c r="Q313" s="12">
        <v>4</v>
      </c>
      <c r="R313" s="12">
        <v>3</v>
      </c>
      <c r="S313" s="12">
        <v>49</v>
      </c>
      <c r="T313" s="12">
        <v>0</v>
      </c>
      <c r="U313">
        <f t="shared" si="13"/>
        <v>4401.58</v>
      </c>
      <c r="V313" s="23">
        <f>'Listado Equipos'!$B$9-W313</f>
        <v>32887.230000000003</v>
      </c>
      <c r="W313">
        <f t="shared" si="12"/>
        <v>2712.7699999999995</v>
      </c>
      <c r="X313">
        <f t="shared" si="14"/>
        <v>313</v>
      </c>
    </row>
    <row r="314" spans="1:24" ht="17.399999999999999" x14ac:dyDescent="0.3">
      <c r="A314" s="11">
        <v>45304</v>
      </c>
      <c r="B314" s="12">
        <v>251095</v>
      </c>
      <c r="C314" s="12" t="s">
        <v>343</v>
      </c>
      <c r="D314" s="12" t="s">
        <v>344</v>
      </c>
      <c r="E314" s="12" t="s">
        <v>345</v>
      </c>
      <c r="F314" s="12" t="s">
        <v>346</v>
      </c>
      <c r="G314" s="12"/>
      <c r="H314" s="12">
        <v>9.42</v>
      </c>
      <c r="I314" s="12">
        <v>14.58</v>
      </c>
      <c r="J314" s="12">
        <v>7.65</v>
      </c>
      <c r="K314" s="12">
        <v>1.77</v>
      </c>
      <c r="L314" s="12">
        <v>25.3</v>
      </c>
      <c r="M314" s="12">
        <v>5</v>
      </c>
      <c r="N314" s="12">
        <v>0</v>
      </c>
      <c r="O314" s="12">
        <v>32</v>
      </c>
      <c r="P314" s="12">
        <v>3</v>
      </c>
      <c r="Q314" s="12">
        <v>3</v>
      </c>
      <c r="R314" s="12">
        <v>6</v>
      </c>
      <c r="S314" s="12">
        <v>33</v>
      </c>
      <c r="T314" s="12">
        <v>0</v>
      </c>
      <c r="U314">
        <f t="shared" si="13"/>
        <v>4411</v>
      </c>
      <c r="V314" s="23">
        <f>'Listado Equipos'!$B$9-W314</f>
        <v>32900.78</v>
      </c>
      <c r="W314">
        <f t="shared" si="12"/>
        <v>2699.2199999999993</v>
      </c>
      <c r="X314">
        <f t="shared" si="14"/>
        <v>314</v>
      </c>
    </row>
    <row r="315" spans="1:24" ht="17.399999999999999" x14ac:dyDescent="0.3">
      <c r="A315" s="11">
        <v>45305</v>
      </c>
      <c r="B315" s="12">
        <v>251095</v>
      </c>
      <c r="C315" s="12" t="s">
        <v>343</v>
      </c>
      <c r="D315" s="12" t="s">
        <v>344</v>
      </c>
      <c r="E315" s="12" t="s">
        <v>345</v>
      </c>
      <c r="F315" s="12" t="s">
        <v>346</v>
      </c>
      <c r="G315" s="12"/>
      <c r="H315" s="12">
        <v>3.27</v>
      </c>
      <c r="I315" s="12">
        <v>20.73</v>
      </c>
      <c r="J315" s="12">
        <v>3.25</v>
      </c>
      <c r="K315" s="12">
        <v>0.02</v>
      </c>
      <c r="L315" s="12">
        <v>9.8699999999999992</v>
      </c>
      <c r="M315" s="12">
        <v>5</v>
      </c>
      <c r="N315" s="12">
        <v>0</v>
      </c>
      <c r="O315" s="12">
        <v>8</v>
      </c>
      <c r="P315" s="12">
        <v>1</v>
      </c>
      <c r="Q315" s="12">
        <v>0</v>
      </c>
      <c r="R315" s="12">
        <v>0</v>
      </c>
      <c r="S315" s="12">
        <v>8</v>
      </c>
      <c r="T315" s="12">
        <v>0</v>
      </c>
      <c r="U315">
        <f t="shared" si="13"/>
        <v>4414.2700000000004</v>
      </c>
      <c r="V315" s="23">
        <f>'Listado Equipos'!$B$9-W315</f>
        <v>32920.550000000003</v>
      </c>
      <c r="W315">
        <f t="shared" si="12"/>
        <v>2679.4499999999994</v>
      </c>
      <c r="X315">
        <f t="shared" si="14"/>
        <v>315</v>
      </c>
    </row>
    <row r="316" spans="1:24" ht="17.399999999999999" x14ac:dyDescent="0.3">
      <c r="A316" s="11">
        <v>45306</v>
      </c>
      <c r="B316" s="12">
        <v>251095</v>
      </c>
      <c r="C316" s="12" t="s">
        <v>343</v>
      </c>
      <c r="D316" s="12" t="s">
        <v>344</v>
      </c>
      <c r="E316" s="12" t="s">
        <v>345</v>
      </c>
      <c r="F316" s="12" t="s">
        <v>346</v>
      </c>
      <c r="G316" s="12"/>
      <c r="H316" s="12">
        <v>7.37</v>
      </c>
      <c r="I316" s="12">
        <v>16.63</v>
      </c>
      <c r="J316" s="12">
        <v>7.35</v>
      </c>
      <c r="K316" s="12">
        <v>0.02</v>
      </c>
      <c r="L316" s="12">
        <v>21.03</v>
      </c>
      <c r="M316" s="12">
        <v>5</v>
      </c>
      <c r="N316" s="12">
        <v>0</v>
      </c>
      <c r="O316" s="12">
        <v>24</v>
      </c>
      <c r="P316" s="12">
        <v>4</v>
      </c>
      <c r="Q316" s="12">
        <v>0</v>
      </c>
      <c r="R316" s="12">
        <v>0</v>
      </c>
      <c r="S316" s="12">
        <v>29</v>
      </c>
      <c r="T316" s="12">
        <v>0</v>
      </c>
      <c r="U316">
        <f t="shared" si="13"/>
        <v>4421.6400000000003</v>
      </c>
      <c r="V316" s="23">
        <f>'Listado Equipos'!$B$9-W316</f>
        <v>32937.279999999999</v>
      </c>
      <c r="W316">
        <f t="shared" si="12"/>
        <v>2662.7199999999993</v>
      </c>
      <c r="X316">
        <f t="shared" si="14"/>
        <v>316</v>
      </c>
    </row>
    <row r="317" spans="1:24" ht="17.399999999999999" x14ac:dyDescent="0.3">
      <c r="A317" s="11">
        <v>45307</v>
      </c>
      <c r="B317" s="12">
        <v>251095</v>
      </c>
      <c r="C317" s="12" t="s">
        <v>343</v>
      </c>
      <c r="D317" s="12" t="s">
        <v>344</v>
      </c>
      <c r="E317" s="12" t="s">
        <v>345</v>
      </c>
      <c r="F317" s="12" t="s">
        <v>346</v>
      </c>
      <c r="G317" s="12"/>
      <c r="H317" s="12">
        <v>12.67</v>
      </c>
      <c r="I317" s="12">
        <v>11.33</v>
      </c>
      <c r="J317" s="12">
        <v>11.77</v>
      </c>
      <c r="K317" s="12">
        <v>0.9</v>
      </c>
      <c r="L317" s="12">
        <v>33.72</v>
      </c>
      <c r="M317" s="12">
        <v>4</v>
      </c>
      <c r="N317" s="12">
        <v>0</v>
      </c>
      <c r="O317" s="12">
        <v>33</v>
      </c>
      <c r="P317" s="12">
        <v>3</v>
      </c>
      <c r="Q317" s="12">
        <v>0</v>
      </c>
      <c r="R317" s="12">
        <v>1</v>
      </c>
      <c r="S317" s="12">
        <v>38</v>
      </c>
      <c r="T317" s="12">
        <v>0</v>
      </c>
      <c r="U317">
        <f t="shared" si="13"/>
        <v>4434.3100000000004</v>
      </c>
      <c r="V317" s="23">
        <f>'Listado Equipos'!$B$9-W317</f>
        <v>32944.25</v>
      </c>
      <c r="W317">
        <f t="shared" si="12"/>
        <v>2655.7499999999995</v>
      </c>
      <c r="X317">
        <f t="shared" si="14"/>
        <v>317</v>
      </c>
    </row>
    <row r="318" spans="1:24" ht="17.399999999999999" x14ac:dyDescent="0.3">
      <c r="A318" s="11">
        <v>45308</v>
      </c>
      <c r="B318" s="12">
        <v>251095</v>
      </c>
      <c r="C318" s="12" t="s">
        <v>343</v>
      </c>
      <c r="D318" s="12" t="s">
        <v>344</v>
      </c>
      <c r="E318" s="12" t="s">
        <v>345</v>
      </c>
      <c r="F318" s="12" t="s">
        <v>346</v>
      </c>
      <c r="G318" s="12"/>
      <c r="H318" s="12">
        <v>16.78</v>
      </c>
      <c r="I318" s="12">
        <v>7.22</v>
      </c>
      <c r="J318" s="12">
        <v>14.8</v>
      </c>
      <c r="K318" s="12">
        <v>1.98</v>
      </c>
      <c r="L318" s="12">
        <v>50.22</v>
      </c>
      <c r="M318" s="12">
        <v>4</v>
      </c>
      <c r="N318" s="12">
        <v>0</v>
      </c>
      <c r="O318" s="12">
        <v>42</v>
      </c>
      <c r="P318" s="12">
        <v>7</v>
      </c>
      <c r="Q318" s="12">
        <v>1</v>
      </c>
      <c r="R318" s="12">
        <v>11</v>
      </c>
      <c r="S318" s="12">
        <v>52</v>
      </c>
      <c r="T318" s="12">
        <v>2</v>
      </c>
      <c r="U318">
        <f t="shared" si="13"/>
        <v>4451.09</v>
      </c>
      <c r="V318" s="23">
        <f>'Listado Equipos'!$B$9-W318</f>
        <v>32955.53</v>
      </c>
      <c r="W318">
        <f t="shared" si="12"/>
        <v>2644.4699999999993</v>
      </c>
      <c r="X318">
        <f t="shared" si="14"/>
        <v>318</v>
      </c>
    </row>
    <row r="319" spans="1:24" ht="17.399999999999999" x14ac:dyDescent="0.3">
      <c r="A319" s="11">
        <v>45309</v>
      </c>
      <c r="B319" s="12">
        <v>251095</v>
      </c>
      <c r="C319" s="12" t="s">
        <v>343</v>
      </c>
      <c r="D319" s="12" t="s">
        <v>344</v>
      </c>
      <c r="E319" s="12" t="s">
        <v>345</v>
      </c>
      <c r="F319" s="12" t="s">
        <v>346</v>
      </c>
      <c r="G319" s="12"/>
      <c r="H319" s="12">
        <v>14.17</v>
      </c>
      <c r="I319" s="12">
        <v>9.83</v>
      </c>
      <c r="J319" s="12">
        <v>11.55</v>
      </c>
      <c r="K319" s="12">
        <v>2.62</v>
      </c>
      <c r="L319" s="12">
        <v>34.15</v>
      </c>
      <c r="M319" s="12">
        <v>4</v>
      </c>
      <c r="N319" s="12">
        <v>0</v>
      </c>
      <c r="O319" s="12">
        <v>39</v>
      </c>
      <c r="P319" s="12">
        <v>1</v>
      </c>
      <c r="Q319" s="12">
        <v>0</v>
      </c>
      <c r="R319" s="12">
        <v>13</v>
      </c>
      <c r="S319" s="12">
        <v>43</v>
      </c>
      <c r="T319" s="12">
        <v>1</v>
      </c>
      <c r="U319">
        <f t="shared" si="13"/>
        <v>4465.26</v>
      </c>
      <c r="V319" s="23">
        <f>'Listado Equipos'!$B$9-W319</f>
        <v>32973.730000000003</v>
      </c>
      <c r="W319">
        <f t="shared" si="12"/>
        <v>2626.2699999999995</v>
      </c>
      <c r="X319">
        <f t="shared" si="14"/>
        <v>319</v>
      </c>
    </row>
    <row r="320" spans="1:24" ht="17.399999999999999" x14ac:dyDescent="0.3">
      <c r="A320" s="11">
        <v>45310</v>
      </c>
      <c r="B320" s="12">
        <v>251095</v>
      </c>
      <c r="C320" s="12" t="s">
        <v>343</v>
      </c>
      <c r="D320" s="12" t="s">
        <v>344</v>
      </c>
      <c r="E320" s="12" t="s">
        <v>345</v>
      </c>
      <c r="F320" s="12" t="s">
        <v>346</v>
      </c>
      <c r="G320" s="12"/>
      <c r="H320" s="12">
        <v>14.2</v>
      </c>
      <c r="I320" s="12">
        <v>9.8000000000000007</v>
      </c>
      <c r="J320" s="12">
        <v>13.45</v>
      </c>
      <c r="K320" s="12">
        <v>0.75</v>
      </c>
      <c r="L320" s="12">
        <v>43.57</v>
      </c>
      <c r="M320" s="12">
        <v>4</v>
      </c>
      <c r="N320" s="12">
        <v>0</v>
      </c>
      <c r="O320" s="12">
        <v>43</v>
      </c>
      <c r="P320" s="12">
        <v>10</v>
      </c>
      <c r="Q320" s="12">
        <v>0</v>
      </c>
      <c r="R320" s="12">
        <v>3</v>
      </c>
      <c r="S320" s="12">
        <v>49</v>
      </c>
      <c r="T320" s="12">
        <v>1</v>
      </c>
      <c r="U320">
        <f t="shared" si="13"/>
        <v>4479.46</v>
      </c>
      <c r="V320" s="23">
        <f>'Listado Equipos'!$B$9-W320</f>
        <v>32993.910000000003</v>
      </c>
      <c r="W320">
        <f t="shared" si="12"/>
        <v>2606.0899999999997</v>
      </c>
      <c r="X320">
        <f t="shared" si="14"/>
        <v>320</v>
      </c>
    </row>
    <row r="321" spans="1:24" ht="17.399999999999999" x14ac:dyDescent="0.3">
      <c r="A321" s="11">
        <v>45311</v>
      </c>
      <c r="B321" s="12">
        <v>251095</v>
      </c>
      <c r="C321" s="12" t="s">
        <v>343</v>
      </c>
      <c r="D321" s="12" t="s">
        <v>344</v>
      </c>
      <c r="E321" s="12" t="s">
        <v>345</v>
      </c>
      <c r="F321" s="12" t="s">
        <v>346</v>
      </c>
      <c r="G321" s="12"/>
      <c r="H321" s="12">
        <v>6.45</v>
      </c>
      <c r="I321" s="12">
        <v>17.55</v>
      </c>
      <c r="J321" s="12">
        <v>5.9</v>
      </c>
      <c r="K321" s="12">
        <v>0.55000000000000004</v>
      </c>
      <c r="L321" s="12">
        <v>16.989999999999998</v>
      </c>
      <c r="M321" s="12">
        <v>3</v>
      </c>
      <c r="N321" s="12">
        <v>0</v>
      </c>
      <c r="O321" s="12">
        <v>2</v>
      </c>
      <c r="P321" s="12">
        <v>2</v>
      </c>
      <c r="Q321" s="12">
        <v>0</v>
      </c>
      <c r="R321" s="12">
        <v>2</v>
      </c>
      <c r="S321" s="12">
        <v>2</v>
      </c>
      <c r="T321" s="12">
        <v>0</v>
      </c>
      <c r="U321">
        <f t="shared" si="13"/>
        <v>4485.91</v>
      </c>
      <c r="V321" s="23">
        <f>'Listado Equipos'!$B$9-W321</f>
        <v>33015.64</v>
      </c>
      <c r="W321">
        <f t="shared" si="12"/>
        <v>2584.3599999999997</v>
      </c>
      <c r="X321">
        <f t="shared" si="14"/>
        <v>321</v>
      </c>
    </row>
    <row r="322" spans="1:24" ht="17.399999999999999" x14ac:dyDescent="0.3">
      <c r="A322" s="11">
        <v>45312</v>
      </c>
      <c r="B322" s="12">
        <v>251095</v>
      </c>
      <c r="C322" s="12" t="s">
        <v>343</v>
      </c>
      <c r="D322" s="12" t="s">
        <v>344</v>
      </c>
      <c r="E322" s="12" t="s">
        <v>345</v>
      </c>
      <c r="F322" s="12" t="s">
        <v>346</v>
      </c>
      <c r="G322" s="12"/>
      <c r="H322" s="12">
        <v>4.5999999999999996</v>
      </c>
      <c r="I322" s="12">
        <v>19.399999999999999</v>
      </c>
      <c r="J322" s="12">
        <v>4.13</v>
      </c>
      <c r="K322" s="12">
        <v>0.47</v>
      </c>
      <c r="L322" s="12">
        <v>14.75</v>
      </c>
      <c r="M322" s="12">
        <v>4</v>
      </c>
      <c r="N322" s="12">
        <v>0</v>
      </c>
      <c r="O322" s="12">
        <v>9</v>
      </c>
      <c r="P322" s="12">
        <v>3</v>
      </c>
      <c r="Q322" s="12">
        <v>0</v>
      </c>
      <c r="R322" s="12">
        <v>3</v>
      </c>
      <c r="S322" s="12">
        <v>11</v>
      </c>
      <c r="T322" s="12">
        <v>1</v>
      </c>
      <c r="U322">
        <f t="shared" si="13"/>
        <v>4490.51</v>
      </c>
      <c r="V322" s="23">
        <f>'Listado Equipos'!$B$9-W322</f>
        <v>33037.32</v>
      </c>
      <c r="W322">
        <f t="shared" si="12"/>
        <v>2562.6799999999998</v>
      </c>
      <c r="X322">
        <f t="shared" si="14"/>
        <v>322</v>
      </c>
    </row>
    <row r="323" spans="1:24" ht="17.399999999999999" x14ac:dyDescent="0.3">
      <c r="A323" s="11">
        <v>45313</v>
      </c>
      <c r="B323" s="12">
        <v>251095</v>
      </c>
      <c r="C323" s="12" t="s">
        <v>343</v>
      </c>
      <c r="D323" s="12" t="s">
        <v>344</v>
      </c>
      <c r="E323" s="12" t="s">
        <v>345</v>
      </c>
      <c r="F323" s="12" t="s">
        <v>346</v>
      </c>
      <c r="G323" s="12"/>
      <c r="H323" s="12">
        <v>12.72</v>
      </c>
      <c r="I323" s="12">
        <v>11.28</v>
      </c>
      <c r="J323" s="12">
        <v>12.22</v>
      </c>
      <c r="K323" s="12">
        <v>0.5</v>
      </c>
      <c r="L323" s="12">
        <v>43.84</v>
      </c>
      <c r="M323" s="12">
        <v>5</v>
      </c>
      <c r="N323" s="12">
        <v>0</v>
      </c>
      <c r="O323" s="12">
        <v>75</v>
      </c>
      <c r="P323" s="12">
        <v>20</v>
      </c>
      <c r="Q323" s="12">
        <v>0</v>
      </c>
      <c r="R323" s="12">
        <v>0</v>
      </c>
      <c r="S323" s="12">
        <v>83</v>
      </c>
      <c r="T323" s="12">
        <v>0</v>
      </c>
      <c r="U323">
        <f t="shared" si="13"/>
        <v>4503.2300000000005</v>
      </c>
      <c r="V323" s="23">
        <f>'Listado Equipos'!$B$9-W323</f>
        <v>33049.199999999997</v>
      </c>
      <c r="W323">
        <f t="shared" ref="W323:W386" si="15">LARGE($U$2:$U$501,X323-1)</f>
        <v>2550.7999999999997</v>
      </c>
      <c r="X323">
        <f t="shared" si="14"/>
        <v>323</v>
      </c>
    </row>
    <row r="324" spans="1:24" ht="17.399999999999999" x14ac:dyDescent="0.3">
      <c r="A324" s="11">
        <v>45314</v>
      </c>
      <c r="B324" s="12">
        <v>251095</v>
      </c>
      <c r="C324" s="12" t="s">
        <v>343</v>
      </c>
      <c r="D324" s="12" t="s">
        <v>344</v>
      </c>
      <c r="E324" s="12" t="s">
        <v>345</v>
      </c>
      <c r="F324" s="12" t="s">
        <v>346</v>
      </c>
      <c r="G324" s="12"/>
      <c r="H324" s="12">
        <v>16.78</v>
      </c>
      <c r="I324" s="12">
        <v>7.22</v>
      </c>
      <c r="J324" s="12">
        <v>16.48</v>
      </c>
      <c r="K324" s="12">
        <v>0.3</v>
      </c>
      <c r="L324" s="12">
        <v>50.75</v>
      </c>
      <c r="M324" s="12">
        <v>3</v>
      </c>
      <c r="N324" s="12">
        <v>0</v>
      </c>
      <c r="O324" s="12">
        <v>11</v>
      </c>
      <c r="P324" s="12">
        <v>8</v>
      </c>
      <c r="Q324" s="12">
        <v>1</v>
      </c>
      <c r="R324" s="12">
        <v>0</v>
      </c>
      <c r="S324" s="12">
        <v>13</v>
      </c>
      <c r="T324" s="12">
        <v>0</v>
      </c>
      <c r="U324">
        <f t="shared" ref="U324:U387" si="16">H324+U323</f>
        <v>4520.01</v>
      </c>
      <c r="V324" s="23">
        <f>'Listado Equipos'!$B$9-W324</f>
        <v>33060.28</v>
      </c>
      <c r="W324">
        <f t="shared" si="15"/>
        <v>2539.7199999999998</v>
      </c>
      <c r="X324">
        <f t="shared" ref="X324:X387" si="17">X323+1</f>
        <v>324</v>
      </c>
    </row>
    <row r="325" spans="1:24" ht="17.399999999999999" x14ac:dyDescent="0.3">
      <c r="A325" s="11">
        <v>45315</v>
      </c>
      <c r="B325" s="12">
        <v>251095</v>
      </c>
      <c r="C325" s="12" t="s">
        <v>343</v>
      </c>
      <c r="D325" s="12" t="s">
        <v>344</v>
      </c>
      <c r="E325" s="12" t="s">
        <v>345</v>
      </c>
      <c r="F325" s="12" t="s">
        <v>346</v>
      </c>
      <c r="G325" s="12"/>
      <c r="H325" s="12">
        <v>15.12</v>
      </c>
      <c r="I325" s="12">
        <v>8.8800000000000008</v>
      </c>
      <c r="J325" s="12">
        <v>13.72</v>
      </c>
      <c r="K325" s="12">
        <v>1.4</v>
      </c>
      <c r="L325" s="12">
        <v>46.41</v>
      </c>
      <c r="M325" s="12">
        <v>4</v>
      </c>
      <c r="N325" s="12">
        <v>0</v>
      </c>
      <c r="O325" s="12">
        <v>79</v>
      </c>
      <c r="P325" s="12">
        <v>5</v>
      </c>
      <c r="Q325" s="12">
        <v>3</v>
      </c>
      <c r="R325" s="12">
        <v>4</v>
      </c>
      <c r="S325" s="12">
        <v>100</v>
      </c>
      <c r="T325" s="12">
        <v>0</v>
      </c>
      <c r="U325">
        <f t="shared" si="16"/>
        <v>4535.13</v>
      </c>
      <c r="V325" s="23">
        <f>'Listado Equipos'!$B$9-W325</f>
        <v>33079.01</v>
      </c>
      <c r="W325">
        <f t="shared" si="15"/>
        <v>2520.9899999999998</v>
      </c>
      <c r="X325">
        <f t="shared" si="17"/>
        <v>325</v>
      </c>
    </row>
    <row r="326" spans="1:24" ht="17.399999999999999" x14ac:dyDescent="0.3">
      <c r="A326" s="11">
        <v>45316</v>
      </c>
      <c r="B326" s="12">
        <v>251095</v>
      </c>
      <c r="C326" s="12" t="s">
        <v>343</v>
      </c>
      <c r="D326" s="12" t="s">
        <v>344</v>
      </c>
      <c r="E326" s="12" t="s">
        <v>345</v>
      </c>
      <c r="F326" s="12" t="s">
        <v>346</v>
      </c>
      <c r="G326" s="12"/>
      <c r="H326" s="12">
        <v>17.420000000000002</v>
      </c>
      <c r="I326" s="12">
        <v>6.58</v>
      </c>
      <c r="J326" s="12">
        <v>16.149999999999999</v>
      </c>
      <c r="K326" s="12">
        <v>1.27</v>
      </c>
      <c r="L326" s="12">
        <v>58.54</v>
      </c>
      <c r="M326" s="12">
        <v>4</v>
      </c>
      <c r="N326" s="12">
        <v>0</v>
      </c>
      <c r="O326" s="12">
        <v>61</v>
      </c>
      <c r="P326" s="12">
        <v>15</v>
      </c>
      <c r="Q326" s="12">
        <v>5</v>
      </c>
      <c r="R326" s="12">
        <v>5</v>
      </c>
      <c r="S326" s="12">
        <v>69</v>
      </c>
      <c r="T326" s="12">
        <v>1</v>
      </c>
      <c r="U326">
        <f t="shared" si="16"/>
        <v>4552.55</v>
      </c>
      <c r="V326" s="23">
        <f>'Listado Equipos'!$B$9-W326</f>
        <v>33099.129999999997</v>
      </c>
      <c r="W326">
        <f t="shared" si="15"/>
        <v>2500.87</v>
      </c>
      <c r="X326">
        <f t="shared" si="17"/>
        <v>326</v>
      </c>
    </row>
    <row r="327" spans="1:24" ht="17.399999999999999" x14ac:dyDescent="0.3">
      <c r="A327" s="11">
        <v>45317</v>
      </c>
      <c r="B327" s="12">
        <v>251095</v>
      </c>
      <c r="C327" s="12" t="s">
        <v>343</v>
      </c>
      <c r="D327" s="12" t="s">
        <v>344</v>
      </c>
      <c r="E327" s="12" t="s">
        <v>345</v>
      </c>
      <c r="F327" s="12" t="s">
        <v>346</v>
      </c>
      <c r="G327" s="12"/>
      <c r="H327" s="12">
        <v>20.67</v>
      </c>
      <c r="I327" s="12">
        <v>3.33</v>
      </c>
      <c r="J327" s="12">
        <v>20.05</v>
      </c>
      <c r="K327" s="12">
        <v>0.62</v>
      </c>
      <c r="L327" s="12">
        <v>74.17</v>
      </c>
      <c r="M327" s="12">
        <v>4</v>
      </c>
      <c r="N327" s="12">
        <v>0</v>
      </c>
      <c r="O327" s="12">
        <v>111</v>
      </c>
      <c r="P327" s="12">
        <v>16</v>
      </c>
      <c r="Q327" s="12">
        <v>3</v>
      </c>
      <c r="R327" s="12">
        <v>1</v>
      </c>
      <c r="S327" s="12">
        <v>126</v>
      </c>
      <c r="T327" s="12">
        <v>0</v>
      </c>
      <c r="U327">
        <f t="shared" si="16"/>
        <v>4573.22</v>
      </c>
      <c r="V327" s="23">
        <f>'Listado Equipos'!$B$9-W327</f>
        <v>33120.480000000003</v>
      </c>
      <c r="W327">
        <f t="shared" si="15"/>
        <v>2479.52</v>
      </c>
      <c r="X327">
        <f t="shared" si="17"/>
        <v>327</v>
      </c>
    </row>
    <row r="328" spans="1:24" ht="17.399999999999999" x14ac:dyDescent="0.3">
      <c r="A328" s="11">
        <v>45318</v>
      </c>
      <c r="B328" s="12">
        <v>251095</v>
      </c>
      <c r="C328" s="12" t="s">
        <v>343</v>
      </c>
      <c r="D328" s="12" t="s">
        <v>344</v>
      </c>
      <c r="E328" s="12" t="s">
        <v>345</v>
      </c>
      <c r="F328" s="12" t="s">
        <v>346</v>
      </c>
      <c r="G328" s="12"/>
      <c r="H328" s="12">
        <v>17.63</v>
      </c>
      <c r="I328" s="12">
        <v>6.37</v>
      </c>
      <c r="J328" s="12">
        <v>15.93</v>
      </c>
      <c r="K328" s="12">
        <v>1.7</v>
      </c>
      <c r="L328" s="12">
        <v>56.63</v>
      </c>
      <c r="M328" s="12">
        <v>5</v>
      </c>
      <c r="N328" s="12">
        <v>0</v>
      </c>
      <c r="O328" s="12">
        <v>110</v>
      </c>
      <c r="P328" s="12">
        <v>20</v>
      </c>
      <c r="Q328" s="12">
        <v>3</v>
      </c>
      <c r="R328" s="12">
        <v>8</v>
      </c>
      <c r="S328" s="12">
        <v>135</v>
      </c>
      <c r="T328" s="12">
        <v>1</v>
      </c>
      <c r="U328">
        <f t="shared" si="16"/>
        <v>4590.8500000000004</v>
      </c>
      <c r="V328" s="23">
        <f>'Listado Equipos'!$B$9-W328</f>
        <v>33139.660000000003</v>
      </c>
      <c r="W328">
        <f t="shared" si="15"/>
        <v>2460.34</v>
      </c>
      <c r="X328">
        <f t="shared" si="17"/>
        <v>328</v>
      </c>
    </row>
    <row r="329" spans="1:24" ht="17.399999999999999" x14ac:dyDescent="0.3">
      <c r="A329" s="11">
        <v>45319</v>
      </c>
      <c r="B329" s="12">
        <v>251095</v>
      </c>
      <c r="C329" s="12" t="s">
        <v>343</v>
      </c>
      <c r="D329" s="12" t="s">
        <v>344</v>
      </c>
      <c r="E329" s="12" t="s">
        <v>345</v>
      </c>
      <c r="F329" s="12" t="s">
        <v>346</v>
      </c>
      <c r="G329" s="12"/>
      <c r="H329" s="12">
        <v>6.33</v>
      </c>
      <c r="I329" s="12">
        <v>17.670000000000002</v>
      </c>
      <c r="J329" s="12">
        <v>5.82</v>
      </c>
      <c r="K329" s="12">
        <v>0.52</v>
      </c>
      <c r="L329" s="12">
        <v>18.309999999999999</v>
      </c>
      <c r="M329" s="12">
        <v>4</v>
      </c>
      <c r="N329" s="12">
        <v>0</v>
      </c>
      <c r="O329" s="12">
        <v>7</v>
      </c>
      <c r="P329" s="12">
        <v>1</v>
      </c>
      <c r="Q329" s="12">
        <v>0</v>
      </c>
      <c r="R329" s="12">
        <v>1</v>
      </c>
      <c r="S329" s="12">
        <v>8</v>
      </c>
      <c r="T329" s="12">
        <v>0</v>
      </c>
      <c r="U329">
        <f t="shared" si="16"/>
        <v>4597.18</v>
      </c>
      <c r="V329" s="23">
        <f>'Listado Equipos'!$B$9-W329</f>
        <v>33160.089999999997</v>
      </c>
      <c r="W329">
        <f t="shared" si="15"/>
        <v>2439.9100000000003</v>
      </c>
      <c r="X329">
        <f t="shared" si="17"/>
        <v>329</v>
      </c>
    </row>
    <row r="330" spans="1:24" ht="17.399999999999999" x14ac:dyDescent="0.3">
      <c r="A330" s="11">
        <v>45320</v>
      </c>
      <c r="B330" s="12">
        <v>251095</v>
      </c>
      <c r="C330" s="12" t="s">
        <v>343</v>
      </c>
      <c r="D330" s="12" t="s">
        <v>344</v>
      </c>
      <c r="E330" s="12" t="s">
        <v>345</v>
      </c>
      <c r="F330" s="12" t="s">
        <v>346</v>
      </c>
      <c r="G330" s="12"/>
      <c r="H330" s="12">
        <v>15.75</v>
      </c>
      <c r="I330" s="12">
        <v>8.25</v>
      </c>
      <c r="J330" s="12">
        <v>13.07</v>
      </c>
      <c r="K330" s="12">
        <v>2.68</v>
      </c>
      <c r="L330" s="12">
        <v>44.88</v>
      </c>
      <c r="M330" s="12">
        <v>4</v>
      </c>
      <c r="N330" s="12">
        <v>0</v>
      </c>
      <c r="O330" s="12">
        <v>76</v>
      </c>
      <c r="P330" s="12">
        <v>16</v>
      </c>
      <c r="Q330" s="12">
        <v>2</v>
      </c>
      <c r="R330" s="12">
        <v>20</v>
      </c>
      <c r="S330" s="12">
        <v>87</v>
      </c>
      <c r="T330" s="12">
        <v>2</v>
      </c>
      <c r="U330">
        <f t="shared" si="16"/>
        <v>4612.93</v>
      </c>
      <c r="V330" s="23">
        <f>'Listado Equipos'!$B$9-W330</f>
        <v>33174.39</v>
      </c>
      <c r="W330">
        <f t="shared" si="15"/>
        <v>2425.61</v>
      </c>
      <c r="X330">
        <f t="shared" si="17"/>
        <v>330</v>
      </c>
    </row>
    <row r="331" spans="1:24" ht="17.399999999999999" x14ac:dyDescent="0.3">
      <c r="A331" s="11">
        <v>45321</v>
      </c>
      <c r="B331" s="12">
        <v>251095</v>
      </c>
      <c r="C331" s="12" t="s">
        <v>343</v>
      </c>
      <c r="D331" s="12" t="s">
        <v>344</v>
      </c>
      <c r="E331" s="12" t="s">
        <v>345</v>
      </c>
      <c r="F331" s="12" t="s">
        <v>346</v>
      </c>
      <c r="G331" s="12"/>
      <c r="H331" s="12">
        <v>19.18</v>
      </c>
      <c r="I331" s="12">
        <v>4.82</v>
      </c>
      <c r="J331" s="12">
        <v>18.420000000000002</v>
      </c>
      <c r="K331" s="12">
        <v>0.77</v>
      </c>
      <c r="L331" s="12">
        <v>62.44</v>
      </c>
      <c r="M331" s="12">
        <v>4</v>
      </c>
      <c r="N331" s="12">
        <v>0</v>
      </c>
      <c r="O331" s="12">
        <v>87</v>
      </c>
      <c r="P331" s="12">
        <v>13</v>
      </c>
      <c r="Q331" s="12">
        <v>0</v>
      </c>
      <c r="R331" s="12">
        <v>3</v>
      </c>
      <c r="S331" s="12">
        <v>106</v>
      </c>
      <c r="T331" s="12">
        <v>0</v>
      </c>
      <c r="U331">
        <f t="shared" si="16"/>
        <v>4632.1100000000006</v>
      </c>
      <c r="V331" s="23">
        <f>'Listado Equipos'!$B$9-W331</f>
        <v>33176.99</v>
      </c>
      <c r="W331">
        <f t="shared" si="15"/>
        <v>2423.0100000000002</v>
      </c>
      <c r="X331">
        <f t="shared" si="17"/>
        <v>331</v>
      </c>
    </row>
    <row r="332" spans="1:24" ht="17.399999999999999" x14ac:dyDescent="0.3">
      <c r="A332" s="11">
        <v>45322</v>
      </c>
      <c r="B332" s="12">
        <v>251095</v>
      </c>
      <c r="C332" s="12" t="s">
        <v>343</v>
      </c>
      <c r="D332" s="12" t="s">
        <v>344</v>
      </c>
      <c r="E332" s="12" t="s">
        <v>345</v>
      </c>
      <c r="F332" s="12" t="s">
        <v>346</v>
      </c>
      <c r="G332" s="12"/>
      <c r="H332" s="12">
        <v>12.38</v>
      </c>
      <c r="I332" s="12">
        <v>11.62</v>
      </c>
      <c r="J332" s="12">
        <v>12.28</v>
      </c>
      <c r="K332" s="12">
        <v>0.1</v>
      </c>
      <c r="L332" s="12">
        <v>39.65</v>
      </c>
      <c r="M332" s="12">
        <v>4</v>
      </c>
      <c r="N332" s="12">
        <v>0</v>
      </c>
      <c r="O332" s="12">
        <v>37</v>
      </c>
      <c r="P332" s="12">
        <v>11</v>
      </c>
      <c r="Q332" s="12">
        <v>0</v>
      </c>
      <c r="R332" s="12">
        <v>0</v>
      </c>
      <c r="S332" s="12">
        <v>43</v>
      </c>
      <c r="T332" s="12">
        <v>0</v>
      </c>
      <c r="U332">
        <f t="shared" si="16"/>
        <v>4644.4900000000007</v>
      </c>
      <c r="V332" s="23">
        <f>'Listado Equipos'!$B$9-W332</f>
        <v>33191.269999999997</v>
      </c>
      <c r="W332">
        <f t="shared" si="15"/>
        <v>2408.73</v>
      </c>
      <c r="X332">
        <f t="shared" si="17"/>
        <v>332</v>
      </c>
    </row>
    <row r="333" spans="1:24" ht="17.399999999999999" x14ac:dyDescent="0.3">
      <c r="A333" s="11">
        <v>45323</v>
      </c>
      <c r="B333" s="12">
        <v>251095</v>
      </c>
      <c r="C333" s="12" t="s">
        <v>343</v>
      </c>
      <c r="D333" s="12" t="s">
        <v>344</v>
      </c>
      <c r="E333" s="12" t="s">
        <v>345</v>
      </c>
      <c r="F333" s="12" t="s">
        <v>346</v>
      </c>
      <c r="G333" s="12"/>
      <c r="H333" s="12">
        <v>0.42</v>
      </c>
      <c r="I333" s="12">
        <v>23.58</v>
      </c>
      <c r="J333" s="12">
        <v>0.17</v>
      </c>
      <c r="K333" s="12">
        <v>0.25</v>
      </c>
      <c r="L333" s="12">
        <v>0.04</v>
      </c>
      <c r="M333" s="12">
        <v>0</v>
      </c>
      <c r="N333" s="12">
        <v>0</v>
      </c>
      <c r="O333" s="12">
        <v>0</v>
      </c>
      <c r="P333" s="12">
        <v>0</v>
      </c>
      <c r="Q333" s="12">
        <v>0</v>
      </c>
      <c r="R333" s="12">
        <v>1</v>
      </c>
      <c r="S333" s="12">
        <v>0</v>
      </c>
      <c r="T333" s="12">
        <v>0</v>
      </c>
      <c r="U333">
        <f t="shared" si="16"/>
        <v>4644.9100000000008</v>
      </c>
      <c r="V333" s="23">
        <f>'Listado Equipos'!$B$9-W333</f>
        <v>33212.67</v>
      </c>
      <c r="W333">
        <f t="shared" si="15"/>
        <v>2387.33</v>
      </c>
      <c r="X333">
        <f t="shared" si="17"/>
        <v>333</v>
      </c>
    </row>
    <row r="334" spans="1:24" ht="17.399999999999999" x14ac:dyDescent="0.3">
      <c r="A334" s="11">
        <v>45324</v>
      </c>
      <c r="B334" s="12">
        <v>251095</v>
      </c>
      <c r="C334" s="12" t="s">
        <v>343</v>
      </c>
      <c r="D334" s="12" t="s">
        <v>344</v>
      </c>
      <c r="E334" s="12" t="s">
        <v>345</v>
      </c>
      <c r="F334" s="12" t="s">
        <v>346</v>
      </c>
      <c r="G334" s="12"/>
      <c r="H334" s="12">
        <v>0</v>
      </c>
      <c r="I334" s="12">
        <v>24</v>
      </c>
      <c r="J334" s="12">
        <v>0</v>
      </c>
      <c r="K334" s="12">
        <v>0</v>
      </c>
      <c r="L334" s="12">
        <v>0</v>
      </c>
      <c r="M334" s="12">
        <v>0</v>
      </c>
      <c r="N334" s="12">
        <v>0</v>
      </c>
      <c r="O334" s="12">
        <v>0</v>
      </c>
      <c r="P334" s="12">
        <v>0</v>
      </c>
      <c r="Q334" s="12">
        <v>0</v>
      </c>
      <c r="R334" s="12">
        <v>0</v>
      </c>
      <c r="S334" s="12">
        <v>0</v>
      </c>
      <c r="T334" s="12">
        <v>0</v>
      </c>
      <c r="U334">
        <f t="shared" si="16"/>
        <v>4644.9100000000008</v>
      </c>
      <c r="V334" s="23">
        <f>'Listado Equipos'!$B$9-W334</f>
        <v>33232.65</v>
      </c>
      <c r="W334">
        <f t="shared" si="15"/>
        <v>2367.35</v>
      </c>
      <c r="X334">
        <f t="shared" si="17"/>
        <v>334</v>
      </c>
    </row>
    <row r="335" spans="1:24" ht="17.399999999999999" x14ac:dyDescent="0.3">
      <c r="A335" s="11">
        <v>45325</v>
      </c>
      <c r="B335" s="12">
        <v>251095</v>
      </c>
      <c r="C335" s="12" t="s">
        <v>343</v>
      </c>
      <c r="D335" s="12" t="s">
        <v>344</v>
      </c>
      <c r="E335" s="12" t="s">
        <v>345</v>
      </c>
      <c r="F335" s="12" t="s">
        <v>346</v>
      </c>
      <c r="G335" s="12"/>
      <c r="H335" s="12">
        <v>0</v>
      </c>
      <c r="I335" s="12">
        <v>24</v>
      </c>
      <c r="J335" s="12">
        <v>0</v>
      </c>
      <c r="K335" s="12">
        <v>0</v>
      </c>
      <c r="L335" s="12">
        <v>0</v>
      </c>
      <c r="M335" s="12">
        <v>0</v>
      </c>
      <c r="N335" s="12">
        <v>0</v>
      </c>
      <c r="O335" s="12">
        <v>0</v>
      </c>
      <c r="P335" s="12">
        <v>0</v>
      </c>
      <c r="Q335" s="12">
        <v>0</v>
      </c>
      <c r="R335" s="12">
        <v>0</v>
      </c>
      <c r="S335" s="12">
        <v>0</v>
      </c>
      <c r="T335" s="12">
        <v>0</v>
      </c>
      <c r="U335">
        <f t="shared" si="16"/>
        <v>4644.9100000000008</v>
      </c>
      <c r="V335" s="23">
        <f>'Listado Equipos'!$B$9-W335</f>
        <v>33253.15</v>
      </c>
      <c r="W335">
        <f t="shared" si="15"/>
        <v>2346.85</v>
      </c>
      <c r="X335">
        <f t="shared" si="17"/>
        <v>335</v>
      </c>
    </row>
    <row r="336" spans="1:24" ht="17.399999999999999" x14ac:dyDescent="0.3">
      <c r="A336" s="11">
        <v>45326</v>
      </c>
      <c r="B336" s="12">
        <v>251095</v>
      </c>
      <c r="C336" s="12" t="s">
        <v>343</v>
      </c>
      <c r="D336" s="12" t="s">
        <v>344</v>
      </c>
      <c r="E336" s="12" t="s">
        <v>345</v>
      </c>
      <c r="F336" s="12" t="s">
        <v>346</v>
      </c>
      <c r="G336" s="12"/>
      <c r="H336" s="12">
        <v>7.0000000000000007E-2</v>
      </c>
      <c r="I336" s="12">
        <v>23.93</v>
      </c>
      <c r="J336" s="12">
        <v>0</v>
      </c>
      <c r="K336" s="12">
        <v>7.0000000000000007E-2</v>
      </c>
      <c r="L336" s="12">
        <v>0</v>
      </c>
      <c r="M336" s="12">
        <v>0</v>
      </c>
      <c r="N336" s="12">
        <v>0</v>
      </c>
      <c r="O336" s="12">
        <v>0</v>
      </c>
      <c r="P336" s="12">
        <v>0</v>
      </c>
      <c r="Q336" s="12">
        <v>0</v>
      </c>
      <c r="R336" s="12">
        <v>0</v>
      </c>
      <c r="S336" s="12">
        <v>0</v>
      </c>
      <c r="T336" s="12">
        <v>0</v>
      </c>
      <c r="U336">
        <f t="shared" si="16"/>
        <v>4644.9800000000005</v>
      </c>
      <c r="V336" s="23">
        <f>'Listado Equipos'!$B$9-W336</f>
        <v>33272.57</v>
      </c>
      <c r="W336">
        <f t="shared" si="15"/>
        <v>2327.4299999999998</v>
      </c>
      <c r="X336">
        <f t="shared" si="17"/>
        <v>336</v>
      </c>
    </row>
    <row r="337" spans="1:24" ht="17.399999999999999" x14ac:dyDescent="0.3">
      <c r="A337" s="11">
        <v>45327</v>
      </c>
      <c r="B337" s="12">
        <v>251095</v>
      </c>
      <c r="C337" s="12" t="s">
        <v>343</v>
      </c>
      <c r="D337" s="12" t="s">
        <v>344</v>
      </c>
      <c r="E337" s="12" t="s">
        <v>345</v>
      </c>
      <c r="F337" s="12" t="s">
        <v>346</v>
      </c>
      <c r="G337" s="12"/>
      <c r="H337" s="12">
        <v>0</v>
      </c>
      <c r="I337" s="12">
        <v>24</v>
      </c>
      <c r="J337" s="12">
        <v>0</v>
      </c>
      <c r="K337" s="12">
        <v>0</v>
      </c>
      <c r="L337" s="12">
        <v>0</v>
      </c>
      <c r="M337" s="12">
        <v>0</v>
      </c>
      <c r="N337" s="12">
        <v>0</v>
      </c>
      <c r="O337" s="12">
        <v>0</v>
      </c>
      <c r="P337" s="12">
        <v>0</v>
      </c>
      <c r="Q337" s="12">
        <v>0</v>
      </c>
      <c r="R337" s="12">
        <v>0</v>
      </c>
      <c r="S337" s="12">
        <v>0</v>
      </c>
      <c r="T337" s="12">
        <v>0</v>
      </c>
      <c r="U337">
        <f t="shared" si="16"/>
        <v>4644.9800000000005</v>
      </c>
      <c r="V337" s="23">
        <f>'Listado Equipos'!$B$9-W337</f>
        <v>33287.019999999997</v>
      </c>
      <c r="W337">
        <f t="shared" si="15"/>
        <v>2312.98</v>
      </c>
      <c r="X337">
        <f t="shared" si="17"/>
        <v>337</v>
      </c>
    </row>
    <row r="338" spans="1:24" ht="17.399999999999999" x14ac:dyDescent="0.3">
      <c r="A338" s="11">
        <v>45328</v>
      </c>
      <c r="B338" s="12">
        <v>251095</v>
      </c>
      <c r="C338" s="12" t="s">
        <v>343</v>
      </c>
      <c r="D338" s="12" t="s">
        <v>344</v>
      </c>
      <c r="E338" s="12" t="s">
        <v>345</v>
      </c>
      <c r="F338" s="12" t="s">
        <v>346</v>
      </c>
      <c r="G338" s="12"/>
      <c r="H338" s="12">
        <v>0.97</v>
      </c>
      <c r="I338" s="12">
        <v>23.03</v>
      </c>
      <c r="J338" s="12">
        <v>0.12</v>
      </c>
      <c r="K338" s="12">
        <v>0.85</v>
      </c>
      <c r="L338" s="12">
        <v>0</v>
      </c>
      <c r="M338" s="12">
        <v>0</v>
      </c>
      <c r="N338" s="12">
        <v>0</v>
      </c>
      <c r="O338" s="12">
        <v>0</v>
      </c>
      <c r="P338" s="12">
        <v>0</v>
      </c>
      <c r="Q338" s="12">
        <v>0</v>
      </c>
      <c r="R338" s="12">
        <v>6</v>
      </c>
      <c r="S338" s="12">
        <v>0</v>
      </c>
      <c r="T338" s="12">
        <v>0</v>
      </c>
      <c r="U338">
        <f t="shared" si="16"/>
        <v>4645.9500000000007</v>
      </c>
      <c r="V338" s="23">
        <f>'Listado Equipos'!$B$9-W338</f>
        <v>33294.82</v>
      </c>
      <c r="W338">
        <f t="shared" si="15"/>
        <v>2305.1799999999998</v>
      </c>
      <c r="X338">
        <f t="shared" si="17"/>
        <v>338</v>
      </c>
    </row>
    <row r="339" spans="1:24" ht="17.399999999999999" x14ac:dyDescent="0.3">
      <c r="A339" s="11">
        <v>45329</v>
      </c>
      <c r="B339" s="12">
        <v>251095</v>
      </c>
      <c r="C339" s="12" t="s">
        <v>343</v>
      </c>
      <c r="D339" s="12" t="s">
        <v>344</v>
      </c>
      <c r="E339" s="12" t="s">
        <v>345</v>
      </c>
      <c r="F339" s="12" t="s">
        <v>346</v>
      </c>
      <c r="G339" s="12"/>
      <c r="H339" s="12">
        <v>0.08</v>
      </c>
      <c r="I339" s="12">
        <v>23.92</v>
      </c>
      <c r="J339" s="12">
        <v>7.0000000000000007E-2</v>
      </c>
      <c r="K339" s="12">
        <v>0.02</v>
      </c>
      <c r="L339" s="12">
        <v>0.01</v>
      </c>
      <c r="M339" s="12">
        <v>0</v>
      </c>
      <c r="N339" s="12">
        <v>0</v>
      </c>
      <c r="O339" s="12">
        <v>0</v>
      </c>
      <c r="P339" s="12">
        <v>0</v>
      </c>
      <c r="Q339" s="12">
        <v>0</v>
      </c>
      <c r="R339" s="12">
        <v>0</v>
      </c>
      <c r="S339" s="12">
        <v>0</v>
      </c>
      <c r="T339" s="12">
        <v>0</v>
      </c>
      <c r="U339">
        <f t="shared" si="16"/>
        <v>4646.0300000000007</v>
      </c>
      <c r="V339" s="23">
        <f>'Listado Equipos'!$B$9-W339</f>
        <v>33315.64</v>
      </c>
      <c r="W339">
        <f t="shared" si="15"/>
        <v>2284.3599999999997</v>
      </c>
      <c r="X339">
        <f t="shared" si="17"/>
        <v>339</v>
      </c>
    </row>
    <row r="340" spans="1:24" ht="17.399999999999999" x14ac:dyDescent="0.3">
      <c r="A340" s="11">
        <v>45330</v>
      </c>
      <c r="B340" s="12">
        <v>251095</v>
      </c>
      <c r="C340" s="12" t="s">
        <v>343</v>
      </c>
      <c r="D340" s="12" t="s">
        <v>344</v>
      </c>
      <c r="E340" s="12" t="s">
        <v>345</v>
      </c>
      <c r="F340" s="12" t="s">
        <v>346</v>
      </c>
      <c r="G340" s="12"/>
      <c r="H340" s="12">
        <v>5.43</v>
      </c>
      <c r="I340" s="12">
        <v>18.57</v>
      </c>
      <c r="J340" s="12">
        <v>4.88</v>
      </c>
      <c r="K340" s="12">
        <v>0.55000000000000004</v>
      </c>
      <c r="L340" s="12">
        <v>14.36</v>
      </c>
      <c r="M340" s="12">
        <v>4</v>
      </c>
      <c r="N340" s="12">
        <v>0</v>
      </c>
      <c r="O340" s="12">
        <v>9</v>
      </c>
      <c r="P340" s="12">
        <v>1</v>
      </c>
      <c r="Q340" s="12">
        <v>0</v>
      </c>
      <c r="R340" s="12">
        <v>3</v>
      </c>
      <c r="S340" s="12">
        <v>9</v>
      </c>
      <c r="T340" s="12">
        <v>0</v>
      </c>
      <c r="U340">
        <f t="shared" si="16"/>
        <v>4651.4600000000009</v>
      </c>
      <c r="V340" s="23">
        <f>'Listado Equipos'!$B$9-W340</f>
        <v>33337.82</v>
      </c>
      <c r="W340">
        <f t="shared" si="15"/>
        <v>2262.1799999999998</v>
      </c>
      <c r="X340">
        <f t="shared" si="17"/>
        <v>340</v>
      </c>
    </row>
    <row r="341" spans="1:24" ht="17.399999999999999" x14ac:dyDescent="0.3">
      <c r="A341" s="11">
        <v>45331</v>
      </c>
      <c r="B341" s="12">
        <v>251095</v>
      </c>
      <c r="C341" s="12" t="s">
        <v>343</v>
      </c>
      <c r="D341" s="12" t="s">
        <v>344</v>
      </c>
      <c r="E341" s="12" t="s">
        <v>345</v>
      </c>
      <c r="F341" s="12" t="s">
        <v>346</v>
      </c>
      <c r="G341" s="12"/>
      <c r="H341" s="12">
        <v>0.75</v>
      </c>
      <c r="I341" s="12">
        <v>23.25</v>
      </c>
      <c r="J341" s="12">
        <v>0.38</v>
      </c>
      <c r="K341" s="12">
        <v>0.37</v>
      </c>
      <c r="L341" s="12">
        <v>0.45</v>
      </c>
      <c r="M341" s="12">
        <v>3</v>
      </c>
      <c r="N341" s="12">
        <v>0</v>
      </c>
      <c r="O341" s="12">
        <v>0</v>
      </c>
      <c r="P341" s="12">
        <v>0</v>
      </c>
      <c r="Q341" s="12">
        <v>0</v>
      </c>
      <c r="R341" s="12">
        <v>3</v>
      </c>
      <c r="S341" s="12">
        <v>0</v>
      </c>
      <c r="T341" s="12">
        <v>1</v>
      </c>
      <c r="U341">
        <f t="shared" si="16"/>
        <v>4652.2100000000009</v>
      </c>
      <c r="V341" s="23">
        <f>'Listado Equipos'!$B$9-W341</f>
        <v>33359.4</v>
      </c>
      <c r="W341">
        <f t="shared" si="15"/>
        <v>2240.6</v>
      </c>
      <c r="X341">
        <f t="shared" si="17"/>
        <v>341</v>
      </c>
    </row>
    <row r="342" spans="1:24" ht="17.399999999999999" x14ac:dyDescent="0.3">
      <c r="A342" s="11">
        <v>45332</v>
      </c>
      <c r="B342" s="12">
        <v>251095</v>
      </c>
      <c r="C342" s="12" t="s">
        <v>343</v>
      </c>
      <c r="D342" s="12" t="s">
        <v>344</v>
      </c>
      <c r="E342" s="12" t="s">
        <v>345</v>
      </c>
      <c r="F342" s="12" t="s">
        <v>346</v>
      </c>
      <c r="G342" s="12"/>
      <c r="H342" s="12">
        <v>0.03</v>
      </c>
      <c r="I342" s="12">
        <v>23.97</v>
      </c>
      <c r="J342" s="12">
        <v>0</v>
      </c>
      <c r="K342" s="12">
        <v>0.03</v>
      </c>
      <c r="L342" s="12">
        <v>0</v>
      </c>
      <c r="M342" s="12">
        <v>0</v>
      </c>
      <c r="N342" s="12">
        <v>0</v>
      </c>
      <c r="O342" s="12">
        <v>0</v>
      </c>
      <c r="P342" s="12">
        <v>0</v>
      </c>
      <c r="Q342" s="12">
        <v>0</v>
      </c>
      <c r="R342" s="12">
        <v>0</v>
      </c>
      <c r="S342" s="12">
        <v>0</v>
      </c>
      <c r="T342" s="12">
        <v>0</v>
      </c>
      <c r="U342">
        <f t="shared" si="16"/>
        <v>4652.2400000000007</v>
      </c>
      <c r="V342" s="23">
        <f>'Listado Equipos'!$B$9-W342</f>
        <v>33375.050000000003</v>
      </c>
      <c r="W342">
        <f t="shared" si="15"/>
        <v>2224.9499999999998</v>
      </c>
      <c r="X342">
        <f t="shared" si="17"/>
        <v>342</v>
      </c>
    </row>
    <row r="343" spans="1:24" ht="17.399999999999999" x14ac:dyDescent="0.3">
      <c r="A343" s="11">
        <v>45333</v>
      </c>
      <c r="B343" s="12">
        <v>251095</v>
      </c>
      <c r="C343" s="12" t="s">
        <v>343</v>
      </c>
      <c r="D343" s="12" t="s">
        <v>344</v>
      </c>
      <c r="E343" s="12" t="s">
        <v>345</v>
      </c>
      <c r="F343" s="12" t="s">
        <v>346</v>
      </c>
      <c r="G343" s="12"/>
      <c r="H343" s="12">
        <v>0</v>
      </c>
      <c r="I343" s="12">
        <v>24</v>
      </c>
      <c r="J343" s="12">
        <v>0</v>
      </c>
      <c r="K343" s="12">
        <v>0</v>
      </c>
      <c r="L343" s="12">
        <v>0</v>
      </c>
      <c r="M343" s="12">
        <v>0</v>
      </c>
      <c r="N343" s="12">
        <v>0</v>
      </c>
      <c r="O343" s="12">
        <v>0</v>
      </c>
      <c r="P343" s="12">
        <v>0</v>
      </c>
      <c r="Q343" s="12">
        <v>0</v>
      </c>
      <c r="R343" s="12">
        <v>0</v>
      </c>
      <c r="S343" s="12">
        <v>0</v>
      </c>
      <c r="T343" s="12">
        <v>0</v>
      </c>
      <c r="U343">
        <f t="shared" si="16"/>
        <v>4652.2400000000007</v>
      </c>
      <c r="V343" s="23">
        <f>'Listado Equipos'!$B$9-W343</f>
        <v>33397.279999999999</v>
      </c>
      <c r="W343">
        <f t="shared" si="15"/>
        <v>2202.7199999999998</v>
      </c>
      <c r="X343">
        <f t="shared" si="17"/>
        <v>343</v>
      </c>
    </row>
    <row r="344" spans="1:24" ht="17.399999999999999" x14ac:dyDescent="0.3">
      <c r="A344" s="11">
        <v>45334</v>
      </c>
      <c r="B344" s="12">
        <v>251095</v>
      </c>
      <c r="C344" s="12" t="s">
        <v>343</v>
      </c>
      <c r="D344" s="12" t="s">
        <v>344</v>
      </c>
      <c r="E344" s="12" t="s">
        <v>345</v>
      </c>
      <c r="F344" s="12" t="s">
        <v>346</v>
      </c>
      <c r="G344" s="12"/>
      <c r="H344" s="12">
        <v>0.67</v>
      </c>
      <c r="I344" s="12">
        <v>23.33</v>
      </c>
      <c r="J344" s="12">
        <v>0.13</v>
      </c>
      <c r="K344" s="12">
        <v>0.53</v>
      </c>
      <c r="L344" s="12">
        <v>0.11</v>
      </c>
      <c r="M344" s="12">
        <v>2</v>
      </c>
      <c r="N344" s="12">
        <v>0</v>
      </c>
      <c r="O344" s="12">
        <v>0</v>
      </c>
      <c r="P344" s="12">
        <v>0</v>
      </c>
      <c r="Q344" s="12">
        <v>0</v>
      </c>
      <c r="R344" s="12">
        <v>2</v>
      </c>
      <c r="S344" s="12">
        <v>0</v>
      </c>
      <c r="T344" s="12">
        <v>0</v>
      </c>
      <c r="U344">
        <f t="shared" si="16"/>
        <v>4652.9100000000008</v>
      </c>
      <c r="V344" s="23">
        <f>'Listado Equipos'!$B$9-W344</f>
        <v>33413.129999999997</v>
      </c>
      <c r="W344">
        <f t="shared" si="15"/>
        <v>2186.87</v>
      </c>
      <c r="X344">
        <f t="shared" si="17"/>
        <v>344</v>
      </c>
    </row>
    <row r="345" spans="1:24" ht="17.399999999999999" x14ac:dyDescent="0.3">
      <c r="A345" s="11">
        <v>45335</v>
      </c>
      <c r="B345" s="12">
        <v>251095</v>
      </c>
      <c r="C345" s="12" t="s">
        <v>343</v>
      </c>
      <c r="D345" s="12" t="s">
        <v>344</v>
      </c>
      <c r="E345" s="12" t="s">
        <v>345</v>
      </c>
      <c r="F345" s="12" t="s">
        <v>346</v>
      </c>
      <c r="G345" s="12"/>
      <c r="H345" s="12">
        <v>0.37</v>
      </c>
      <c r="I345" s="12">
        <v>23.63</v>
      </c>
      <c r="J345" s="12">
        <v>0.17</v>
      </c>
      <c r="K345" s="12">
        <v>0.2</v>
      </c>
      <c r="L345" s="12">
        <v>0.04</v>
      </c>
      <c r="M345" s="12">
        <v>0</v>
      </c>
      <c r="N345" s="12">
        <v>0</v>
      </c>
      <c r="O345" s="12">
        <v>0</v>
      </c>
      <c r="P345" s="12">
        <v>0</v>
      </c>
      <c r="Q345" s="12">
        <v>0</v>
      </c>
      <c r="R345" s="12">
        <v>0</v>
      </c>
      <c r="S345" s="12">
        <v>0</v>
      </c>
      <c r="T345" s="12">
        <v>0</v>
      </c>
      <c r="U345">
        <f t="shared" si="16"/>
        <v>4653.2800000000007</v>
      </c>
      <c r="V345" s="23">
        <f>'Listado Equipos'!$B$9-W345</f>
        <v>33424.910000000003</v>
      </c>
      <c r="W345">
        <f t="shared" si="15"/>
        <v>2175.0899999999997</v>
      </c>
      <c r="X345">
        <f t="shared" si="17"/>
        <v>345</v>
      </c>
    </row>
    <row r="346" spans="1:24" ht="17.399999999999999" x14ac:dyDescent="0.3">
      <c r="A346" s="11">
        <v>45336</v>
      </c>
      <c r="B346" s="12">
        <v>251095</v>
      </c>
      <c r="C346" s="12" t="s">
        <v>343</v>
      </c>
      <c r="D346" s="12" t="s">
        <v>344</v>
      </c>
      <c r="E346" s="12" t="s">
        <v>345</v>
      </c>
      <c r="F346" s="12" t="s">
        <v>346</v>
      </c>
      <c r="G346" s="12"/>
      <c r="H346" s="12">
        <v>1.82</v>
      </c>
      <c r="I346" s="12">
        <v>22.18</v>
      </c>
      <c r="J346" s="12">
        <v>1.52</v>
      </c>
      <c r="K346" s="12">
        <v>0.3</v>
      </c>
      <c r="L346" s="12">
        <v>4.67</v>
      </c>
      <c r="M346" s="12">
        <v>5</v>
      </c>
      <c r="N346" s="12">
        <v>0</v>
      </c>
      <c r="O346" s="12">
        <v>7</v>
      </c>
      <c r="P346" s="12">
        <v>0</v>
      </c>
      <c r="Q346" s="12">
        <v>0</v>
      </c>
      <c r="R346" s="12">
        <v>1</v>
      </c>
      <c r="S346" s="12">
        <v>7</v>
      </c>
      <c r="T346" s="12">
        <v>0</v>
      </c>
      <c r="U346">
        <f t="shared" si="16"/>
        <v>4655.1000000000004</v>
      </c>
      <c r="V346" s="23">
        <f>'Listado Equipos'!$B$9-W346</f>
        <v>33444.480000000003</v>
      </c>
      <c r="W346">
        <f t="shared" si="15"/>
        <v>2155.5199999999995</v>
      </c>
      <c r="X346">
        <f t="shared" si="17"/>
        <v>346</v>
      </c>
    </row>
    <row r="347" spans="1:24" ht="17.399999999999999" x14ac:dyDescent="0.3">
      <c r="A347" s="11">
        <v>45337</v>
      </c>
      <c r="B347" s="12">
        <v>251095</v>
      </c>
      <c r="C347" s="12" t="s">
        <v>343</v>
      </c>
      <c r="D347" s="12" t="s">
        <v>344</v>
      </c>
      <c r="E347" s="12" t="s">
        <v>345</v>
      </c>
      <c r="F347" s="12" t="s">
        <v>346</v>
      </c>
      <c r="G347" s="12"/>
      <c r="H347" s="12">
        <v>2.5499999999999998</v>
      </c>
      <c r="I347" s="12">
        <v>21.45</v>
      </c>
      <c r="J347" s="12">
        <v>1.83</v>
      </c>
      <c r="K347" s="12">
        <v>0.72</v>
      </c>
      <c r="L347" s="12">
        <v>4.82</v>
      </c>
      <c r="M347" s="12">
        <v>3</v>
      </c>
      <c r="N347" s="12">
        <v>0</v>
      </c>
      <c r="O347" s="12">
        <v>0</v>
      </c>
      <c r="P347" s="12">
        <v>0</v>
      </c>
      <c r="Q347" s="12">
        <v>0</v>
      </c>
      <c r="R347" s="12">
        <v>6</v>
      </c>
      <c r="S347" s="12">
        <v>0</v>
      </c>
      <c r="T347" s="12">
        <v>1</v>
      </c>
      <c r="U347">
        <f t="shared" si="16"/>
        <v>4657.6500000000005</v>
      </c>
      <c r="V347" s="23">
        <f>'Listado Equipos'!$B$9-W347</f>
        <v>33464.76</v>
      </c>
      <c r="W347">
        <f t="shared" si="15"/>
        <v>2135.2399999999993</v>
      </c>
      <c r="X347">
        <f t="shared" si="17"/>
        <v>347</v>
      </c>
    </row>
    <row r="348" spans="1:24" ht="17.399999999999999" x14ac:dyDescent="0.3">
      <c r="A348" s="11">
        <v>45338</v>
      </c>
      <c r="B348" s="12">
        <v>251095</v>
      </c>
      <c r="C348" s="12" t="s">
        <v>343</v>
      </c>
      <c r="D348" s="12" t="s">
        <v>344</v>
      </c>
      <c r="E348" s="12" t="s">
        <v>345</v>
      </c>
      <c r="F348" s="12" t="s">
        <v>346</v>
      </c>
      <c r="G348" s="12"/>
      <c r="H348" s="12">
        <v>1.8</v>
      </c>
      <c r="I348" s="12">
        <v>22.2</v>
      </c>
      <c r="J348" s="12">
        <v>1.6</v>
      </c>
      <c r="K348" s="12">
        <v>0.2</v>
      </c>
      <c r="L348" s="12">
        <v>4.9400000000000004</v>
      </c>
      <c r="M348" s="12">
        <v>4</v>
      </c>
      <c r="N348" s="12">
        <v>0</v>
      </c>
      <c r="O348" s="12">
        <v>3</v>
      </c>
      <c r="P348" s="12">
        <v>1</v>
      </c>
      <c r="Q348" s="12">
        <v>0</v>
      </c>
      <c r="R348" s="12">
        <v>1</v>
      </c>
      <c r="S348" s="12">
        <v>3</v>
      </c>
      <c r="T348" s="12">
        <v>0</v>
      </c>
      <c r="U348">
        <f t="shared" si="16"/>
        <v>4659.4500000000007</v>
      </c>
      <c r="V348" s="23">
        <f>'Listado Equipos'!$B$9-W348</f>
        <v>33485.51</v>
      </c>
      <c r="W348">
        <f t="shared" si="15"/>
        <v>2114.4899999999993</v>
      </c>
      <c r="X348">
        <f t="shared" si="17"/>
        <v>348</v>
      </c>
    </row>
    <row r="349" spans="1:24" ht="17.399999999999999" x14ac:dyDescent="0.3">
      <c r="A349" s="11">
        <v>45339</v>
      </c>
      <c r="B349" s="12">
        <v>251095</v>
      </c>
      <c r="C349" s="12" t="s">
        <v>343</v>
      </c>
      <c r="D349" s="12" t="s">
        <v>344</v>
      </c>
      <c r="E349" s="12" t="s">
        <v>345</v>
      </c>
      <c r="F349" s="12" t="s">
        <v>346</v>
      </c>
      <c r="G349" s="12"/>
      <c r="H349" s="12">
        <v>0</v>
      </c>
      <c r="I349" s="12">
        <v>24</v>
      </c>
      <c r="J349" s="12">
        <v>0</v>
      </c>
      <c r="K349" s="12">
        <v>0</v>
      </c>
      <c r="L349" s="12">
        <v>0</v>
      </c>
      <c r="M349" s="12">
        <v>0</v>
      </c>
      <c r="N349" s="12">
        <v>0</v>
      </c>
      <c r="O349" s="12">
        <v>0</v>
      </c>
      <c r="P349" s="12">
        <v>0</v>
      </c>
      <c r="Q349" s="12">
        <v>0</v>
      </c>
      <c r="R349" s="12">
        <v>0</v>
      </c>
      <c r="S349" s="12">
        <v>0</v>
      </c>
      <c r="T349" s="12">
        <v>0</v>
      </c>
      <c r="U349">
        <f t="shared" si="16"/>
        <v>4659.4500000000007</v>
      </c>
      <c r="V349" s="23">
        <f>'Listado Equipos'!$B$9-W349</f>
        <v>33506.660000000003</v>
      </c>
      <c r="W349">
        <f t="shared" si="15"/>
        <v>2093.3399999999992</v>
      </c>
      <c r="X349">
        <f t="shared" si="17"/>
        <v>349</v>
      </c>
    </row>
    <row r="350" spans="1:24" ht="17.399999999999999" x14ac:dyDescent="0.3">
      <c r="A350" s="11">
        <v>45340</v>
      </c>
      <c r="B350" s="12">
        <v>251095</v>
      </c>
      <c r="C350" s="12" t="s">
        <v>343</v>
      </c>
      <c r="D350" s="12" t="s">
        <v>344</v>
      </c>
      <c r="E350" s="12" t="s">
        <v>345</v>
      </c>
      <c r="F350" s="12" t="s">
        <v>346</v>
      </c>
      <c r="G350" s="12"/>
      <c r="H350" s="12">
        <v>0</v>
      </c>
      <c r="I350" s="12">
        <v>24</v>
      </c>
      <c r="J350" s="12">
        <v>0</v>
      </c>
      <c r="K350" s="12">
        <v>0</v>
      </c>
      <c r="L350" s="12">
        <v>0</v>
      </c>
      <c r="M350" s="12">
        <v>0</v>
      </c>
      <c r="N350" s="12">
        <v>0</v>
      </c>
      <c r="O350" s="12">
        <v>0</v>
      </c>
      <c r="P350" s="12">
        <v>0</v>
      </c>
      <c r="Q350" s="12">
        <v>0</v>
      </c>
      <c r="R350" s="12">
        <v>0</v>
      </c>
      <c r="S350" s="12">
        <v>0</v>
      </c>
      <c r="T350" s="12">
        <v>0</v>
      </c>
      <c r="U350">
        <f t="shared" si="16"/>
        <v>4659.4500000000007</v>
      </c>
      <c r="V350" s="23">
        <f>'Listado Equipos'!$B$9-W350</f>
        <v>33524.71</v>
      </c>
      <c r="W350">
        <f t="shared" si="15"/>
        <v>2075.2899999999991</v>
      </c>
      <c r="X350">
        <f t="shared" si="17"/>
        <v>350</v>
      </c>
    </row>
    <row r="351" spans="1:24" ht="17.399999999999999" x14ac:dyDescent="0.3">
      <c r="A351" s="11">
        <v>45341</v>
      </c>
      <c r="B351" s="12">
        <v>251095</v>
      </c>
      <c r="C351" s="12" t="s">
        <v>343</v>
      </c>
      <c r="D351" s="12" t="s">
        <v>344</v>
      </c>
      <c r="E351" s="12" t="s">
        <v>345</v>
      </c>
      <c r="F351" s="12" t="s">
        <v>346</v>
      </c>
      <c r="G351" s="12"/>
      <c r="H351" s="12">
        <v>0</v>
      </c>
      <c r="I351" s="12">
        <v>24</v>
      </c>
      <c r="J351" s="12">
        <v>0</v>
      </c>
      <c r="K351" s="12">
        <v>0</v>
      </c>
      <c r="L351" s="12">
        <v>0</v>
      </c>
      <c r="M351" s="12">
        <v>0</v>
      </c>
      <c r="N351" s="12">
        <v>0</v>
      </c>
      <c r="O351" s="12">
        <v>0</v>
      </c>
      <c r="P351" s="12">
        <v>0</v>
      </c>
      <c r="Q351" s="12">
        <v>0</v>
      </c>
      <c r="R351" s="12">
        <v>0</v>
      </c>
      <c r="S351" s="12">
        <v>0</v>
      </c>
      <c r="T351" s="12">
        <v>0</v>
      </c>
      <c r="U351">
        <f t="shared" si="16"/>
        <v>4659.4500000000007</v>
      </c>
      <c r="V351" s="23">
        <f>'Listado Equipos'!$B$9-W351</f>
        <v>33538.340000000004</v>
      </c>
      <c r="W351">
        <f t="shared" si="15"/>
        <v>2061.6599999999989</v>
      </c>
      <c r="X351">
        <f t="shared" si="17"/>
        <v>351</v>
      </c>
    </row>
    <row r="352" spans="1:24" ht="17.399999999999999" x14ac:dyDescent="0.3">
      <c r="A352" s="11">
        <v>45342</v>
      </c>
      <c r="B352" s="12">
        <v>251095</v>
      </c>
      <c r="C352" s="12" t="s">
        <v>343</v>
      </c>
      <c r="D352" s="12" t="s">
        <v>344</v>
      </c>
      <c r="E352" s="12" t="s">
        <v>345</v>
      </c>
      <c r="F352" s="12" t="s">
        <v>346</v>
      </c>
      <c r="G352" s="12"/>
      <c r="H352" s="12">
        <v>0</v>
      </c>
      <c r="I352" s="12">
        <v>24</v>
      </c>
      <c r="J352" s="12">
        <v>0</v>
      </c>
      <c r="K352" s="12">
        <v>0</v>
      </c>
      <c r="L352" s="12">
        <v>0</v>
      </c>
      <c r="M352" s="12">
        <v>0</v>
      </c>
      <c r="N352" s="12">
        <v>0</v>
      </c>
      <c r="O352" s="12">
        <v>0</v>
      </c>
      <c r="P352" s="12">
        <v>0</v>
      </c>
      <c r="Q352" s="12">
        <v>0</v>
      </c>
      <c r="R352" s="12">
        <v>0</v>
      </c>
      <c r="S352" s="12">
        <v>0</v>
      </c>
      <c r="T352" s="12">
        <v>0</v>
      </c>
      <c r="U352">
        <f t="shared" si="16"/>
        <v>4659.4500000000007</v>
      </c>
      <c r="V352" s="23">
        <f>'Listado Equipos'!$B$9-W352</f>
        <v>33540.44</v>
      </c>
      <c r="W352">
        <f t="shared" si="15"/>
        <v>2059.559999999999</v>
      </c>
      <c r="X352">
        <f t="shared" si="17"/>
        <v>352</v>
      </c>
    </row>
    <row r="353" spans="1:24" ht="17.399999999999999" x14ac:dyDescent="0.3">
      <c r="A353" s="11">
        <v>45343</v>
      </c>
      <c r="B353" s="12">
        <v>251095</v>
      </c>
      <c r="C353" s="12" t="s">
        <v>343</v>
      </c>
      <c r="D353" s="12" t="s">
        <v>344</v>
      </c>
      <c r="E353" s="12" t="s">
        <v>345</v>
      </c>
      <c r="F353" s="12" t="s">
        <v>346</v>
      </c>
      <c r="G353" s="12"/>
      <c r="H353" s="12">
        <v>0</v>
      </c>
      <c r="I353" s="12">
        <v>24</v>
      </c>
      <c r="J353" s="12">
        <v>0</v>
      </c>
      <c r="K353" s="12">
        <v>0</v>
      </c>
      <c r="L353" s="12">
        <v>0</v>
      </c>
      <c r="M353" s="12">
        <v>0</v>
      </c>
      <c r="N353" s="12">
        <v>0</v>
      </c>
      <c r="O353" s="12">
        <v>0</v>
      </c>
      <c r="P353" s="12">
        <v>0</v>
      </c>
      <c r="Q353" s="12">
        <v>0</v>
      </c>
      <c r="R353" s="12">
        <v>0</v>
      </c>
      <c r="S353" s="12">
        <v>0</v>
      </c>
      <c r="T353" s="12">
        <v>0</v>
      </c>
      <c r="U353">
        <f t="shared" si="16"/>
        <v>4659.4500000000007</v>
      </c>
      <c r="V353" s="23">
        <f>'Listado Equipos'!$B$9-W353</f>
        <v>33551.870000000003</v>
      </c>
      <c r="W353">
        <f t="shared" si="15"/>
        <v>2048.1299999999992</v>
      </c>
      <c r="X353">
        <f t="shared" si="17"/>
        <v>353</v>
      </c>
    </row>
    <row r="354" spans="1:24" ht="17.399999999999999" x14ac:dyDescent="0.3">
      <c r="A354" s="11">
        <v>45344</v>
      </c>
      <c r="B354" s="12">
        <v>251095</v>
      </c>
      <c r="C354" s="12" t="s">
        <v>343</v>
      </c>
      <c r="D354" s="12" t="s">
        <v>344</v>
      </c>
      <c r="E354" s="12" t="s">
        <v>345</v>
      </c>
      <c r="F354" s="12" t="s">
        <v>346</v>
      </c>
      <c r="G354" s="12"/>
      <c r="H354" s="12">
        <v>0</v>
      </c>
      <c r="I354" s="12">
        <v>24</v>
      </c>
      <c r="J354" s="12">
        <v>0</v>
      </c>
      <c r="K354" s="12">
        <v>0</v>
      </c>
      <c r="L354" s="12">
        <v>0</v>
      </c>
      <c r="M354" s="12">
        <v>0</v>
      </c>
      <c r="N354" s="12">
        <v>0</v>
      </c>
      <c r="O354" s="12">
        <v>0</v>
      </c>
      <c r="P354" s="12">
        <v>0</v>
      </c>
      <c r="Q354" s="12">
        <v>0</v>
      </c>
      <c r="R354" s="12">
        <v>0</v>
      </c>
      <c r="S354" s="12">
        <v>0</v>
      </c>
      <c r="T354" s="12">
        <v>0</v>
      </c>
      <c r="U354">
        <f t="shared" si="16"/>
        <v>4659.4500000000007</v>
      </c>
      <c r="V354" s="23">
        <f>'Listado Equipos'!$B$9-W354</f>
        <v>33569.99</v>
      </c>
      <c r="W354">
        <f t="shared" si="15"/>
        <v>2030.0099999999993</v>
      </c>
      <c r="X354">
        <f t="shared" si="17"/>
        <v>354</v>
      </c>
    </row>
    <row r="355" spans="1:24" ht="17.399999999999999" x14ac:dyDescent="0.3">
      <c r="A355" s="11">
        <v>45345</v>
      </c>
      <c r="B355" s="12">
        <v>251095</v>
      </c>
      <c r="C355" s="12" t="s">
        <v>343</v>
      </c>
      <c r="D355" s="12" t="s">
        <v>344</v>
      </c>
      <c r="E355" s="12" t="s">
        <v>345</v>
      </c>
      <c r="F355" s="12" t="s">
        <v>346</v>
      </c>
      <c r="G355" s="12"/>
      <c r="H355" s="12">
        <v>0.33</v>
      </c>
      <c r="I355" s="12">
        <v>23.67</v>
      </c>
      <c r="J355" s="12">
        <v>0.03</v>
      </c>
      <c r="K355" s="12">
        <v>0.3</v>
      </c>
      <c r="L355" s="12">
        <v>0</v>
      </c>
      <c r="M355" s="12">
        <v>0</v>
      </c>
      <c r="N355" s="12">
        <v>0</v>
      </c>
      <c r="O355" s="12">
        <v>0</v>
      </c>
      <c r="P355" s="12">
        <v>0</v>
      </c>
      <c r="Q355" s="12">
        <v>0</v>
      </c>
      <c r="R355" s="12">
        <v>0</v>
      </c>
      <c r="S355" s="12">
        <v>0</v>
      </c>
      <c r="T355" s="12">
        <v>0</v>
      </c>
      <c r="U355">
        <f t="shared" si="16"/>
        <v>4659.7800000000007</v>
      </c>
      <c r="V355" s="23">
        <f>'Listado Equipos'!$B$9-W355</f>
        <v>33591.07</v>
      </c>
      <c r="W355">
        <f t="shared" si="15"/>
        <v>2008.9299999999994</v>
      </c>
      <c r="X355">
        <f t="shared" si="17"/>
        <v>355</v>
      </c>
    </row>
    <row r="356" spans="1:24" ht="17.399999999999999" x14ac:dyDescent="0.3">
      <c r="A356" s="11">
        <v>45346</v>
      </c>
      <c r="B356" s="12">
        <v>251095</v>
      </c>
      <c r="C356" s="12" t="s">
        <v>343</v>
      </c>
      <c r="D356" s="12" t="s">
        <v>344</v>
      </c>
      <c r="E356" s="12" t="s">
        <v>345</v>
      </c>
      <c r="F356" s="12" t="s">
        <v>346</v>
      </c>
      <c r="G356" s="12"/>
      <c r="H356" s="12">
        <v>0.05</v>
      </c>
      <c r="I356" s="12">
        <v>23.95</v>
      </c>
      <c r="J356" s="12">
        <v>0.02</v>
      </c>
      <c r="K356" s="12">
        <v>0.03</v>
      </c>
      <c r="L356" s="12">
        <v>0</v>
      </c>
      <c r="M356" s="12">
        <v>0</v>
      </c>
      <c r="N356" s="12">
        <v>0</v>
      </c>
      <c r="O356" s="12">
        <v>0</v>
      </c>
      <c r="P356" s="12">
        <v>0</v>
      </c>
      <c r="Q356" s="12">
        <v>0</v>
      </c>
      <c r="R356" s="12">
        <v>0</v>
      </c>
      <c r="S356" s="12">
        <v>0</v>
      </c>
      <c r="T356" s="12">
        <v>0</v>
      </c>
      <c r="U356">
        <f t="shared" si="16"/>
        <v>4659.8300000000008</v>
      </c>
      <c r="V356" s="23">
        <f>'Listado Equipos'!$B$9-W356</f>
        <v>33611.17</v>
      </c>
      <c r="W356">
        <f t="shared" si="15"/>
        <v>1988.8299999999995</v>
      </c>
      <c r="X356">
        <f t="shared" si="17"/>
        <v>356</v>
      </c>
    </row>
    <row r="357" spans="1:24" ht="17.399999999999999" x14ac:dyDescent="0.3">
      <c r="A357" s="11">
        <v>45350</v>
      </c>
      <c r="B357" s="12">
        <v>251095</v>
      </c>
      <c r="C357" s="12" t="s">
        <v>343</v>
      </c>
      <c r="D357" s="12" t="s">
        <v>344</v>
      </c>
      <c r="E357" s="12" t="s">
        <v>345</v>
      </c>
      <c r="F357" s="12" t="s">
        <v>346</v>
      </c>
      <c r="G357" s="12"/>
      <c r="H357" s="12">
        <v>0</v>
      </c>
      <c r="I357" s="12">
        <v>24</v>
      </c>
      <c r="J357" s="12">
        <v>0</v>
      </c>
      <c r="K357" s="12">
        <v>0</v>
      </c>
      <c r="L357" s="12">
        <v>0</v>
      </c>
      <c r="M357" s="12">
        <v>0</v>
      </c>
      <c r="N357" s="12">
        <v>0</v>
      </c>
      <c r="O357" s="12">
        <v>0</v>
      </c>
      <c r="P357" s="12">
        <v>0</v>
      </c>
      <c r="Q357" s="12">
        <v>0</v>
      </c>
      <c r="R357" s="12">
        <v>0</v>
      </c>
      <c r="S357" s="12">
        <v>0</v>
      </c>
      <c r="T357" s="12">
        <v>0</v>
      </c>
      <c r="U357">
        <f t="shared" si="16"/>
        <v>4659.8300000000008</v>
      </c>
      <c r="V357" s="23">
        <f>'Listado Equipos'!$B$9-W357</f>
        <v>33632.1</v>
      </c>
      <c r="W357">
        <f t="shared" si="15"/>
        <v>1967.8999999999994</v>
      </c>
      <c r="X357">
        <f t="shared" si="17"/>
        <v>357</v>
      </c>
    </row>
    <row r="358" spans="1:24" ht="17.399999999999999" x14ac:dyDescent="0.3">
      <c r="A358" s="11">
        <v>45358</v>
      </c>
      <c r="B358" s="12">
        <v>251095</v>
      </c>
      <c r="C358" s="12" t="s">
        <v>343</v>
      </c>
      <c r="D358" s="12" t="s">
        <v>344</v>
      </c>
      <c r="E358" s="12" t="s">
        <v>345</v>
      </c>
      <c r="F358" s="12" t="s">
        <v>346</v>
      </c>
      <c r="G358" s="12"/>
      <c r="H358" s="12">
        <v>4.58</v>
      </c>
      <c r="I358" s="12">
        <v>19.420000000000002</v>
      </c>
      <c r="J358" s="12">
        <v>1.98</v>
      </c>
      <c r="K358" s="12">
        <v>2.6</v>
      </c>
      <c r="L358" s="12">
        <v>7.86</v>
      </c>
      <c r="M358" s="12">
        <v>5</v>
      </c>
      <c r="N358" s="12">
        <v>0</v>
      </c>
      <c r="O358" s="12">
        <v>10</v>
      </c>
      <c r="P358" s="12">
        <v>1</v>
      </c>
      <c r="Q358" s="12">
        <v>0</v>
      </c>
      <c r="R358" s="12">
        <v>22</v>
      </c>
      <c r="S358" s="12">
        <v>10</v>
      </c>
      <c r="T358" s="12">
        <v>2</v>
      </c>
      <c r="U358">
        <f t="shared" si="16"/>
        <v>4664.4100000000008</v>
      </c>
      <c r="V358" s="23">
        <f>'Listado Equipos'!$B$9-W358</f>
        <v>33650.32</v>
      </c>
      <c r="W358">
        <f t="shared" si="15"/>
        <v>1949.6799999999994</v>
      </c>
      <c r="X358">
        <f t="shared" si="17"/>
        <v>358</v>
      </c>
    </row>
    <row r="359" spans="1:24" ht="17.399999999999999" x14ac:dyDescent="0.3">
      <c r="A359" s="11">
        <v>45359</v>
      </c>
      <c r="B359" s="12">
        <v>251095</v>
      </c>
      <c r="C359" s="12" t="s">
        <v>343</v>
      </c>
      <c r="D359" s="12" t="s">
        <v>344</v>
      </c>
      <c r="E359" s="12" t="s">
        <v>345</v>
      </c>
      <c r="F359" s="12" t="s">
        <v>346</v>
      </c>
      <c r="G359" s="12"/>
      <c r="H359" s="12">
        <v>1.37</v>
      </c>
      <c r="I359" s="12">
        <v>22.63</v>
      </c>
      <c r="J359" s="12">
        <v>1.1299999999999999</v>
      </c>
      <c r="K359" s="12">
        <v>0.23</v>
      </c>
      <c r="L359" s="12">
        <v>4.91</v>
      </c>
      <c r="M359" s="12">
        <v>5</v>
      </c>
      <c r="N359" s="12">
        <v>0</v>
      </c>
      <c r="O359" s="12">
        <v>11</v>
      </c>
      <c r="P359" s="12">
        <v>0</v>
      </c>
      <c r="Q359" s="12">
        <v>0</v>
      </c>
      <c r="R359" s="12">
        <v>2</v>
      </c>
      <c r="S359" s="12">
        <v>13</v>
      </c>
      <c r="T359" s="12">
        <v>0</v>
      </c>
      <c r="U359">
        <f t="shared" si="16"/>
        <v>4665.7800000000007</v>
      </c>
      <c r="V359" s="23">
        <f>'Listado Equipos'!$B$9-W359</f>
        <v>33656.9</v>
      </c>
      <c r="W359">
        <f t="shared" si="15"/>
        <v>1943.0999999999995</v>
      </c>
      <c r="X359">
        <f t="shared" si="17"/>
        <v>359</v>
      </c>
    </row>
    <row r="360" spans="1:24" ht="17.399999999999999" x14ac:dyDescent="0.3">
      <c r="A360" s="11">
        <v>45360</v>
      </c>
      <c r="B360" s="12">
        <v>251095</v>
      </c>
      <c r="C360" s="12" t="s">
        <v>343</v>
      </c>
      <c r="D360" s="12" t="s">
        <v>344</v>
      </c>
      <c r="E360" s="12" t="s">
        <v>345</v>
      </c>
      <c r="F360" s="12" t="s">
        <v>346</v>
      </c>
      <c r="G360" s="12"/>
      <c r="H360" s="12">
        <v>0</v>
      </c>
      <c r="I360" s="12">
        <v>24</v>
      </c>
      <c r="J360" s="12">
        <v>0</v>
      </c>
      <c r="K360" s="12">
        <v>0</v>
      </c>
      <c r="L360" s="12">
        <v>0</v>
      </c>
      <c r="M360" s="12">
        <v>0</v>
      </c>
      <c r="N360" s="12">
        <v>0</v>
      </c>
      <c r="O360" s="12">
        <v>0</v>
      </c>
      <c r="P360" s="12">
        <v>0</v>
      </c>
      <c r="Q360" s="12">
        <v>0</v>
      </c>
      <c r="R360" s="12">
        <v>0</v>
      </c>
      <c r="S360" s="12">
        <v>0</v>
      </c>
      <c r="T360" s="12">
        <v>0</v>
      </c>
      <c r="U360">
        <f t="shared" si="16"/>
        <v>4665.7800000000007</v>
      </c>
      <c r="V360" s="23">
        <f>'Listado Equipos'!$B$9-W360</f>
        <v>33675.32</v>
      </c>
      <c r="W360">
        <f t="shared" si="15"/>
        <v>1924.6799999999994</v>
      </c>
      <c r="X360">
        <f t="shared" si="17"/>
        <v>360</v>
      </c>
    </row>
    <row r="361" spans="1:24" ht="17.399999999999999" x14ac:dyDescent="0.3">
      <c r="A361" s="11">
        <v>45361</v>
      </c>
      <c r="B361" s="12">
        <v>251095</v>
      </c>
      <c r="C361" s="12" t="s">
        <v>343</v>
      </c>
      <c r="D361" s="12" t="s">
        <v>344</v>
      </c>
      <c r="E361" s="12" t="s">
        <v>345</v>
      </c>
      <c r="F361" s="12" t="s">
        <v>346</v>
      </c>
      <c r="G361" s="12"/>
      <c r="H361" s="12">
        <v>0</v>
      </c>
      <c r="I361" s="12">
        <v>24</v>
      </c>
      <c r="J361" s="12">
        <v>0</v>
      </c>
      <c r="K361" s="12">
        <v>0</v>
      </c>
      <c r="L361" s="12">
        <v>0</v>
      </c>
      <c r="M361" s="12">
        <v>0</v>
      </c>
      <c r="N361" s="12">
        <v>0</v>
      </c>
      <c r="O361" s="12">
        <v>0</v>
      </c>
      <c r="P361" s="12">
        <v>0</v>
      </c>
      <c r="Q361" s="12">
        <v>0</v>
      </c>
      <c r="R361" s="12">
        <v>0</v>
      </c>
      <c r="S361" s="12">
        <v>0</v>
      </c>
      <c r="T361" s="12">
        <v>0</v>
      </c>
      <c r="U361">
        <f t="shared" si="16"/>
        <v>4665.7800000000007</v>
      </c>
      <c r="V361" s="23">
        <f>'Listado Equipos'!$B$9-W361</f>
        <v>33689.94</v>
      </c>
      <c r="W361">
        <f t="shared" si="15"/>
        <v>1910.0599999999995</v>
      </c>
      <c r="X361">
        <f t="shared" si="17"/>
        <v>361</v>
      </c>
    </row>
    <row r="362" spans="1:24" ht="17.399999999999999" x14ac:dyDescent="0.3">
      <c r="A362" s="11">
        <v>45362</v>
      </c>
      <c r="B362" s="12">
        <v>251095</v>
      </c>
      <c r="C362" s="12" t="s">
        <v>343</v>
      </c>
      <c r="D362" s="12" t="s">
        <v>344</v>
      </c>
      <c r="E362" s="12" t="s">
        <v>345</v>
      </c>
      <c r="F362" s="12" t="s">
        <v>346</v>
      </c>
      <c r="G362" s="12"/>
      <c r="H362" s="12">
        <v>0</v>
      </c>
      <c r="I362" s="12">
        <v>24</v>
      </c>
      <c r="J362" s="12">
        <v>0</v>
      </c>
      <c r="K362" s="12">
        <v>0</v>
      </c>
      <c r="L362" s="12">
        <v>0</v>
      </c>
      <c r="M362" s="12">
        <v>0</v>
      </c>
      <c r="N362" s="12">
        <v>0</v>
      </c>
      <c r="O362" s="12">
        <v>0</v>
      </c>
      <c r="P362" s="12">
        <v>0</v>
      </c>
      <c r="Q362" s="12">
        <v>0</v>
      </c>
      <c r="R362" s="12">
        <v>0</v>
      </c>
      <c r="S362" s="12">
        <v>0</v>
      </c>
      <c r="T362" s="12">
        <v>0</v>
      </c>
      <c r="U362">
        <f t="shared" si="16"/>
        <v>4665.7800000000007</v>
      </c>
      <c r="V362" s="23">
        <f>'Listado Equipos'!$B$9-W362</f>
        <v>33709.31</v>
      </c>
      <c r="W362">
        <f t="shared" si="15"/>
        <v>1890.6899999999996</v>
      </c>
      <c r="X362">
        <f t="shared" si="17"/>
        <v>362</v>
      </c>
    </row>
    <row r="363" spans="1:24" ht="17.399999999999999" x14ac:dyDescent="0.3">
      <c r="A363" s="11">
        <v>45363</v>
      </c>
      <c r="B363" s="12">
        <v>251095</v>
      </c>
      <c r="C363" s="12" t="s">
        <v>343</v>
      </c>
      <c r="D363" s="12" t="s">
        <v>344</v>
      </c>
      <c r="E363" s="12" t="s">
        <v>345</v>
      </c>
      <c r="F363" s="12" t="s">
        <v>346</v>
      </c>
      <c r="G363" s="12"/>
      <c r="H363" s="12">
        <v>0</v>
      </c>
      <c r="I363" s="12">
        <v>24</v>
      </c>
      <c r="J363" s="12">
        <v>0</v>
      </c>
      <c r="K363" s="12">
        <v>0</v>
      </c>
      <c r="L363" s="12">
        <v>0</v>
      </c>
      <c r="M363" s="12">
        <v>0</v>
      </c>
      <c r="N363" s="12">
        <v>0</v>
      </c>
      <c r="O363" s="12">
        <v>0</v>
      </c>
      <c r="P363" s="12">
        <v>0</v>
      </c>
      <c r="Q363" s="12">
        <v>0</v>
      </c>
      <c r="R363" s="12">
        <v>0</v>
      </c>
      <c r="S363" s="12">
        <v>0</v>
      </c>
      <c r="T363" s="12">
        <v>0</v>
      </c>
      <c r="U363">
        <f t="shared" si="16"/>
        <v>4665.7800000000007</v>
      </c>
      <c r="V363" s="23">
        <f>'Listado Equipos'!$B$9-W363</f>
        <v>33730.53</v>
      </c>
      <c r="W363">
        <f t="shared" si="15"/>
        <v>1869.4699999999996</v>
      </c>
      <c r="X363">
        <f t="shared" si="17"/>
        <v>363</v>
      </c>
    </row>
    <row r="364" spans="1:24" ht="17.399999999999999" x14ac:dyDescent="0.3">
      <c r="A364" s="11">
        <v>45364</v>
      </c>
      <c r="B364" s="12">
        <v>251095</v>
      </c>
      <c r="C364" s="12" t="s">
        <v>343</v>
      </c>
      <c r="D364" s="12" t="s">
        <v>344</v>
      </c>
      <c r="E364" s="12" t="s">
        <v>345</v>
      </c>
      <c r="F364" s="12" t="s">
        <v>346</v>
      </c>
      <c r="G364" s="12"/>
      <c r="H364" s="12">
        <v>0</v>
      </c>
      <c r="I364" s="12">
        <v>24</v>
      </c>
      <c r="J364" s="12">
        <v>0</v>
      </c>
      <c r="K364" s="12">
        <v>0</v>
      </c>
      <c r="L364" s="12">
        <v>0</v>
      </c>
      <c r="M364" s="12">
        <v>0</v>
      </c>
      <c r="N364" s="12">
        <v>0</v>
      </c>
      <c r="O364" s="12">
        <v>0</v>
      </c>
      <c r="P364" s="12">
        <v>0</v>
      </c>
      <c r="Q364" s="12">
        <v>0</v>
      </c>
      <c r="R364" s="12">
        <v>0</v>
      </c>
      <c r="S364" s="12">
        <v>0</v>
      </c>
      <c r="T364" s="12">
        <v>0</v>
      </c>
      <c r="U364">
        <f t="shared" si="16"/>
        <v>4665.7800000000007</v>
      </c>
      <c r="V364" s="23">
        <f>'Listado Equipos'!$B$9-W364</f>
        <v>33748.160000000003</v>
      </c>
      <c r="W364">
        <f t="shared" si="15"/>
        <v>1851.8399999999995</v>
      </c>
      <c r="X364">
        <f t="shared" si="17"/>
        <v>364</v>
      </c>
    </row>
    <row r="365" spans="1:24" ht="17.399999999999999" x14ac:dyDescent="0.3">
      <c r="A365" s="11">
        <v>45365</v>
      </c>
      <c r="B365" s="12">
        <v>251095</v>
      </c>
      <c r="C365" s="12" t="s">
        <v>343</v>
      </c>
      <c r="D365" s="12" t="s">
        <v>344</v>
      </c>
      <c r="E365" s="12" t="s">
        <v>345</v>
      </c>
      <c r="F365" s="12" t="s">
        <v>346</v>
      </c>
      <c r="G365" s="12"/>
      <c r="H365" s="12">
        <v>0</v>
      </c>
      <c r="I365" s="12">
        <v>24</v>
      </c>
      <c r="J365" s="12">
        <v>0</v>
      </c>
      <c r="K365" s="12">
        <v>0</v>
      </c>
      <c r="L365" s="12">
        <v>0</v>
      </c>
      <c r="M365" s="12">
        <v>0</v>
      </c>
      <c r="N365" s="12">
        <v>0</v>
      </c>
      <c r="O365" s="12">
        <v>0</v>
      </c>
      <c r="P365" s="12">
        <v>0</v>
      </c>
      <c r="Q365" s="12">
        <v>0</v>
      </c>
      <c r="R365" s="12">
        <v>0</v>
      </c>
      <c r="S365" s="12">
        <v>0</v>
      </c>
      <c r="T365" s="12">
        <v>0</v>
      </c>
      <c r="U365">
        <f t="shared" si="16"/>
        <v>4665.7800000000007</v>
      </c>
      <c r="V365" s="23">
        <f>'Listado Equipos'!$B$9-W365</f>
        <v>33768.06</v>
      </c>
      <c r="W365">
        <f t="shared" si="15"/>
        <v>1831.9399999999994</v>
      </c>
      <c r="X365">
        <f t="shared" si="17"/>
        <v>365</v>
      </c>
    </row>
    <row r="366" spans="1:24" ht="17.399999999999999" x14ac:dyDescent="0.3">
      <c r="A366" s="11">
        <v>45366</v>
      </c>
      <c r="B366" s="12">
        <v>251095</v>
      </c>
      <c r="C366" s="12" t="s">
        <v>343</v>
      </c>
      <c r="D366" s="12" t="s">
        <v>344</v>
      </c>
      <c r="E366" s="12" t="s">
        <v>345</v>
      </c>
      <c r="F366" s="12" t="s">
        <v>346</v>
      </c>
      <c r="G366" s="12"/>
      <c r="H366" s="12">
        <v>0</v>
      </c>
      <c r="I366" s="12">
        <v>24</v>
      </c>
      <c r="J366" s="12">
        <v>0</v>
      </c>
      <c r="K366" s="12">
        <v>0</v>
      </c>
      <c r="L366" s="12">
        <v>0</v>
      </c>
      <c r="M366" s="12">
        <v>0</v>
      </c>
      <c r="N366" s="12">
        <v>0</v>
      </c>
      <c r="O366" s="12">
        <v>0</v>
      </c>
      <c r="P366" s="12">
        <v>0</v>
      </c>
      <c r="Q366" s="12">
        <v>0</v>
      </c>
      <c r="R366" s="12">
        <v>0</v>
      </c>
      <c r="S366" s="12">
        <v>0</v>
      </c>
      <c r="T366" s="12">
        <v>0</v>
      </c>
      <c r="U366">
        <f t="shared" si="16"/>
        <v>4665.7800000000007</v>
      </c>
      <c r="V366" s="23">
        <f>'Listado Equipos'!$B$9-W366</f>
        <v>33780.340000000004</v>
      </c>
      <c r="W366">
        <f t="shared" si="15"/>
        <v>1819.6599999999994</v>
      </c>
      <c r="X366">
        <f t="shared" si="17"/>
        <v>366</v>
      </c>
    </row>
    <row r="367" spans="1:24" ht="17.399999999999999" x14ac:dyDescent="0.3">
      <c r="A367" s="11">
        <v>45367</v>
      </c>
      <c r="B367" s="12">
        <v>251095</v>
      </c>
      <c r="C367" s="12" t="s">
        <v>343</v>
      </c>
      <c r="D367" s="12" t="s">
        <v>344</v>
      </c>
      <c r="E367" s="12" t="s">
        <v>345</v>
      </c>
      <c r="F367" s="12" t="s">
        <v>346</v>
      </c>
      <c r="G367" s="12"/>
      <c r="H367" s="12">
        <v>0</v>
      </c>
      <c r="I367" s="12">
        <v>24</v>
      </c>
      <c r="J367" s="12">
        <v>0</v>
      </c>
      <c r="K367" s="12">
        <v>0</v>
      </c>
      <c r="L367" s="12">
        <v>0</v>
      </c>
      <c r="M367" s="12">
        <v>0</v>
      </c>
      <c r="N367" s="12">
        <v>0</v>
      </c>
      <c r="O367" s="12">
        <v>0</v>
      </c>
      <c r="P367" s="12">
        <v>0</v>
      </c>
      <c r="Q367" s="12">
        <v>0</v>
      </c>
      <c r="R367" s="12">
        <v>0</v>
      </c>
      <c r="S367" s="12">
        <v>0</v>
      </c>
      <c r="T367" s="12">
        <v>0</v>
      </c>
      <c r="U367">
        <f t="shared" si="16"/>
        <v>4665.7800000000007</v>
      </c>
      <c r="V367" s="23">
        <f>'Listado Equipos'!$B$9-W367</f>
        <v>33799.64</v>
      </c>
      <c r="W367">
        <f t="shared" si="15"/>
        <v>1800.3599999999994</v>
      </c>
      <c r="X367">
        <f t="shared" si="17"/>
        <v>367</v>
      </c>
    </row>
    <row r="368" spans="1:24" ht="17.399999999999999" x14ac:dyDescent="0.3">
      <c r="A368" s="11">
        <v>45368</v>
      </c>
      <c r="B368" s="12">
        <v>251095</v>
      </c>
      <c r="C368" s="12" t="s">
        <v>343</v>
      </c>
      <c r="D368" s="12" t="s">
        <v>344</v>
      </c>
      <c r="E368" s="12" t="s">
        <v>345</v>
      </c>
      <c r="F368" s="12" t="s">
        <v>346</v>
      </c>
      <c r="G368" s="12"/>
      <c r="H368" s="12">
        <v>0.55000000000000004</v>
      </c>
      <c r="I368" s="12">
        <v>23.45</v>
      </c>
      <c r="J368" s="12">
        <v>0</v>
      </c>
      <c r="K368" s="12">
        <v>0.55000000000000004</v>
      </c>
      <c r="L368" s="12">
        <v>0</v>
      </c>
      <c r="M368" s="12">
        <v>0</v>
      </c>
      <c r="N368" s="12">
        <v>0</v>
      </c>
      <c r="O368" s="12">
        <v>0</v>
      </c>
      <c r="P368" s="12">
        <v>0</v>
      </c>
      <c r="Q368" s="12">
        <v>0</v>
      </c>
      <c r="R368" s="12">
        <v>6</v>
      </c>
      <c r="S368" s="12">
        <v>0</v>
      </c>
      <c r="T368" s="12">
        <v>1</v>
      </c>
      <c r="U368">
        <f t="shared" si="16"/>
        <v>4666.3300000000008</v>
      </c>
      <c r="V368" s="23">
        <f>'Listado Equipos'!$B$9-W368</f>
        <v>33819.760000000002</v>
      </c>
      <c r="W368">
        <f t="shared" si="15"/>
        <v>1780.2399999999996</v>
      </c>
      <c r="X368">
        <f t="shared" si="17"/>
        <v>368</v>
      </c>
    </row>
    <row r="369" spans="1:24" ht="17.399999999999999" x14ac:dyDescent="0.3">
      <c r="A369" s="11">
        <v>45369</v>
      </c>
      <c r="B369" s="12">
        <v>251095</v>
      </c>
      <c r="C369" s="12" t="s">
        <v>343</v>
      </c>
      <c r="D369" s="12" t="s">
        <v>344</v>
      </c>
      <c r="E369" s="12" t="s">
        <v>345</v>
      </c>
      <c r="F369" s="12" t="s">
        <v>346</v>
      </c>
      <c r="G369" s="12"/>
      <c r="H369" s="12">
        <v>0</v>
      </c>
      <c r="I369" s="12">
        <v>24</v>
      </c>
      <c r="J369" s="12">
        <v>0</v>
      </c>
      <c r="K369" s="12">
        <v>0</v>
      </c>
      <c r="L369" s="12">
        <v>0</v>
      </c>
      <c r="M369" s="12">
        <v>0</v>
      </c>
      <c r="N369" s="12">
        <v>0</v>
      </c>
      <c r="O369" s="12">
        <v>0</v>
      </c>
      <c r="P369" s="12">
        <v>0</v>
      </c>
      <c r="Q369" s="12">
        <v>0</v>
      </c>
      <c r="R369" s="12">
        <v>0</v>
      </c>
      <c r="S369" s="12">
        <v>0</v>
      </c>
      <c r="T369" s="12">
        <v>0</v>
      </c>
      <c r="U369">
        <f t="shared" si="16"/>
        <v>4666.3300000000008</v>
      </c>
      <c r="V369" s="23">
        <f>'Listado Equipos'!$B$9-W369</f>
        <v>33836.39</v>
      </c>
      <c r="W369">
        <f t="shared" si="15"/>
        <v>1763.6099999999994</v>
      </c>
      <c r="X369">
        <f t="shared" si="17"/>
        <v>369</v>
      </c>
    </row>
    <row r="370" spans="1:24" ht="17.399999999999999" x14ac:dyDescent="0.3">
      <c r="A370" s="11">
        <v>45370</v>
      </c>
      <c r="B370" s="12">
        <v>251095</v>
      </c>
      <c r="C370" s="12" t="s">
        <v>343</v>
      </c>
      <c r="D370" s="12" t="s">
        <v>344</v>
      </c>
      <c r="E370" s="12" t="s">
        <v>345</v>
      </c>
      <c r="F370" s="12" t="s">
        <v>346</v>
      </c>
      <c r="G370" s="12"/>
      <c r="H370" s="12">
        <v>0.35</v>
      </c>
      <c r="I370" s="12">
        <v>23.65</v>
      </c>
      <c r="J370" s="12">
        <v>0.05</v>
      </c>
      <c r="K370" s="12">
        <v>0.3</v>
      </c>
      <c r="L370" s="12">
        <v>0.03</v>
      </c>
      <c r="M370" s="12">
        <v>0</v>
      </c>
      <c r="N370" s="12">
        <v>0</v>
      </c>
      <c r="O370" s="12">
        <v>0</v>
      </c>
      <c r="P370" s="12">
        <v>0</v>
      </c>
      <c r="Q370" s="12">
        <v>0</v>
      </c>
      <c r="R370" s="12">
        <v>3</v>
      </c>
      <c r="S370" s="12">
        <v>0</v>
      </c>
      <c r="T370" s="12">
        <v>1</v>
      </c>
      <c r="U370">
        <f t="shared" si="16"/>
        <v>4666.6800000000012</v>
      </c>
      <c r="V370" s="23">
        <f>'Listado Equipos'!$B$9-W370</f>
        <v>33853.64</v>
      </c>
      <c r="W370">
        <f t="shared" si="15"/>
        <v>1746.3599999999994</v>
      </c>
      <c r="X370">
        <f t="shared" si="17"/>
        <v>370</v>
      </c>
    </row>
    <row r="371" spans="1:24" ht="17.399999999999999" x14ac:dyDescent="0.3">
      <c r="A371" s="11">
        <v>45371</v>
      </c>
      <c r="B371" s="12">
        <v>251095</v>
      </c>
      <c r="C371" s="12" t="s">
        <v>343</v>
      </c>
      <c r="D371" s="12" t="s">
        <v>344</v>
      </c>
      <c r="E371" s="12" t="s">
        <v>345</v>
      </c>
      <c r="F371" s="12" t="s">
        <v>346</v>
      </c>
      <c r="G371" s="12"/>
      <c r="H371" s="12">
        <v>0.35</v>
      </c>
      <c r="I371" s="12">
        <v>23.65</v>
      </c>
      <c r="J371" s="12">
        <v>0.15</v>
      </c>
      <c r="K371" s="12">
        <v>0.2</v>
      </c>
      <c r="L371" s="12">
        <v>0.4</v>
      </c>
      <c r="M371" s="12">
        <v>5</v>
      </c>
      <c r="N371" s="12">
        <v>0</v>
      </c>
      <c r="O371" s="12">
        <v>0</v>
      </c>
      <c r="P371" s="12">
        <v>0</v>
      </c>
      <c r="Q371" s="12">
        <v>0</v>
      </c>
      <c r="R371" s="12">
        <v>1</v>
      </c>
      <c r="S371" s="12">
        <v>0</v>
      </c>
      <c r="T371" s="12">
        <v>0</v>
      </c>
      <c r="U371">
        <f t="shared" si="16"/>
        <v>4667.0300000000016</v>
      </c>
      <c r="V371" s="23">
        <f>'Listado Equipos'!$B$9-W371</f>
        <v>33874.36</v>
      </c>
      <c r="W371">
        <f t="shared" si="15"/>
        <v>1725.6399999999994</v>
      </c>
      <c r="X371">
        <f t="shared" si="17"/>
        <v>371</v>
      </c>
    </row>
    <row r="372" spans="1:24" ht="17.399999999999999" x14ac:dyDescent="0.3">
      <c r="A372" s="11">
        <v>45372</v>
      </c>
      <c r="B372" s="12">
        <v>251095</v>
      </c>
      <c r="C372" s="12" t="s">
        <v>343</v>
      </c>
      <c r="D372" s="12" t="s">
        <v>344</v>
      </c>
      <c r="E372" s="12" t="s">
        <v>345</v>
      </c>
      <c r="F372" s="12" t="s">
        <v>346</v>
      </c>
      <c r="G372" s="12"/>
      <c r="H372" s="12">
        <v>8.08</v>
      </c>
      <c r="I372" s="12">
        <v>15.92</v>
      </c>
      <c r="J372" s="12">
        <v>7.23</v>
      </c>
      <c r="K372" s="12">
        <v>0.85</v>
      </c>
      <c r="L372" s="12">
        <v>25.55</v>
      </c>
      <c r="M372" s="12">
        <v>4</v>
      </c>
      <c r="N372" s="12">
        <v>0</v>
      </c>
      <c r="O372" s="12">
        <v>31</v>
      </c>
      <c r="P372" s="12">
        <v>1</v>
      </c>
      <c r="Q372" s="12">
        <v>0</v>
      </c>
      <c r="R372" s="12">
        <v>1</v>
      </c>
      <c r="S372" s="12">
        <v>33</v>
      </c>
      <c r="T372" s="12">
        <v>0</v>
      </c>
      <c r="U372">
        <f t="shared" si="16"/>
        <v>4675.1100000000015</v>
      </c>
      <c r="V372" s="23">
        <f>'Listado Equipos'!$B$9-W372</f>
        <v>33889.040000000001</v>
      </c>
      <c r="W372">
        <f t="shared" si="15"/>
        <v>1710.9599999999994</v>
      </c>
      <c r="X372">
        <f t="shared" si="17"/>
        <v>372</v>
      </c>
    </row>
    <row r="373" spans="1:24" ht="17.399999999999999" x14ac:dyDescent="0.3">
      <c r="A373" s="11">
        <v>45373</v>
      </c>
      <c r="B373" s="12">
        <v>251095</v>
      </c>
      <c r="C373" s="12" t="s">
        <v>343</v>
      </c>
      <c r="D373" s="12" t="s">
        <v>344</v>
      </c>
      <c r="E373" s="12" t="s">
        <v>345</v>
      </c>
      <c r="F373" s="12" t="s">
        <v>346</v>
      </c>
      <c r="G373" s="12"/>
      <c r="H373" s="12">
        <v>11.83</v>
      </c>
      <c r="I373" s="12">
        <v>12.17</v>
      </c>
      <c r="J373" s="12">
        <v>11</v>
      </c>
      <c r="K373" s="12">
        <v>0.83</v>
      </c>
      <c r="L373" s="12">
        <v>36.020000000000003</v>
      </c>
      <c r="M373" s="12">
        <v>5</v>
      </c>
      <c r="N373" s="12">
        <v>0</v>
      </c>
      <c r="O373" s="12">
        <v>53</v>
      </c>
      <c r="P373" s="12">
        <v>4</v>
      </c>
      <c r="Q373" s="12">
        <v>0</v>
      </c>
      <c r="R373" s="12">
        <v>0</v>
      </c>
      <c r="S373" s="12">
        <v>63</v>
      </c>
      <c r="T373" s="12">
        <v>0</v>
      </c>
      <c r="U373">
        <f t="shared" si="16"/>
        <v>4686.9400000000014</v>
      </c>
      <c r="V373" s="23">
        <f>'Listado Equipos'!$B$9-W373</f>
        <v>33889.11</v>
      </c>
      <c r="W373">
        <f t="shared" si="15"/>
        <v>1710.8899999999994</v>
      </c>
      <c r="X373">
        <f t="shared" si="17"/>
        <v>373</v>
      </c>
    </row>
    <row r="374" spans="1:24" ht="17.399999999999999" x14ac:dyDescent="0.3">
      <c r="A374" s="11">
        <v>45374</v>
      </c>
      <c r="B374" s="12">
        <v>251095</v>
      </c>
      <c r="C374" s="12" t="s">
        <v>343</v>
      </c>
      <c r="D374" s="12" t="s">
        <v>344</v>
      </c>
      <c r="E374" s="12" t="s">
        <v>345</v>
      </c>
      <c r="F374" s="12" t="s">
        <v>346</v>
      </c>
      <c r="G374" s="12"/>
      <c r="H374" s="12">
        <v>17.350000000000001</v>
      </c>
      <c r="I374" s="12">
        <v>6.65</v>
      </c>
      <c r="J374" s="12">
        <v>15.95</v>
      </c>
      <c r="K374" s="12">
        <v>1.4</v>
      </c>
      <c r="L374" s="12">
        <v>55.54</v>
      </c>
      <c r="M374" s="12">
        <v>4</v>
      </c>
      <c r="N374" s="12">
        <v>0</v>
      </c>
      <c r="O374" s="12">
        <v>72</v>
      </c>
      <c r="P374" s="12">
        <v>3</v>
      </c>
      <c r="Q374" s="12">
        <v>1</v>
      </c>
      <c r="R374" s="12">
        <v>5</v>
      </c>
      <c r="S374" s="12">
        <v>83</v>
      </c>
      <c r="T374" s="12">
        <v>1</v>
      </c>
      <c r="U374">
        <f t="shared" si="16"/>
        <v>4704.2900000000018</v>
      </c>
      <c r="V374" s="23">
        <f>'Listado Equipos'!$B$9-W374</f>
        <v>33899.879999999997</v>
      </c>
      <c r="W374">
        <f t="shared" si="15"/>
        <v>1700.1199999999994</v>
      </c>
      <c r="X374">
        <f t="shared" si="17"/>
        <v>374</v>
      </c>
    </row>
    <row r="375" spans="1:24" ht="17.399999999999999" x14ac:dyDescent="0.3">
      <c r="A375" s="11">
        <v>45375</v>
      </c>
      <c r="B375" s="12">
        <v>251095</v>
      </c>
      <c r="C375" s="12" t="s">
        <v>343</v>
      </c>
      <c r="D375" s="12" t="s">
        <v>344</v>
      </c>
      <c r="E375" s="12" t="s">
        <v>345</v>
      </c>
      <c r="F375" s="12" t="s">
        <v>346</v>
      </c>
      <c r="G375" s="12"/>
      <c r="H375" s="12">
        <v>14.5</v>
      </c>
      <c r="I375" s="12">
        <v>9.5</v>
      </c>
      <c r="J375" s="12">
        <v>11.63</v>
      </c>
      <c r="K375" s="12">
        <v>2.87</v>
      </c>
      <c r="L375" s="12">
        <v>33.93</v>
      </c>
      <c r="M375" s="12">
        <v>4</v>
      </c>
      <c r="N375" s="12">
        <v>0</v>
      </c>
      <c r="O375" s="12">
        <v>29</v>
      </c>
      <c r="P375" s="12">
        <v>4</v>
      </c>
      <c r="Q375" s="12">
        <v>0</v>
      </c>
      <c r="R375" s="12">
        <v>8</v>
      </c>
      <c r="S375" s="12">
        <v>30</v>
      </c>
      <c r="T375" s="12">
        <v>1</v>
      </c>
      <c r="U375">
        <f t="shared" si="16"/>
        <v>4718.7900000000018</v>
      </c>
      <c r="V375" s="23">
        <f>'Listado Equipos'!$B$9-W375</f>
        <v>33916.9</v>
      </c>
      <c r="W375">
        <f t="shared" si="15"/>
        <v>1683.0999999999995</v>
      </c>
      <c r="X375">
        <f t="shared" si="17"/>
        <v>375</v>
      </c>
    </row>
    <row r="376" spans="1:24" ht="17.399999999999999" x14ac:dyDescent="0.3">
      <c r="A376" s="11">
        <v>45376</v>
      </c>
      <c r="B376" s="12">
        <v>251095</v>
      </c>
      <c r="C376" s="12" t="s">
        <v>343</v>
      </c>
      <c r="D376" s="12" t="s">
        <v>344</v>
      </c>
      <c r="E376" s="12" t="s">
        <v>345</v>
      </c>
      <c r="F376" s="12" t="s">
        <v>346</v>
      </c>
      <c r="G376" s="12"/>
      <c r="H376" s="12">
        <v>19.45</v>
      </c>
      <c r="I376" s="12">
        <v>4.55</v>
      </c>
      <c r="J376" s="12">
        <v>17.22</v>
      </c>
      <c r="K376" s="12">
        <v>2.23</v>
      </c>
      <c r="L376" s="12">
        <v>45.69</v>
      </c>
      <c r="M376" s="12">
        <v>4</v>
      </c>
      <c r="N376" s="12">
        <v>0</v>
      </c>
      <c r="O376" s="12">
        <v>26</v>
      </c>
      <c r="P376" s="12">
        <v>7</v>
      </c>
      <c r="Q376" s="12">
        <v>0</v>
      </c>
      <c r="R376" s="12">
        <v>4</v>
      </c>
      <c r="S376" s="12">
        <v>27</v>
      </c>
      <c r="T376" s="12">
        <v>0</v>
      </c>
      <c r="U376">
        <f t="shared" si="16"/>
        <v>4738.2400000000016</v>
      </c>
      <c r="V376" s="23">
        <f>'Listado Equipos'!$B$9-W376</f>
        <v>33936.6</v>
      </c>
      <c r="W376">
        <f t="shared" si="15"/>
        <v>1663.3999999999994</v>
      </c>
      <c r="X376">
        <f t="shared" si="17"/>
        <v>376</v>
      </c>
    </row>
    <row r="377" spans="1:24" ht="17.399999999999999" x14ac:dyDescent="0.3">
      <c r="A377" s="11">
        <v>45377</v>
      </c>
      <c r="B377" s="12">
        <v>251095</v>
      </c>
      <c r="C377" s="12" t="s">
        <v>343</v>
      </c>
      <c r="D377" s="12" t="s">
        <v>344</v>
      </c>
      <c r="E377" s="12" t="s">
        <v>345</v>
      </c>
      <c r="F377" s="12" t="s">
        <v>346</v>
      </c>
      <c r="G377" s="12"/>
      <c r="H377" s="12">
        <v>18.420000000000002</v>
      </c>
      <c r="I377" s="12">
        <v>5.58</v>
      </c>
      <c r="J377" s="12">
        <v>16.77</v>
      </c>
      <c r="K377" s="12">
        <v>1.65</v>
      </c>
      <c r="L377" s="12">
        <v>51.99</v>
      </c>
      <c r="M377" s="12">
        <v>4</v>
      </c>
      <c r="N377" s="12">
        <v>0</v>
      </c>
      <c r="O377" s="12">
        <v>92</v>
      </c>
      <c r="P377" s="12">
        <v>9</v>
      </c>
      <c r="Q377" s="12">
        <v>1</v>
      </c>
      <c r="R377" s="12">
        <v>4</v>
      </c>
      <c r="S377" s="12">
        <v>100</v>
      </c>
      <c r="T377" s="12">
        <v>0</v>
      </c>
      <c r="U377">
        <f t="shared" si="16"/>
        <v>4756.6600000000017</v>
      </c>
      <c r="V377" s="23">
        <f>'Listado Equipos'!$B$9-W377</f>
        <v>33954.43</v>
      </c>
      <c r="W377">
        <f t="shared" si="15"/>
        <v>1645.5699999999995</v>
      </c>
      <c r="X377">
        <f t="shared" si="17"/>
        <v>377</v>
      </c>
    </row>
    <row r="378" spans="1:24" ht="17.399999999999999" x14ac:dyDescent="0.3">
      <c r="A378" s="11">
        <v>45378</v>
      </c>
      <c r="B378" s="12">
        <v>251095</v>
      </c>
      <c r="C378" s="12" t="s">
        <v>343</v>
      </c>
      <c r="D378" s="12" t="s">
        <v>344</v>
      </c>
      <c r="E378" s="12" t="s">
        <v>345</v>
      </c>
      <c r="F378" s="12" t="s">
        <v>346</v>
      </c>
      <c r="G378" s="12"/>
      <c r="H378" s="12">
        <v>14.47</v>
      </c>
      <c r="I378" s="12">
        <v>9.5299999999999994</v>
      </c>
      <c r="J378" s="12">
        <v>13.7</v>
      </c>
      <c r="K378" s="12">
        <v>0.77</v>
      </c>
      <c r="L378" s="12">
        <v>46.24</v>
      </c>
      <c r="M378" s="12">
        <v>4</v>
      </c>
      <c r="N378" s="12">
        <v>0</v>
      </c>
      <c r="O378" s="12">
        <v>44</v>
      </c>
      <c r="P378" s="12">
        <v>10</v>
      </c>
      <c r="Q378" s="12">
        <v>0</v>
      </c>
      <c r="R378" s="12">
        <v>0</v>
      </c>
      <c r="S378" s="12">
        <v>49</v>
      </c>
      <c r="T378" s="12">
        <v>0</v>
      </c>
      <c r="U378">
        <f t="shared" si="16"/>
        <v>4771.1300000000019</v>
      </c>
      <c r="V378" s="23">
        <f>'Listado Equipos'!$B$9-W378</f>
        <v>33972.230000000003</v>
      </c>
      <c r="W378">
        <f t="shared" si="15"/>
        <v>1627.7699999999995</v>
      </c>
      <c r="X378">
        <f t="shared" si="17"/>
        <v>378</v>
      </c>
    </row>
    <row r="379" spans="1:24" ht="17.399999999999999" x14ac:dyDescent="0.3">
      <c r="A379" s="11">
        <v>45379</v>
      </c>
      <c r="B379" s="12">
        <v>251095</v>
      </c>
      <c r="C379" s="12" t="s">
        <v>343</v>
      </c>
      <c r="D379" s="12" t="s">
        <v>344</v>
      </c>
      <c r="E379" s="12" t="s">
        <v>345</v>
      </c>
      <c r="F379" s="12" t="s">
        <v>346</v>
      </c>
      <c r="G379" s="12"/>
      <c r="H379" s="12">
        <v>16.829999999999998</v>
      </c>
      <c r="I379" s="12">
        <v>7.17</v>
      </c>
      <c r="J379" s="12">
        <v>15.7</v>
      </c>
      <c r="K379" s="12">
        <v>1.1299999999999999</v>
      </c>
      <c r="L379" s="12">
        <v>59.89</v>
      </c>
      <c r="M379" s="12">
        <v>5</v>
      </c>
      <c r="N379" s="12">
        <v>0</v>
      </c>
      <c r="O379" s="12">
        <v>168</v>
      </c>
      <c r="P379" s="12">
        <v>5</v>
      </c>
      <c r="Q379" s="12">
        <v>0</v>
      </c>
      <c r="R379" s="12">
        <v>1</v>
      </c>
      <c r="S379" s="12">
        <v>190</v>
      </c>
      <c r="T379" s="12">
        <v>0</v>
      </c>
      <c r="U379">
        <f t="shared" si="16"/>
        <v>4787.9600000000019</v>
      </c>
      <c r="V379" s="23">
        <f>'Listado Equipos'!$B$9-W379</f>
        <v>33991.26</v>
      </c>
      <c r="W379">
        <f t="shared" si="15"/>
        <v>1608.7399999999996</v>
      </c>
      <c r="X379">
        <f t="shared" si="17"/>
        <v>379</v>
      </c>
    </row>
    <row r="380" spans="1:24" ht="17.399999999999999" x14ac:dyDescent="0.3">
      <c r="A380" s="11">
        <v>45380</v>
      </c>
      <c r="B380" s="12">
        <v>251095</v>
      </c>
      <c r="C380" s="12" t="s">
        <v>343</v>
      </c>
      <c r="D380" s="12" t="s">
        <v>344</v>
      </c>
      <c r="E380" s="12" t="s">
        <v>345</v>
      </c>
      <c r="F380" s="12" t="s">
        <v>346</v>
      </c>
      <c r="G380" s="12"/>
      <c r="H380" s="12">
        <v>6.28</v>
      </c>
      <c r="I380" s="12">
        <v>17.72</v>
      </c>
      <c r="J380" s="12">
        <v>6.1</v>
      </c>
      <c r="K380" s="12">
        <v>0.18</v>
      </c>
      <c r="L380" s="12">
        <v>18.05</v>
      </c>
      <c r="M380" s="12">
        <v>3</v>
      </c>
      <c r="N380" s="12">
        <v>0</v>
      </c>
      <c r="O380" s="12">
        <v>17</v>
      </c>
      <c r="P380" s="12">
        <v>0</v>
      </c>
      <c r="Q380" s="12">
        <v>2</v>
      </c>
      <c r="R380" s="12">
        <v>0</v>
      </c>
      <c r="S380" s="12">
        <v>18</v>
      </c>
      <c r="T380" s="12">
        <v>0</v>
      </c>
      <c r="U380">
        <f t="shared" si="16"/>
        <v>4794.2400000000016</v>
      </c>
      <c r="V380" s="23">
        <f>'Listado Equipos'!$B$9-W380</f>
        <v>34001.64</v>
      </c>
      <c r="W380">
        <f t="shared" si="15"/>
        <v>1598.3599999999994</v>
      </c>
      <c r="X380">
        <f t="shared" si="17"/>
        <v>380</v>
      </c>
    </row>
    <row r="381" spans="1:24" ht="17.399999999999999" x14ac:dyDescent="0.3">
      <c r="A381" s="11">
        <v>45381</v>
      </c>
      <c r="B381" s="12">
        <v>251095</v>
      </c>
      <c r="C381" s="12" t="s">
        <v>343</v>
      </c>
      <c r="D381" s="12" t="s">
        <v>344</v>
      </c>
      <c r="E381" s="12" t="s">
        <v>345</v>
      </c>
      <c r="F381" s="12" t="s">
        <v>346</v>
      </c>
      <c r="G381" s="12"/>
      <c r="H381" s="12">
        <v>10.73</v>
      </c>
      <c r="I381" s="12">
        <v>13.27</v>
      </c>
      <c r="J381" s="12">
        <v>9.32</v>
      </c>
      <c r="K381" s="12">
        <v>1.42</v>
      </c>
      <c r="L381" s="12">
        <v>34.869999999999997</v>
      </c>
      <c r="M381" s="12">
        <v>5</v>
      </c>
      <c r="N381" s="12">
        <v>0</v>
      </c>
      <c r="O381" s="12">
        <v>37</v>
      </c>
      <c r="P381" s="12">
        <v>2</v>
      </c>
      <c r="Q381" s="12">
        <v>0</v>
      </c>
      <c r="R381" s="12">
        <v>4</v>
      </c>
      <c r="S381" s="12">
        <v>44</v>
      </c>
      <c r="T381" s="12">
        <v>0</v>
      </c>
      <c r="U381">
        <f t="shared" si="16"/>
        <v>4804.9700000000012</v>
      </c>
      <c r="V381" s="23">
        <f>'Listado Equipos'!$B$9-W381</f>
        <v>34017.370000000003</v>
      </c>
      <c r="W381">
        <f t="shared" si="15"/>
        <v>1582.6299999999994</v>
      </c>
      <c r="X381">
        <f t="shared" si="17"/>
        <v>381</v>
      </c>
    </row>
    <row r="382" spans="1:24" ht="17.399999999999999" x14ac:dyDescent="0.3">
      <c r="A382" s="11">
        <v>45382</v>
      </c>
      <c r="B382" s="12">
        <v>251095</v>
      </c>
      <c r="C382" s="12" t="s">
        <v>343</v>
      </c>
      <c r="D382" s="12" t="s">
        <v>344</v>
      </c>
      <c r="E382" s="12" t="s">
        <v>345</v>
      </c>
      <c r="F382" s="12" t="s">
        <v>346</v>
      </c>
      <c r="G382" s="12"/>
      <c r="H382" s="12">
        <v>3.8</v>
      </c>
      <c r="I382" s="12">
        <v>20.2</v>
      </c>
      <c r="J382" s="12">
        <v>2.83</v>
      </c>
      <c r="K382" s="12">
        <v>0.97</v>
      </c>
      <c r="L382" s="12">
        <v>11.58</v>
      </c>
      <c r="M382" s="12">
        <v>6</v>
      </c>
      <c r="N382" s="12">
        <v>0</v>
      </c>
      <c r="O382" s="12">
        <v>34</v>
      </c>
      <c r="P382" s="12">
        <v>3</v>
      </c>
      <c r="Q382" s="12">
        <v>0</v>
      </c>
      <c r="R382" s="12">
        <v>7</v>
      </c>
      <c r="S382" s="12">
        <v>38</v>
      </c>
      <c r="T382" s="12">
        <v>1</v>
      </c>
      <c r="U382">
        <f t="shared" si="16"/>
        <v>4808.7700000000013</v>
      </c>
      <c r="V382" s="23">
        <f>'Listado Equipos'!$B$9-W382</f>
        <v>34029.67</v>
      </c>
      <c r="W382">
        <f t="shared" si="15"/>
        <v>1570.3299999999995</v>
      </c>
      <c r="X382">
        <f t="shared" si="17"/>
        <v>382</v>
      </c>
    </row>
    <row r="383" spans="1:24" ht="17.399999999999999" x14ac:dyDescent="0.3">
      <c r="A383" s="11">
        <v>45383</v>
      </c>
      <c r="B383" s="12">
        <v>251095</v>
      </c>
      <c r="C383" s="12" t="s">
        <v>343</v>
      </c>
      <c r="D383" s="12" t="s">
        <v>344</v>
      </c>
      <c r="E383" s="12" t="s">
        <v>345</v>
      </c>
      <c r="F383" s="12" t="s">
        <v>346</v>
      </c>
      <c r="G383" s="12"/>
      <c r="H383" s="12">
        <v>17.32</v>
      </c>
      <c r="I383" s="12">
        <v>6.68</v>
      </c>
      <c r="J383" s="12">
        <v>16.18</v>
      </c>
      <c r="K383" s="12">
        <v>1.1299999999999999</v>
      </c>
      <c r="L383" s="12">
        <v>51.63</v>
      </c>
      <c r="M383" s="12">
        <v>5</v>
      </c>
      <c r="N383" s="12">
        <v>0</v>
      </c>
      <c r="O383" s="12">
        <v>71</v>
      </c>
      <c r="P383" s="12">
        <v>12</v>
      </c>
      <c r="Q383" s="12">
        <v>2</v>
      </c>
      <c r="R383" s="12">
        <v>0</v>
      </c>
      <c r="S383" s="12">
        <v>78</v>
      </c>
      <c r="T383" s="12">
        <v>0</v>
      </c>
      <c r="U383">
        <f t="shared" si="16"/>
        <v>4826.0900000000011</v>
      </c>
      <c r="V383" s="23">
        <f>'Listado Equipos'!$B$9-W383</f>
        <v>34050.800000000003</v>
      </c>
      <c r="W383">
        <f t="shared" si="15"/>
        <v>1549.1999999999994</v>
      </c>
      <c r="X383">
        <f t="shared" si="17"/>
        <v>383</v>
      </c>
    </row>
    <row r="384" spans="1:24" ht="17.399999999999999" x14ac:dyDescent="0.3">
      <c r="A384" s="11">
        <v>45384</v>
      </c>
      <c r="B384" s="12">
        <v>251095</v>
      </c>
      <c r="C384" s="12" t="s">
        <v>343</v>
      </c>
      <c r="D384" s="12" t="s">
        <v>344</v>
      </c>
      <c r="E384" s="12" t="s">
        <v>345</v>
      </c>
      <c r="F384" s="12" t="s">
        <v>346</v>
      </c>
      <c r="G384" s="12"/>
      <c r="H384" s="12">
        <v>22.28</v>
      </c>
      <c r="I384" s="12">
        <v>1.72</v>
      </c>
      <c r="J384" s="12">
        <v>20.78</v>
      </c>
      <c r="K384" s="12">
        <v>1.5</v>
      </c>
      <c r="L384" s="12">
        <v>59.31</v>
      </c>
      <c r="M384" s="12">
        <v>4</v>
      </c>
      <c r="N384" s="12">
        <v>0</v>
      </c>
      <c r="O384" s="12">
        <v>92</v>
      </c>
      <c r="P384" s="12">
        <v>13</v>
      </c>
      <c r="Q384" s="12">
        <v>3</v>
      </c>
      <c r="R384" s="12">
        <v>2</v>
      </c>
      <c r="S384" s="12">
        <v>97</v>
      </c>
      <c r="T384" s="12">
        <v>0</v>
      </c>
      <c r="U384">
        <f t="shared" si="16"/>
        <v>4848.3700000000008</v>
      </c>
      <c r="V384" s="23">
        <f>'Listado Equipos'!$B$9-W384</f>
        <v>34072.120000000003</v>
      </c>
      <c r="W384">
        <f t="shared" si="15"/>
        <v>1527.8799999999994</v>
      </c>
      <c r="X384">
        <f t="shared" si="17"/>
        <v>384</v>
      </c>
    </row>
    <row r="385" spans="1:24" ht="17.399999999999999" x14ac:dyDescent="0.3">
      <c r="A385" s="11">
        <v>45385</v>
      </c>
      <c r="B385" s="12">
        <v>251095</v>
      </c>
      <c r="C385" s="12" t="s">
        <v>343</v>
      </c>
      <c r="D385" s="12" t="s">
        <v>344</v>
      </c>
      <c r="E385" s="12" t="s">
        <v>345</v>
      </c>
      <c r="F385" s="12" t="s">
        <v>346</v>
      </c>
      <c r="G385" s="12"/>
      <c r="H385" s="12">
        <v>20.98</v>
      </c>
      <c r="I385" s="12">
        <v>3.02</v>
      </c>
      <c r="J385" s="12">
        <v>19.63</v>
      </c>
      <c r="K385" s="12">
        <v>1.35</v>
      </c>
      <c r="L385" s="12">
        <v>69.66</v>
      </c>
      <c r="M385" s="12">
        <v>5</v>
      </c>
      <c r="N385" s="12">
        <v>0</v>
      </c>
      <c r="O385" s="12">
        <v>170</v>
      </c>
      <c r="P385" s="12">
        <v>21</v>
      </c>
      <c r="Q385" s="12">
        <v>3</v>
      </c>
      <c r="R385" s="12">
        <v>1</v>
      </c>
      <c r="S385" s="12">
        <v>192</v>
      </c>
      <c r="T385" s="12">
        <v>0</v>
      </c>
      <c r="U385">
        <f t="shared" si="16"/>
        <v>4869.3500000000004</v>
      </c>
      <c r="V385" s="23">
        <f>'Listado Equipos'!$B$9-W385</f>
        <v>34090.5</v>
      </c>
      <c r="W385">
        <f t="shared" si="15"/>
        <v>1509.4999999999993</v>
      </c>
      <c r="X385">
        <f t="shared" si="17"/>
        <v>385</v>
      </c>
    </row>
    <row r="386" spans="1:24" ht="17.399999999999999" x14ac:dyDescent="0.3">
      <c r="A386" s="11">
        <v>45386</v>
      </c>
      <c r="B386" s="12">
        <v>251095</v>
      </c>
      <c r="C386" s="12" t="s">
        <v>343</v>
      </c>
      <c r="D386" s="12" t="s">
        <v>344</v>
      </c>
      <c r="E386" s="12" t="s">
        <v>345</v>
      </c>
      <c r="F386" s="12" t="s">
        <v>346</v>
      </c>
      <c r="G386" s="12"/>
      <c r="H386" s="12">
        <v>20.170000000000002</v>
      </c>
      <c r="I386" s="12">
        <v>3.83</v>
      </c>
      <c r="J386" s="12">
        <v>17.850000000000001</v>
      </c>
      <c r="K386" s="12">
        <v>2.3199999999999998</v>
      </c>
      <c r="L386" s="12">
        <v>61.21</v>
      </c>
      <c r="M386" s="12">
        <v>5</v>
      </c>
      <c r="N386" s="12">
        <v>0</v>
      </c>
      <c r="O386" s="12">
        <v>131</v>
      </c>
      <c r="P386" s="12">
        <v>7</v>
      </c>
      <c r="Q386" s="12">
        <v>3</v>
      </c>
      <c r="R386" s="12">
        <v>4</v>
      </c>
      <c r="S386" s="12">
        <v>146</v>
      </c>
      <c r="T386" s="12">
        <v>0</v>
      </c>
      <c r="U386">
        <f t="shared" si="16"/>
        <v>4889.5200000000004</v>
      </c>
      <c r="V386" s="23">
        <f>'Listado Equipos'!$B$9-W386</f>
        <v>34110.25</v>
      </c>
      <c r="W386">
        <f t="shared" si="15"/>
        <v>1489.7499999999993</v>
      </c>
      <c r="X386">
        <f t="shared" si="17"/>
        <v>386</v>
      </c>
    </row>
    <row r="387" spans="1:24" ht="17.399999999999999" x14ac:dyDescent="0.3">
      <c r="A387" s="11">
        <v>45387</v>
      </c>
      <c r="B387" s="12">
        <v>251095</v>
      </c>
      <c r="C387" s="12" t="s">
        <v>343</v>
      </c>
      <c r="D387" s="12" t="s">
        <v>344</v>
      </c>
      <c r="E387" s="12" t="s">
        <v>345</v>
      </c>
      <c r="F387" s="12" t="s">
        <v>346</v>
      </c>
      <c r="G387" s="12"/>
      <c r="H387" s="12">
        <v>18.93</v>
      </c>
      <c r="I387" s="12">
        <v>5.07</v>
      </c>
      <c r="J387" s="12">
        <v>17.18</v>
      </c>
      <c r="K387" s="12">
        <v>1.75</v>
      </c>
      <c r="L387" s="12">
        <v>55.79</v>
      </c>
      <c r="M387" s="12">
        <v>5</v>
      </c>
      <c r="N387" s="12">
        <v>0</v>
      </c>
      <c r="O387" s="12">
        <v>109</v>
      </c>
      <c r="P387" s="12">
        <v>6</v>
      </c>
      <c r="Q387" s="12">
        <v>1</v>
      </c>
      <c r="R387" s="12">
        <v>3</v>
      </c>
      <c r="S387" s="12">
        <v>121</v>
      </c>
      <c r="T387" s="12">
        <v>0</v>
      </c>
      <c r="U387">
        <f t="shared" si="16"/>
        <v>4908.4500000000007</v>
      </c>
      <c r="V387" s="23">
        <f>'Listado Equipos'!$B$9-W387</f>
        <v>34114.03</v>
      </c>
      <c r="W387">
        <f t="shared" ref="W387:W450" si="18">LARGE($U$2:$U$501,X387-1)</f>
        <v>1485.9699999999993</v>
      </c>
      <c r="X387">
        <f t="shared" si="17"/>
        <v>387</v>
      </c>
    </row>
    <row r="388" spans="1:24" ht="17.399999999999999" x14ac:dyDescent="0.3">
      <c r="A388" s="11">
        <v>45388</v>
      </c>
      <c r="B388" s="12">
        <v>251095</v>
      </c>
      <c r="C388" s="12" t="s">
        <v>343</v>
      </c>
      <c r="D388" s="12" t="s">
        <v>344</v>
      </c>
      <c r="E388" s="12" t="s">
        <v>345</v>
      </c>
      <c r="F388" s="12" t="s">
        <v>346</v>
      </c>
      <c r="G388" s="12"/>
      <c r="H388" s="12">
        <v>13.05</v>
      </c>
      <c r="I388" s="12">
        <v>10.95</v>
      </c>
      <c r="J388" s="12">
        <v>10.25</v>
      </c>
      <c r="K388" s="12">
        <v>2.8</v>
      </c>
      <c r="L388" s="12">
        <v>33.020000000000003</v>
      </c>
      <c r="M388" s="12">
        <v>5</v>
      </c>
      <c r="N388" s="12">
        <v>0</v>
      </c>
      <c r="O388" s="12">
        <v>45</v>
      </c>
      <c r="P388" s="12">
        <v>4</v>
      </c>
      <c r="Q388" s="12">
        <v>0</v>
      </c>
      <c r="R388" s="12">
        <v>12</v>
      </c>
      <c r="S388" s="12">
        <v>50</v>
      </c>
      <c r="T388" s="12">
        <v>1</v>
      </c>
      <c r="U388">
        <f t="shared" ref="U388:U400" si="19">H388+U387</f>
        <v>4921.5000000000009</v>
      </c>
      <c r="V388" s="23">
        <f>'Listado Equipos'!$B$9-W388</f>
        <v>34131.68</v>
      </c>
      <c r="W388">
        <f t="shared" si="18"/>
        <v>1468.3199999999993</v>
      </c>
      <c r="X388">
        <f t="shared" ref="X388:X400" si="20">X387+1</f>
        <v>388</v>
      </c>
    </row>
    <row r="389" spans="1:24" ht="17.399999999999999" x14ac:dyDescent="0.3">
      <c r="A389" s="11">
        <v>45389</v>
      </c>
      <c r="B389" s="12">
        <v>251095</v>
      </c>
      <c r="C389" s="12" t="s">
        <v>343</v>
      </c>
      <c r="D389" s="12" t="s">
        <v>344</v>
      </c>
      <c r="E389" s="12" t="s">
        <v>345</v>
      </c>
      <c r="F389" s="12" t="s">
        <v>346</v>
      </c>
      <c r="G389" s="12"/>
      <c r="H389" s="12">
        <v>0.7</v>
      </c>
      <c r="I389" s="12">
        <v>23.3</v>
      </c>
      <c r="J389" s="12">
        <v>0.33</v>
      </c>
      <c r="K389" s="12">
        <v>0.37</v>
      </c>
      <c r="L389" s="12">
        <v>0.84</v>
      </c>
      <c r="M389" s="12">
        <v>4</v>
      </c>
      <c r="N389" s="12">
        <v>0</v>
      </c>
      <c r="O389" s="12">
        <v>0</v>
      </c>
      <c r="P389" s="12">
        <v>0</v>
      </c>
      <c r="Q389" s="12">
        <v>0</v>
      </c>
      <c r="R389" s="12">
        <v>1</v>
      </c>
      <c r="S389" s="12">
        <v>0</v>
      </c>
      <c r="T389" s="12">
        <v>0</v>
      </c>
      <c r="U389">
        <f t="shared" si="19"/>
        <v>4922.2000000000007</v>
      </c>
      <c r="V389" s="23">
        <f>'Listado Equipos'!$B$9-W389</f>
        <v>34150.160000000003</v>
      </c>
      <c r="W389">
        <f t="shared" si="18"/>
        <v>1449.8399999999992</v>
      </c>
      <c r="X389">
        <f t="shared" si="20"/>
        <v>389</v>
      </c>
    </row>
    <row r="390" spans="1:24" ht="17.399999999999999" x14ac:dyDescent="0.3">
      <c r="A390" s="11">
        <v>45390</v>
      </c>
      <c r="B390" s="12">
        <v>251095</v>
      </c>
      <c r="C390" s="12" t="s">
        <v>343</v>
      </c>
      <c r="D390" s="12" t="s">
        <v>344</v>
      </c>
      <c r="E390" s="12" t="s">
        <v>345</v>
      </c>
      <c r="F390" s="12" t="s">
        <v>346</v>
      </c>
      <c r="G390" s="12"/>
      <c r="H390" s="12">
        <v>14.97</v>
      </c>
      <c r="I390" s="12">
        <v>9.0299999999999994</v>
      </c>
      <c r="J390" s="12">
        <v>12.57</v>
      </c>
      <c r="K390" s="12">
        <v>2.4</v>
      </c>
      <c r="L390" s="12">
        <v>39.630000000000003</v>
      </c>
      <c r="M390" s="12">
        <v>5</v>
      </c>
      <c r="N390" s="12">
        <v>0</v>
      </c>
      <c r="O390" s="12">
        <v>69</v>
      </c>
      <c r="P390" s="12">
        <v>4</v>
      </c>
      <c r="Q390" s="12">
        <v>2</v>
      </c>
      <c r="R390" s="12">
        <v>6</v>
      </c>
      <c r="S390" s="12">
        <v>77</v>
      </c>
      <c r="T390" s="12">
        <v>1</v>
      </c>
      <c r="U390">
        <f t="shared" si="19"/>
        <v>4937.170000000001</v>
      </c>
      <c r="V390" s="23">
        <f>'Listado Equipos'!$B$9-W390</f>
        <v>34161.629999999997</v>
      </c>
      <c r="W390">
        <f t="shared" si="18"/>
        <v>1438.3699999999992</v>
      </c>
      <c r="X390">
        <f t="shared" si="20"/>
        <v>390</v>
      </c>
    </row>
    <row r="391" spans="1:24" ht="17.399999999999999" x14ac:dyDescent="0.3">
      <c r="A391" s="11">
        <v>45391</v>
      </c>
      <c r="B391" s="12">
        <v>251095</v>
      </c>
      <c r="C391" s="12" t="s">
        <v>343</v>
      </c>
      <c r="D391" s="12" t="s">
        <v>344</v>
      </c>
      <c r="E391" s="12" t="s">
        <v>345</v>
      </c>
      <c r="F391" s="12" t="s">
        <v>346</v>
      </c>
      <c r="G391" s="12"/>
      <c r="H391" s="12">
        <v>22.58</v>
      </c>
      <c r="I391" s="12">
        <v>1.42</v>
      </c>
      <c r="J391" s="12">
        <v>21.6</v>
      </c>
      <c r="K391" s="12">
        <v>0.98</v>
      </c>
      <c r="L391" s="12">
        <v>72.59</v>
      </c>
      <c r="M391" s="12">
        <v>5</v>
      </c>
      <c r="N391" s="12">
        <v>0</v>
      </c>
      <c r="O391" s="12">
        <v>117</v>
      </c>
      <c r="P391" s="12">
        <v>7</v>
      </c>
      <c r="Q391" s="12">
        <v>3</v>
      </c>
      <c r="R391" s="12">
        <v>3</v>
      </c>
      <c r="S391" s="12">
        <v>124</v>
      </c>
      <c r="T391" s="12">
        <v>0</v>
      </c>
      <c r="U391">
        <f t="shared" si="19"/>
        <v>4959.7500000000009</v>
      </c>
      <c r="V391" s="23">
        <f>'Listado Equipos'!$B$9-W391</f>
        <v>34183.85</v>
      </c>
      <c r="W391">
        <f t="shared" si="18"/>
        <v>1416.1499999999992</v>
      </c>
      <c r="X391">
        <f t="shared" si="20"/>
        <v>391</v>
      </c>
    </row>
    <row r="392" spans="1:24" ht="17.399999999999999" x14ac:dyDescent="0.3">
      <c r="A392" s="11">
        <v>45392</v>
      </c>
      <c r="B392" s="12">
        <v>251095</v>
      </c>
      <c r="C392" s="12" t="s">
        <v>343</v>
      </c>
      <c r="D392" s="12" t="s">
        <v>344</v>
      </c>
      <c r="E392" s="12" t="s">
        <v>345</v>
      </c>
      <c r="F392" s="12" t="s">
        <v>346</v>
      </c>
      <c r="G392" s="12"/>
      <c r="H392" s="12">
        <v>14.57</v>
      </c>
      <c r="I392" s="12">
        <v>9.43</v>
      </c>
      <c r="J392" s="12">
        <v>13.8</v>
      </c>
      <c r="K392" s="12">
        <v>0.77</v>
      </c>
      <c r="L392" s="12">
        <v>50.4</v>
      </c>
      <c r="M392" s="12">
        <v>5</v>
      </c>
      <c r="N392" s="12">
        <v>0</v>
      </c>
      <c r="O392" s="12">
        <v>99</v>
      </c>
      <c r="P392" s="12">
        <v>6</v>
      </c>
      <c r="Q392" s="12">
        <v>3</v>
      </c>
      <c r="R392" s="12">
        <v>2</v>
      </c>
      <c r="S392" s="12">
        <v>124</v>
      </c>
      <c r="T392" s="12">
        <v>0</v>
      </c>
      <c r="U392">
        <f t="shared" si="19"/>
        <v>4974.3200000000006</v>
      </c>
      <c r="V392" s="23">
        <f>'Listado Equipos'!$B$9-W392</f>
        <v>34204.32</v>
      </c>
      <c r="W392">
        <f t="shared" si="18"/>
        <v>1395.6799999999992</v>
      </c>
      <c r="X392">
        <f t="shared" si="20"/>
        <v>392</v>
      </c>
    </row>
    <row r="393" spans="1:24" ht="17.399999999999999" x14ac:dyDescent="0.3">
      <c r="A393" s="11">
        <v>45393</v>
      </c>
      <c r="B393" s="12">
        <v>251095</v>
      </c>
      <c r="C393" s="12" t="s">
        <v>343</v>
      </c>
      <c r="D393" s="12" t="s">
        <v>344</v>
      </c>
      <c r="E393" s="12" t="s">
        <v>345</v>
      </c>
      <c r="F393" s="12" t="s">
        <v>346</v>
      </c>
      <c r="G393" s="12"/>
      <c r="H393" s="12">
        <v>21.47</v>
      </c>
      <c r="I393" s="12">
        <v>2.5299999999999998</v>
      </c>
      <c r="J393" s="12">
        <v>20.28</v>
      </c>
      <c r="K393" s="12">
        <v>1.18</v>
      </c>
      <c r="L393" s="12">
        <v>65.239999999999995</v>
      </c>
      <c r="M393" s="12">
        <v>5</v>
      </c>
      <c r="N393" s="12">
        <v>0</v>
      </c>
      <c r="O393" s="12">
        <v>103</v>
      </c>
      <c r="P393" s="12">
        <v>12</v>
      </c>
      <c r="Q393" s="12">
        <v>2</v>
      </c>
      <c r="R393" s="12">
        <v>2</v>
      </c>
      <c r="S393" s="12">
        <v>125</v>
      </c>
      <c r="T393" s="12">
        <v>0</v>
      </c>
      <c r="U393">
        <f t="shared" si="19"/>
        <v>4995.7900000000009</v>
      </c>
      <c r="V393" s="23">
        <f>'Listado Equipos'!$B$9-W393</f>
        <v>34220.89</v>
      </c>
      <c r="W393">
        <f t="shared" si="18"/>
        <v>1379.1099999999992</v>
      </c>
      <c r="X393">
        <f t="shared" si="20"/>
        <v>393</v>
      </c>
    </row>
    <row r="394" spans="1:24" ht="17.399999999999999" x14ac:dyDescent="0.3">
      <c r="A394" s="11">
        <v>45394</v>
      </c>
      <c r="B394" s="12">
        <v>251095</v>
      </c>
      <c r="C394" s="12" t="s">
        <v>343</v>
      </c>
      <c r="D394" s="12" t="s">
        <v>344</v>
      </c>
      <c r="E394" s="12" t="s">
        <v>345</v>
      </c>
      <c r="F394" s="12" t="s">
        <v>346</v>
      </c>
      <c r="G394" s="12"/>
      <c r="H394" s="12">
        <v>22.63</v>
      </c>
      <c r="I394" s="12">
        <v>1.37</v>
      </c>
      <c r="J394" s="12">
        <v>21.85</v>
      </c>
      <c r="K394" s="12">
        <v>0.78</v>
      </c>
      <c r="L394" s="12">
        <v>74.290000000000006</v>
      </c>
      <c r="M394" s="12">
        <v>4</v>
      </c>
      <c r="N394" s="12">
        <v>0</v>
      </c>
      <c r="O394" s="12">
        <v>104</v>
      </c>
      <c r="P394" s="12">
        <v>27</v>
      </c>
      <c r="Q394" s="12">
        <v>0</v>
      </c>
      <c r="R394" s="12">
        <v>3</v>
      </c>
      <c r="S394" s="12">
        <v>117</v>
      </c>
      <c r="T394" s="12">
        <v>0</v>
      </c>
      <c r="U394">
        <f t="shared" si="19"/>
        <v>5018.420000000001</v>
      </c>
      <c r="V394" s="23">
        <f>'Listado Equipos'!$B$9-W394</f>
        <v>34225.82</v>
      </c>
      <c r="W394">
        <f t="shared" si="18"/>
        <v>1374.1799999999992</v>
      </c>
      <c r="X394">
        <f t="shared" si="20"/>
        <v>394</v>
      </c>
    </row>
    <row r="395" spans="1:24" ht="17.399999999999999" x14ac:dyDescent="0.3">
      <c r="A395" s="11">
        <v>45395</v>
      </c>
      <c r="B395" s="12">
        <v>251095</v>
      </c>
      <c r="C395" s="12" t="s">
        <v>343</v>
      </c>
      <c r="D395" s="12" t="s">
        <v>344</v>
      </c>
      <c r="E395" s="12" t="s">
        <v>345</v>
      </c>
      <c r="F395" s="12" t="s">
        <v>346</v>
      </c>
      <c r="G395" s="12"/>
      <c r="H395" s="12">
        <v>3.62</v>
      </c>
      <c r="I395" s="12">
        <v>20.38</v>
      </c>
      <c r="J395" s="12">
        <v>2.78</v>
      </c>
      <c r="K395" s="12">
        <v>0.83</v>
      </c>
      <c r="L395" s="12">
        <v>10.88</v>
      </c>
      <c r="M395" s="12">
        <v>5</v>
      </c>
      <c r="N395" s="12">
        <v>0</v>
      </c>
      <c r="O395" s="12">
        <v>17</v>
      </c>
      <c r="P395" s="12">
        <v>6</v>
      </c>
      <c r="Q395" s="12">
        <v>0</v>
      </c>
      <c r="R395" s="12">
        <v>3</v>
      </c>
      <c r="S395" s="12">
        <v>18</v>
      </c>
      <c r="T395" s="12">
        <v>0</v>
      </c>
      <c r="U395">
        <f t="shared" si="19"/>
        <v>5022.0400000000009</v>
      </c>
      <c r="V395" s="23">
        <f>'Listado Equipos'!$B$9-W395</f>
        <v>34243.79</v>
      </c>
      <c r="W395">
        <f t="shared" si="18"/>
        <v>1356.2099999999991</v>
      </c>
      <c r="X395">
        <f t="shared" si="20"/>
        <v>395</v>
      </c>
    </row>
    <row r="396" spans="1:24" ht="17.399999999999999" x14ac:dyDescent="0.3">
      <c r="A396" s="11">
        <v>45396</v>
      </c>
      <c r="B396" s="12">
        <v>251095</v>
      </c>
      <c r="C396" s="12" t="s">
        <v>343</v>
      </c>
      <c r="D396" s="12" t="s">
        <v>344</v>
      </c>
      <c r="E396" s="12" t="s">
        <v>345</v>
      </c>
      <c r="F396" s="12" t="s">
        <v>346</v>
      </c>
      <c r="G396" s="12"/>
      <c r="H396" s="12">
        <v>9.7200000000000006</v>
      </c>
      <c r="I396" s="12">
        <v>14.28</v>
      </c>
      <c r="J396" s="12">
        <v>8.58</v>
      </c>
      <c r="K396" s="12">
        <v>1.1299999999999999</v>
      </c>
      <c r="L396" s="12">
        <v>30.97</v>
      </c>
      <c r="M396" s="12">
        <v>4</v>
      </c>
      <c r="N396" s="12">
        <v>0</v>
      </c>
      <c r="O396" s="12">
        <v>38</v>
      </c>
      <c r="P396" s="12">
        <v>6</v>
      </c>
      <c r="Q396" s="12">
        <v>1</v>
      </c>
      <c r="R396" s="12">
        <v>4</v>
      </c>
      <c r="S396" s="12">
        <v>42</v>
      </c>
      <c r="T396" s="12">
        <v>1</v>
      </c>
      <c r="U396">
        <f t="shared" si="19"/>
        <v>5031.7600000000011</v>
      </c>
      <c r="V396" s="23">
        <f>'Listado Equipos'!$B$9-W396</f>
        <v>34264.11</v>
      </c>
      <c r="W396">
        <f t="shared" si="18"/>
        <v>1335.8899999999992</v>
      </c>
      <c r="X396">
        <f t="shared" si="20"/>
        <v>396</v>
      </c>
    </row>
    <row r="397" spans="1:24" ht="17.399999999999999" x14ac:dyDescent="0.3">
      <c r="A397" s="11">
        <v>45397</v>
      </c>
      <c r="B397" s="12">
        <v>251095</v>
      </c>
      <c r="C397" s="12" t="s">
        <v>343</v>
      </c>
      <c r="D397" s="12" t="s">
        <v>344</v>
      </c>
      <c r="E397" s="12" t="s">
        <v>345</v>
      </c>
      <c r="F397" s="12" t="s">
        <v>346</v>
      </c>
      <c r="G397" s="12"/>
      <c r="H397" s="12">
        <v>17.38</v>
      </c>
      <c r="I397" s="12">
        <v>6.62</v>
      </c>
      <c r="J397" s="12">
        <v>16.3</v>
      </c>
      <c r="K397" s="12">
        <v>1.08</v>
      </c>
      <c r="L397" s="12">
        <v>62.07</v>
      </c>
      <c r="M397" s="12">
        <v>5</v>
      </c>
      <c r="N397" s="12">
        <v>0</v>
      </c>
      <c r="O397" s="12">
        <v>157</v>
      </c>
      <c r="P397" s="12">
        <v>15</v>
      </c>
      <c r="Q397" s="12">
        <v>0</v>
      </c>
      <c r="R397" s="12">
        <v>2</v>
      </c>
      <c r="S397" s="12">
        <v>183</v>
      </c>
      <c r="T397" s="12">
        <v>0</v>
      </c>
      <c r="U397">
        <f t="shared" si="19"/>
        <v>5049.1400000000012</v>
      </c>
      <c r="V397" s="23">
        <f>'Listado Equipos'!$B$9-W397</f>
        <v>34286.31</v>
      </c>
      <c r="W397">
        <f t="shared" si="18"/>
        <v>1313.6899999999991</v>
      </c>
      <c r="X397">
        <f t="shared" si="20"/>
        <v>397</v>
      </c>
    </row>
    <row r="398" spans="1:24" ht="17.399999999999999" x14ac:dyDescent="0.3">
      <c r="A398" s="11">
        <v>45398</v>
      </c>
      <c r="B398" s="12">
        <v>251095</v>
      </c>
      <c r="C398" s="12" t="s">
        <v>343</v>
      </c>
      <c r="D398" s="12" t="s">
        <v>344</v>
      </c>
      <c r="E398" s="12" t="s">
        <v>345</v>
      </c>
      <c r="F398" s="12" t="s">
        <v>346</v>
      </c>
      <c r="G398" s="12"/>
      <c r="H398" s="12">
        <v>21.97</v>
      </c>
      <c r="I398" s="12">
        <v>2.0299999999999998</v>
      </c>
      <c r="J398" s="12">
        <v>20.78</v>
      </c>
      <c r="K398" s="12">
        <v>1.18</v>
      </c>
      <c r="L398" s="12">
        <v>66.94</v>
      </c>
      <c r="M398" s="12">
        <v>5</v>
      </c>
      <c r="N398" s="12">
        <v>0</v>
      </c>
      <c r="O398" s="12">
        <v>151</v>
      </c>
      <c r="P398" s="12">
        <v>13</v>
      </c>
      <c r="Q398" s="12">
        <v>4</v>
      </c>
      <c r="R398" s="12">
        <v>1</v>
      </c>
      <c r="S398" s="12">
        <v>175</v>
      </c>
      <c r="T398" s="12">
        <v>0</v>
      </c>
      <c r="U398">
        <f t="shared" si="19"/>
        <v>5071.1100000000015</v>
      </c>
      <c r="V398" s="23">
        <f>'Listado Equipos'!$B$9-W398</f>
        <v>34304.26</v>
      </c>
      <c r="W398">
        <f t="shared" si="18"/>
        <v>1295.7399999999991</v>
      </c>
      <c r="X398">
        <f t="shared" si="20"/>
        <v>398</v>
      </c>
    </row>
    <row r="399" spans="1:24" ht="17.399999999999999" x14ac:dyDescent="0.3">
      <c r="A399" s="11">
        <v>45399</v>
      </c>
      <c r="B399" s="12">
        <v>251095</v>
      </c>
      <c r="C399" s="12" t="s">
        <v>343</v>
      </c>
      <c r="D399" s="12" t="s">
        <v>344</v>
      </c>
      <c r="E399" s="12" t="s">
        <v>345</v>
      </c>
      <c r="F399" s="12" t="s">
        <v>346</v>
      </c>
      <c r="G399" s="12"/>
      <c r="H399" s="12">
        <v>22.18</v>
      </c>
      <c r="I399" s="12">
        <v>1.82</v>
      </c>
      <c r="J399" s="12">
        <v>20.48</v>
      </c>
      <c r="K399" s="12">
        <v>1.7</v>
      </c>
      <c r="L399" s="12">
        <v>70.48</v>
      </c>
      <c r="M399" s="12">
        <v>5</v>
      </c>
      <c r="N399" s="12">
        <v>0</v>
      </c>
      <c r="O399" s="12">
        <v>185</v>
      </c>
      <c r="P399" s="12">
        <v>17</v>
      </c>
      <c r="Q399" s="12">
        <v>3</v>
      </c>
      <c r="R399" s="12">
        <v>2</v>
      </c>
      <c r="S399" s="12">
        <v>215</v>
      </c>
      <c r="T399" s="12">
        <v>0</v>
      </c>
      <c r="U399">
        <f t="shared" si="19"/>
        <v>5093.2900000000018</v>
      </c>
      <c r="V399" s="23">
        <f>'Listado Equipos'!$B$9-W399</f>
        <v>34322.11</v>
      </c>
      <c r="W399">
        <f t="shared" si="18"/>
        <v>1277.8899999999992</v>
      </c>
      <c r="X399">
        <f t="shared" si="20"/>
        <v>399</v>
      </c>
    </row>
    <row r="400" spans="1:24" ht="17.399999999999999" x14ac:dyDescent="0.3">
      <c r="A400" s="11">
        <v>45400</v>
      </c>
      <c r="B400" s="12">
        <v>251095</v>
      </c>
      <c r="C400" s="12" t="s">
        <v>343</v>
      </c>
      <c r="D400" s="12" t="s">
        <v>344</v>
      </c>
      <c r="E400" s="12" t="s">
        <v>345</v>
      </c>
      <c r="F400" s="12" t="s">
        <v>346</v>
      </c>
      <c r="G400" s="12"/>
      <c r="H400" s="12">
        <v>22.45</v>
      </c>
      <c r="I400" s="12">
        <v>1.55</v>
      </c>
      <c r="J400" s="12">
        <v>20.58</v>
      </c>
      <c r="K400" s="12">
        <v>1.87</v>
      </c>
      <c r="L400" s="12">
        <v>72.69</v>
      </c>
      <c r="M400" s="12">
        <v>5</v>
      </c>
      <c r="N400" s="12">
        <v>0</v>
      </c>
      <c r="O400" s="12">
        <v>207</v>
      </c>
      <c r="P400" s="12">
        <v>15</v>
      </c>
      <c r="Q400" s="12">
        <v>4</v>
      </c>
      <c r="R400" s="12">
        <v>2</v>
      </c>
      <c r="S400" s="12">
        <v>248</v>
      </c>
      <c r="T400" s="12">
        <v>0</v>
      </c>
      <c r="U400">
        <f t="shared" si="19"/>
        <v>5115.7400000000016</v>
      </c>
      <c r="V400" s="23">
        <f>'Listado Equipos'!$B$9-W400</f>
        <v>34333.46</v>
      </c>
      <c r="W400">
        <f t="shared" si="18"/>
        <v>1266.5399999999993</v>
      </c>
      <c r="X400">
        <f t="shared" si="20"/>
        <v>400</v>
      </c>
    </row>
    <row r="401" spans="1:24" ht="17.399999999999999" x14ac:dyDescent="0.3">
      <c r="A401" s="11">
        <v>45401</v>
      </c>
      <c r="B401" s="12">
        <v>251095</v>
      </c>
      <c r="C401" s="12" t="s">
        <v>343</v>
      </c>
      <c r="D401" s="12" t="s">
        <v>344</v>
      </c>
      <c r="E401" s="12" t="s">
        <v>345</v>
      </c>
      <c r="F401" s="12" t="s">
        <v>346</v>
      </c>
      <c r="G401" s="12"/>
      <c r="H401" s="12">
        <v>21.82</v>
      </c>
      <c r="I401" s="12">
        <v>2.1800000000000002</v>
      </c>
      <c r="J401" s="12">
        <v>20.45</v>
      </c>
      <c r="K401" s="12">
        <v>1.37</v>
      </c>
      <c r="L401" s="12">
        <v>66.45</v>
      </c>
      <c r="M401" s="12">
        <v>4</v>
      </c>
      <c r="N401" s="12">
        <v>0</v>
      </c>
      <c r="O401" s="12">
        <v>98</v>
      </c>
      <c r="P401" s="12">
        <v>14</v>
      </c>
      <c r="Q401" s="12">
        <v>5</v>
      </c>
      <c r="R401" s="12">
        <v>1</v>
      </c>
      <c r="S401" s="12">
        <v>104</v>
      </c>
      <c r="T401" s="12">
        <v>0</v>
      </c>
      <c r="U401">
        <f t="shared" ref="U401:U464" si="21">H401+U400</f>
        <v>5137.5600000000013</v>
      </c>
      <c r="V401" s="23">
        <f>'Listado Equipos'!$B$9-W401</f>
        <v>34343.83</v>
      </c>
      <c r="W401">
        <f t="shared" si="18"/>
        <v>1256.1699999999994</v>
      </c>
      <c r="X401">
        <f t="shared" ref="X401:X464" si="22">X400+1</f>
        <v>401</v>
      </c>
    </row>
    <row r="402" spans="1:24" ht="17.399999999999999" x14ac:dyDescent="0.3">
      <c r="A402" s="11">
        <v>45402</v>
      </c>
      <c r="B402" s="12">
        <v>251095</v>
      </c>
      <c r="C402" s="12" t="s">
        <v>343</v>
      </c>
      <c r="D402" s="12" t="s">
        <v>344</v>
      </c>
      <c r="E402" s="12" t="s">
        <v>345</v>
      </c>
      <c r="F402" s="12" t="s">
        <v>346</v>
      </c>
      <c r="G402" s="12"/>
      <c r="H402" s="12">
        <v>18</v>
      </c>
      <c r="I402" s="12">
        <v>6</v>
      </c>
      <c r="J402" s="12">
        <v>15.92</v>
      </c>
      <c r="K402" s="12">
        <v>2.08</v>
      </c>
      <c r="L402" s="12">
        <v>69.84</v>
      </c>
      <c r="M402" s="12">
        <v>6</v>
      </c>
      <c r="N402" s="12">
        <v>0</v>
      </c>
      <c r="O402" s="12">
        <v>275</v>
      </c>
      <c r="P402" s="12">
        <v>12</v>
      </c>
      <c r="Q402" s="12">
        <v>2</v>
      </c>
      <c r="R402" s="12">
        <v>7</v>
      </c>
      <c r="S402" s="12">
        <v>318</v>
      </c>
      <c r="T402" s="12">
        <v>1</v>
      </c>
      <c r="U402">
        <f t="shared" si="21"/>
        <v>5155.5600000000013</v>
      </c>
      <c r="V402" s="23">
        <f>'Listado Equipos'!$B$9-W402</f>
        <v>34364.160000000003</v>
      </c>
      <c r="W402">
        <f t="shared" si="18"/>
        <v>1235.8399999999995</v>
      </c>
      <c r="X402">
        <f t="shared" si="22"/>
        <v>402</v>
      </c>
    </row>
    <row r="403" spans="1:24" ht="17.399999999999999" x14ac:dyDescent="0.3">
      <c r="A403" s="11">
        <v>45403</v>
      </c>
      <c r="B403" s="12">
        <v>251095</v>
      </c>
      <c r="C403" s="12" t="s">
        <v>343</v>
      </c>
      <c r="D403" s="12" t="s">
        <v>344</v>
      </c>
      <c r="E403" s="12" t="s">
        <v>345</v>
      </c>
      <c r="F403" s="12" t="s">
        <v>346</v>
      </c>
      <c r="G403" s="12"/>
      <c r="H403" s="12">
        <v>0.08</v>
      </c>
      <c r="I403" s="12">
        <v>23.92</v>
      </c>
      <c r="J403" s="12">
        <v>0.08</v>
      </c>
      <c r="K403" s="12">
        <v>0</v>
      </c>
      <c r="L403" s="12">
        <v>0.27</v>
      </c>
      <c r="M403" s="12">
        <v>0</v>
      </c>
      <c r="N403" s="12">
        <v>0</v>
      </c>
      <c r="O403" s="12">
        <v>0</v>
      </c>
      <c r="P403" s="12">
        <v>0</v>
      </c>
      <c r="Q403" s="12">
        <v>0</v>
      </c>
      <c r="R403" s="12">
        <v>0</v>
      </c>
      <c r="S403" s="12">
        <v>0</v>
      </c>
      <c r="T403" s="12">
        <v>0</v>
      </c>
      <c r="U403">
        <f t="shared" si="21"/>
        <v>5155.6400000000012</v>
      </c>
      <c r="V403" s="23">
        <f>'Listado Equipos'!$B$9-W403</f>
        <v>34385.910000000003</v>
      </c>
      <c r="W403">
        <f t="shared" si="18"/>
        <v>1214.0899999999995</v>
      </c>
      <c r="X403">
        <f t="shared" si="22"/>
        <v>403</v>
      </c>
    </row>
    <row r="404" spans="1:24" ht="17.399999999999999" x14ac:dyDescent="0.3">
      <c r="A404" s="11">
        <v>45404</v>
      </c>
      <c r="B404" s="12">
        <v>251095</v>
      </c>
      <c r="C404" s="12" t="s">
        <v>343</v>
      </c>
      <c r="D404" s="12" t="s">
        <v>344</v>
      </c>
      <c r="E404" s="12" t="s">
        <v>345</v>
      </c>
      <c r="F404" s="12" t="s">
        <v>346</v>
      </c>
      <c r="G404" s="12"/>
      <c r="H404" s="12">
        <v>15.4</v>
      </c>
      <c r="I404" s="12">
        <v>8.6</v>
      </c>
      <c r="J404" s="12">
        <v>14.12</v>
      </c>
      <c r="K404" s="12">
        <v>1.28</v>
      </c>
      <c r="L404" s="12">
        <v>49.63</v>
      </c>
      <c r="M404" s="12">
        <v>5</v>
      </c>
      <c r="N404" s="12">
        <v>0</v>
      </c>
      <c r="O404" s="12">
        <v>119</v>
      </c>
      <c r="P404" s="12">
        <v>9</v>
      </c>
      <c r="Q404" s="12">
        <v>2</v>
      </c>
      <c r="R404" s="12">
        <v>3</v>
      </c>
      <c r="S404" s="12">
        <v>139</v>
      </c>
      <c r="T404" s="12">
        <v>0</v>
      </c>
      <c r="U404">
        <f t="shared" si="21"/>
        <v>5171.0400000000009</v>
      </c>
      <c r="V404" s="23">
        <f>'Listado Equipos'!$B$9-W404</f>
        <v>34405.19</v>
      </c>
      <c r="W404">
        <f t="shared" si="18"/>
        <v>1194.8099999999995</v>
      </c>
      <c r="X404">
        <f t="shared" si="22"/>
        <v>404</v>
      </c>
    </row>
    <row r="405" spans="1:24" ht="17.399999999999999" x14ac:dyDescent="0.3">
      <c r="A405" s="11">
        <v>45405</v>
      </c>
      <c r="B405" s="12">
        <v>251095</v>
      </c>
      <c r="C405" s="12" t="s">
        <v>343</v>
      </c>
      <c r="D405" s="12" t="s">
        <v>344</v>
      </c>
      <c r="E405" s="12" t="s">
        <v>345</v>
      </c>
      <c r="F405" s="12" t="s">
        <v>346</v>
      </c>
      <c r="G405" s="12"/>
      <c r="H405" s="12">
        <v>18.78</v>
      </c>
      <c r="I405" s="12">
        <v>5.22</v>
      </c>
      <c r="J405" s="12">
        <v>17.420000000000002</v>
      </c>
      <c r="K405" s="12">
        <v>1.37</v>
      </c>
      <c r="L405" s="12">
        <v>50</v>
      </c>
      <c r="M405" s="12">
        <v>4</v>
      </c>
      <c r="N405" s="12">
        <v>0</v>
      </c>
      <c r="O405" s="12">
        <v>45</v>
      </c>
      <c r="P405" s="12">
        <v>4</v>
      </c>
      <c r="Q405" s="12">
        <v>0</v>
      </c>
      <c r="R405" s="12">
        <v>3</v>
      </c>
      <c r="S405" s="12">
        <v>49</v>
      </c>
      <c r="T405" s="12">
        <v>0</v>
      </c>
      <c r="U405">
        <f t="shared" si="21"/>
        <v>5189.8200000000006</v>
      </c>
      <c r="V405" s="23">
        <f>'Listado Equipos'!$B$9-W405</f>
        <v>34428.04</v>
      </c>
      <c r="W405">
        <f t="shared" si="18"/>
        <v>1171.9599999999996</v>
      </c>
      <c r="X405">
        <f t="shared" si="22"/>
        <v>405</v>
      </c>
    </row>
    <row r="406" spans="1:24" ht="17.399999999999999" x14ac:dyDescent="0.3">
      <c r="A406" s="11">
        <v>45406</v>
      </c>
      <c r="B406" s="12">
        <v>251095</v>
      </c>
      <c r="C406" s="12" t="s">
        <v>343</v>
      </c>
      <c r="D406" s="12" t="s">
        <v>344</v>
      </c>
      <c r="E406" s="12" t="s">
        <v>345</v>
      </c>
      <c r="F406" s="12" t="s">
        <v>346</v>
      </c>
      <c r="G406" s="12"/>
      <c r="H406" s="12">
        <v>19.05</v>
      </c>
      <c r="I406" s="12">
        <v>4.95</v>
      </c>
      <c r="J406" s="12">
        <v>16.23</v>
      </c>
      <c r="K406" s="12">
        <v>2.82</v>
      </c>
      <c r="L406" s="12">
        <v>46.41</v>
      </c>
      <c r="M406" s="12">
        <v>4</v>
      </c>
      <c r="N406" s="12">
        <v>0</v>
      </c>
      <c r="O406" s="12">
        <v>49</v>
      </c>
      <c r="P406" s="12">
        <v>4</v>
      </c>
      <c r="Q406" s="12">
        <v>0</v>
      </c>
      <c r="R406" s="12">
        <v>17</v>
      </c>
      <c r="S406" s="12">
        <v>57</v>
      </c>
      <c r="T406" s="12">
        <v>3</v>
      </c>
      <c r="U406">
        <f t="shared" si="21"/>
        <v>5208.8700000000008</v>
      </c>
      <c r="V406" s="23">
        <f>'Listado Equipos'!$B$9-W406</f>
        <v>34449.29</v>
      </c>
      <c r="W406">
        <f t="shared" si="18"/>
        <v>1150.7099999999996</v>
      </c>
      <c r="X406">
        <f t="shared" si="22"/>
        <v>406</v>
      </c>
    </row>
    <row r="407" spans="1:24" ht="17.399999999999999" x14ac:dyDescent="0.3">
      <c r="A407" s="11">
        <v>45407</v>
      </c>
      <c r="B407" s="12">
        <v>251095</v>
      </c>
      <c r="C407" s="12" t="s">
        <v>343</v>
      </c>
      <c r="D407" s="12" t="s">
        <v>344</v>
      </c>
      <c r="E407" s="12" t="s">
        <v>345</v>
      </c>
      <c r="F407" s="12" t="s">
        <v>346</v>
      </c>
      <c r="G407" s="12"/>
      <c r="H407" s="12">
        <v>21.75</v>
      </c>
      <c r="I407" s="12">
        <v>2.25</v>
      </c>
      <c r="J407" s="12">
        <v>20.83</v>
      </c>
      <c r="K407" s="12">
        <v>0.92</v>
      </c>
      <c r="L407" s="12">
        <v>70.599999999999994</v>
      </c>
      <c r="M407" s="12">
        <v>4</v>
      </c>
      <c r="N407" s="12">
        <v>0</v>
      </c>
      <c r="O407" s="12">
        <v>121</v>
      </c>
      <c r="P407" s="12">
        <v>19</v>
      </c>
      <c r="Q407" s="12">
        <v>3</v>
      </c>
      <c r="R407" s="12">
        <v>2</v>
      </c>
      <c r="S407" s="12">
        <v>136</v>
      </c>
      <c r="T407" s="12">
        <v>0</v>
      </c>
      <c r="U407">
        <f t="shared" si="21"/>
        <v>5230.6200000000008</v>
      </c>
      <c r="V407" s="23">
        <f>'Listado Equipos'!$B$9-W407</f>
        <v>34466.26</v>
      </c>
      <c r="W407">
        <f t="shared" si="18"/>
        <v>1133.7399999999996</v>
      </c>
      <c r="X407">
        <f t="shared" si="22"/>
        <v>407</v>
      </c>
    </row>
    <row r="408" spans="1:24" ht="17.399999999999999" x14ac:dyDescent="0.3">
      <c r="A408" s="11">
        <v>45408</v>
      </c>
      <c r="B408" s="12">
        <v>251095</v>
      </c>
      <c r="C408" s="12" t="s">
        <v>343</v>
      </c>
      <c r="D408" s="12" t="s">
        <v>344</v>
      </c>
      <c r="E408" s="12" t="s">
        <v>345</v>
      </c>
      <c r="F408" s="12" t="s">
        <v>346</v>
      </c>
      <c r="G408" s="12"/>
      <c r="H408" s="12">
        <v>6.05</v>
      </c>
      <c r="I408" s="12">
        <v>17.95</v>
      </c>
      <c r="J408" s="12">
        <v>5.28</v>
      </c>
      <c r="K408" s="12">
        <v>0.77</v>
      </c>
      <c r="L408" s="12">
        <v>16.38</v>
      </c>
      <c r="M408" s="12">
        <v>4</v>
      </c>
      <c r="N408" s="12">
        <v>0</v>
      </c>
      <c r="O408" s="12">
        <v>18</v>
      </c>
      <c r="P408" s="12">
        <v>2</v>
      </c>
      <c r="Q408" s="12">
        <v>0</v>
      </c>
      <c r="R408" s="12">
        <v>5</v>
      </c>
      <c r="S408" s="12">
        <v>20</v>
      </c>
      <c r="T408" s="12">
        <v>0</v>
      </c>
      <c r="U408">
        <f t="shared" si="21"/>
        <v>5236.670000000001</v>
      </c>
      <c r="V408" s="23">
        <f>'Listado Equipos'!$B$9-W408</f>
        <v>34474.43</v>
      </c>
      <c r="W408">
        <f t="shared" si="18"/>
        <v>1125.5699999999995</v>
      </c>
      <c r="X408">
        <f t="shared" si="22"/>
        <v>408</v>
      </c>
    </row>
    <row r="409" spans="1:24" ht="17.399999999999999" x14ac:dyDescent="0.3">
      <c r="A409" s="11">
        <v>45409</v>
      </c>
      <c r="B409" s="12">
        <v>251095</v>
      </c>
      <c r="C409" s="12" t="s">
        <v>343</v>
      </c>
      <c r="D409" s="12" t="s">
        <v>344</v>
      </c>
      <c r="E409" s="12" t="s">
        <v>345</v>
      </c>
      <c r="F409" s="12" t="s">
        <v>346</v>
      </c>
      <c r="G409" s="12"/>
      <c r="H409" s="12">
        <v>0</v>
      </c>
      <c r="I409" s="12">
        <v>24</v>
      </c>
      <c r="J409" s="12">
        <v>0</v>
      </c>
      <c r="K409" s="12">
        <v>0</v>
      </c>
      <c r="L409" s="12">
        <v>0</v>
      </c>
      <c r="M409" s="12">
        <v>0</v>
      </c>
      <c r="N409" s="12">
        <v>0</v>
      </c>
      <c r="O409" s="12">
        <v>0</v>
      </c>
      <c r="P409" s="12">
        <v>0</v>
      </c>
      <c r="Q409" s="12">
        <v>0</v>
      </c>
      <c r="R409" s="12">
        <v>0</v>
      </c>
      <c r="S409" s="12">
        <v>0</v>
      </c>
      <c r="T409" s="12">
        <v>0</v>
      </c>
      <c r="U409">
        <f t="shared" si="21"/>
        <v>5236.670000000001</v>
      </c>
      <c r="V409" s="23">
        <f>'Listado Equipos'!$B$9-W409</f>
        <v>34480.36</v>
      </c>
      <c r="W409">
        <f t="shared" si="18"/>
        <v>1119.6399999999994</v>
      </c>
      <c r="X409">
        <f t="shared" si="22"/>
        <v>409</v>
      </c>
    </row>
    <row r="410" spans="1:24" ht="17.399999999999999" x14ac:dyDescent="0.3">
      <c r="A410" s="11">
        <v>45410</v>
      </c>
      <c r="B410" s="12">
        <v>251095</v>
      </c>
      <c r="C410" s="12" t="s">
        <v>343</v>
      </c>
      <c r="D410" s="12" t="s">
        <v>344</v>
      </c>
      <c r="E410" s="12" t="s">
        <v>345</v>
      </c>
      <c r="F410" s="12" t="s">
        <v>346</v>
      </c>
      <c r="G410" s="12"/>
      <c r="H410" s="12">
        <v>0</v>
      </c>
      <c r="I410" s="12">
        <v>24</v>
      </c>
      <c r="J410" s="12">
        <v>0</v>
      </c>
      <c r="K410" s="12">
        <v>0</v>
      </c>
      <c r="L410" s="12">
        <v>0</v>
      </c>
      <c r="M410" s="12">
        <v>0</v>
      </c>
      <c r="N410" s="12">
        <v>0</v>
      </c>
      <c r="O410" s="12">
        <v>0</v>
      </c>
      <c r="P410" s="12">
        <v>0</v>
      </c>
      <c r="Q410" s="12">
        <v>0</v>
      </c>
      <c r="R410" s="12">
        <v>0</v>
      </c>
      <c r="S410" s="12">
        <v>0</v>
      </c>
      <c r="T410" s="12">
        <v>0</v>
      </c>
      <c r="U410">
        <f t="shared" si="21"/>
        <v>5236.670000000001</v>
      </c>
      <c r="V410" s="23">
        <f>'Listado Equipos'!$B$9-W410</f>
        <v>34480.36</v>
      </c>
      <c r="W410">
        <f t="shared" si="18"/>
        <v>1119.6399999999994</v>
      </c>
      <c r="X410">
        <f t="shared" si="22"/>
        <v>410</v>
      </c>
    </row>
    <row r="411" spans="1:24" ht="17.399999999999999" x14ac:dyDescent="0.3">
      <c r="A411" s="11">
        <v>45411</v>
      </c>
      <c r="B411" s="12">
        <v>251095</v>
      </c>
      <c r="C411" s="12" t="s">
        <v>343</v>
      </c>
      <c r="D411" s="12" t="s">
        <v>344</v>
      </c>
      <c r="E411" s="12" t="s">
        <v>345</v>
      </c>
      <c r="F411" s="12" t="s">
        <v>346</v>
      </c>
      <c r="G411" s="12"/>
      <c r="H411" s="12">
        <v>0</v>
      </c>
      <c r="I411" s="12">
        <v>24</v>
      </c>
      <c r="J411" s="12">
        <v>0</v>
      </c>
      <c r="K411" s="12">
        <v>0</v>
      </c>
      <c r="L411" s="12">
        <v>0</v>
      </c>
      <c r="M411" s="12">
        <v>0</v>
      </c>
      <c r="N411" s="12">
        <v>0</v>
      </c>
      <c r="O411" s="12">
        <v>0</v>
      </c>
      <c r="P411" s="12">
        <v>0</v>
      </c>
      <c r="Q411" s="12">
        <v>0</v>
      </c>
      <c r="R411" s="12">
        <v>0</v>
      </c>
      <c r="S411" s="12">
        <v>0</v>
      </c>
      <c r="T411" s="12">
        <v>0</v>
      </c>
      <c r="U411">
        <f t="shared" si="21"/>
        <v>5236.670000000001</v>
      </c>
      <c r="V411" s="23">
        <f>'Listado Equipos'!$B$9-W411</f>
        <v>34486.18</v>
      </c>
      <c r="W411">
        <f t="shared" si="18"/>
        <v>1113.8199999999995</v>
      </c>
      <c r="X411">
        <f t="shared" si="22"/>
        <v>411</v>
      </c>
    </row>
    <row r="412" spans="1:24" ht="17.399999999999999" x14ac:dyDescent="0.3">
      <c r="A412" s="11">
        <v>45412</v>
      </c>
      <c r="B412" s="12">
        <v>251095</v>
      </c>
      <c r="C412" s="12" t="s">
        <v>343</v>
      </c>
      <c r="D412" s="12" t="s">
        <v>344</v>
      </c>
      <c r="E412" s="12" t="s">
        <v>345</v>
      </c>
      <c r="F412" s="12" t="s">
        <v>346</v>
      </c>
      <c r="G412" s="12"/>
      <c r="H412" s="12">
        <v>7.0000000000000007E-2</v>
      </c>
      <c r="I412" s="12">
        <v>23.93</v>
      </c>
      <c r="J412" s="12">
        <v>0</v>
      </c>
      <c r="K412" s="12">
        <v>7.0000000000000007E-2</v>
      </c>
      <c r="L412" s="12">
        <v>0</v>
      </c>
      <c r="M412" s="12">
        <v>0</v>
      </c>
      <c r="N412" s="12">
        <v>0</v>
      </c>
      <c r="O412" s="12">
        <v>0</v>
      </c>
      <c r="P412" s="12">
        <v>0</v>
      </c>
      <c r="Q412" s="12">
        <v>0</v>
      </c>
      <c r="R412" s="12">
        <v>0</v>
      </c>
      <c r="S412" s="12">
        <v>0</v>
      </c>
      <c r="T412" s="12">
        <v>0</v>
      </c>
      <c r="U412">
        <f t="shared" si="21"/>
        <v>5236.7400000000007</v>
      </c>
      <c r="V412" s="23">
        <f>'Listado Equipos'!$B$9-W412</f>
        <v>34486.26</v>
      </c>
      <c r="W412">
        <f t="shared" si="18"/>
        <v>1113.7399999999996</v>
      </c>
      <c r="X412">
        <f t="shared" si="22"/>
        <v>412</v>
      </c>
    </row>
    <row r="413" spans="1:24" ht="17.399999999999999" x14ac:dyDescent="0.3">
      <c r="A413" s="11">
        <v>45413</v>
      </c>
      <c r="B413" s="12">
        <v>251095</v>
      </c>
      <c r="C413" s="12" t="s">
        <v>343</v>
      </c>
      <c r="D413" s="12" t="s">
        <v>344</v>
      </c>
      <c r="E413" s="12" t="s">
        <v>345</v>
      </c>
      <c r="F413" s="12" t="s">
        <v>346</v>
      </c>
      <c r="G413" s="12"/>
      <c r="H413" s="12">
        <v>0</v>
      </c>
      <c r="I413" s="12">
        <v>24</v>
      </c>
      <c r="J413" s="12">
        <v>0</v>
      </c>
      <c r="K413" s="12">
        <v>0</v>
      </c>
      <c r="L413" s="12">
        <v>0</v>
      </c>
      <c r="M413" s="12">
        <v>0</v>
      </c>
      <c r="N413" s="12">
        <v>0</v>
      </c>
      <c r="O413" s="12">
        <v>0</v>
      </c>
      <c r="P413" s="12">
        <v>0</v>
      </c>
      <c r="Q413" s="12">
        <v>0</v>
      </c>
      <c r="R413" s="12">
        <v>0</v>
      </c>
      <c r="S413" s="12">
        <v>0</v>
      </c>
      <c r="T413" s="12">
        <v>0</v>
      </c>
      <c r="U413">
        <f t="shared" si="21"/>
        <v>5236.7400000000007</v>
      </c>
      <c r="V413" s="23">
        <f>'Listado Equipos'!$B$9-W413</f>
        <v>34486.26</v>
      </c>
      <c r="W413">
        <f t="shared" si="18"/>
        <v>1113.7399999999996</v>
      </c>
      <c r="X413">
        <f t="shared" si="22"/>
        <v>413</v>
      </c>
    </row>
    <row r="414" spans="1:24" ht="17.399999999999999" x14ac:dyDescent="0.3">
      <c r="A414" s="11">
        <v>45415</v>
      </c>
      <c r="B414" s="12">
        <v>251095</v>
      </c>
      <c r="C414" s="12" t="s">
        <v>343</v>
      </c>
      <c r="D414" s="12" t="s">
        <v>344</v>
      </c>
      <c r="E414" s="12" t="s">
        <v>345</v>
      </c>
      <c r="F414" s="12" t="s">
        <v>346</v>
      </c>
      <c r="G414" s="12"/>
      <c r="H414" s="12">
        <v>15.03</v>
      </c>
      <c r="I414" s="12">
        <v>8.9700000000000006</v>
      </c>
      <c r="J414" s="12">
        <v>12.85</v>
      </c>
      <c r="K414" s="12">
        <v>2.1800000000000002</v>
      </c>
      <c r="L414" s="12">
        <v>36.64</v>
      </c>
      <c r="M414" s="12">
        <v>5</v>
      </c>
      <c r="N414" s="12">
        <v>0</v>
      </c>
      <c r="O414" s="12">
        <v>58</v>
      </c>
      <c r="P414" s="12">
        <v>4</v>
      </c>
      <c r="Q414" s="12">
        <v>0</v>
      </c>
      <c r="R414" s="12">
        <v>3</v>
      </c>
      <c r="S414" s="12">
        <v>65</v>
      </c>
      <c r="T414" s="12">
        <v>0</v>
      </c>
      <c r="U414">
        <f t="shared" si="21"/>
        <v>5251.77</v>
      </c>
      <c r="V414" s="23">
        <f>'Listado Equipos'!$B$9-W414</f>
        <v>34486.26</v>
      </c>
      <c r="W414">
        <f t="shared" si="18"/>
        <v>1113.7399999999996</v>
      </c>
      <c r="X414">
        <f t="shared" si="22"/>
        <v>414</v>
      </c>
    </row>
    <row r="415" spans="1:24" ht="17.399999999999999" x14ac:dyDescent="0.3">
      <c r="A415" s="11">
        <v>45416</v>
      </c>
      <c r="B415" s="12">
        <v>251095</v>
      </c>
      <c r="C415" s="12" t="s">
        <v>343</v>
      </c>
      <c r="D415" s="12" t="s">
        <v>344</v>
      </c>
      <c r="E415" s="12" t="s">
        <v>345</v>
      </c>
      <c r="F415" s="12" t="s">
        <v>346</v>
      </c>
      <c r="G415" s="12"/>
      <c r="H415" s="12">
        <v>13.08</v>
      </c>
      <c r="I415" s="12">
        <v>10.92</v>
      </c>
      <c r="J415" s="12">
        <v>11.5</v>
      </c>
      <c r="K415" s="12">
        <v>1.58</v>
      </c>
      <c r="L415" s="12">
        <v>33.369999999999997</v>
      </c>
      <c r="M415" s="12">
        <v>4</v>
      </c>
      <c r="N415" s="12">
        <v>0</v>
      </c>
      <c r="O415" s="12">
        <v>42</v>
      </c>
      <c r="P415" s="12">
        <v>4</v>
      </c>
      <c r="Q415" s="12">
        <v>1</v>
      </c>
      <c r="R415" s="12">
        <v>5</v>
      </c>
      <c r="S415" s="12">
        <v>46</v>
      </c>
      <c r="T415" s="12">
        <v>0</v>
      </c>
      <c r="U415">
        <f t="shared" si="21"/>
        <v>5264.85</v>
      </c>
      <c r="V415" s="23">
        <f>'Listado Equipos'!$B$9-W415</f>
        <v>34486.26</v>
      </c>
      <c r="W415">
        <f t="shared" si="18"/>
        <v>1113.7399999999996</v>
      </c>
      <c r="X415">
        <f t="shared" si="22"/>
        <v>415</v>
      </c>
    </row>
    <row r="416" spans="1:24" ht="17.399999999999999" x14ac:dyDescent="0.3">
      <c r="A416" s="11">
        <v>45417</v>
      </c>
      <c r="B416" s="12">
        <v>251095</v>
      </c>
      <c r="C416" s="12" t="s">
        <v>343</v>
      </c>
      <c r="D416" s="12" t="s">
        <v>344</v>
      </c>
      <c r="E416" s="12" t="s">
        <v>345</v>
      </c>
      <c r="F416" s="12" t="s">
        <v>346</v>
      </c>
      <c r="G416" s="12"/>
      <c r="H416" s="12">
        <v>4.67</v>
      </c>
      <c r="I416" s="12">
        <v>19.329999999999998</v>
      </c>
      <c r="J416" s="12">
        <v>4.3</v>
      </c>
      <c r="K416" s="12">
        <v>0.37</v>
      </c>
      <c r="L416" s="12">
        <v>11.62</v>
      </c>
      <c r="M416" s="12">
        <v>5</v>
      </c>
      <c r="N416" s="12">
        <v>0</v>
      </c>
      <c r="O416" s="12">
        <v>15</v>
      </c>
      <c r="P416" s="12">
        <v>1</v>
      </c>
      <c r="Q416" s="12">
        <v>0</v>
      </c>
      <c r="R416" s="12">
        <v>0</v>
      </c>
      <c r="S416" s="12">
        <v>17</v>
      </c>
      <c r="T416" s="12">
        <v>0</v>
      </c>
      <c r="U416">
        <f t="shared" si="21"/>
        <v>5269.52</v>
      </c>
      <c r="V416" s="23">
        <f>'Listado Equipos'!$B$9-W416</f>
        <v>34486.26</v>
      </c>
      <c r="W416">
        <f t="shared" si="18"/>
        <v>1113.7399999999996</v>
      </c>
      <c r="X416">
        <f t="shared" si="22"/>
        <v>416</v>
      </c>
    </row>
    <row r="417" spans="1:24" ht="17.399999999999999" x14ac:dyDescent="0.3">
      <c r="A417" s="11">
        <v>45418</v>
      </c>
      <c r="B417" s="12">
        <v>251095</v>
      </c>
      <c r="C417" s="12" t="s">
        <v>343</v>
      </c>
      <c r="D417" s="12" t="s">
        <v>344</v>
      </c>
      <c r="E417" s="12" t="s">
        <v>345</v>
      </c>
      <c r="F417" s="12" t="s">
        <v>346</v>
      </c>
      <c r="G417" s="12"/>
      <c r="H417" s="12">
        <v>18.98</v>
      </c>
      <c r="I417" s="12">
        <v>5.0199999999999996</v>
      </c>
      <c r="J417" s="12">
        <v>16.72</v>
      </c>
      <c r="K417" s="12">
        <v>2.27</v>
      </c>
      <c r="L417" s="12">
        <v>54.09</v>
      </c>
      <c r="M417" s="12">
        <v>5</v>
      </c>
      <c r="N417" s="12">
        <v>0</v>
      </c>
      <c r="O417" s="12">
        <v>56</v>
      </c>
      <c r="P417" s="12">
        <v>4</v>
      </c>
      <c r="Q417" s="12">
        <v>0</v>
      </c>
      <c r="R417" s="12">
        <v>8</v>
      </c>
      <c r="S417" s="12">
        <v>65</v>
      </c>
      <c r="T417" s="12">
        <v>1</v>
      </c>
      <c r="U417">
        <f t="shared" si="21"/>
        <v>5288.5</v>
      </c>
      <c r="V417" s="23">
        <f>'Listado Equipos'!$B$9-W417</f>
        <v>34486.26</v>
      </c>
      <c r="W417">
        <f t="shared" si="18"/>
        <v>1113.7399999999996</v>
      </c>
      <c r="X417">
        <f t="shared" si="22"/>
        <v>417</v>
      </c>
    </row>
    <row r="418" spans="1:24" ht="17.399999999999999" x14ac:dyDescent="0.3">
      <c r="A418" s="11">
        <v>45419</v>
      </c>
      <c r="B418" s="12">
        <v>251095</v>
      </c>
      <c r="C418" s="12" t="s">
        <v>343</v>
      </c>
      <c r="D418" s="12" t="s">
        <v>344</v>
      </c>
      <c r="E418" s="12" t="s">
        <v>345</v>
      </c>
      <c r="F418" s="12" t="s">
        <v>346</v>
      </c>
      <c r="G418" s="12"/>
      <c r="H418" s="12">
        <v>20.48</v>
      </c>
      <c r="I418" s="12">
        <v>3.52</v>
      </c>
      <c r="J418" s="12">
        <v>18.52</v>
      </c>
      <c r="K418" s="12">
        <v>1.97</v>
      </c>
      <c r="L418" s="12">
        <v>53.04</v>
      </c>
      <c r="M418" s="12">
        <v>5</v>
      </c>
      <c r="N418" s="12">
        <v>0</v>
      </c>
      <c r="O418" s="12">
        <v>86</v>
      </c>
      <c r="P418" s="12">
        <v>6</v>
      </c>
      <c r="Q418" s="12">
        <v>0</v>
      </c>
      <c r="R418" s="12">
        <v>6</v>
      </c>
      <c r="S418" s="12">
        <v>95</v>
      </c>
      <c r="T418" s="12">
        <v>1</v>
      </c>
      <c r="U418">
        <f t="shared" si="21"/>
        <v>5308.98</v>
      </c>
      <c r="V418" s="23">
        <f>'Listado Equipos'!$B$9-W418</f>
        <v>34486.26</v>
      </c>
      <c r="W418">
        <f t="shared" si="18"/>
        <v>1113.7399999999996</v>
      </c>
      <c r="X418">
        <f t="shared" si="22"/>
        <v>418</v>
      </c>
    </row>
    <row r="419" spans="1:24" ht="17.399999999999999" x14ac:dyDescent="0.3">
      <c r="A419" s="11">
        <v>45420</v>
      </c>
      <c r="B419" s="12">
        <v>251095</v>
      </c>
      <c r="C419" s="12" t="s">
        <v>343</v>
      </c>
      <c r="D419" s="12" t="s">
        <v>344</v>
      </c>
      <c r="E419" s="12" t="s">
        <v>345</v>
      </c>
      <c r="F419" s="12" t="s">
        <v>346</v>
      </c>
      <c r="G419" s="12"/>
      <c r="H419" s="12">
        <v>21.15</v>
      </c>
      <c r="I419" s="12">
        <v>2.85</v>
      </c>
      <c r="J419" s="12">
        <v>18.45</v>
      </c>
      <c r="K419" s="12">
        <v>2.7</v>
      </c>
      <c r="L419" s="12">
        <v>59.97</v>
      </c>
      <c r="M419" s="12">
        <v>5</v>
      </c>
      <c r="N419" s="12">
        <v>0</v>
      </c>
      <c r="O419" s="12">
        <v>105</v>
      </c>
      <c r="P419" s="12">
        <v>4</v>
      </c>
      <c r="Q419" s="12">
        <v>0</v>
      </c>
      <c r="R419" s="12">
        <v>6</v>
      </c>
      <c r="S419" s="12">
        <v>118</v>
      </c>
      <c r="T419" s="12">
        <v>0</v>
      </c>
      <c r="U419">
        <f t="shared" si="21"/>
        <v>5330.1299999999992</v>
      </c>
      <c r="V419" s="23">
        <f>'Listado Equipos'!$B$9-W419</f>
        <v>34486.26</v>
      </c>
      <c r="W419">
        <f t="shared" si="18"/>
        <v>1113.7399999999996</v>
      </c>
      <c r="X419">
        <f t="shared" si="22"/>
        <v>419</v>
      </c>
    </row>
    <row r="420" spans="1:24" ht="17.399999999999999" x14ac:dyDescent="0.3">
      <c r="A420" s="11">
        <v>45421</v>
      </c>
      <c r="B420" s="12">
        <v>251095</v>
      </c>
      <c r="C420" s="12" t="s">
        <v>343</v>
      </c>
      <c r="D420" s="12" t="s">
        <v>344</v>
      </c>
      <c r="E420" s="12" t="s">
        <v>345</v>
      </c>
      <c r="F420" s="12" t="s">
        <v>346</v>
      </c>
      <c r="G420" s="12"/>
      <c r="H420" s="12">
        <v>20.28</v>
      </c>
      <c r="I420" s="12">
        <v>3.72</v>
      </c>
      <c r="J420" s="12">
        <v>17.13</v>
      </c>
      <c r="K420" s="12">
        <v>3.15</v>
      </c>
      <c r="L420" s="12">
        <v>52.29</v>
      </c>
      <c r="M420" s="12">
        <v>5</v>
      </c>
      <c r="N420" s="12">
        <v>0</v>
      </c>
      <c r="O420" s="12">
        <v>89</v>
      </c>
      <c r="P420" s="12">
        <v>8</v>
      </c>
      <c r="Q420" s="12">
        <v>0</v>
      </c>
      <c r="R420" s="12">
        <v>5</v>
      </c>
      <c r="S420" s="12">
        <v>97</v>
      </c>
      <c r="T420" s="12">
        <v>0</v>
      </c>
      <c r="U420">
        <f t="shared" si="21"/>
        <v>5350.4099999999989</v>
      </c>
      <c r="V420" s="23">
        <f>'Listado Equipos'!$B$9-W420</f>
        <v>34486.26</v>
      </c>
      <c r="W420">
        <f t="shared" si="18"/>
        <v>1113.7399999999996</v>
      </c>
      <c r="X420">
        <f t="shared" si="22"/>
        <v>420</v>
      </c>
    </row>
    <row r="421" spans="1:24" ht="17.399999999999999" x14ac:dyDescent="0.3">
      <c r="A421" s="11">
        <v>45422</v>
      </c>
      <c r="B421" s="12">
        <v>251095</v>
      </c>
      <c r="C421" s="12" t="s">
        <v>343</v>
      </c>
      <c r="D421" s="12" t="s">
        <v>344</v>
      </c>
      <c r="E421" s="12" t="s">
        <v>345</v>
      </c>
      <c r="F421" s="12" t="s">
        <v>346</v>
      </c>
      <c r="G421" s="12"/>
      <c r="H421" s="12">
        <v>20.420000000000002</v>
      </c>
      <c r="I421" s="12">
        <v>3.58</v>
      </c>
      <c r="J421" s="12">
        <v>18.82</v>
      </c>
      <c r="K421" s="12">
        <v>1.6</v>
      </c>
      <c r="L421" s="12">
        <v>59.41</v>
      </c>
      <c r="M421" s="12">
        <v>5</v>
      </c>
      <c r="N421" s="12">
        <v>0</v>
      </c>
      <c r="O421" s="12">
        <v>62</v>
      </c>
      <c r="P421" s="12">
        <v>1</v>
      </c>
      <c r="Q421" s="12">
        <v>1</v>
      </c>
      <c r="R421" s="12">
        <v>1</v>
      </c>
      <c r="S421" s="12">
        <v>72</v>
      </c>
      <c r="T421" s="12">
        <v>0</v>
      </c>
      <c r="U421">
        <f t="shared" si="21"/>
        <v>5370.829999999999</v>
      </c>
      <c r="V421" s="23">
        <f>'Listado Equipos'!$B$9-W421</f>
        <v>34486.26</v>
      </c>
      <c r="W421">
        <f t="shared" si="18"/>
        <v>1113.7399999999996</v>
      </c>
      <c r="X421">
        <f t="shared" si="22"/>
        <v>421</v>
      </c>
    </row>
    <row r="422" spans="1:24" ht="17.399999999999999" x14ac:dyDescent="0.3">
      <c r="A422" s="11">
        <v>45423</v>
      </c>
      <c r="B422" s="12">
        <v>251095</v>
      </c>
      <c r="C422" s="12" t="s">
        <v>343</v>
      </c>
      <c r="D422" s="12" t="s">
        <v>344</v>
      </c>
      <c r="E422" s="12" t="s">
        <v>345</v>
      </c>
      <c r="F422" s="12" t="s">
        <v>346</v>
      </c>
      <c r="G422" s="12"/>
      <c r="H422" s="12">
        <v>19.18</v>
      </c>
      <c r="I422" s="12">
        <v>4.82</v>
      </c>
      <c r="J422" s="12">
        <v>17.13</v>
      </c>
      <c r="K422" s="12">
        <v>2.0499999999999998</v>
      </c>
      <c r="L422" s="12">
        <v>55.04</v>
      </c>
      <c r="M422" s="12">
        <v>5</v>
      </c>
      <c r="N422" s="12">
        <v>0</v>
      </c>
      <c r="O422" s="12">
        <v>79</v>
      </c>
      <c r="P422" s="12">
        <v>3</v>
      </c>
      <c r="Q422" s="12">
        <v>4</v>
      </c>
      <c r="R422" s="12">
        <v>6</v>
      </c>
      <c r="S422" s="12">
        <v>92</v>
      </c>
      <c r="T422" s="12">
        <v>0</v>
      </c>
      <c r="U422">
        <f t="shared" si="21"/>
        <v>5390.0099999999993</v>
      </c>
      <c r="V422" s="23">
        <f>'Listado Equipos'!$B$9-W422</f>
        <v>34486.26</v>
      </c>
      <c r="W422">
        <f t="shared" si="18"/>
        <v>1113.7399999999996</v>
      </c>
      <c r="X422">
        <f t="shared" si="22"/>
        <v>422</v>
      </c>
    </row>
    <row r="423" spans="1:24" ht="17.399999999999999" x14ac:dyDescent="0.3">
      <c r="A423" s="11">
        <v>45424</v>
      </c>
      <c r="B423" s="12">
        <v>251095</v>
      </c>
      <c r="C423" s="12" t="s">
        <v>343</v>
      </c>
      <c r="D423" s="12" t="s">
        <v>344</v>
      </c>
      <c r="E423" s="12" t="s">
        <v>345</v>
      </c>
      <c r="F423" s="12" t="s">
        <v>346</v>
      </c>
      <c r="G423" s="12"/>
      <c r="H423" s="12">
        <v>12.13</v>
      </c>
      <c r="I423" s="12">
        <v>11.87</v>
      </c>
      <c r="J423" s="12">
        <v>11.13</v>
      </c>
      <c r="K423" s="12">
        <v>1</v>
      </c>
      <c r="L423" s="12">
        <v>40.75</v>
      </c>
      <c r="M423" s="12">
        <v>5</v>
      </c>
      <c r="N423" s="12">
        <v>0</v>
      </c>
      <c r="O423" s="12">
        <v>89</v>
      </c>
      <c r="P423" s="12">
        <v>13</v>
      </c>
      <c r="Q423" s="12">
        <v>5</v>
      </c>
      <c r="R423" s="12">
        <v>1</v>
      </c>
      <c r="S423" s="12">
        <v>108</v>
      </c>
      <c r="T423" s="12">
        <v>0</v>
      </c>
      <c r="U423">
        <f t="shared" si="21"/>
        <v>5402.1399999999994</v>
      </c>
      <c r="V423" s="23">
        <f>'Listado Equipos'!$B$9-W423</f>
        <v>34486.26</v>
      </c>
      <c r="W423">
        <f t="shared" si="18"/>
        <v>1113.7399999999996</v>
      </c>
      <c r="X423">
        <f t="shared" si="22"/>
        <v>423</v>
      </c>
    </row>
    <row r="424" spans="1:24" ht="17.399999999999999" x14ac:dyDescent="0.3">
      <c r="A424" s="11">
        <v>45425</v>
      </c>
      <c r="B424" s="12">
        <v>251095</v>
      </c>
      <c r="C424" s="12" t="s">
        <v>343</v>
      </c>
      <c r="D424" s="12" t="s">
        <v>344</v>
      </c>
      <c r="E424" s="12" t="s">
        <v>345</v>
      </c>
      <c r="F424" s="12" t="s">
        <v>346</v>
      </c>
      <c r="G424" s="12"/>
      <c r="H424" s="12">
        <v>18.829999999999998</v>
      </c>
      <c r="I424" s="12">
        <v>5.17</v>
      </c>
      <c r="J424" s="12">
        <v>15.52</v>
      </c>
      <c r="K424" s="12">
        <v>3.32</v>
      </c>
      <c r="L424" s="12">
        <v>47.21</v>
      </c>
      <c r="M424" s="12">
        <v>5</v>
      </c>
      <c r="N424" s="12">
        <v>0</v>
      </c>
      <c r="O424" s="12">
        <v>95</v>
      </c>
      <c r="P424" s="12">
        <v>3</v>
      </c>
      <c r="Q424" s="12">
        <v>5</v>
      </c>
      <c r="R424" s="12">
        <v>19</v>
      </c>
      <c r="S424" s="12">
        <v>102</v>
      </c>
      <c r="T424" s="12">
        <v>3</v>
      </c>
      <c r="U424">
        <f t="shared" si="21"/>
        <v>5420.9699999999993</v>
      </c>
      <c r="V424" s="23">
        <f>'Listado Equipos'!$B$9-W424</f>
        <v>34486.26</v>
      </c>
      <c r="W424">
        <f t="shared" si="18"/>
        <v>1113.7399999999996</v>
      </c>
      <c r="X424">
        <f t="shared" si="22"/>
        <v>424</v>
      </c>
    </row>
    <row r="425" spans="1:24" ht="17.399999999999999" x14ac:dyDescent="0.3">
      <c r="A425" s="11">
        <v>45426</v>
      </c>
      <c r="B425" s="12">
        <v>251095</v>
      </c>
      <c r="C425" s="12" t="s">
        <v>343</v>
      </c>
      <c r="D425" s="12" t="s">
        <v>344</v>
      </c>
      <c r="E425" s="12" t="s">
        <v>345</v>
      </c>
      <c r="F425" s="12" t="s">
        <v>346</v>
      </c>
      <c r="G425" s="12"/>
      <c r="H425" s="12">
        <v>19.98</v>
      </c>
      <c r="I425" s="12">
        <v>4.0199999999999996</v>
      </c>
      <c r="J425" s="12">
        <v>16.57</v>
      </c>
      <c r="K425" s="12">
        <v>3.42</v>
      </c>
      <c r="L425" s="12">
        <v>45.45</v>
      </c>
      <c r="M425" s="12">
        <v>5</v>
      </c>
      <c r="N425" s="12">
        <v>0</v>
      </c>
      <c r="O425" s="12">
        <v>85</v>
      </c>
      <c r="P425" s="12">
        <v>9</v>
      </c>
      <c r="Q425" s="12">
        <v>1</v>
      </c>
      <c r="R425" s="12">
        <v>15</v>
      </c>
      <c r="S425" s="12">
        <v>90</v>
      </c>
      <c r="T425" s="12">
        <v>2</v>
      </c>
      <c r="U425">
        <f t="shared" si="21"/>
        <v>5440.9499999999989</v>
      </c>
      <c r="V425" s="23">
        <f>'Listado Equipos'!$B$9-W425</f>
        <v>34486.29</v>
      </c>
      <c r="W425">
        <f t="shared" si="18"/>
        <v>1113.7099999999996</v>
      </c>
      <c r="X425">
        <f t="shared" si="22"/>
        <v>425</v>
      </c>
    </row>
    <row r="426" spans="1:24" ht="17.399999999999999" x14ac:dyDescent="0.3">
      <c r="A426" s="11">
        <v>45427</v>
      </c>
      <c r="B426" s="12">
        <v>251095</v>
      </c>
      <c r="C426" s="12" t="s">
        <v>343</v>
      </c>
      <c r="D426" s="12" t="s">
        <v>344</v>
      </c>
      <c r="E426" s="12" t="s">
        <v>345</v>
      </c>
      <c r="F426" s="12" t="s">
        <v>346</v>
      </c>
      <c r="G426" s="12"/>
      <c r="H426" s="12">
        <v>16.93</v>
      </c>
      <c r="I426" s="12">
        <v>7.07</v>
      </c>
      <c r="J426" s="12">
        <v>15.35</v>
      </c>
      <c r="K426" s="12">
        <v>1.58</v>
      </c>
      <c r="L426" s="12">
        <v>56.85</v>
      </c>
      <c r="M426" s="12">
        <v>6</v>
      </c>
      <c r="N426" s="12">
        <v>0</v>
      </c>
      <c r="O426" s="12">
        <v>151</v>
      </c>
      <c r="P426" s="12">
        <v>5</v>
      </c>
      <c r="Q426" s="12">
        <v>2</v>
      </c>
      <c r="R426" s="12">
        <v>4</v>
      </c>
      <c r="S426" s="12">
        <v>171</v>
      </c>
      <c r="T426" s="12">
        <v>0</v>
      </c>
      <c r="U426">
        <f t="shared" si="21"/>
        <v>5457.8799999999992</v>
      </c>
      <c r="V426" s="23">
        <f>'Listado Equipos'!$B$9-W426</f>
        <v>34486.29</v>
      </c>
      <c r="W426">
        <f t="shared" si="18"/>
        <v>1113.7099999999996</v>
      </c>
      <c r="X426">
        <f t="shared" si="22"/>
        <v>426</v>
      </c>
    </row>
    <row r="427" spans="1:24" ht="17.399999999999999" x14ac:dyDescent="0.3">
      <c r="A427" s="11">
        <v>45428</v>
      </c>
      <c r="B427" s="12">
        <v>251095</v>
      </c>
      <c r="C427" s="12" t="s">
        <v>343</v>
      </c>
      <c r="D427" s="12" t="s">
        <v>344</v>
      </c>
      <c r="E427" s="12" t="s">
        <v>345</v>
      </c>
      <c r="F427" s="12" t="s">
        <v>346</v>
      </c>
      <c r="G427" s="12"/>
      <c r="H427" s="12">
        <v>19.78</v>
      </c>
      <c r="I427" s="12">
        <v>4.22</v>
      </c>
      <c r="J427" s="12">
        <v>16.98</v>
      </c>
      <c r="K427" s="12">
        <v>2.8</v>
      </c>
      <c r="L427" s="12">
        <v>54.36</v>
      </c>
      <c r="M427" s="12">
        <v>5</v>
      </c>
      <c r="N427" s="12">
        <v>0</v>
      </c>
      <c r="O427" s="12">
        <v>71</v>
      </c>
      <c r="P427" s="12">
        <v>6</v>
      </c>
      <c r="Q427" s="12">
        <v>1</v>
      </c>
      <c r="R427" s="12">
        <v>11</v>
      </c>
      <c r="S427" s="12">
        <v>79</v>
      </c>
      <c r="T427" s="12">
        <v>1</v>
      </c>
      <c r="U427">
        <f t="shared" si="21"/>
        <v>5477.6599999999989</v>
      </c>
      <c r="V427" s="23">
        <f>'Listado Equipos'!$B$9-W427</f>
        <v>34486.29</v>
      </c>
      <c r="W427">
        <f t="shared" si="18"/>
        <v>1113.7099999999996</v>
      </c>
      <c r="X427">
        <f t="shared" si="22"/>
        <v>427</v>
      </c>
    </row>
    <row r="428" spans="1:24" ht="17.399999999999999" x14ac:dyDescent="0.3">
      <c r="A428" s="11">
        <v>45429</v>
      </c>
      <c r="B428" s="12">
        <v>251095</v>
      </c>
      <c r="C428" s="12" t="s">
        <v>343</v>
      </c>
      <c r="D428" s="12" t="s">
        <v>344</v>
      </c>
      <c r="E428" s="12" t="s">
        <v>345</v>
      </c>
      <c r="F428" s="12" t="s">
        <v>346</v>
      </c>
      <c r="G428" s="12"/>
      <c r="H428" s="12">
        <v>19.52</v>
      </c>
      <c r="I428" s="12">
        <v>4.4800000000000004</v>
      </c>
      <c r="J428" s="12">
        <v>18.32</v>
      </c>
      <c r="K428" s="12">
        <v>1.2</v>
      </c>
      <c r="L428" s="12">
        <v>70.5</v>
      </c>
      <c r="M428" s="12">
        <v>5</v>
      </c>
      <c r="N428" s="12">
        <v>0</v>
      </c>
      <c r="O428" s="12">
        <v>123</v>
      </c>
      <c r="P428" s="12">
        <v>14</v>
      </c>
      <c r="Q428" s="12">
        <v>5</v>
      </c>
      <c r="R428" s="12">
        <v>3</v>
      </c>
      <c r="S428" s="12">
        <v>142</v>
      </c>
      <c r="T428" s="12">
        <v>1</v>
      </c>
      <c r="U428">
        <f t="shared" si="21"/>
        <v>5497.1799999999994</v>
      </c>
      <c r="V428" s="23">
        <f>'Listado Equipos'!$B$9-W428</f>
        <v>34486.559999999998</v>
      </c>
      <c r="W428">
        <f t="shared" si="18"/>
        <v>1113.4399999999996</v>
      </c>
      <c r="X428">
        <f t="shared" si="22"/>
        <v>428</v>
      </c>
    </row>
    <row r="429" spans="1:24" ht="17.399999999999999" x14ac:dyDescent="0.3">
      <c r="A429" s="11">
        <v>45430</v>
      </c>
      <c r="B429" s="12">
        <v>251095</v>
      </c>
      <c r="C429" s="12" t="s">
        <v>343</v>
      </c>
      <c r="D429" s="12" t="s">
        <v>344</v>
      </c>
      <c r="E429" s="12" t="s">
        <v>345</v>
      </c>
      <c r="F429" s="12" t="s">
        <v>346</v>
      </c>
      <c r="G429" s="12"/>
      <c r="H429" s="12">
        <v>19.3</v>
      </c>
      <c r="I429" s="12">
        <v>4.7</v>
      </c>
      <c r="J429" s="12">
        <v>16.63</v>
      </c>
      <c r="K429" s="12">
        <v>2.67</v>
      </c>
      <c r="L429" s="12">
        <v>49.02</v>
      </c>
      <c r="M429" s="12">
        <v>4</v>
      </c>
      <c r="N429" s="12">
        <v>0</v>
      </c>
      <c r="O429" s="12">
        <v>65</v>
      </c>
      <c r="P429" s="12">
        <v>9</v>
      </c>
      <c r="Q429" s="12">
        <v>6</v>
      </c>
      <c r="R429" s="12">
        <v>7</v>
      </c>
      <c r="S429" s="12">
        <v>71</v>
      </c>
      <c r="T429" s="12">
        <v>0</v>
      </c>
      <c r="U429">
        <f t="shared" si="21"/>
        <v>5516.48</v>
      </c>
      <c r="V429" s="23">
        <f>'Listado Equipos'!$B$9-W429</f>
        <v>34486.58</v>
      </c>
      <c r="W429">
        <f t="shared" si="18"/>
        <v>1113.4199999999996</v>
      </c>
      <c r="X429">
        <f t="shared" si="22"/>
        <v>429</v>
      </c>
    </row>
    <row r="430" spans="1:24" ht="17.399999999999999" x14ac:dyDescent="0.3">
      <c r="A430" s="11">
        <v>45431</v>
      </c>
      <c r="B430" s="12">
        <v>251095</v>
      </c>
      <c r="C430" s="12" t="s">
        <v>343</v>
      </c>
      <c r="D430" s="12" t="s">
        <v>344</v>
      </c>
      <c r="E430" s="12" t="s">
        <v>345</v>
      </c>
      <c r="F430" s="12" t="s">
        <v>346</v>
      </c>
      <c r="G430" s="12"/>
      <c r="H430" s="12">
        <v>7.42</v>
      </c>
      <c r="I430" s="12">
        <v>16.579999999999998</v>
      </c>
      <c r="J430" s="12">
        <v>6.33</v>
      </c>
      <c r="K430" s="12">
        <v>1.08</v>
      </c>
      <c r="L430" s="12">
        <v>24.71</v>
      </c>
      <c r="M430" s="12">
        <v>6</v>
      </c>
      <c r="N430" s="12">
        <v>0</v>
      </c>
      <c r="O430" s="12">
        <v>77</v>
      </c>
      <c r="P430" s="12">
        <v>1</v>
      </c>
      <c r="Q430" s="12">
        <v>3</v>
      </c>
      <c r="R430" s="12">
        <v>5</v>
      </c>
      <c r="S430" s="12">
        <v>88</v>
      </c>
      <c r="T430" s="12">
        <v>1</v>
      </c>
      <c r="U430">
        <f t="shared" si="21"/>
        <v>5523.9</v>
      </c>
      <c r="V430" s="23">
        <f>'Listado Equipos'!$B$9-W430</f>
        <v>34486.61</v>
      </c>
      <c r="W430">
        <f t="shared" si="18"/>
        <v>1113.3899999999996</v>
      </c>
      <c r="X430">
        <f t="shared" si="22"/>
        <v>430</v>
      </c>
    </row>
    <row r="431" spans="1:24" ht="17.399999999999999" x14ac:dyDescent="0.3">
      <c r="A431" s="11">
        <v>45432</v>
      </c>
      <c r="B431" s="12">
        <v>251095</v>
      </c>
      <c r="C431" s="12" t="s">
        <v>343</v>
      </c>
      <c r="D431" s="12" t="s">
        <v>344</v>
      </c>
      <c r="E431" s="12" t="s">
        <v>345</v>
      </c>
      <c r="F431" s="12" t="s">
        <v>346</v>
      </c>
      <c r="G431" s="12"/>
      <c r="H431" s="12">
        <v>21.83</v>
      </c>
      <c r="I431" s="12">
        <v>2.17</v>
      </c>
      <c r="J431" s="12">
        <v>19.149999999999999</v>
      </c>
      <c r="K431" s="12">
        <v>2.68</v>
      </c>
      <c r="L431" s="12">
        <v>68.36</v>
      </c>
      <c r="M431" s="12">
        <v>5</v>
      </c>
      <c r="N431" s="12">
        <v>0</v>
      </c>
      <c r="O431" s="12">
        <v>159</v>
      </c>
      <c r="P431" s="12">
        <v>12</v>
      </c>
      <c r="Q431" s="12">
        <v>4</v>
      </c>
      <c r="R431" s="12">
        <v>5</v>
      </c>
      <c r="S431" s="12">
        <v>182</v>
      </c>
      <c r="T431" s="12">
        <v>0</v>
      </c>
      <c r="U431">
        <f t="shared" si="21"/>
        <v>5545.73</v>
      </c>
      <c r="V431" s="23">
        <f>'Listado Equipos'!$B$9-W431</f>
        <v>34491.629999999997</v>
      </c>
      <c r="W431">
        <f t="shared" si="18"/>
        <v>1108.3699999999997</v>
      </c>
      <c r="X431">
        <f t="shared" si="22"/>
        <v>431</v>
      </c>
    </row>
    <row r="432" spans="1:24" ht="17.399999999999999" x14ac:dyDescent="0.3">
      <c r="A432" s="11">
        <v>45433</v>
      </c>
      <c r="B432" s="12">
        <v>251095</v>
      </c>
      <c r="C432" s="12" t="s">
        <v>343</v>
      </c>
      <c r="D432" s="12" t="s">
        <v>344</v>
      </c>
      <c r="E432" s="12" t="s">
        <v>345</v>
      </c>
      <c r="F432" s="12" t="s">
        <v>346</v>
      </c>
      <c r="G432" s="12"/>
      <c r="H432" s="12">
        <v>18</v>
      </c>
      <c r="I432" s="12">
        <v>6</v>
      </c>
      <c r="J432" s="12">
        <v>11.92</v>
      </c>
      <c r="K432" s="12">
        <v>6.08</v>
      </c>
      <c r="L432" s="12">
        <v>33.04</v>
      </c>
      <c r="M432" s="12">
        <v>5</v>
      </c>
      <c r="N432" s="12">
        <v>0</v>
      </c>
      <c r="O432" s="12">
        <v>51</v>
      </c>
      <c r="P432" s="12">
        <v>6</v>
      </c>
      <c r="Q432" s="12">
        <v>2</v>
      </c>
      <c r="R432" s="12">
        <v>28</v>
      </c>
      <c r="S432" s="12">
        <v>62</v>
      </c>
      <c r="T432" s="12">
        <v>2</v>
      </c>
      <c r="U432">
        <f t="shared" si="21"/>
        <v>5563.73</v>
      </c>
      <c r="V432" s="23">
        <f>'Listado Equipos'!$B$9-W432</f>
        <v>34513.730000000003</v>
      </c>
      <c r="W432">
        <f t="shared" si="18"/>
        <v>1086.2699999999998</v>
      </c>
      <c r="X432">
        <f t="shared" si="22"/>
        <v>432</v>
      </c>
    </row>
    <row r="433" spans="1:24" ht="17.399999999999999" x14ac:dyDescent="0.3">
      <c r="A433" s="11">
        <v>45434</v>
      </c>
      <c r="B433" s="12">
        <v>251095</v>
      </c>
      <c r="C433" s="12" t="s">
        <v>343</v>
      </c>
      <c r="D433" s="12" t="s">
        <v>344</v>
      </c>
      <c r="E433" s="12" t="s">
        <v>345</v>
      </c>
      <c r="F433" s="12" t="s">
        <v>346</v>
      </c>
      <c r="G433" s="12"/>
      <c r="H433" s="12">
        <v>17.32</v>
      </c>
      <c r="I433" s="12">
        <v>6.68</v>
      </c>
      <c r="J433" s="12">
        <v>12</v>
      </c>
      <c r="K433" s="12">
        <v>5.32</v>
      </c>
      <c r="L433" s="12">
        <v>38.33</v>
      </c>
      <c r="M433" s="12">
        <v>5</v>
      </c>
      <c r="N433" s="12">
        <v>0</v>
      </c>
      <c r="O433" s="12">
        <v>59</v>
      </c>
      <c r="P433" s="12">
        <v>5</v>
      </c>
      <c r="Q433" s="12">
        <v>1</v>
      </c>
      <c r="R433" s="12">
        <v>28</v>
      </c>
      <c r="S433" s="12">
        <v>65</v>
      </c>
      <c r="T433" s="12">
        <v>3</v>
      </c>
      <c r="U433">
        <f t="shared" si="21"/>
        <v>5581.0499999999993</v>
      </c>
      <c r="V433" s="23">
        <f>'Listado Equipos'!$B$9-W433</f>
        <v>34532.800000000003</v>
      </c>
      <c r="W433">
        <f t="shared" si="18"/>
        <v>1067.1999999999998</v>
      </c>
      <c r="X433">
        <f t="shared" si="22"/>
        <v>433</v>
      </c>
    </row>
    <row r="434" spans="1:24" ht="17.399999999999999" x14ac:dyDescent="0.3">
      <c r="A434" s="11">
        <v>45435</v>
      </c>
      <c r="B434" s="12">
        <v>251095</v>
      </c>
      <c r="C434" s="12" t="s">
        <v>343</v>
      </c>
      <c r="D434" s="12" t="s">
        <v>344</v>
      </c>
      <c r="E434" s="12" t="s">
        <v>345</v>
      </c>
      <c r="F434" s="12" t="s">
        <v>346</v>
      </c>
      <c r="G434" s="12"/>
      <c r="H434" s="12">
        <v>21.28</v>
      </c>
      <c r="I434" s="12">
        <v>2.72</v>
      </c>
      <c r="J434" s="12">
        <v>19.68</v>
      </c>
      <c r="K434" s="12">
        <v>1.6</v>
      </c>
      <c r="L434" s="12">
        <v>64.22</v>
      </c>
      <c r="M434" s="12">
        <v>4</v>
      </c>
      <c r="N434" s="12">
        <v>0</v>
      </c>
      <c r="O434" s="12">
        <v>102</v>
      </c>
      <c r="P434" s="12">
        <v>12</v>
      </c>
      <c r="Q434" s="12">
        <v>2</v>
      </c>
      <c r="R434" s="12">
        <v>2</v>
      </c>
      <c r="S434" s="12">
        <v>117</v>
      </c>
      <c r="T434" s="12">
        <v>0</v>
      </c>
      <c r="U434">
        <f t="shared" si="21"/>
        <v>5602.329999999999</v>
      </c>
      <c r="V434" s="23">
        <f>'Listado Equipos'!$B$9-W434</f>
        <v>34534.949999999997</v>
      </c>
      <c r="W434">
        <f t="shared" si="18"/>
        <v>1065.0499999999997</v>
      </c>
      <c r="X434">
        <f t="shared" si="22"/>
        <v>434</v>
      </c>
    </row>
    <row r="435" spans="1:24" ht="17.399999999999999" x14ac:dyDescent="0.3">
      <c r="A435" s="11">
        <v>45436</v>
      </c>
      <c r="B435" s="12">
        <v>251095</v>
      </c>
      <c r="C435" s="12" t="s">
        <v>343</v>
      </c>
      <c r="D435" s="12" t="s">
        <v>344</v>
      </c>
      <c r="E435" s="12" t="s">
        <v>345</v>
      </c>
      <c r="F435" s="12" t="s">
        <v>346</v>
      </c>
      <c r="G435" s="12"/>
      <c r="H435" s="12">
        <v>21.4</v>
      </c>
      <c r="I435" s="12">
        <v>2.6</v>
      </c>
      <c r="J435" s="12">
        <v>19.7</v>
      </c>
      <c r="K435" s="12">
        <v>1.7</v>
      </c>
      <c r="L435" s="12">
        <v>71.45</v>
      </c>
      <c r="M435" s="12">
        <v>5</v>
      </c>
      <c r="N435" s="12">
        <v>0</v>
      </c>
      <c r="O435" s="12">
        <v>183</v>
      </c>
      <c r="P435" s="12">
        <v>10</v>
      </c>
      <c r="Q435" s="12">
        <v>8</v>
      </c>
      <c r="R435" s="12">
        <v>2</v>
      </c>
      <c r="S435" s="12">
        <v>219</v>
      </c>
      <c r="T435" s="12">
        <v>0</v>
      </c>
      <c r="U435">
        <f t="shared" si="21"/>
        <v>5623.7299999999987</v>
      </c>
      <c r="V435" s="23">
        <f>'Listado Equipos'!$B$9-W435</f>
        <v>34534.980000000003</v>
      </c>
      <c r="W435">
        <f t="shared" si="18"/>
        <v>1065.0199999999998</v>
      </c>
      <c r="X435">
        <f t="shared" si="22"/>
        <v>435</v>
      </c>
    </row>
    <row r="436" spans="1:24" ht="17.399999999999999" x14ac:dyDescent="0.3">
      <c r="A436" s="11">
        <v>45437</v>
      </c>
      <c r="B436" s="12">
        <v>251095</v>
      </c>
      <c r="C436" s="12" t="s">
        <v>343</v>
      </c>
      <c r="D436" s="12" t="s">
        <v>344</v>
      </c>
      <c r="E436" s="12" t="s">
        <v>345</v>
      </c>
      <c r="F436" s="12" t="s">
        <v>346</v>
      </c>
      <c r="G436" s="12"/>
      <c r="H436" s="12">
        <v>19.75</v>
      </c>
      <c r="I436" s="12">
        <v>4.25</v>
      </c>
      <c r="J436" s="12">
        <v>16.100000000000001</v>
      </c>
      <c r="K436" s="12">
        <v>3.65</v>
      </c>
      <c r="L436" s="12">
        <v>48.97</v>
      </c>
      <c r="M436" s="12">
        <v>5</v>
      </c>
      <c r="N436" s="12">
        <v>0</v>
      </c>
      <c r="O436" s="12">
        <v>77</v>
      </c>
      <c r="P436" s="12">
        <v>7</v>
      </c>
      <c r="Q436" s="12">
        <v>0</v>
      </c>
      <c r="R436" s="12">
        <v>14</v>
      </c>
      <c r="S436" s="12">
        <v>84</v>
      </c>
      <c r="T436" s="12">
        <v>2</v>
      </c>
      <c r="U436">
        <f t="shared" si="21"/>
        <v>5643.4799999999987</v>
      </c>
      <c r="V436" s="23">
        <f>'Listado Equipos'!$B$9-W436</f>
        <v>34553.68</v>
      </c>
      <c r="W436">
        <f t="shared" si="18"/>
        <v>1046.3199999999997</v>
      </c>
      <c r="X436">
        <f t="shared" si="22"/>
        <v>436</v>
      </c>
    </row>
    <row r="437" spans="1:24" ht="17.399999999999999" x14ac:dyDescent="0.3">
      <c r="A437" s="11">
        <v>45438</v>
      </c>
      <c r="B437" s="12">
        <v>251095</v>
      </c>
      <c r="C437" s="12" t="s">
        <v>343</v>
      </c>
      <c r="D437" s="12" t="s">
        <v>344</v>
      </c>
      <c r="E437" s="12" t="s">
        <v>345</v>
      </c>
      <c r="F437" s="12" t="s">
        <v>346</v>
      </c>
      <c r="G437" s="12"/>
      <c r="H437" s="12">
        <v>12.75</v>
      </c>
      <c r="I437" s="12">
        <v>11.25</v>
      </c>
      <c r="J437" s="12">
        <v>11.98</v>
      </c>
      <c r="K437" s="12">
        <v>0.77</v>
      </c>
      <c r="L437" s="12">
        <v>43.73</v>
      </c>
      <c r="M437" s="12">
        <v>4</v>
      </c>
      <c r="N437" s="12">
        <v>0</v>
      </c>
      <c r="O437" s="12">
        <v>64</v>
      </c>
      <c r="P437" s="12">
        <v>7</v>
      </c>
      <c r="Q437" s="12">
        <v>4</v>
      </c>
      <c r="R437" s="12">
        <v>4</v>
      </c>
      <c r="S437" s="12">
        <v>69</v>
      </c>
      <c r="T437" s="12">
        <v>1</v>
      </c>
      <c r="U437">
        <f t="shared" si="21"/>
        <v>5656.2299999999987</v>
      </c>
      <c r="V437" s="23">
        <f>'Listado Equipos'!$B$9-W437</f>
        <v>34573.03</v>
      </c>
      <c r="W437">
        <f t="shared" si="18"/>
        <v>1026.9699999999998</v>
      </c>
      <c r="X437">
        <f t="shared" si="22"/>
        <v>437</v>
      </c>
    </row>
    <row r="438" spans="1:24" ht="17.399999999999999" x14ac:dyDescent="0.3">
      <c r="A438" s="11">
        <v>45439</v>
      </c>
      <c r="B438" s="12">
        <v>251095</v>
      </c>
      <c r="C438" s="12" t="s">
        <v>343</v>
      </c>
      <c r="D438" s="12" t="s">
        <v>344</v>
      </c>
      <c r="E438" s="12" t="s">
        <v>345</v>
      </c>
      <c r="F438" s="12" t="s">
        <v>346</v>
      </c>
      <c r="G438" s="12"/>
      <c r="H438" s="12">
        <v>8.08</v>
      </c>
      <c r="I438" s="12">
        <v>15.92</v>
      </c>
      <c r="J438" s="12">
        <v>7.23</v>
      </c>
      <c r="K438" s="12">
        <v>0.85</v>
      </c>
      <c r="L438" s="12">
        <v>25.47</v>
      </c>
      <c r="M438" s="12">
        <v>4</v>
      </c>
      <c r="N438" s="12">
        <v>0</v>
      </c>
      <c r="O438" s="12">
        <v>30</v>
      </c>
      <c r="P438" s="12">
        <v>5</v>
      </c>
      <c r="Q438" s="12">
        <v>1</v>
      </c>
      <c r="R438" s="12">
        <v>6</v>
      </c>
      <c r="S438" s="12">
        <v>37</v>
      </c>
      <c r="T438" s="12">
        <v>1</v>
      </c>
      <c r="U438">
        <f t="shared" si="21"/>
        <v>5664.3099999999986</v>
      </c>
      <c r="V438" s="23">
        <f>'Listado Equipos'!$B$9-W438</f>
        <v>34594.230000000003</v>
      </c>
      <c r="W438">
        <f t="shared" si="18"/>
        <v>1005.7699999999999</v>
      </c>
      <c r="X438">
        <f t="shared" si="22"/>
        <v>438</v>
      </c>
    </row>
    <row r="439" spans="1:24" ht="17.399999999999999" x14ac:dyDescent="0.3">
      <c r="A439" s="11">
        <v>45440</v>
      </c>
      <c r="B439" s="12">
        <v>251095</v>
      </c>
      <c r="C439" s="12" t="s">
        <v>343</v>
      </c>
      <c r="D439" s="12" t="s">
        <v>344</v>
      </c>
      <c r="E439" s="12" t="s">
        <v>345</v>
      </c>
      <c r="F439" s="12" t="s">
        <v>346</v>
      </c>
      <c r="G439" s="12"/>
      <c r="H439" s="12">
        <v>18.7</v>
      </c>
      <c r="I439" s="12">
        <v>5.3</v>
      </c>
      <c r="J439" s="12">
        <v>17.73</v>
      </c>
      <c r="K439" s="12">
        <v>0.97</v>
      </c>
      <c r="L439" s="12">
        <v>70.86</v>
      </c>
      <c r="M439" s="12">
        <v>5</v>
      </c>
      <c r="N439" s="12">
        <v>0</v>
      </c>
      <c r="O439" s="12">
        <v>95</v>
      </c>
      <c r="P439" s="12">
        <v>13</v>
      </c>
      <c r="Q439" s="12">
        <v>0</v>
      </c>
      <c r="R439" s="12">
        <v>2</v>
      </c>
      <c r="S439" s="12">
        <v>105</v>
      </c>
      <c r="T439" s="12">
        <v>0</v>
      </c>
      <c r="U439">
        <f t="shared" si="21"/>
        <v>5683.0099999999984</v>
      </c>
      <c r="V439" s="23">
        <f>'Listado Equipos'!$B$9-W439</f>
        <v>34612.58</v>
      </c>
      <c r="W439">
        <f t="shared" si="18"/>
        <v>987.41999999999985</v>
      </c>
      <c r="X439">
        <f t="shared" si="22"/>
        <v>439</v>
      </c>
    </row>
    <row r="440" spans="1:24" ht="17.399999999999999" x14ac:dyDescent="0.3">
      <c r="A440" s="11">
        <v>45441</v>
      </c>
      <c r="B440" s="12">
        <v>251095</v>
      </c>
      <c r="C440" s="12" t="s">
        <v>343</v>
      </c>
      <c r="D440" s="12" t="s">
        <v>344</v>
      </c>
      <c r="E440" s="12" t="s">
        <v>345</v>
      </c>
      <c r="F440" s="12" t="s">
        <v>346</v>
      </c>
      <c r="G440" s="12"/>
      <c r="H440" s="12">
        <v>17.38</v>
      </c>
      <c r="I440" s="12">
        <v>6.62</v>
      </c>
      <c r="J440" s="12">
        <v>15.18</v>
      </c>
      <c r="K440" s="12">
        <v>2.2000000000000002</v>
      </c>
      <c r="L440" s="12">
        <v>54.19</v>
      </c>
      <c r="M440" s="12">
        <v>4</v>
      </c>
      <c r="N440" s="12">
        <v>0</v>
      </c>
      <c r="O440" s="12">
        <v>96</v>
      </c>
      <c r="P440" s="12">
        <v>9</v>
      </c>
      <c r="Q440" s="12">
        <v>3</v>
      </c>
      <c r="R440" s="12">
        <v>7</v>
      </c>
      <c r="S440" s="12">
        <v>107</v>
      </c>
      <c r="T440" s="12">
        <v>0</v>
      </c>
      <c r="U440">
        <f t="shared" si="21"/>
        <v>5700.3899999999985</v>
      </c>
      <c r="V440" s="23">
        <f>'Listado Equipos'!$B$9-W440</f>
        <v>34615.35</v>
      </c>
      <c r="W440">
        <f t="shared" si="18"/>
        <v>984.64999999999986</v>
      </c>
      <c r="X440">
        <f t="shared" si="22"/>
        <v>440</v>
      </c>
    </row>
    <row r="441" spans="1:24" ht="17.399999999999999" x14ac:dyDescent="0.3">
      <c r="A441" s="11">
        <v>45442</v>
      </c>
      <c r="B441" s="12">
        <v>251095</v>
      </c>
      <c r="C441" s="12" t="s">
        <v>343</v>
      </c>
      <c r="D441" s="12" t="s">
        <v>344</v>
      </c>
      <c r="E441" s="12" t="s">
        <v>345</v>
      </c>
      <c r="F441" s="12" t="s">
        <v>346</v>
      </c>
      <c r="G441" s="12"/>
      <c r="H441" s="12">
        <v>18.95</v>
      </c>
      <c r="I441" s="12">
        <v>5.05</v>
      </c>
      <c r="J441" s="12">
        <v>17.48</v>
      </c>
      <c r="K441" s="12">
        <v>1.47</v>
      </c>
      <c r="L441" s="12">
        <v>63.52</v>
      </c>
      <c r="M441" s="12">
        <v>5</v>
      </c>
      <c r="N441" s="12">
        <v>0</v>
      </c>
      <c r="O441" s="12">
        <v>84</v>
      </c>
      <c r="P441" s="12">
        <v>7</v>
      </c>
      <c r="Q441" s="12">
        <v>0</v>
      </c>
      <c r="R441" s="12">
        <v>3</v>
      </c>
      <c r="S441" s="12">
        <v>91</v>
      </c>
      <c r="T441" s="12">
        <v>0</v>
      </c>
      <c r="U441">
        <f t="shared" si="21"/>
        <v>5719.3399999999983</v>
      </c>
      <c r="V441" s="23">
        <f>'Listado Equipos'!$B$9-W441</f>
        <v>34617.730000000003</v>
      </c>
      <c r="W441">
        <f t="shared" si="18"/>
        <v>982.26999999999987</v>
      </c>
      <c r="X441">
        <f t="shared" si="22"/>
        <v>441</v>
      </c>
    </row>
    <row r="442" spans="1:24" ht="17.399999999999999" x14ac:dyDescent="0.3">
      <c r="A442" s="11">
        <v>45443</v>
      </c>
      <c r="B442" s="12">
        <v>251095</v>
      </c>
      <c r="C442" s="12" t="s">
        <v>343</v>
      </c>
      <c r="D442" s="12" t="s">
        <v>344</v>
      </c>
      <c r="E442" s="12" t="s">
        <v>345</v>
      </c>
      <c r="F442" s="12" t="s">
        <v>346</v>
      </c>
      <c r="G442" s="12"/>
      <c r="H442" s="12">
        <v>6.7</v>
      </c>
      <c r="I442" s="12">
        <v>17.3</v>
      </c>
      <c r="J442" s="12">
        <v>5.88</v>
      </c>
      <c r="K442" s="12">
        <v>0.82</v>
      </c>
      <c r="L442" s="12">
        <v>20.07</v>
      </c>
      <c r="M442" s="12">
        <v>4</v>
      </c>
      <c r="N442" s="12">
        <v>0</v>
      </c>
      <c r="O442" s="12">
        <v>3</v>
      </c>
      <c r="P442" s="12">
        <v>0</v>
      </c>
      <c r="Q442" s="12">
        <v>1</v>
      </c>
      <c r="R442" s="12">
        <v>4</v>
      </c>
      <c r="S442" s="12">
        <v>3</v>
      </c>
      <c r="T442" s="12">
        <v>0</v>
      </c>
      <c r="U442">
        <f t="shared" si="21"/>
        <v>5726.0399999999981</v>
      </c>
      <c r="V442" s="23">
        <f>'Listado Equipos'!$B$9-W442</f>
        <v>34629.11</v>
      </c>
      <c r="W442">
        <f t="shared" si="18"/>
        <v>970.88999999999987</v>
      </c>
      <c r="X442">
        <f t="shared" si="22"/>
        <v>442</v>
      </c>
    </row>
    <row r="443" spans="1:24" ht="17.399999999999999" x14ac:dyDescent="0.3">
      <c r="A443" s="11">
        <v>45444</v>
      </c>
      <c r="B443" s="12">
        <v>251095</v>
      </c>
      <c r="C443" s="12" t="s">
        <v>343</v>
      </c>
      <c r="D443" s="12" t="s">
        <v>344</v>
      </c>
      <c r="E443" s="12" t="s">
        <v>345</v>
      </c>
      <c r="F443" s="12" t="s">
        <v>346</v>
      </c>
      <c r="G443" s="12"/>
      <c r="H443" s="12">
        <v>8.25</v>
      </c>
      <c r="I443" s="12">
        <v>15.75</v>
      </c>
      <c r="J443" s="12">
        <v>7.18</v>
      </c>
      <c r="K443" s="12">
        <v>1.07</v>
      </c>
      <c r="L443" s="12">
        <v>23.25</v>
      </c>
      <c r="M443" s="12">
        <v>5</v>
      </c>
      <c r="N443" s="12">
        <v>0</v>
      </c>
      <c r="O443" s="12">
        <v>50</v>
      </c>
      <c r="P443" s="12">
        <v>6</v>
      </c>
      <c r="Q443" s="12">
        <v>0</v>
      </c>
      <c r="R443" s="12">
        <v>4</v>
      </c>
      <c r="S443" s="12">
        <v>56</v>
      </c>
      <c r="T443" s="12">
        <v>0</v>
      </c>
      <c r="U443">
        <f t="shared" si="21"/>
        <v>5734.2899999999981</v>
      </c>
      <c r="V443" s="23">
        <f>'Listado Equipos'!$B$9-W443</f>
        <v>34640.44</v>
      </c>
      <c r="W443">
        <f t="shared" si="18"/>
        <v>959.55999999999983</v>
      </c>
      <c r="X443">
        <f t="shared" si="22"/>
        <v>443</v>
      </c>
    </row>
    <row r="444" spans="1:24" ht="17.399999999999999" x14ac:dyDescent="0.3">
      <c r="A444" s="11">
        <v>45445</v>
      </c>
      <c r="B444" s="12">
        <v>251095</v>
      </c>
      <c r="C444" s="12" t="s">
        <v>343</v>
      </c>
      <c r="D444" s="12" t="s">
        <v>344</v>
      </c>
      <c r="E444" s="12" t="s">
        <v>345</v>
      </c>
      <c r="F444" s="12" t="s">
        <v>346</v>
      </c>
      <c r="G444" s="12"/>
      <c r="H444" s="12">
        <v>8.7799999999999994</v>
      </c>
      <c r="I444" s="12">
        <v>15.22</v>
      </c>
      <c r="J444" s="12">
        <v>8.3699999999999992</v>
      </c>
      <c r="K444" s="12">
        <v>0.42</v>
      </c>
      <c r="L444" s="12">
        <v>32.15</v>
      </c>
      <c r="M444" s="12">
        <v>5</v>
      </c>
      <c r="N444" s="12">
        <v>0</v>
      </c>
      <c r="O444" s="12">
        <v>65</v>
      </c>
      <c r="P444" s="12">
        <v>7</v>
      </c>
      <c r="Q444" s="12">
        <v>2</v>
      </c>
      <c r="R444" s="12">
        <v>2</v>
      </c>
      <c r="S444" s="12">
        <v>72</v>
      </c>
      <c r="T444" s="12">
        <v>0</v>
      </c>
      <c r="U444">
        <f t="shared" si="21"/>
        <v>5743.0699999999979</v>
      </c>
      <c r="V444" s="23">
        <f>'Listado Equipos'!$B$9-W444</f>
        <v>34653.07</v>
      </c>
      <c r="W444">
        <f t="shared" si="18"/>
        <v>946.92999999999984</v>
      </c>
      <c r="X444">
        <f t="shared" si="22"/>
        <v>444</v>
      </c>
    </row>
    <row r="445" spans="1:24" ht="17.399999999999999" x14ac:dyDescent="0.3">
      <c r="A445" s="11">
        <v>45446</v>
      </c>
      <c r="B445" s="12">
        <v>251095</v>
      </c>
      <c r="C445" s="12" t="s">
        <v>343</v>
      </c>
      <c r="D445" s="12" t="s">
        <v>344</v>
      </c>
      <c r="E445" s="12" t="s">
        <v>345</v>
      </c>
      <c r="F445" s="12" t="s">
        <v>346</v>
      </c>
      <c r="G445" s="12"/>
      <c r="H445" s="12">
        <v>17.57</v>
      </c>
      <c r="I445" s="12">
        <v>6.43</v>
      </c>
      <c r="J445" s="12">
        <v>15.63</v>
      </c>
      <c r="K445" s="12">
        <v>1.93</v>
      </c>
      <c r="L445" s="12">
        <v>49.24</v>
      </c>
      <c r="M445" s="12">
        <v>5</v>
      </c>
      <c r="N445" s="12">
        <v>0</v>
      </c>
      <c r="O445" s="12">
        <v>41</v>
      </c>
      <c r="P445" s="12">
        <v>4</v>
      </c>
      <c r="Q445" s="12">
        <v>3</v>
      </c>
      <c r="R445" s="12">
        <v>3</v>
      </c>
      <c r="S445" s="12">
        <v>47</v>
      </c>
      <c r="T445" s="12">
        <v>0</v>
      </c>
      <c r="U445">
        <f t="shared" si="21"/>
        <v>5760.6399999999976</v>
      </c>
      <c r="V445" s="23">
        <f>'Listado Equipos'!$B$9-W445</f>
        <v>34654.1</v>
      </c>
      <c r="W445">
        <f t="shared" si="18"/>
        <v>945.89999999999986</v>
      </c>
      <c r="X445">
        <f t="shared" si="22"/>
        <v>445</v>
      </c>
    </row>
    <row r="446" spans="1:24" ht="17.399999999999999" x14ac:dyDescent="0.3">
      <c r="A446" s="11">
        <v>45447</v>
      </c>
      <c r="B446" s="12">
        <v>251095</v>
      </c>
      <c r="C446" s="12" t="s">
        <v>343</v>
      </c>
      <c r="D446" s="12" t="s">
        <v>344</v>
      </c>
      <c r="E446" s="12" t="s">
        <v>345</v>
      </c>
      <c r="F446" s="12" t="s">
        <v>346</v>
      </c>
      <c r="G446" s="12"/>
      <c r="H446" s="12">
        <v>15.17</v>
      </c>
      <c r="I446" s="12">
        <v>8.83</v>
      </c>
      <c r="J446" s="12">
        <v>13.23</v>
      </c>
      <c r="K446" s="12">
        <v>1.93</v>
      </c>
      <c r="L446" s="12">
        <v>46.83</v>
      </c>
      <c r="M446" s="12">
        <v>5</v>
      </c>
      <c r="N446" s="12">
        <v>0</v>
      </c>
      <c r="O446" s="12">
        <v>53</v>
      </c>
      <c r="P446" s="12">
        <v>4</v>
      </c>
      <c r="Q446" s="12">
        <v>0</v>
      </c>
      <c r="R446" s="12">
        <v>11</v>
      </c>
      <c r="S446" s="12">
        <v>64</v>
      </c>
      <c r="T446" s="12">
        <v>2</v>
      </c>
      <c r="U446">
        <f t="shared" si="21"/>
        <v>5775.8099999999977</v>
      </c>
      <c r="V446" s="23">
        <f>'Listado Equipos'!$B$9-W446</f>
        <v>34669.769999999997</v>
      </c>
      <c r="W446">
        <f t="shared" si="18"/>
        <v>930.2299999999999</v>
      </c>
      <c r="X446">
        <f t="shared" si="22"/>
        <v>446</v>
      </c>
    </row>
    <row r="447" spans="1:24" ht="17.399999999999999" x14ac:dyDescent="0.3">
      <c r="A447" s="11">
        <v>45448</v>
      </c>
      <c r="B447" s="12">
        <v>251095</v>
      </c>
      <c r="C447" s="12" t="s">
        <v>343</v>
      </c>
      <c r="D447" s="12" t="s">
        <v>344</v>
      </c>
      <c r="E447" s="12" t="s">
        <v>345</v>
      </c>
      <c r="F447" s="12" t="s">
        <v>346</v>
      </c>
      <c r="G447" s="12"/>
      <c r="H447" s="12">
        <v>18.52</v>
      </c>
      <c r="I447" s="12">
        <v>5.48</v>
      </c>
      <c r="J447" s="12">
        <v>16.55</v>
      </c>
      <c r="K447" s="12">
        <v>1.97</v>
      </c>
      <c r="L447" s="12">
        <v>52.23</v>
      </c>
      <c r="M447" s="12">
        <v>5</v>
      </c>
      <c r="N447" s="12">
        <v>0</v>
      </c>
      <c r="O447" s="12">
        <v>77</v>
      </c>
      <c r="P447" s="12">
        <v>5</v>
      </c>
      <c r="Q447" s="12">
        <v>5</v>
      </c>
      <c r="R447" s="12">
        <v>3</v>
      </c>
      <c r="S447" s="12">
        <v>89</v>
      </c>
      <c r="T447" s="12">
        <v>0</v>
      </c>
      <c r="U447">
        <f t="shared" si="21"/>
        <v>5794.3299999999981</v>
      </c>
      <c r="V447" s="23">
        <f>'Listado Equipos'!$B$9-W447</f>
        <v>34690.370000000003</v>
      </c>
      <c r="W447">
        <f t="shared" si="18"/>
        <v>909.62999999999988</v>
      </c>
      <c r="X447">
        <f t="shared" si="22"/>
        <v>447</v>
      </c>
    </row>
    <row r="448" spans="1:24" ht="17.399999999999999" x14ac:dyDescent="0.3">
      <c r="A448" s="11">
        <v>45449</v>
      </c>
      <c r="B448" s="12">
        <v>251095</v>
      </c>
      <c r="C448" s="12" t="s">
        <v>343</v>
      </c>
      <c r="D448" s="12" t="s">
        <v>344</v>
      </c>
      <c r="E448" s="12" t="s">
        <v>345</v>
      </c>
      <c r="F448" s="12" t="s">
        <v>346</v>
      </c>
      <c r="G448" s="12"/>
      <c r="H448" s="12">
        <v>19.32</v>
      </c>
      <c r="I448" s="12">
        <v>4.68</v>
      </c>
      <c r="J448" s="12">
        <v>17.420000000000002</v>
      </c>
      <c r="K448" s="12">
        <v>1.9</v>
      </c>
      <c r="L448" s="12">
        <v>62.41</v>
      </c>
      <c r="M448" s="12">
        <v>5</v>
      </c>
      <c r="N448" s="12">
        <v>0</v>
      </c>
      <c r="O448" s="12">
        <v>119</v>
      </c>
      <c r="P448" s="12">
        <v>6</v>
      </c>
      <c r="Q448" s="12">
        <v>6</v>
      </c>
      <c r="R448" s="12">
        <v>6</v>
      </c>
      <c r="S448" s="12">
        <v>140</v>
      </c>
      <c r="T448" s="12">
        <v>0</v>
      </c>
      <c r="U448">
        <f t="shared" si="21"/>
        <v>5813.6499999999978</v>
      </c>
      <c r="V448" s="23">
        <f>'Listado Equipos'!$B$9-W448</f>
        <v>34712.370000000003</v>
      </c>
      <c r="W448">
        <f t="shared" si="18"/>
        <v>887.62999999999988</v>
      </c>
      <c r="X448">
        <f t="shared" si="22"/>
        <v>448</v>
      </c>
    </row>
    <row r="449" spans="1:24" ht="17.399999999999999" x14ac:dyDescent="0.3">
      <c r="A449" s="11">
        <v>45450</v>
      </c>
      <c r="B449" s="12">
        <v>251095</v>
      </c>
      <c r="C449" s="12" t="s">
        <v>343</v>
      </c>
      <c r="D449" s="12" t="s">
        <v>344</v>
      </c>
      <c r="E449" s="12" t="s">
        <v>345</v>
      </c>
      <c r="F449" s="12" t="s">
        <v>346</v>
      </c>
      <c r="G449" s="12"/>
      <c r="H449" s="12">
        <v>10.85</v>
      </c>
      <c r="I449" s="12">
        <v>13.15</v>
      </c>
      <c r="J449" s="12">
        <v>9</v>
      </c>
      <c r="K449" s="12">
        <v>1.85</v>
      </c>
      <c r="L449" s="12">
        <v>28.85</v>
      </c>
      <c r="M449" s="12">
        <v>5</v>
      </c>
      <c r="N449" s="12">
        <v>0</v>
      </c>
      <c r="O449" s="12">
        <v>49</v>
      </c>
      <c r="P449" s="12">
        <v>10</v>
      </c>
      <c r="Q449" s="12">
        <v>5</v>
      </c>
      <c r="R449" s="12">
        <v>5</v>
      </c>
      <c r="S449" s="12">
        <v>58</v>
      </c>
      <c r="T449" s="12">
        <v>0</v>
      </c>
      <c r="U449">
        <f t="shared" si="21"/>
        <v>5824.4999999999982</v>
      </c>
      <c r="V449" s="23">
        <f>'Listado Equipos'!$B$9-W449</f>
        <v>34723.769999999997</v>
      </c>
      <c r="W449">
        <f t="shared" si="18"/>
        <v>876.2299999999999</v>
      </c>
      <c r="X449">
        <f t="shared" si="22"/>
        <v>449</v>
      </c>
    </row>
    <row r="450" spans="1:24" ht="17.399999999999999" x14ac:dyDescent="0.3">
      <c r="A450" s="11">
        <v>45451</v>
      </c>
      <c r="B450" s="12">
        <v>251095</v>
      </c>
      <c r="C450" s="12" t="s">
        <v>343</v>
      </c>
      <c r="D450" s="12" t="s">
        <v>344</v>
      </c>
      <c r="E450" s="12" t="s">
        <v>345</v>
      </c>
      <c r="F450" s="12" t="s">
        <v>346</v>
      </c>
      <c r="G450" s="12"/>
      <c r="H450" s="12">
        <v>9.73</v>
      </c>
      <c r="I450" s="12">
        <v>14.27</v>
      </c>
      <c r="J450" s="12">
        <v>8.43</v>
      </c>
      <c r="K450" s="12">
        <v>1.3</v>
      </c>
      <c r="L450" s="12">
        <v>27.24</v>
      </c>
      <c r="M450" s="12">
        <v>6</v>
      </c>
      <c r="N450" s="12">
        <v>0</v>
      </c>
      <c r="O450" s="12">
        <v>66</v>
      </c>
      <c r="P450" s="12">
        <v>5</v>
      </c>
      <c r="Q450" s="12">
        <v>2</v>
      </c>
      <c r="R450" s="12">
        <v>4</v>
      </c>
      <c r="S450" s="12">
        <v>75</v>
      </c>
      <c r="T450" s="12">
        <v>0</v>
      </c>
      <c r="U450">
        <f t="shared" si="21"/>
        <v>5834.2299999999977</v>
      </c>
      <c r="V450" s="23">
        <f>'Listado Equipos'!$B$9-W450</f>
        <v>34743.42</v>
      </c>
      <c r="W450">
        <f t="shared" si="18"/>
        <v>856.57999999999993</v>
      </c>
      <c r="X450">
        <f t="shared" si="22"/>
        <v>450</v>
      </c>
    </row>
    <row r="451" spans="1:24" ht="17.399999999999999" x14ac:dyDescent="0.3">
      <c r="A451" s="11">
        <v>45452</v>
      </c>
      <c r="B451" s="12">
        <v>251095</v>
      </c>
      <c r="C451" s="12" t="s">
        <v>343</v>
      </c>
      <c r="D451" s="12" t="s">
        <v>344</v>
      </c>
      <c r="E451" s="12" t="s">
        <v>345</v>
      </c>
      <c r="F451" s="12" t="s">
        <v>346</v>
      </c>
      <c r="G451" s="12"/>
      <c r="H451" s="12">
        <v>7.0000000000000007E-2</v>
      </c>
      <c r="I451" s="12">
        <v>23.93</v>
      </c>
      <c r="J451" s="12">
        <v>0.05</v>
      </c>
      <c r="K451" s="12">
        <v>0.02</v>
      </c>
      <c r="L451" s="12">
        <v>0.18</v>
      </c>
      <c r="M451" s="12">
        <v>2</v>
      </c>
      <c r="N451" s="12">
        <v>0</v>
      </c>
      <c r="O451" s="12">
        <v>0</v>
      </c>
      <c r="P451" s="12">
        <v>0</v>
      </c>
      <c r="Q451" s="12">
        <v>0</v>
      </c>
      <c r="R451" s="12">
        <v>0</v>
      </c>
      <c r="S451" s="12">
        <v>0</v>
      </c>
      <c r="T451" s="12">
        <v>0</v>
      </c>
      <c r="U451">
        <f t="shared" si="21"/>
        <v>5834.2999999999975</v>
      </c>
      <c r="V451" s="23">
        <f>'Listado Equipos'!$B$9-W451</f>
        <v>34766.519999999997</v>
      </c>
      <c r="W451">
        <f t="shared" ref="W451:W501" si="23">LARGE($U$2:$U$501,X451-1)</f>
        <v>833.4799999999999</v>
      </c>
      <c r="X451">
        <f t="shared" si="22"/>
        <v>451</v>
      </c>
    </row>
    <row r="452" spans="1:24" ht="17.399999999999999" x14ac:dyDescent="0.3">
      <c r="A452" s="11">
        <v>45453</v>
      </c>
      <c r="B452" s="12">
        <v>251095</v>
      </c>
      <c r="C452" s="12" t="s">
        <v>343</v>
      </c>
      <c r="D452" s="12" t="s">
        <v>344</v>
      </c>
      <c r="E452" s="12" t="s">
        <v>345</v>
      </c>
      <c r="F452" s="12" t="s">
        <v>346</v>
      </c>
      <c r="G452" s="12"/>
      <c r="H452" s="12">
        <v>1.58</v>
      </c>
      <c r="I452" s="12">
        <v>22.42</v>
      </c>
      <c r="J452" s="12">
        <v>1.18</v>
      </c>
      <c r="K452" s="12">
        <v>0.4</v>
      </c>
      <c r="L452" s="12">
        <v>6.07</v>
      </c>
      <c r="M452" s="12">
        <v>8</v>
      </c>
      <c r="N452" s="12">
        <v>0</v>
      </c>
      <c r="O452" s="12">
        <v>18</v>
      </c>
      <c r="P452" s="12">
        <v>2</v>
      </c>
      <c r="Q452" s="12">
        <v>0</v>
      </c>
      <c r="R452" s="12">
        <v>0</v>
      </c>
      <c r="S452" s="12">
        <v>21</v>
      </c>
      <c r="T452" s="12">
        <v>0</v>
      </c>
      <c r="U452">
        <f t="shared" si="21"/>
        <v>5835.8799999999974</v>
      </c>
      <c r="V452" s="23">
        <f>'Listado Equipos'!$B$9-W452</f>
        <v>34787.699999999997</v>
      </c>
      <c r="W452">
        <f t="shared" si="23"/>
        <v>812.3</v>
      </c>
      <c r="X452">
        <f t="shared" si="22"/>
        <v>452</v>
      </c>
    </row>
    <row r="453" spans="1:24" ht="17.399999999999999" x14ac:dyDescent="0.3">
      <c r="A453" s="11">
        <v>45454</v>
      </c>
      <c r="B453" s="12">
        <v>251095</v>
      </c>
      <c r="C453" s="12" t="s">
        <v>343</v>
      </c>
      <c r="D453" s="12" t="s">
        <v>344</v>
      </c>
      <c r="E453" s="12" t="s">
        <v>345</v>
      </c>
      <c r="F453" s="12" t="s">
        <v>346</v>
      </c>
      <c r="G453" s="12"/>
      <c r="H453" s="12">
        <v>7.67</v>
      </c>
      <c r="I453" s="12">
        <v>16.329999999999998</v>
      </c>
      <c r="J453" s="12">
        <v>6.07</v>
      </c>
      <c r="K453" s="12">
        <v>1.6</v>
      </c>
      <c r="L453" s="12">
        <v>18.68</v>
      </c>
      <c r="M453" s="12">
        <v>4</v>
      </c>
      <c r="N453" s="12">
        <v>0</v>
      </c>
      <c r="O453" s="12">
        <v>23</v>
      </c>
      <c r="P453" s="12">
        <v>2</v>
      </c>
      <c r="Q453" s="12">
        <v>0</v>
      </c>
      <c r="R453" s="12">
        <v>3</v>
      </c>
      <c r="S453" s="12">
        <v>26</v>
      </c>
      <c r="T453" s="12">
        <v>0</v>
      </c>
      <c r="U453">
        <f t="shared" si="21"/>
        <v>5843.5499999999975</v>
      </c>
      <c r="V453" s="23">
        <f>'Listado Equipos'!$B$9-W453</f>
        <v>34808.620000000003</v>
      </c>
      <c r="W453">
        <f t="shared" si="23"/>
        <v>791.38</v>
      </c>
      <c r="X453">
        <f t="shared" si="22"/>
        <v>453</v>
      </c>
    </row>
    <row r="454" spans="1:24" ht="17.399999999999999" x14ac:dyDescent="0.3">
      <c r="A454" s="11">
        <v>45455</v>
      </c>
      <c r="B454" s="12">
        <v>251095</v>
      </c>
      <c r="C454" s="12" t="s">
        <v>343</v>
      </c>
      <c r="D454" s="12" t="s">
        <v>344</v>
      </c>
      <c r="E454" s="12" t="s">
        <v>345</v>
      </c>
      <c r="F454" s="12" t="s">
        <v>346</v>
      </c>
      <c r="G454" s="12"/>
      <c r="H454" s="12">
        <v>2.2000000000000002</v>
      </c>
      <c r="I454" s="12">
        <v>21.8</v>
      </c>
      <c r="J454" s="12">
        <v>2.08</v>
      </c>
      <c r="K454" s="12">
        <v>0.12</v>
      </c>
      <c r="L454" s="12">
        <v>4.8600000000000003</v>
      </c>
      <c r="M454" s="12">
        <v>4</v>
      </c>
      <c r="N454" s="12">
        <v>0</v>
      </c>
      <c r="O454" s="12">
        <v>9</v>
      </c>
      <c r="P454" s="12">
        <v>0</v>
      </c>
      <c r="Q454" s="12">
        <v>0</v>
      </c>
      <c r="R454" s="12">
        <v>0</v>
      </c>
      <c r="S454" s="12">
        <v>9</v>
      </c>
      <c r="T454" s="12">
        <v>0</v>
      </c>
      <c r="U454">
        <f t="shared" si="21"/>
        <v>5845.7499999999973</v>
      </c>
      <c r="V454" s="23">
        <f>'Listado Equipos'!$B$9-W454</f>
        <v>34829.370000000003</v>
      </c>
      <c r="W454">
        <f t="shared" si="23"/>
        <v>770.63</v>
      </c>
      <c r="X454">
        <f t="shared" si="22"/>
        <v>454</v>
      </c>
    </row>
    <row r="455" spans="1:24" ht="17.399999999999999" x14ac:dyDescent="0.3">
      <c r="A455" s="11">
        <v>45456</v>
      </c>
      <c r="B455" s="12">
        <v>251095</v>
      </c>
      <c r="C455" s="12" t="s">
        <v>343</v>
      </c>
      <c r="D455" s="12" t="s">
        <v>344</v>
      </c>
      <c r="E455" s="12" t="s">
        <v>345</v>
      </c>
      <c r="F455" s="12" t="s">
        <v>346</v>
      </c>
      <c r="G455" s="12"/>
      <c r="H455" s="12">
        <v>0</v>
      </c>
      <c r="I455" s="12">
        <v>24</v>
      </c>
      <c r="J455" s="12">
        <v>0</v>
      </c>
      <c r="K455" s="12">
        <v>0</v>
      </c>
      <c r="L455" s="12">
        <v>0</v>
      </c>
      <c r="M455" s="12">
        <v>0</v>
      </c>
      <c r="N455" s="12">
        <v>0</v>
      </c>
      <c r="O455" s="12">
        <v>0</v>
      </c>
      <c r="P455" s="12">
        <v>0</v>
      </c>
      <c r="Q455" s="12">
        <v>0</v>
      </c>
      <c r="R455" s="12">
        <v>0</v>
      </c>
      <c r="S455" s="12">
        <v>0</v>
      </c>
      <c r="T455" s="12">
        <v>0</v>
      </c>
      <c r="U455">
        <f t="shared" si="21"/>
        <v>5845.7499999999973</v>
      </c>
      <c r="V455" s="23">
        <f>'Listado Equipos'!$B$9-W455</f>
        <v>34845.75</v>
      </c>
      <c r="W455">
        <f t="shared" si="23"/>
        <v>754.25</v>
      </c>
      <c r="X455">
        <f t="shared" si="22"/>
        <v>455</v>
      </c>
    </row>
    <row r="456" spans="1:24" ht="17.399999999999999" x14ac:dyDescent="0.3">
      <c r="A456" s="11">
        <v>45457</v>
      </c>
      <c r="B456" s="12">
        <v>251095</v>
      </c>
      <c r="C456" s="12" t="s">
        <v>343</v>
      </c>
      <c r="D456" s="12" t="s">
        <v>344</v>
      </c>
      <c r="E456" s="12" t="s">
        <v>345</v>
      </c>
      <c r="F456" s="12" t="s">
        <v>346</v>
      </c>
      <c r="G456" s="12"/>
      <c r="H456" s="12">
        <v>2.8</v>
      </c>
      <c r="I456" s="12">
        <v>21.2</v>
      </c>
      <c r="J456" s="12">
        <v>2.15</v>
      </c>
      <c r="K456" s="12">
        <v>0.65</v>
      </c>
      <c r="L456" s="12">
        <v>8.5500000000000007</v>
      </c>
      <c r="M456" s="12">
        <v>6</v>
      </c>
      <c r="N456" s="12">
        <v>0</v>
      </c>
      <c r="O456" s="12">
        <v>10</v>
      </c>
      <c r="P456" s="12">
        <v>0</v>
      </c>
      <c r="Q456" s="12">
        <v>0</v>
      </c>
      <c r="R456" s="12">
        <v>1</v>
      </c>
      <c r="S456" s="12">
        <v>10</v>
      </c>
      <c r="T456" s="12">
        <v>0</v>
      </c>
      <c r="U456">
        <f t="shared" si="21"/>
        <v>5848.5499999999975</v>
      </c>
      <c r="V456" s="23">
        <f>'Listado Equipos'!$B$9-W456</f>
        <v>34845.980000000003</v>
      </c>
      <c r="W456">
        <f t="shared" si="23"/>
        <v>754.02</v>
      </c>
      <c r="X456">
        <f t="shared" si="22"/>
        <v>456</v>
      </c>
    </row>
    <row r="457" spans="1:24" ht="17.399999999999999" x14ac:dyDescent="0.3">
      <c r="A457" s="11">
        <v>45458</v>
      </c>
      <c r="B457" s="12">
        <v>251095</v>
      </c>
      <c r="C457" s="12" t="s">
        <v>343</v>
      </c>
      <c r="D457" s="12" t="s">
        <v>344</v>
      </c>
      <c r="E457" s="12" t="s">
        <v>345</v>
      </c>
      <c r="F457" s="12" t="s">
        <v>346</v>
      </c>
      <c r="G457" s="12"/>
      <c r="H457" s="12">
        <v>7.77</v>
      </c>
      <c r="I457" s="12">
        <v>16.23</v>
      </c>
      <c r="J457" s="12">
        <v>5.87</v>
      </c>
      <c r="K457" s="12">
        <v>1.9</v>
      </c>
      <c r="L457" s="12">
        <v>17.559999999999999</v>
      </c>
      <c r="M457" s="12">
        <v>5</v>
      </c>
      <c r="N457" s="12">
        <v>0</v>
      </c>
      <c r="O457" s="12">
        <v>19</v>
      </c>
      <c r="P457" s="12">
        <v>0</v>
      </c>
      <c r="Q457" s="12">
        <v>0</v>
      </c>
      <c r="R457" s="12">
        <v>7</v>
      </c>
      <c r="S457" s="12">
        <v>21</v>
      </c>
      <c r="T457" s="12">
        <v>0</v>
      </c>
      <c r="U457">
        <f t="shared" si="21"/>
        <v>5856.3199999999979</v>
      </c>
      <c r="V457" s="23">
        <f>'Listado Equipos'!$B$9-W457</f>
        <v>34863.449999999997</v>
      </c>
      <c r="W457">
        <f t="shared" si="23"/>
        <v>736.55</v>
      </c>
      <c r="X457">
        <f t="shared" si="22"/>
        <v>457</v>
      </c>
    </row>
    <row r="458" spans="1:24" ht="17.399999999999999" x14ac:dyDescent="0.3">
      <c r="A458" s="11">
        <v>45459</v>
      </c>
      <c r="B458" s="12">
        <v>251095</v>
      </c>
      <c r="C458" s="12" t="s">
        <v>343</v>
      </c>
      <c r="D458" s="12" t="s">
        <v>344</v>
      </c>
      <c r="E458" s="12" t="s">
        <v>345</v>
      </c>
      <c r="F458" s="12" t="s">
        <v>346</v>
      </c>
      <c r="G458" s="12"/>
      <c r="H458" s="12">
        <v>1.45</v>
      </c>
      <c r="I458" s="12">
        <v>22.55</v>
      </c>
      <c r="J458" s="12">
        <v>1.02</v>
      </c>
      <c r="K458" s="12">
        <v>0.43</v>
      </c>
      <c r="L458" s="12">
        <v>2.54</v>
      </c>
      <c r="M458" s="12">
        <v>3</v>
      </c>
      <c r="N458" s="12">
        <v>0</v>
      </c>
      <c r="O458" s="12">
        <v>5</v>
      </c>
      <c r="P458" s="12">
        <v>0</v>
      </c>
      <c r="Q458" s="12">
        <v>0</v>
      </c>
      <c r="R458" s="12">
        <v>2</v>
      </c>
      <c r="S458" s="12">
        <v>5</v>
      </c>
      <c r="T458" s="12">
        <v>0</v>
      </c>
      <c r="U458">
        <f t="shared" si="21"/>
        <v>5857.7699999999977</v>
      </c>
      <c r="V458" s="23">
        <f>'Listado Equipos'!$B$9-W458</f>
        <v>34882.230000000003</v>
      </c>
      <c r="W458">
        <f t="shared" si="23"/>
        <v>717.77</v>
      </c>
      <c r="X458">
        <f t="shared" si="22"/>
        <v>458</v>
      </c>
    </row>
    <row r="459" spans="1:24" ht="17.399999999999999" x14ac:dyDescent="0.3">
      <c r="A459" s="11">
        <v>45460</v>
      </c>
      <c r="B459" s="12">
        <v>251095</v>
      </c>
      <c r="C459" s="12" t="s">
        <v>343</v>
      </c>
      <c r="D459" s="12" t="s">
        <v>344</v>
      </c>
      <c r="E459" s="12" t="s">
        <v>345</v>
      </c>
      <c r="F459" s="12" t="s">
        <v>346</v>
      </c>
      <c r="G459" s="12"/>
      <c r="H459" s="12">
        <v>2.8</v>
      </c>
      <c r="I459" s="12">
        <v>21.2</v>
      </c>
      <c r="J459" s="12">
        <v>2.62</v>
      </c>
      <c r="K459" s="12">
        <v>0.18</v>
      </c>
      <c r="L459" s="12">
        <v>7.76</v>
      </c>
      <c r="M459" s="12">
        <v>4</v>
      </c>
      <c r="N459" s="12">
        <v>0</v>
      </c>
      <c r="O459" s="12">
        <v>8</v>
      </c>
      <c r="P459" s="12">
        <v>0</v>
      </c>
      <c r="Q459" s="12">
        <v>0</v>
      </c>
      <c r="R459" s="12">
        <v>0</v>
      </c>
      <c r="S459" s="12">
        <v>9</v>
      </c>
      <c r="T459" s="12">
        <v>0</v>
      </c>
      <c r="U459">
        <f t="shared" si="21"/>
        <v>5860.5699999999979</v>
      </c>
      <c r="V459" s="23">
        <f>'Listado Equipos'!$B$9-W459</f>
        <v>34903.86</v>
      </c>
      <c r="W459">
        <f t="shared" si="23"/>
        <v>696.14</v>
      </c>
      <c r="X459">
        <f t="shared" si="22"/>
        <v>459</v>
      </c>
    </row>
    <row r="460" spans="1:24" ht="17.399999999999999" x14ac:dyDescent="0.3">
      <c r="A460" s="11">
        <v>45461</v>
      </c>
      <c r="B460" s="12">
        <v>251095</v>
      </c>
      <c r="C460" s="12" t="s">
        <v>343</v>
      </c>
      <c r="D460" s="12" t="s">
        <v>344</v>
      </c>
      <c r="E460" s="12" t="s">
        <v>345</v>
      </c>
      <c r="F460" s="12" t="s">
        <v>346</v>
      </c>
      <c r="G460" s="12"/>
      <c r="H460" s="12">
        <v>9.5299999999999994</v>
      </c>
      <c r="I460" s="12">
        <v>14.47</v>
      </c>
      <c r="J460" s="12">
        <v>8.6199999999999992</v>
      </c>
      <c r="K460" s="12">
        <v>0.92</v>
      </c>
      <c r="L460" s="12">
        <v>34.54</v>
      </c>
      <c r="M460" s="12">
        <v>5</v>
      </c>
      <c r="N460" s="12">
        <v>0</v>
      </c>
      <c r="O460" s="12">
        <v>93</v>
      </c>
      <c r="P460" s="12">
        <v>14</v>
      </c>
      <c r="Q460" s="12">
        <v>0</v>
      </c>
      <c r="R460" s="12">
        <v>2</v>
      </c>
      <c r="S460" s="12">
        <v>108</v>
      </c>
      <c r="T460" s="12">
        <v>0</v>
      </c>
      <c r="U460">
        <f t="shared" si="21"/>
        <v>5870.0999999999976</v>
      </c>
      <c r="V460" s="23">
        <f>'Listado Equipos'!$B$9-W460</f>
        <v>34923.46</v>
      </c>
      <c r="W460">
        <f t="shared" si="23"/>
        <v>676.54</v>
      </c>
      <c r="X460">
        <f t="shared" si="22"/>
        <v>460</v>
      </c>
    </row>
    <row r="461" spans="1:24" ht="17.399999999999999" x14ac:dyDescent="0.3">
      <c r="A461" s="11">
        <v>45462</v>
      </c>
      <c r="B461" s="12">
        <v>251095</v>
      </c>
      <c r="C461" s="12" t="s">
        <v>343</v>
      </c>
      <c r="D461" s="12" t="s">
        <v>344</v>
      </c>
      <c r="E461" s="12" t="s">
        <v>345</v>
      </c>
      <c r="F461" s="12" t="s">
        <v>346</v>
      </c>
      <c r="G461" s="12"/>
      <c r="H461" s="12">
        <v>18.75</v>
      </c>
      <c r="I461" s="12">
        <v>5.25</v>
      </c>
      <c r="J461" s="12">
        <v>16.37</v>
      </c>
      <c r="K461" s="12">
        <v>2.38</v>
      </c>
      <c r="L461" s="12">
        <v>60.01</v>
      </c>
      <c r="M461" s="12">
        <v>5</v>
      </c>
      <c r="N461" s="12">
        <v>0</v>
      </c>
      <c r="O461" s="12">
        <v>133</v>
      </c>
      <c r="P461" s="12">
        <v>13</v>
      </c>
      <c r="Q461" s="12">
        <v>3</v>
      </c>
      <c r="R461" s="12">
        <v>11</v>
      </c>
      <c r="S461" s="12">
        <v>164</v>
      </c>
      <c r="T461" s="12">
        <v>2</v>
      </c>
      <c r="U461">
        <f t="shared" si="21"/>
        <v>5888.8499999999976</v>
      </c>
      <c r="V461" s="23">
        <f>'Listado Equipos'!$B$9-W461</f>
        <v>34942.39</v>
      </c>
      <c r="W461">
        <f t="shared" si="23"/>
        <v>657.61</v>
      </c>
      <c r="X461">
        <f t="shared" si="22"/>
        <v>461</v>
      </c>
    </row>
    <row r="462" spans="1:24" ht="17.399999999999999" x14ac:dyDescent="0.3">
      <c r="A462" s="11">
        <v>45463</v>
      </c>
      <c r="B462" s="12">
        <v>251095</v>
      </c>
      <c r="C462" s="12" t="s">
        <v>343</v>
      </c>
      <c r="D462" s="12" t="s">
        <v>344</v>
      </c>
      <c r="E462" s="12" t="s">
        <v>345</v>
      </c>
      <c r="F462" s="12" t="s">
        <v>346</v>
      </c>
      <c r="G462" s="12"/>
      <c r="H462" s="12">
        <v>17.18</v>
      </c>
      <c r="I462" s="12">
        <v>6.82</v>
      </c>
      <c r="J462" s="12">
        <v>14.12</v>
      </c>
      <c r="K462" s="12">
        <v>3.07</v>
      </c>
      <c r="L462" s="12">
        <v>47.17</v>
      </c>
      <c r="M462" s="12">
        <v>5</v>
      </c>
      <c r="N462" s="12">
        <v>0</v>
      </c>
      <c r="O462" s="12">
        <v>106</v>
      </c>
      <c r="P462" s="12">
        <v>18</v>
      </c>
      <c r="Q462" s="12">
        <v>2</v>
      </c>
      <c r="R462" s="12">
        <v>14</v>
      </c>
      <c r="S462" s="12">
        <v>129</v>
      </c>
      <c r="T462" s="12">
        <v>1</v>
      </c>
      <c r="U462">
        <f t="shared" si="21"/>
        <v>5906.0299999999979</v>
      </c>
      <c r="V462" s="23">
        <f>'Listado Equipos'!$B$9-W462</f>
        <v>34956.01</v>
      </c>
      <c r="W462">
        <f t="shared" si="23"/>
        <v>643.99</v>
      </c>
      <c r="X462">
        <f t="shared" si="22"/>
        <v>462</v>
      </c>
    </row>
    <row r="463" spans="1:24" ht="17.399999999999999" x14ac:dyDescent="0.3">
      <c r="A463" s="11">
        <v>45464</v>
      </c>
      <c r="B463" s="12">
        <v>251095</v>
      </c>
      <c r="C463" s="12" t="s">
        <v>343</v>
      </c>
      <c r="D463" s="12" t="s">
        <v>344</v>
      </c>
      <c r="E463" s="12" t="s">
        <v>345</v>
      </c>
      <c r="F463" s="12" t="s">
        <v>346</v>
      </c>
      <c r="G463" s="12"/>
      <c r="H463" s="12">
        <v>10.029999999999999</v>
      </c>
      <c r="I463" s="12">
        <v>13.97</v>
      </c>
      <c r="J463" s="12">
        <v>9.02</v>
      </c>
      <c r="K463" s="12">
        <v>1.02</v>
      </c>
      <c r="L463" s="12">
        <v>29.57</v>
      </c>
      <c r="M463" s="12">
        <v>5</v>
      </c>
      <c r="N463" s="12">
        <v>0</v>
      </c>
      <c r="O463" s="12">
        <v>60</v>
      </c>
      <c r="P463" s="12">
        <v>8</v>
      </c>
      <c r="Q463" s="12">
        <v>1</v>
      </c>
      <c r="R463" s="12">
        <v>4</v>
      </c>
      <c r="S463" s="12">
        <v>71</v>
      </c>
      <c r="T463" s="12">
        <v>0</v>
      </c>
      <c r="U463">
        <f t="shared" si="21"/>
        <v>5916.0599999999977</v>
      </c>
      <c r="V463" s="23">
        <f>'Listado Equipos'!$B$9-W463</f>
        <v>34959.040000000001</v>
      </c>
      <c r="W463">
        <f t="shared" si="23"/>
        <v>640.96</v>
      </c>
      <c r="X463">
        <f t="shared" si="22"/>
        <v>463</v>
      </c>
    </row>
    <row r="464" spans="1:24" ht="17.399999999999999" x14ac:dyDescent="0.3">
      <c r="A464" s="11">
        <v>45465</v>
      </c>
      <c r="B464" s="12">
        <v>251095</v>
      </c>
      <c r="C464" s="12" t="s">
        <v>343</v>
      </c>
      <c r="D464" s="12" t="s">
        <v>344</v>
      </c>
      <c r="E464" s="12" t="s">
        <v>345</v>
      </c>
      <c r="F464" s="12" t="s">
        <v>346</v>
      </c>
      <c r="G464" s="12"/>
      <c r="H464" s="12">
        <v>0</v>
      </c>
      <c r="I464" s="12">
        <v>24</v>
      </c>
      <c r="J464" s="12">
        <v>0</v>
      </c>
      <c r="K464" s="12">
        <v>0</v>
      </c>
      <c r="L464" s="12">
        <v>0</v>
      </c>
      <c r="M464" s="12">
        <v>0</v>
      </c>
      <c r="N464" s="12">
        <v>0</v>
      </c>
      <c r="O464" s="12">
        <v>0</v>
      </c>
      <c r="P464" s="12">
        <v>0</v>
      </c>
      <c r="Q464" s="12">
        <v>0</v>
      </c>
      <c r="R464" s="12">
        <v>0</v>
      </c>
      <c r="S464" s="12">
        <v>0</v>
      </c>
      <c r="T464" s="12">
        <v>0</v>
      </c>
      <c r="U464">
        <f t="shared" si="21"/>
        <v>5916.0599999999977</v>
      </c>
      <c r="V464" s="23">
        <f>'Listado Equipos'!$B$9-W464</f>
        <v>34972.04</v>
      </c>
      <c r="W464">
        <f t="shared" si="23"/>
        <v>627.96</v>
      </c>
      <c r="X464">
        <f t="shared" si="22"/>
        <v>464</v>
      </c>
    </row>
    <row r="465" spans="1:24" ht="17.399999999999999" x14ac:dyDescent="0.3">
      <c r="A465" s="11">
        <v>45482</v>
      </c>
      <c r="B465" s="12">
        <v>251095</v>
      </c>
      <c r="C465" s="12" t="s">
        <v>343</v>
      </c>
      <c r="D465" s="12" t="s">
        <v>344</v>
      </c>
      <c r="E465" s="12" t="s">
        <v>345</v>
      </c>
      <c r="F465" s="12" t="s">
        <v>346</v>
      </c>
      <c r="G465" s="12"/>
      <c r="H465" s="12">
        <v>0.02</v>
      </c>
      <c r="I465" s="12">
        <v>23.98</v>
      </c>
      <c r="J465" s="12">
        <v>0</v>
      </c>
      <c r="K465" s="12">
        <v>0.02</v>
      </c>
      <c r="L465" s="12">
        <v>0</v>
      </c>
      <c r="M465" s="12">
        <v>0</v>
      </c>
      <c r="N465" s="12">
        <v>0</v>
      </c>
      <c r="O465" s="12">
        <v>0</v>
      </c>
      <c r="P465" s="12">
        <v>0</v>
      </c>
      <c r="Q465" s="12">
        <v>0</v>
      </c>
      <c r="R465" s="12">
        <v>0</v>
      </c>
      <c r="S465" s="12">
        <v>0</v>
      </c>
      <c r="T465" s="12">
        <v>0</v>
      </c>
      <c r="U465">
        <f t="shared" ref="U465:U501" si="24">H465+U464</f>
        <v>5916.0799999999981</v>
      </c>
      <c r="V465" s="23">
        <f>'Listado Equipos'!$B$9-W465</f>
        <v>34976.410000000003</v>
      </c>
      <c r="W465">
        <f t="shared" si="23"/>
        <v>623.59</v>
      </c>
      <c r="X465">
        <f t="shared" ref="X465:X501" si="25">X464+1</f>
        <v>465</v>
      </c>
    </row>
    <row r="466" spans="1:24" ht="17.399999999999999" x14ac:dyDescent="0.3">
      <c r="A466" s="11">
        <v>45483</v>
      </c>
      <c r="B466" s="12">
        <v>251095</v>
      </c>
      <c r="C466" s="12" t="s">
        <v>343</v>
      </c>
      <c r="D466" s="12" t="s">
        <v>344</v>
      </c>
      <c r="E466" s="12" t="s">
        <v>345</v>
      </c>
      <c r="F466" s="12" t="s">
        <v>346</v>
      </c>
      <c r="G466" s="12"/>
      <c r="H466" s="12">
        <v>1.85</v>
      </c>
      <c r="I466" s="12">
        <v>22.15</v>
      </c>
      <c r="J466" s="12">
        <v>0.02</v>
      </c>
      <c r="K466" s="12">
        <v>1.83</v>
      </c>
      <c r="L466" s="12">
        <v>0</v>
      </c>
      <c r="M466" s="12">
        <v>0</v>
      </c>
      <c r="N466" s="12">
        <v>0</v>
      </c>
      <c r="O466" s="12">
        <v>0</v>
      </c>
      <c r="P466" s="12">
        <v>0</v>
      </c>
      <c r="Q466" s="12">
        <v>0</v>
      </c>
      <c r="R466" s="12">
        <v>13</v>
      </c>
      <c r="S466" s="12">
        <v>0</v>
      </c>
      <c r="T466" s="12">
        <v>1</v>
      </c>
      <c r="U466">
        <f t="shared" si="24"/>
        <v>5917.9299999999985</v>
      </c>
      <c r="V466" s="23">
        <f>'Listado Equipos'!$B$9-W466</f>
        <v>34997.129999999997</v>
      </c>
      <c r="W466">
        <f t="shared" si="23"/>
        <v>602.87</v>
      </c>
      <c r="X466">
        <f t="shared" si="25"/>
        <v>466</v>
      </c>
    </row>
    <row r="467" spans="1:24" ht="17.399999999999999" x14ac:dyDescent="0.3">
      <c r="A467" s="11">
        <v>45484</v>
      </c>
      <c r="B467" s="12">
        <v>251095</v>
      </c>
      <c r="C467" s="12" t="s">
        <v>343</v>
      </c>
      <c r="D467" s="12" t="s">
        <v>344</v>
      </c>
      <c r="E467" s="12" t="s">
        <v>345</v>
      </c>
      <c r="F467" s="12" t="s">
        <v>346</v>
      </c>
      <c r="G467" s="12"/>
      <c r="H467" s="12">
        <v>0</v>
      </c>
      <c r="I467" s="12">
        <v>24</v>
      </c>
      <c r="J467" s="12">
        <v>0</v>
      </c>
      <c r="K467" s="12">
        <v>0</v>
      </c>
      <c r="L467" s="12">
        <v>0</v>
      </c>
      <c r="M467" s="12">
        <v>0</v>
      </c>
      <c r="N467" s="12">
        <v>0</v>
      </c>
      <c r="O467" s="12">
        <v>0</v>
      </c>
      <c r="P467" s="12">
        <v>0</v>
      </c>
      <c r="Q467" s="12">
        <v>0</v>
      </c>
      <c r="R467" s="12">
        <v>0</v>
      </c>
      <c r="S467" s="12">
        <v>0</v>
      </c>
      <c r="T467" s="12">
        <v>0</v>
      </c>
      <c r="U467">
        <f t="shared" si="24"/>
        <v>5917.9299999999985</v>
      </c>
      <c r="V467" s="23">
        <f>'Listado Equipos'!$B$9-W467</f>
        <v>35017.980000000003</v>
      </c>
      <c r="W467">
        <f t="shared" si="23"/>
        <v>582.02</v>
      </c>
      <c r="X467">
        <f t="shared" si="25"/>
        <v>467</v>
      </c>
    </row>
    <row r="468" spans="1:24" ht="17.399999999999999" x14ac:dyDescent="0.3">
      <c r="A468" s="11">
        <v>45485</v>
      </c>
      <c r="B468" s="12">
        <v>251095</v>
      </c>
      <c r="C468" s="12" t="s">
        <v>343</v>
      </c>
      <c r="D468" s="12" t="s">
        <v>344</v>
      </c>
      <c r="E468" s="12" t="s">
        <v>345</v>
      </c>
      <c r="F468" s="12" t="s">
        <v>346</v>
      </c>
      <c r="G468" s="12"/>
      <c r="H468" s="12">
        <v>0</v>
      </c>
      <c r="I468" s="12">
        <v>24</v>
      </c>
      <c r="J468" s="12">
        <v>0</v>
      </c>
      <c r="K468" s="12">
        <v>0</v>
      </c>
      <c r="L468" s="12">
        <v>0</v>
      </c>
      <c r="M468" s="12">
        <v>0</v>
      </c>
      <c r="N468" s="12">
        <v>0</v>
      </c>
      <c r="O468" s="12">
        <v>0</v>
      </c>
      <c r="P468" s="12">
        <v>0</v>
      </c>
      <c r="Q468" s="12">
        <v>0</v>
      </c>
      <c r="R468" s="12">
        <v>0</v>
      </c>
      <c r="S468" s="12">
        <v>0</v>
      </c>
      <c r="T468" s="12">
        <v>0</v>
      </c>
      <c r="U468">
        <f t="shared" si="24"/>
        <v>5917.9299999999985</v>
      </c>
      <c r="V468" s="23">
        <f>'Listado Equipos'!$B$9-W468</f>
        <v>35032.11</v>
      </c>
      <c r="W468">
        <f t="shared" si="23"/>
        <v>567.89</v>
      </c>
      <c r="X468">
        <f t="shared" si="25"/>
        <v>468</v>
      </c>
    </row>
    <row r="469" spans="1:24" ht="17.399999999999999" x14ac:dyDescent="0.3">
      <c r="A469" s="11">
        <v>45486</v>
      </c>
      <c r="B469" s="12">
        <v>251095</v>
      </c>
      <c r="C469" s="12" t="s">
        <v>343</v>
      </c>
      <c r="D469" s="12" t="s">
        <v>344</v>
      </c>
      <c r="E469" s="12" t="s">
        <v>345</v>
      </c>
      <c r="F469" s="12" t="s">
        <v>346</v>
      </c>
      <c r="G469" s="12"/>
      <c r="H469" s="12">
        <v>0.05</v>
      </c>
      <c r="I469" s="12">
        <v>23.95</v>
      </c>
      <c r="J469" s="12">
        <v>0</v>
      </c>
      <c r="K469" s="12">
        <v>0.05</v>
      </c>
      <c r="L469" s="12">
        <v>0</v>
      </c>
      <c r="M469" s="12">
        <v>0</v>
      </c>
      <c r="N469" s="12">
        <v>0</v>
      </c>
      <c r="O469" s="12">
        <v>0</v>
      </c>
      <c r="P469" s="12">
        <v>0</v>
      </c>
      <c r="Q469" s="12">
        <v>0</v>
      </c>
      <c r="R469" s="12">
        <v>0</v>
      </c>
      <c r="S469" s="12">
        <v>0</v>
      </c>
      <c r="T469" s="12">
        <v>0</v>
      </c>
      <c r="U469">
        <f t="shared" si="24"/>
        <v>5917.9799999999987</v>
      </c>
      <c r="V469" s="23">
        <f>'Listado Equipos'!$B$9-W469</f>
        <v>35049.86</v>
      </c>
      <c r="W469">
        <f t="shared" si="23"/>
        <v>550.14</v>
      </c>
      <c r="X469">
        <f t="shared" si="25"/>
        <v>469</v>
      </c>
    </row>
    <row r="470" spans="1:24" ht="17.399999999999999" x14ac:dyDescent="0.3">
      <c r="A470" s="11">
        <v>45488</v>
      </c>
      <c r="B470" s="12">
        <v>251095</v>
      </c>
      <c r="C470" s="12" t="s">
        <v>343</v>
      </c>
      <c r="D470" s="12" t="s">
        <v>344</v>
      </c>
      <c r="E470" s="12" t="s">
        <v>345</v>
      </c>
      <c r="F470" s="12" t="s">
        <v>346</v>
      </c>
      <c r="G470" s="12"/>
      <c r="H470" s="12">
        <v>0.8</v>
      </c>
      <c r="I470" s="12">
        <v>23.2</v>
      </c>
      <c r="J470" s="12">
        <v>0.05</v>
      </c>
      <c r="K470" s="12">
        <v>0.75</v>
      </c>
      <c r="L470" s="12">
        <v>0.01</v>
      </c>
      <c r="M470" s="12">
        <v>0</v>
      </c>
      <c r="N470" s="12">
        <v>0</v>
      </c>
      <c r="O470" s="12">
        <v>0</v>
      </c>
      <c r="P470" s="12">
        <v>0</v>
      </c>
      <c r="Q470" s="12">
        <v>0</v>
      </c>
      <c r="R470" s="12">
        <v>2</v>
      </c>
      <c r="S470" s="12">
        <v>0</v>
      </c>
      <c r="T470" s="12">
        <v>0</v>
      </c>
      <c r="U470">
        <f t="shared" si="24"/>
        <v>5918.7799999999988</v>
      </c>
      <c r="V470" s="23">
        <f>'Listado Equipos'!$B$9-W470</f>
        <v>35068.01</v>
      </c>
      <c r="W470">
        <f t="shared" si="23"/>
        <v>531.99</v>
      </c>
      <c r="X470">
        <f t="shared" si="25"/>
        <v>470</v>
      </c>
    </row>
    <row r="471" spans="1:24" ht="17.399999999999999" x14ac:dyDescent="0.3">
      <c r="A471" s="11">
        <v>45489</v>
      </c>
      <c r="B471" s="12">
        <v>251095</v>
      </c>
      <c r="C471" s="12" t="s">
        <v>343</v>
      </c>
      <c r="D471" s="12" t="s">
        <v>344</v>
      </c>
      <c r="E471" s="12" t="s">
        <v>345</v>
      </c>
      <c r="F471" s="12" t="s">
        <v>346</v>
      </c>
      <c r="G471" s="12"/>
      <c r="H471" s="12">
        <v>8.58</v>
      </c>
      <c r="I471" s="12">
        <v>15.42</v>
      </c>
      <c r="J471" s="12">
        <v>5.42</v>
      </c>
      <c r="K471" s="12">
        <v>3.17</v>
      </c>
      <c r="L471" s="12">
        <v>18.82</v>
      </c>
      <c r="M471" s="12">
        <v>5</v>
      </c>
      <c r="N471" s="12">
        <v>0</v>
      </c>
      <c r="O471" s="12">
        <v>12</v>
      </c>
      <c r="P471" s="12">
        <v>0</v>
      </c>
      <c r="Q471" s="12">
        <v>0</v>
      </c>
      <c r="R471" s="12">
        <v>19</v>
      </c>
      <c r="S471" s="12">
        <v>14</v>
      </c>
      <c r="T471" s="12">
        <v>3</v>
      </c>
      <c r="U471">
        <f t="shared" si="24"/>
        <v>5927.3599999999988</v>
      </c>
      <c r="V471" s="23">
        <f>'Listado Equipos'!$B$9-W471</f>
        <v>35086.46</v>
      </c>
      <c r="W471">
        <f t="shared" si="23"/>
        <v>513.54</v>
      </c>
      <c r="X471">
        <f t="shared" si="25"/>
        <v>471</v>
      </c>
    </row>
    <row r="472" spans="1:24" ht="17.399999999999999" x14ac:dyDescent="0.3">
      <c r="A472" s="11">
        <v>45490</v>
      </c>
      <c r="B472" s="12">
        <v>251095</v>
      </c>
      <c r="C472" s="12" t="s">
        <v>343</v>
      </c>
      <c r="D472" s="12" t="s">
        <v>344</v>
      </c>
      <c r="E472" s="12" t="s">
        <v>345</v>
      </c>
      <c r="F472" s="12" t="s">
        <v>346</v>
      </c>
      <c r="G472" s="12"/>
      <c r="H472" s="12">
        <v>11.2</v>
      </c>
      <c r="I472" s="12">
        <v>12.8</v>
      </c>
      <c r="J472" s="12">
        <v>8.85</v>
      </c>
      <c r="K472" s="12">
        <v>2.35</v>
      </c>
      <c r="L472" s="12">
        <v>30.64</v>
      </c>
      <c r="M472" s="12">
        <v>4</v>
      </c>
      <c r="N472" s="12">
        <v>0</v>
      </c>
      <c r="O472" s="12">
        <v>12</v>
      </c>
      <c r="P472" s="12">
        <v>2</v>
      </c>
      <c r="Q472" s="12">
        <v>1</v>
      </c>
      <c r="R472" s="12">
        <v>7</v>
      </c>
      <c r="S472" s="12">
        <v>14</v>
      </c>
      <c r="T472" s="12">
        <v>1</v>
      </c>
      <c r="U472">
        <f t="shared" si="24"/>
        <v>5938.5599999999986</v>
      </c>
      <c r="V472" s="23">
        <f>'Listado Equipos'!$B$9-W472</f>
        <v>35103.56</v>
      </c>
      <c r="W472">
        <f t="shared" si="23"/>
        <v>496.44</v>
      </c>
      <c r="X472">
        <f t="shared" si="25"/>
        <v>472</v>
      </c>
    </row>
    <row r="473" spans="1:24" ht="17.399999999999999" x14ac:dyDescent="0.3">
      <c r="A473" s="11">
        <v>45491</v>
      </c>
      <c r="B473" s="12">
        <v>251095</v>
      </c>
      <c r="C473" s="12" t="s">
        <v>343</v>
      </c>
      <c r="D473" s="12" t="s">
        <v>344</v>
      </c>
      <c r="E473" s="12" t="s">
        <v>345</v>
      </c>
      <c r="F473" s="12" t="s">
        <v>346</v>
      </c>
      <c r="G473" s="12"/>
      <c r="H473" s="12">
        <v>3.22</v>
      </c>
      <c r="I473" s="12">
        <v>20.78</v>
      </c>
      <c r="J473" s="12">
        <v>2.33</v>
      </c>
      <c r="K473" s="12">
        <v>0.88</v>
      </c>
      <c r="L473" s="12">
        <v>8.09</v>
      </c>
      <c r="M473" s="12">
        <v>5</v>
      </c>
      <c r="N473" s="12">
        <v>0</v>
      </c>
      <c r="O473" s="12">
        <v>23</v>
      </c>
      <c r="P473" s="12">
        <v>3</v>
      </c>
      <c r="Q473" s="12">
        <v>1</v>
      </c>
      <c r="R473" s="12">
        <v>6</v>
      </c>
      <c r="S473" s="12">
        <v>28</v>
      </c>
      <c r="T473" s="12">
        <v>1</v>
      </c>
      <c r="U473">
        <f t="shared" si="24"/>
        <v>5941.7799999999988</v>
      </c>
      <c r="V473" s="23">
        <f>'Listado Equipos'!$B$9-W473</f>
        <v>35124.76</v>
      </c>
      <c r="W473">
        <f t="shared" si="23"/>
        <v>475.24</v>
      </c>
      <c r="X473">
        <f t="shared" si="25"/>
        <v>473</v>
      </c>
    </row>
    <row r="474" spans="1:24" ht="17.399999999999999" x14ac:dyDescent="0.3">
      <c r="A474" s="11">
        <v>45492</v>
      </c>
      <c r="B474" s="12">
        <v>251095</v>
      </c>
      <c r="C474" s="12" t="s">
        <v>343</v>
      </c>
      <c r="D474" s="12" t="s">
        <v>344</v>
      </c>
      <c r="E474" s="12" t="s">
        <v>345</v>
      </c>
      <c r="F474" s="12" t="s">
        <v>346</v>
      </c>
      <c r="G474" s="12"/>
      <c r="H474" s="12">
        <v>9.1999999999999993</v>
      </c>
      <c r="I474" s="12">
        <v>14.8</v>
      </c>
      <c r="J474" s="12">
        <v>6.6</v>
      </c>
      <c r="K474" s="12">
        <v>2.6</v>
      </c>
      <c r="L474" s="12">
        <v>21.35</v>
      </c>
      <c r="M474" s="12">
        <v>6</v>
      </c>
      <c r="N474" s="12">
        <v>0</v>
      </c>
      <c r="O474" s="12">
        <v>32</v>
      </c>
      <c r="P474" s="12">
        <v>0</v>
      </c>
      <c r="Q474" s="12">
        <v>0</v>
      </c>
      <c r="R474" s="12">
        <v>10</v>
      </c>
      <c r="S474" s="12">
        <v>36</v>
      </c>
      <c r="T474" s="12">
        <v>0</v>
      </c>
      <c r="U474">
        <f t="shared" si="24"/>
        <v>5950.9799999999987</v>
      </c>
      <c r="V474" s="23">
        <f>'Listado Equipos'!$B$9-W474</f>
        <v>35144.29</v>
      </c>
      <c r="W474">
        <f t="shared" si="23"/>
        <v>455.71000000000004</v>
      </c>
      <c r="X474">
        <f t="shared" si="25"/>
        <v>474</v>
      </c>
    </row>
    <row r="475" spans="1:24" ht="17.399999999999999" x14ac:dyDescent="0.3">
      <c r="A475" s="11">
        <v>45493</v>
      </c>
      <c r="B475" s="12">
        <v>251095</v>
      </c>
      <c r="C475" s="12" t="s">
        <v>343</v>
      </c>
      <c r="D475" s="12" t="s">
        <v>344</v>
      </c>
      <c r="E475" s="12" t="s">
        <v>345</v>
      </c>
      <c r="F475" s="12" t="s">
        <v>346</v>
      </c>
      <c r="G475" s="12"/>
      <c r="H475" s="12">
        <v>8.43</v>
      </c>
      <c r="I475" s="12">
        <v>15.57</v>
      </c>
      <c r="J475" s="12">
        <v>7.03</v>
      </c>
      <c r="K475" s="12">
        <v>1.4</v>
      </c>
      <c r="L475" s="12">
        <v>24.43</v>
      </c>
      <c r="M475" s="12">
        <v>5</v>
      </c>
      <c r="N475" s="12">
        <v>0</v>
      </c>
      <c r="O475" s="12">
        <v>22</v>
      </c>
      <c r="P475" s="12">
        <v>3</v>
      </c>
      <c r="Q475" s="12">
        <v>1</v>
      </c>
      <c r="R475" s="12">
        <v>2</v>
      </c>
      <c r="S475" s="12">
        <v>25</v>
      </c>
      <c r="T475" s="12">
        <v>0</v>
      </c>
      <c r="U475">
        <f t="shared" si="24"/>
        <v>5959.4099999999989</v>
      </c>
      <c r="V475" s="23">
        <f>'Listado Equipos'!$B$9-W475</f>
        <v>35163.11</v>
      </c>
      <c r="W475">
        <f t="shared" si="23"/>
        <v>436.89000000000004</v>
      </c>
      <c r="X475">
        <f t="shared" si="25"/>
        <v>475</v>
      </c>
    </row>
    <row r="476" spans="1:24" ht="17.399999999999999" x14ac:dyDescent="0.3">
      <c r="A476" s="11">
        <v>45494</v>
      </c>
      <c r="B476" s="12">
        <v>251095</v>
      </c>
      <c r="C476" s="12" t="s">
        <v>343</v>
      </c>
      <c r="D476" s="12" t="s">
        <v>344</v>
      </c>
      <c r="E476" s="12" t="s">
        <v>345</v>
      </c>
      <c r="F476" s="12" t="s">
        <v>346</v>
      </c>
      <c r="G476" s="12"/>
      <c r="H476" s="12">
        <v>0.02</v>
      </c>
      <c r="I476" s="12">
        <v>23.98</v>
      </c>
      <c r="J476" s="12">
        <v>0</v>
      </c>
      <c r="K476" s="12">
        <v>0.02</v>
      </c>
      <c r="L476" s="12">
        <v>0</v>
      </c>
      <c r="M476" s="12">
        <v>0</v>
      </c>
      <c r="N476" s="12">
        <v>0</v>
      </c>
      <c r="O476" s="12">
        <v>0</v>
      </c>
      <c r="P476" s="12">
        <v>0</v>
      </c>
      <c r="Q476" s="12">
        <v>0</v>
      </c>
      <c r="R476" s="12">
        <v>0</v>
      </c>
      <c r="S476" s="12">
        <v>0</v>
      </c>
      <c r="T476" s="12">
        <v>0</v>
      </c>
      <c r="U476">
        <f t="shared" si="24"/>
        <v>5959.4299999999994</v>
      </c>
      <c r="V476" s="23">
        <f>'Listado Equipos'!$B$9-W476</f>
        <v>35181.730000000003</v>
      </c>
      <c r="W476">
        <f t="shared" si="23"/>
        <v>418.27000000000004</v>
      </c>
      <c r="X476">
        <f t="shared" si="25"/>
        <v>476</v>
      </c>
    </row>
    <row r="477" spans="1:24" ht="17.399999999999999" x14ac:dyDescent="0.3">
      <c r="A477" s="11">
        <v>45495</v>
      </c>
      <c r="B477" s="12">
        <v>251095</v>
      </c>
      <c r="C477" s="12" t="s">
        <v>343</v>
      </c>
      <c r="D477" s="12" t="s">
        <v>344</v>
      </c>
      <c r="E477" s="12" t="s">
        <v>345</v>
      </c>
      <c r="F477" s="12" t="s">
        <v>346</v>
      </c>
      <c r="G477" s="12"/>
      <c r="H477" s="12">
        <v>0.15</v>
      </c>
      <c r="I477" s="12">
        <v>23.85</v>
      </c>
      <c r="J477" s="12">
        <v>0</v>
      </c>
      <c r="K477" s="12">
        <v>0.15</v>
      </c>
      <c r="L477" s="12">
        <v>0</v>
      </c>
      <c r="M477" s="12">
        <v>0</v>
      </c>
      <c r="N477" s="12">
        <v>0</v>
      </c>
      <c r="O477" s="12">
        <v>0</v>
      </c>
      <c r="P477" s="12">
        <v>0</v>
      </c>
      <c r="Q477" s="12">
        <v>0</v>
      </c>
      <c r="R477" s="12">
        <v>0</v>
      </c>
      <c r="S477" s="12">
        <v>0</v>
      </c>
      <c r="T477" s="12">
        <v>0</v>
      </c>
      <c r="U477">
        <f t="shared" si="24"/>
        <v>5959.579999999999</v>
      </c>
      <c r="V477" s="23">
        <f>'Listado Equipos'!$B$9-W477</f>
        <v>35188.58</v>
      </c>
      <c r="W477">
        <f t="shared" si="23"/>
        <v>411.42</v>
      </c>
      <c r="X477">
        <f t="shared" si="25"/>
        <v>477</v>
      </c>
    </row>
    <row r="478" spans="1:24" ht="17.399999999999999" x14ac:dyDescent="0.3">
      <c r="A478" s="11">
        <v>45496</v>
      </c>
      <c r="B478" s="12">
        <v>251095</v>
      </c>
      <c r="C478" s="12" t="s">
        <v>343</v>
      </c>
      <c r="D478" s="12" t="s">
        <v>344</v>
      </c>
      <c r="E478" s="12" t="s">
        <v>345</v>
      </c>
      <c r="F478" s="12" t="s">
        <v>346</v>
      </c>
      <c r="G478" s="12"/>
      <c r="H478" s="12">
        <v>7.0000000000000007E-2</v>
      </c>
      <c r="I478" s="12">
        <v>23.93</v>
      </c>
      <c r="J478" s="12">
        <v>0</v>
      </c>
      <c r="K478" s="12">
        <v>7.0000000000000007E-2</v>
      </c>
      <c r="L478" s="12">
        <v>0</v>
      </c>
      <c r="M478" s="12">
        <v>0</v>
      </c>
      <c r="N478" s="12">
        <v>0</v>
      </c>
      <c r="O478" s="12">
        <v>0</v>
      </c>
      <c r="P478" s="12">
        <v>0</v>
      </c>
      <c r="Q478" s="12">
        <v>0</v>
      </c>
      <c r="R478" s="12">
        <v>0</v>
      </c>
      <c r="S478" s="12">
        <v>0</v>
      </c>
      <c r="T478" s="12">
        <v>0</v>
      </c>
      <c r="U478">
        <f t="shared" si="24"/>
        <v>5959.6499999999987</v>
      </c>
      <c r="V478" s="23">
        <f>'Listado Equipos'!$B$9-W478</f>
        <v>35206.21</v>
      </c>
      <c r="W478">
        <f t="shared" si="23"/>
        <v>393.79</v>
      </c>
      <c r="X478">
        <f t="shared" si="25"/>
        <v>478</v>
      </c>
    </row>
    <row r="479" spans="1:24" ht="17.399999999999999" x14ac:dyDescent="0.3">
      <c r="A479" s="11">
        <v>45497</v>
      </c>
      <c r="B479" s="12">
        <v>251095</v>
      </c>
      <c r="C479" s="12" t="s">
        <v>343</v>
      </c>
      <c r="D479" s="12" t="s">
        <v>344</v>
      </c>
      <c r="E479" s="12" t="s">
        <v>345</v>
      </c>
      <c r="F479" s="12" t="s">
        <v>346</v>
      </c>
      <c r="G479" s="12"/>
      <c r="H479" s="12">
        <v>0</v>
      </c>
      <c r="I479" s="12">
        <v>24</v>
      </c>
      <c r="J479" s="12">
        <v>0</v>
      </c>
      <c r="K479" s="12">
        <v>0</v>
      </c>
      <c r="L479" s="12">
        <v>0</v>
      </c>
      <c r="M479" s="12">
        <v>0</v>
      </c>
      <c r="N479" s="12">
        <v>0</v>
      </c>
      <c r="O479" s="12">
        <v>0</v>
      </c>
      <c r="P479" s="12">
        <v>0</v>
      </c>
      <c r="Q479" s="12">
        <v>0</v>
      </c>
      <c r="R479" s="12">
        <v>0</v>
      </c>
      <c r="S479" s="12">
        <v>0</v>
      </c>
      <c r="T479" s="12">
        <v>0</v>
      </c>
      <c r="U479">
        <f t="shared" si="24"/>
        <v>5959.6499999999987</v>
      </c>
      <c r="V479" s="23">
        <f>'Listado Equipos'!$B$9-W479</f>
        <v>35227.33</v>
      </c>
      <c r="W479">
        <f t="shared" si="23"/>
        <v>372.67</v>
      </c>
      <c r="X479">
        <f t="shared" si="25"/>
        <v>479</v>
      </c>
    </row>
    <row r="480" spans="1:24" ht="17.399999999999999" x14ac:dyDescent="0.3">
      <c r="A480" s="11">
        <v>45498</v>
      </c>
      <c r="B480" s="12">
        <v>251095</v>
      </c>
      <c r="C480" s="12" t="s">
        <v>343</v>
      </c>
      <c r="D480" s="12" t="s">
        <v>344</v>
      </c>
      <c r="E480" s="12" t="s">
        <v>345</v>
      </c>
      <c r="F480" s="12" t="s">
        <v>346</v>
      </c>
      <c r="G480" s="12"/>
      <c r="H480" s="12">
        <v>0</v>
      </c>
      <c r="I480" s="12">
        <v>24</v>
      </c>
      <c r="J480" s="12">
        <v>0</v>
      </c>
      <c r="K480" s="12">
        <v>0</v>
      </c>
      <c r="L480" s="12">
        <v>0</v>
      </c>
      <c r="M480" s="12">
        <v>0</v>
      </c>
      <c r="N480" s="12">
        <v>0</v>
      </c>
      <c r="O480" s="12">
        <v>0</v>
      </c>
      <c r="P480" s="12">
        <v>0</v>
      </c>
      <c r="Q480" s="12">
        <v>0</v>
      </c>
      <c r="R480" s="12">
        <v>0</v>
      </c>
      <c r="S480" s="12">
        <v>0</v>
      </c>
      <c r="T480" s="12">
        <v>0</v>
      </c>
      <c r="U480">
        <f t="shared" si="24"/>
        <v>5959.6499999999987</v>
      </c>
      <c r="V480" s="23">
        <f>'Listado Equipos'!$B$9-W480</f>
        <v>35249.08</v>
      </c>
      <c r="W480">
        <f t="shared" si="23"/>
        <v>350.92</v>
      </c>
      <c r="X480">
        <f t="shared" si="25"/>
        <v>480</v>
      </c>
    </row>
    <row r="481" spans="1:24" ht="17.399999999999999" x14ac:dyDescent="0.3">
      <c r="A481" s="11">
        <v>45500</v>
      </c>
      <c r="B481" s="12">
        <v>251095</v>
      </c>
      <c r="C481" s="12" t="s">
        <v>343</v>
      </c>
      <c r="D481" s="12" t="s">
        <v>344</v>
      </c>
      <c r="E481" s="12" t="s">
        <v>345</v>
      </c>
      <c r="F481" s="12" t="s">
        <v>346</v>
      </c>
      <c r="G481" s="12"/>
      <c r="H481" s="12">
        <v>0</v>
      </c>
      <c r="I481" s="12">
        <v>24</v>
      </c>
      <c r="J481" s="12">
        <v>0</v>
      </c>
      <c r="K481" s="12">
        <v>0</v>
      </c>
      <c r="L481" s="12">
        <v>0</v>
      </c>
      <c r="M481" s="12">
        <v>0</v>
      </c>
      <c r="N481" s="12">
        <v>0</v>
      </c>
      <c r="O481" s="12">
        <v>0</v>
      </c>
      <c r="P481" s="12">
        <v>0</v>
      </c>
      <c r="Q481" s="12">
        <v>0</v>
      </c>
      <c r="R481" s="12">
        <v>0</v>
      </c>
      <c r="S481" s="12">
        <v>0</v>
      </c>
      <c r="T481" s="12">
        <v>0</v>
      </c>
      <c r="U481">
        <f t="shared" si="24"/>
        <v>5959.6499999999987</v>
      </c>
      <c r="V481" s="23">
        <f>'Listado Equipos'!$B$9-W481</f>
        <v>35270.35</v>
      </c>
      <c r="W481">
        <f t="shared" si="23"/>
        <v>329.65000000000003</v>
      </c>
      <c r="X481">
        <f t="shared" si="25"/>
        <v>481</v>
      </c>
    </row>
    <row r="482" spans="1:24" ht="17.399999999999999" x14ac:dyDescent="0.3">
      <c r="A482" s="11">
        <v>45513</v>
      </c>
      <c r="B482" s="12">
        <v>251095</v>
      </c>
      <c r="C482" s="12" t="s">
        <v>343</v>
      </c>
      <c r="D482" s="12" t="s">
        <v>344</v>
      </c>
      <c r="E482" s="12" t="s">
        <v>345</v>
      </c>
      <c r="F482" s="12" t="s">
        <v>346</v>
      </c>
      <c r="G482" s="12"/>
      <c r="H482" s="12">
        <v>0.15</v>
      </c>
      <c r="I482" s="12">
        <v>23.85</v>
      </c>
      <c r="J482" s="12">
        <v>0</v>
      </c>
      <c r="K482" s="12">
        <v>0.15</v>
      </c>
      <c r="L482" s="12">
        <v>0.04</v>
      </c>
      <c r="M482" s="12">
        <v>0</v>
      </c>
      <c r="N482" s="12">
        <v>0</v>
      </c>
      <c r="O482" s="12">
        <v>0</v>
      </c>
      <c r="P482" s="12">
        <v>0</v>
      </c>
      <c r="Q482" s="12">
        <v>0</v>
      </c>
      <c r="R482" s="12">
        <v>0</v>
      </c>
      <c r="S482" s="12">
        <v>0</v>
      </c>
      <c r="T482" s="12">
        <v>0</v>
      </c>
      <c r="U482">
        <f t="shared" si="24"/>
        <v>5959.7999999999984</v>
      </c>
      <c r="V482" s="23">
        <f>'Listado Equipos'!$B$9-W482</f>
        <v>35289.730000000003</v>
      </c>
      <c r="W482">
        <f t="shared" si="23"/>
        <v>310.27000000000004</v>
      </c>
      <c r="X482">
        <f t="shared" si="25"/>
        <v>482</v>
      </c>
    </row>
    <row r="483" spans="1:24" ht="17.399999999999999" x14ac:dyDescent="0.3">
      <c r="A483" s="11">
        <v>45514</v>
      </c>
      <c r="B483" s="12">
        <v>251095</v>
      </c>
      <c r="C483" s="12" t="s">
        <v>343</v>
      </c>
      <c r="D483" s="12" t="s">
        <v>344</v>
      </c>
      <c r="E483" s="12" t="s">
        <v>345</v>
      </c>
      <c r="F483" s="12" t="s">
        <v>346</v>
      </c>
      <c r="G483" s="12"/>
      <c r="H483" s="12">
        <v>0</v>
      </c>
      <c r="I483" s="12">
        <v>24</v>
      </c>
      <c r="J483" s="12">
        <v>0</v>
      </c>
      <c r="K483" s="12">
        <v>0</v>
      </c>
      <c r="L483" s="12">
        <v>0</v>
      </c>
      <c r="M483" s="12">
        <v>0</v>
      </c>
      <c r="N483" s="12">
        <v>0</v>
      </c>
      <c r="O483" s="12">
        <v>0</v>
      </c>
      <c r="P483" s="12">
        <v>0</v>
      </c>
      <c r="Q483" s="12">
        <v>0</v>
      </c>
      <c r="R483" s="12">
        <v>0</v>
      </c>
      <c r="S483" s="12">
        <v>0</v>
      </c>
      <c r="T483" s="12">
        <v>0</v>
      </c>
      <c r="U483">
        <f t="shared" si="24"/>
        <v>5959.7999999999984</v>
      </c>
      <c r="V483" s="23">
        <f>'Listado Equipos'!$B$9-W483</f>
        <v>35296.730000000003</v>
      </c>
      <c r="W483">
        <f t="shared" si="23"/>
        <v>303.27000000000004</v>
      </c>
      <c r="X483">
        <f t="shared" si="25"/>
        <v>483</v>
      </c>
    </row>
    <row r="484" spans="1:24" ht="17.399999999999999" x14ac:dyDescent="0.3">
      <c r="A484" s="11">
        <v>45515</v>
      </c>
      <c r="B484" s="12">
        <v>251095</v>
      </c>
      <c r="C484" s="12" t="s">
        <v>343</v>
      </c>
      <c r="D484" s="12" t="s">
        <v>344</v>
      </c>
      <c r="E484" s="12" t="s">
        <v>345</v>
      </c>
      <c r="F484" s="12" t="s">
        <v>346</v>
      </c>
      <c r="G484" s="12"/>
      <c r="H484" s="12">
        <v>0</v>
      </c>
      <c r="I484" s="12">
        <v>24</v>
      </c>
      <c r="J484" s="12">
        <v>0</v>
      </c>
      <c r="K484" s="12">
        <v>0</v>
      </c>
      <c r="L484" s="12">
        <v>0</v>
      </c>
      <c r="M484" s="12">
        <v>0</v>
      </c>
      <c r="N484" s="12">
        <v>0</v>
      </c>
      <c r="O484" s="12">
        <v>0</v>
      </c>
      <c r="P484" s="12">
        <v>0</v>
      </c>
      <c r="Q484" s="12">
        <v>0</v>
      </c>
      <c r="R484" s="12">
        <v>0</v>
      </c>
      <c r="S484" s="12">
        <v>0</v>
      </c>
      <c r="T484" s="12">
        <v>0</v>
      </c>
      <c r="U484">
        <f t="shared" si="24"/>
        <v>5959.7999999999984</v>
      </c>
      <c r="V484" s="23">
        <f>'Listado Equipos'!$B$9-W484</f>
        <v>35297.08</v>
      </c>
      <c r="W484">
        <f t="shared" si="23"/>
        <v>302.92</v>
      </c>
      <c r="X484">
        <f t="shared" si="25"/>
        <v>484</v>
      </c>
    </row>
    <row r="485" spans="1:24" ht="17.399999999999999" x14ac:dyDescent="0.3">
      <c r="A485" s="11">
        <v>45516</v>
      </c>
      <c r="B485" s="12">
        <v>251095</v>
      </c>
      <c r="C485" s="12" t="s">
        <v>343</v>
      </c>
      <c r="D485" s="12" t="s">
        <v>344</v>
      </c>
      <c r="E485" s="12" t="s">
        <v>345</v>
      </c>
      <c r="F485" s="12" t="s">
        <v>346</v>
      </c>
      <c r="G485" s="12"/>
      <c r="H485" s="12">
        <v>0</v>
      </c>
      <c r="I485" s="12">
        <v>24</v>
      </c>
      <c r="J485" s="12">
        <v>0</v>
      </c>
      <c r="K485" s="12">
        <v>0</v>
      </c>
      <c r="L485" s="12">
        <v>0</v>
      </c>
      <c r="M485" s="12">
        <v>0</v>
      </c>
      <c r="N485" s="12">
        <v>0</v>
      </c>
      <c r="O485" s="12">
        <v>0</v>
      </c>
      <c r="P485" s="12">
        <v>0</v>
      </c>
      <c r="Q485" s="12">
        <v>0</v>
      </c>
      <c r="R485" s="12">
        <v>0</v>
      </c>
      <c r="S485" s="12">
        <v>0</v>
      </c>
      <c r="T485" s="12">
        <v>0</v>
      </c>
      <c r="U485">
        <f t="shared" si="24"/>
        <v>5959.7999999999984</v>
      </c>
      <c r="V485" s="23">
        <f>'Listado Equipos'!$B$9-W485</f>
        <v>35317.25</v>
      </c>
      <c r="W485">
        <f t="shared" si="23"/>
        <v>282.75</v>
      </c>
      <c r="X485">
        <f t="shared" si="25"/>
        <v>485</v>
      </c>
    </row>
    <row r="486" spans="1:24" ht="17.399999999999999" x14ac:dyDescent="0.3">
      <c r="A486" s="11">
        <v>45517</v>
      </c>
      <c r="B486" s="12">
        <v>251095</v>
      </c>
      <c r="C486" s="12" t="s">
        <v>343</v>
      </c>
      <c r="D486" s="12" t="s">
        <v>344</v>
      </c>
      <c r="E486" s="12" t="s">
        <v>345</v>
      </c>
      <c r="F486" s="12" t="s">
        <v>346</v>
      </c>
      <c r="G486" s="12"/>
      <c r="H486" s="12">
        <v>0</v>
      </c>
      <c r="I486" s="12">
        <v>24</v>
      </c>
      <c r="J486" s="12">
        <v>0</v>
      </c>
      <c r="K486" s="12">
        <v>0</v>
      </c>
      <c r="L486" s="12">
        <v>0</v>
      </c>
      <c r="M486" s="12">
        <v>0</v>
      </c>
      <c r="N486" s="12">
        <v>0</v>
      </c>
      <c r="O486" s="12">
        <v>0</v>
      </c>
      <c r="P486" s="12">
        <v>0</v>
      </c>
      <c r="Q486" s="12">
        <v>0</v>
      </c>
      <c r="R486" s="12">
        <v>0</v>
      </c>
      <c r="S486" s="12">
        <v>0</v>
      </c>
      <c r="T486" s="12">
        <v>0</v>
      </c>
      <c r="U486">
        <f t="shared" si="24"/>
        <v>5959.7999999999984</v>
      </c>
      <c r="V486" s="23">
        <f>'Listado Equipos'!$B$9-W486</f>
        <v>35339.199999999997</v>
      </c>
      <c r="W486">
        <f t="shared" si="23"/>
        <v>260.8</v>
      </c>
      <c r="X486">
        <f t="shared" si="25"/>
        <v>486</v>
      </c>
    </row>
    <row r="487" spans="1:24" ht="17.399999999999999" x14ac:dyDescent="0.3">
      <c r="A487" s="11">
        <v>45518</v>
      </c>
      <c r="B487" s="12">
        <v>251095</v>
      </c>
      <c r="C487" s="12" t="s">
        <v>343</v>
      </c>
      <c r="D487" s="12" t="s">
        <v>344</v>
      </c>
      <c r="E487" s="12" t="s">
        <v>345</v>
      </c>
      <c r="F487" s="12" t="s">
        <v>346</v>
      </c>
      <c r="G487" s="12"/>
      <c r="H487" s="12">
        <v>0</v>
      </c>
      <c r="I487" s="12">
        <v>24</v>
      </c>
      <c r="J487" s="12">
        <v>0</v>
      </c>
      <c r="K487" s="12">
        <v>0</v>
      </c>
      <c r="L487" s="12">
        <v>0</v>
      </c>
      <c r="M487" s="12">
        <v>0</v>
      </c>
      <c r="N487" s="12">
        <v>0</v>
      </c>
      <c r="O487" s="12">
        <v>0</v>
      </c>
      <c r="P487" s="12">
        <v>0</v>
      </c>
      <c r="Q487" s="12">
        <v>0</v>
      </c>
      <c r="R487" s="12">
        <v>0</v>
      </c>
      <c r="S487" s="12">
        <v>0</v>
      </c>
      <c r="T487" s="12">
        <v>0</v>
      </c>
      <c r="U487">
        <f t="shared" si="24"/>
        <v>5959.7999999999984</v>
      </c>
      <c r="V487" s="23">
        <f>'Listado Equipos'!$B$9-W487</f>
        <v>35353.379999999997</v>
      </c>
      <c r="W487">
        <f t="shared" si="23"/>
        <v>246.62</v>
      </c>
      <c r="X487">
        <f t="shared" si="25"/>
        <v>487</v>
      </c>
    </row>
    <row r="488" spans="1:24" ht="17.399999999999999" x14ac:dyDescent="0.3">
      <c r="A488" s="11">
        <v>45519</v>
      </c>
      <c r="B488" s="12">
        <v>251095</v>
      </c>
      <c r="C488" s="12" t="s">
        <v>343</v>
      </c>
      <c r="D488" s="12" t="s">
        <v>344</v>
      </c>
      <c r="E488" s="12" t="s">
        <v>345</v>
      </c>
      <c r="F488" s="12" t="s">
        <v>346</v>
      </c>
      <c r="G488" s="12"/>
      <c r="H488" s="12">
        <v>0</v>
      </c>
      <c r="I488" s="12">
        <v>24</v>
      </c>
      <c r="J488" s="12">
        <v>0</v>
      </c>
      <c r="K488" s="12">
        <v>0</v>
      </c>
      <c r="L488" s="12">
        <v>0</v>
      </c>
      <c r="M488" s="12">
        <v>0</v>
      </c>
      <c r="N488" s="12">
        <v>0</v>
      </c>
      <c r="O488" s="12">
        <v>0</v>
      </c>
      <c r="P488" s="12">
        <v>0</v>
      </c>
      <c r="Q488" s="12">
        <v>0</v>
      </c>
      <c r="R488" s="12">
        <v>0</v>
      </c>
      <c r="S488" s="12">
        <v>0</v>
      </c>
      <c r="T488" s="12">
        <v>0</v>
      </c>
      <c r="U488">
        <f t="shared" si="24"/>
        <v>5959.7999999999984</v>
      </c>
      <c r="V488" s="23">
        <f>'Listado Equipos'!$B$9-W488</f>
        <v>35373</v>
      </c>
      <c r="W488">
        <f t="shared" si="23"/>
        <v>227</v>
      </c>
      <c r="X488">
        <f t="shared" si="25"/>
        <v>488</v>
      </c>
    </row>
    <row r="489" spans="1:24" ht="17.399999999999999" x14ac:dyDescent="0.3">
      <c r="A489" s="11">
        <v>45520</v>
      </c>
      <c r="B489" s="12">
        <v>251095</v>
      </c>
      <c r="C489" s="12" t="s">
        <v>343</v>
      </c>
      <c r="D489" s="12" t="s">
        <v>344</v>
      </c>
      <c r="E489" s="12" t="s">
        <v>345</v>
      </c>
      <c r="F489" s="12" t="s">
        <v>346</v>
      </c>
      <c r="G489" s="12"/>
      <c r="H489" s="12">
        <v>0</v>
      </c>
      <c r="I489" s="12">
        <v>24</v>
      </c>
      <c r="J489" s="12">
        <v>0</v>
      </c>
      <c r="K489" s="12">
        <v>0</v>
      </c>
      <c r="L489" s="12">
        <v>0</v>
      </c>
      <c r="M489" s="12">
        <v>0</v>
      </c>
      <c r="N489" s="12">
        <v>0</v>
      </c>
      <c r="O489" s="12">
        <v>0</v>
      </c>
      <c r="P489" s="12">
        <v>0</v>
      </c>
      <c r="Q489" s="12">
        <v>0</v>
      </c>
      <c r="R489" s="12">
        <v>0</v>
      </c>
      <c r="S489" s="12">
        <v>0</v>
      </c>
      <c r="T489" s="12">
        <v>0</v>
      </c>
      <c r="U489">
        <f t="shared" si="24"/>
        <v>5959.7999999999984</v>
      </c>
      <c r="V489" s="23">
        <f>'Listado Equipos'!$B$9-W489</f>
        <v>35386.18</v>
      </c>
      <c r="W489">
        <f t="shared" si="23"/>
        <v>213.82</v>
      </c>
      <c r="X489">
        <f t="shared" si="25"/>
        <v>489</v>
      </c>
    </row>
    <row r="490" spans="1:24" ht="17.399999999999999" x14ac:dyDescent="0.3">
      <c r="A490" s="11">
        <v>45521</v>
      </c>
      <c r="B490" s="12">
        <v>251095</v>
      </c>
      <c r="C490" s="12" t="s">
        <v>343</v>
      </c>
      <c r="D490" s="12" t="s">
        <v>344</v>
      </c>
      <c r="E490" s="12" t="s">
        <v>345</v>
      </c>
      <c r="F490" s="12" t="s">
        <v>346</v>
      </c>
      <c r="G490" s="12"/>
      <c r="H490" s="12">
        <v>0</v>
      </c>
      <c r="I490" s="12">
        <v>24</v>
      </c>
      <c r="J490" s="12">
        <v>0</v>
      </c>
      <c r="K490" s="12">
        <v>0</v>
      </c>
      <c r="L490" s="12">
        <v>0</v>
      </c>
      <c r="M490" s="12">
        <v>0</v>
      </c>
      <c r="N490" s="12">
        <v>0</v>
      </c>
      <c r="O490" s="12">
        <v>0</v>
      </c>
      <c r="P490" s="12">
        <v>0</v>
      </c>
      <c r="Q490" s="12">
        <v>0</v>
      </c>
      <c r="R490" s="12">
        <v>0</v>
      </c>
      <c r="S490" s="12">
        <v>0</v>
      </c>
      <c r="T490" s="12">
        <v>0</v>
      </c>
      <c r="U490">
        <f t="shared" si="24"/>
        <v>5959.7999999999984</v>
      </c>
      <c r="V490" s="23">
        <f>'Listado Equipos'!$B$9-W490</f>
        <v>35406.01</v>
      </c>
      <c r="W490">
        <f t="shared" si="23"/>
        <v>193.99</v>
      </c>
      <c r="X490">
        <f t="shared" si="25"/>
        <v>490</v>
      </c>
    </row>
    <row r="491" spans="1:24" ht="17.399999999999999" x14ac:dyDescent="0.3">
      <c r="A491" s="11">
        <v>45522</v>
      </c>
      <c r="B491" s="12">
        <v>251095</v>
      </c>
      <c r="C491" s="12" t="s">
        <v>343</v>
      </c>
      <c r="D491" s="12" t="s">
        <v>344</v>
      </c>
      <c r="E491" s="12" t="s">
        <v>345</v>
      </c>
      <c r="F491" s="12" t="s">
        <v>346</v>
      </c>
      <c r="G491" s="12"/>
      <c r="H491" s="12">
        <v>0</v>
      </c>
      <c r="I491" s="12">
        <v>24</v>
      </c>
      <c r="J491" s="12">
        <v>0</v>
      </c>
      <c r="K491" s="12">
        <v>0</v>
      </c>
      <c r="L491" s="12">
        <v>0</v>
      </c>
      <c r="M491" s="12">
        <v>0</v>
      </c>
      <c r="N491" s="12">
        <v>0</v>
      </c>
      <c r="O491" s="12">
        <v>0</v>
      </c>
      <c r="P491" s="12">
        <v>0</v>
      </c>
      <c r="Q491" s="12">
        <v>0</v>
      </c>
      <c r="R491" s="12">
        <v>0</v>
      </c>
      <c r="S491" s="12">
        <v>0</v>
      </c>
      <c r="T491" s="12">
        <v>0</v>
      </c>
      <c r="U491">
        <f t="shared" si="24"/>
        <v>5959.7999999999984</v>
      </c>
      <c r="V491" s="23">
        <f>'Listado Equipos'!$B$9-W491</f>
        <v>35409.79</v>
      </c>
      <c r="W491">
        <f t="shared" si="23"/>
        <v>190.21</v>
      </c>
      <c r="X491">
        <f t="shared" si="25"/>
        <v>491</v>
      </c>
    </row>
    <row r="492" spans="1:24" ht="17.399999999999999" x14ac:dyDescent="0.3">
      <c r="A492" s="11">
        <v>45523</v>
      </c>
      <c r="B492" s="12">
        <v>251095</v>
      </c>
      <c r="C492" s="12" t="s">
        <v>343</v>
      </c>
      <c r="D492" s="12" t="s">
        <v>344</v>
      </c>
      <c r="E492" s="12" t="s">
        <v>345</v>
      </c>
      <c r="F492" s="12" t="s">
        <v>346</v>
      </c>
      <c r="G492" s="12"/>
      <c r="H492" s="12">
        <v>0</v>
      </c>
      <c r="I492" s="12">
        <v>24</v>
      </c>
      <c r="J492" s="12">
        <v>0</v>
      </c>
      <c r="K492" s="12">
        <v>0</v>
      </c>
      <c r="L492" s="12">
        <v>0</v>
      </c>
      <c r="M492" s="12">
        <v>0</v>
      </c>
      <c r="N492" s="12">
        <v>0</v>
      </c>
      <c r="O492" s="12">
        <v>0</v>
      </c>
      <c r="P492" s="12">
        <v>0</v>
      </c>
      <c r="Q492" s="12">
        <v>0</v>
      </c>
      <c r="R492" s="12">
        <v>0</v>
      </c>
      <c r="S492" s="12">
        <v>0</v>
      </c>
      <c r="T492" s="12">
        <v>0</v>
      </c>
      <c r="U492">
        <f t="shared" si="24"/>
        <v>5959.7999999999984</v>
      </c>
      <c r="V492" s="23">
        <f>'Listado Equipos'!$B$9-W492</f>
        <v>35429.769999999997</v>
      </c>
      <c r="W492">
        <f t="shared" si="23"/>
        <v>170.23000000000002</v>
      </c>
      <c r="X492">
        <f t="shared" si="25"/>
        <v>492</v>
      </c>
    </row>
    <row r="493" spans="1:24" ht="17.399999999999999" x14ac:dyDescent="0.3">
      <c r="A493" s="11">
        <v>45524</v>
      </c>
      <c r="B493" s="12">
        <v>251095</v>
      </c>
      <c r="C493" s="12" t="s">
        <v>343</v>
      </c>
      <c r="D493" s="12" t="s">
        <v>344</v>
      </c>
      <c r="E493" s="12" t="s">
        <v>345</v>
      </c>
      <c r="F493" s="12" t="s">
        <v>346</v>
      </c>
      <c r="G493" s="12"/>
      <c r="H493" s="12">
        <v>0</v>
      </c>
      <c r="I493" s="12">
        <v>24</v>
      </c>
      <c r="J493" s="12">
        <v>0</v>
      </c>
      <c r="K493" s="12">
        <v>0</v>
      </c>
      <c r="L493" s="12">
        <v>0</v>
      </c>
      <c r="M493" s="12">
        <v>0</v>
      </c>
      <c r="N493" s="12">
        <v>0</v>
      </c>
      <c r="O493" s="12">
        <v>0</v>
      </c>
      <c r="P493" s="12">
        <v>0</v>
      </c>
      <c r="Q493" s="12">
        <v>0</v>
      </c>
      <c r="R493" s="12">
        <v>0</v>
      </c>
      <c r="S493" s="12">
        <v>0</v>
      </c>
      <c r="T493" s="12">
        <v>0</v>
      </c>
      <c r="U493">
        <f t="shared" si="24"/>
        <v>5959.7999999999984</v>
      </c>
      <c r="V493" s="23">
        <f>'Listado Equipos'!$B$9-W493</f>
        <v>35449.199999999997</v>
      </c>
      <c r="W493">
        <f t="shared" si="23"/>
        <v>150.80000000000001</v>
      </c>
      <c r="X493">
        <f t="shared" si="25"/>
        <v>493</v>
      </c>
    </row>
    <row r="494" spans="1:24" ht="17.399999999999999" x14ac:dyDescent="0.3">
      <c r="A494" s="11">
        <v>45525</v>
      </c>
      <c r="B494" s="12">
        <v>251095</v>
      </c>
      <c r="C494" s="12" t="s">
        <v>343</v>
      </c>
      <c r="D494" s="12" t="s">
        <v>344</v>
      </c>
      <c r="E494" s="12" t="s">
        <v>345</v>
      </c>
      <c r="F494" s="12" t="s">
        <v>346</v>
      </c>
      <c r="G494" s="12"/>
      <c r="H494" s="12">
        <v>0</v>
      </c>
      <c r="I494" s="12">
        <v>24</v>
      </c>
      <c r="J494" s="12">
        <v>0</v>
      </c>
      <c r="K494" s="12">
        <v>0</v>
      </c>
      <c r="L494" s="12">
        <v>0</v>
      </c>
      <c r="M494" s="12">
        <v>0</v>
      </c>
      <c r="N494" s="12">
        <v>0</v>
      </c>
      <c r="O494" s="12">
        <v>0</v>
      </c>
      <c r="P494" s="12">
        <v>0</v>
      </c>
      <c r="Q494" s="12">
        <v>0</v>
      </c>
      <c r="R494" s="12">
        <v>0</v>
      </c>
      <c r="S494" s="12">
        <v>0</v>
      </c>
      <c r="T494" s="12">
        <v>0</v>
      </c>
      <c r="U494">
        <f t="shared" si="24"/>
        <v>5959.7999999999984</v>
      </c>
      <c r="V494" s="23">
        <f>'Listado Equipos'!$B$9-W494</f>
        <v>35468.629999999997</v>
      </c>
      <c r="W494">
        <f t="shared" si="23"/>
        <v>131.37</v>
      </c>
      <c r="X494">
        <f t="shared" si="25"/>
        <v>494</v>
      </c>
    </row>
    <row r="495" spans="1:24" ht="17.399999999999999" x14ac:dyDescent="0.3">
      <c r="A495" s="11">
        <v>45526</v>
      </c>
      <c r="B495" s="12">
        <v>251095</v>
      </c>
      <c r="C495" s="12" t="s">
        <v>343</v>
      </c>
      <c r="D495" s="12" t="s">
        <v>344</v>
      </c>
      <c r="E495" s="12" t="s">
        <v>345</v>
      </c>
      <c r="F495" s="12" t="s">
        <v>346</v>
      </c>
      <c r="G495" s="12"/>
      <c r="H495" s="12">
        <v>0</v>
      </c>
      <c r="I495" s="12">
        <v>24</v>
      </c>
      <c r="J495" s="12">
        <v>0</v>
      </c>
      <c r="K495" s="12">
        <v>0</v>
      </c>
      <c r="L495" s="12">
        <v>0</v>
      </c>
      <c r="M495" s="12">
        <v>0</v>
      </c>
      <c r="N495" s="12">
        <v>0</v>
      </c>
      <c r="O495" s="12">
        <v>0</v>
      </c>
      <c r="P495" s="12">
        <v>0</v>
      </c>
      <c r="Q495" s="12">
        <v>0</v>
      </c>
      <c r="R495" s="12">
        <v>0</v>
      </c>
      <c r="S495" s="12">
        <v>0</v>
      </c>
      <c r="T495" s="12">
        <v>0</v>
      </c>
      <c r="U495">
        <f t="shared" si="24"/>
        <v>5959.7999999999984</v>
      </c>
      <c r="V495" s="23">
        <f>'Listado Equipos'!$B$9-W495</f>
        <v>35489.949999999997</v>
      </c>
      <c r="W495">
        <f t="shared" si="23"/>
        <v>110.05</v>
      </c>
      <c r="X495">
        <f t="shared" si="25"/>
        <v>495</v>
      </c>
    </row>
    <row r="496" spans="1:24" ht="17.399999999999999" x14ac:dyDescent="0.3">
      <c r="A496" s="11">
        <v>45527</v>
      </c>
      <c r="B496" s="12">
        <v>251095</v>
      </c>
      <c r="C496" s="12" t="s">
        <v>343</v>
      </c>
      <c r="D496" s="12" t="s">
        <v>344</v>
      </c>
      <c r="E496" s="12" t="s">
        <v>345</v>
      </c>
      <c r="F496" s="12" t="s">
        <v>346</v>
      </c>
      <c r="G496" s="12"/>
      <c r="H496" s="12">
        <v>0</v>
      </c>
      <c r="I496" s="12">
        <v>24</v>
      </c>
      <c r="J496" s="12">
        <v>0</v>
      </c>
      <c r="K496" s="12">
        <v>0</v>
      </c>
      <c r="L496" s="12">
        <v>0</v>
      </c>
      <c r="M496" s="12">
        <v>0</v>
      </c>
      <c r="N496" s="12">
        <v>0</v>
      </c>
      <c r="O496" s="12">
        <v>0</v>
      </c>
      <c r="P496" s="12">
        <v>0</v>
      </c>
      <c r="Q496" s="12">
        <v>0</v>
      </c>
      <c r="R496" s="12">
        <v>0</v>
      </c>
      <c r="S496" s="12">
        <v>0</v>
      </c>
      <c r="T496" s="12">
        <v>0</v>
      </c>
      <c r="U496">
        <f t="shared" si="24"/>
        <v>5959.7999999999984</v>
      </c>
      <c r="V496" s="23">
        <f>'Listado Equipos'!$B$9-W496</f>
        <v>35512.120000000003</v>
      </c>
      <c r="W496">
        <f t="shared" si="23"/>
        <v>87.88</v>
      </c>
      <c r="X496">
        <f t="shared" si="25"/>
        <v>496</v>
      </c>
    </row>
    <row r="497" spans="1:24" ht="17.399999999999999" x14ac:dyDescent="0.3">
      <c r="A497" s="11">
        <v>45528</v>
      </c>
      <c r="B497" s="12">
        <v>251095</v>
      </c>
      <c r="C497" s="12" t="s">
        <v>343</v>
      </c>
      <c r="D497" s="12" t="s">
        <v>344</v>
      </c>
      <c r="E497" s="12" t="s">
        <v>345</v>
      </c>
      <c r="F497" s="12" t="s">
        <v>346</v>
      </c>
      <c r="G497" s="12"/>
      <c r="H497" s="12">
        <v>0</v>
      </c>
      <c r="I497" s="12">
        <v>24</v>
      </c>
      <c r="J497" s="12">
        <v>0</v>
      </c>
      <c r="K497" s="12">
        <v>0</v>
      </c>
      <c r="L497" s="12">
        <v>0</v>
      </c>
      <c r="M497" s="12">
        <v>0</v>
      </c>
      <c r="N497" s="12">
        <v>0</v>
      </c>
      <c r="O497" s="12">
        <v>0</v>
      </c>
      <c r="P497" s="12">
        <v>0</v>
      </c>
      <c r="Q497" s="12">
        <v>0</v>
      </c>
      <c r="R497" s="12">
        <v>0</v>
      </c>
      <c r="S497" s="12">
        <v>0</v>
      </c>
      <c r="T497" s="12">
        <v>0</v>
      </c>
      <c r="U497">
        <f t="shared" si="24"/>
        <v>5959.7999999999984</v>
      </c>
      <c r="V497" s="23">
        <f>'Listado Equipos'!$B$9-W497</f>
        <v>35532.94</v>
      </c>
      <c r="W497">
        <f t="shared" si="23"/>
        <v>67.06</v>
      </c>
      <c r="X497">
        <f t="shared" si="25"/>
        <v>497</v>
      </c>
    </row>
    <row r="498" spans="1:24" ht="17.399999999999999" x14ac:dyDescent="0.3">
      <c r="A498" s="11">
        <v>45529</v>
      </c>
      <c r="B498" s="12">
        <v>251095</v>
      </c>
      <c r="C498" s="12" t="s">
        <v>343</v>
      </c>
      <c r="D498" s="12" t="s">
        <v>344</v>
      </c>
      <c r="E498" s="12" t="s">
        <v>345</v>
      </c>
      <c r="F498" s="12" t="s">
        <v>346</v>
      </c>
      <c r="G498" s="12"/>
      <c r="H498" s="12">
        <v>0</v>
      </c>
      <c r="I498" s="12">
        <v>24</v>
      </c>
      <c r="J498" s="12">
        <v>0</v>
      </c>
      <c r="K498" s="12">
        <v>0</v>
      </c>
      <c r="L498" s="12">
        <v>0</v>
      </c>
      <c r="M498" s="12">
        <v>0</v>
      </c>
      <c r="N498" s="12">
        <v>0</v>
      </c>
      <c r="O498" s="12">
        <v>0</v>
      </c>
      <c r="P498" s="12">
        <v>0</v>
      </c>
      <c r="Q498" s="12">
        <v>0</v>
      </c>
      <c r="R498" s="12">
        <v>0</v>
      </c>
      <c r="S498" s="12">
        <v>0</v>
      </c>
      <c r="T498" s="12">
        <v>0</v>
      </c>
      <c r="U498">
        <f t="shared" si="24"/>
        <v>5959.7999999999984</v>
      </c>
      <c r="V498" s="23">
        <f>'Listado Equipos'!$B$9-W498</f>
        <v>35539.54</v>
      </c>
      <c r="W498">
        <f t="shared" si="23"/>
        <v>60.46</v>
      </c>
      <c r="X498">
        <f t="shared" si="25"/>
        <v>498</v>
      </c>
    </row>
    <row r="499" spans="1:24" ht="17.399999999999999" x14ac:dyDescent="0.3">
      <c r="A499" s="11">
        <v>45530</v>
      </c>
      <c r="B499" s="12">
        <v>251095</v>
      </c>
      <c r="C499" s="12" t="s">
        <v>343</v>
      </c>
      <c r="D499" s="12" t="s">
        <v>344</v>
      </c>
      <c r="E499" s="12" t="s">
        <v>345</v>
      </c>
      <c r="F499" s="12" t="s">
        <v>346</v>
      </c>
      <c r="G499" s="12"/>
      <c r="H499" s="12">
        <v>0</v>
      </c>
      <c r="I499" s="12">
        <v>24</v>
      </c>
      <c r="J499" s="12">
        <v>0</v>
      </c>
      <c r="K499" s="12">
        <v>0</v>
      </c>
      <c r="L499" s="12">
        <v>0</v>
      </c>
      <c r="M499" s="12">
        <v>0</v>
      </c>
      <c r="N499" s="12">
        <v>0</v>
      </c>
      <c r="O499" s="12">
        <v>0</v>
      </c>
      <c r="P499" s="12">
        <v>0</v>
      </c>
      <c r="Q499" s="12">
        <v>0</v>
      </c>
      <c r="R499" s="12">
        <v>0</v>
      </c>
      <c r="S499" s="12">
        <v>0</v>
      </c>
      <c r="T499" s="12">
        <v>0</v>
      </c>
      <c r="U499">
        <f t="shared" si="24"/>
        <v>5959.7999999999984</v>
      </c>
      <c r="V499" s="23">
        <f>'Listado Equipos'!$B$9-W499</f>
        <v>35560.620000000003</v>
      </c>
      <c r="W499">
        <f t="shared" si="23"/>
        <v>39.380000000000003</v>
      </c>
      <c r="X499">
        <f t="shared" si="25"/>
        <v>499</v>
      </c>
    </row>
    <row r="500" spans="1:24" ht="17.399999999999999" x14ac:dyDescent="0.3">
      <c r="A500" s="11">
        <v>45531</v>
      </c>
      <c r="B500" s="12">
        <v>251095</v>
      </c>
      <c r="C500" s="12" t="s">
        <v>343</v>
      </c>
      <c r="D500" s="12" t="s">
        <v>344</v>
      </c>
      <c r="E500" s="12" t="s">
        <v>345</v>
      </c>
      <c r="F500" s="12" t="s">
        <v>346</v>
      </c>
      <c r="G500" s="12"/>
      <c r="H500" s="12">
        <v>0</v>
      </c>
      <c r="I500" s="12">
        <v>24</v>
      </c>
      <c r="J500" s="12">
        <v>0</v>
      </c>
      <c r="K500" s="12">
        <v>0</v>
      </c>
      <c r="L500" s="12">
        <v>0</v>
      </c>
      <c r="M500" s="12">
        <v>0</v>
      </c>
      <c r="N500" s="12">
        <v>0</v>
      </c>
      <c r="O500" s="12">
        <v>0</v>
      </c>
      <c r="P500" s="12">
        <v>0</v>
      </c>
      <c r="Q500" s="12">
        <v>0</v>
      </c>
      <c r="R500" s="12">
        <v>0</v>
      </c>
      <c r="S500" s="12">
        <v>0</v>
      </c>
      <c r="T500" s="12">
        <v>0</v>
      </c>
      <c r="U500">
        <f t="shared" si="24"/>
        <v>5959.7999999999984</v>
      </c>
      <c r="V500" s="23">
        <f>'Listado Equipos'!$B$9-W500</f>
        <v>35576.620000000003</v>
      </c>
      <c r="W500">
        <f t="shared" si="23"/>
        <v>23.380000000000003</v>
      </c>
      <c r="X500">
        <f t="shared" si="25"/>
        <v>500</v>
      </c>
    </row>
    <row r="501" spans="1:24" ht="17.399999999999999" x14ac:dyDescent="0.3">
      <c r="A501" s="11">
        <v>45532</v>
      </c>
      <c r="B501" s="12">
        <v>251095</v>
      </c>
      <c r="C501" s="12" t="s">
        <v>343</v>
      </c>
      <c r="D501" s="12" t="s">
        <v>344</v>
      </c>
      <c r="E501" s="12" t="s">
        <v>345</v>
      </c>
      <c r="F501" s="12" t="s">
        <v>346</v>
      </c>
      <c r="G501" s="12"/>
      <c r="H501" s="12">
        <v>0</v>
      </c>
      <c r="I501" s="12">
        <v>24</v>
      </c>
      <c r="J501" s="12">
        <v>0</v>
      </c>
      <c r="K501" s="12">
        <v>0</v>
      </c>
      <c r="L501" s="12">
        <v>0</v>
      </c>
      <c r="M501" s="12">
        <v>0</v>
      </c>
      <c r="N501" s="12">
        <v>0</v>
      </c>
      <c r="O501" s="12">
        <v>0</v>
      </c>
      <c r="P501" s="12">
        <v>0</v>
      </c>
      <c r="Q501" s="12">
        <v>0</v>
      </c>
      <c r="R501" s="12">
        <v>0</v>
      </c>
      <c r="S501" s="12">
        <v>0</v>
      </c>
      <c r="T501" s="12">
        <v>0</v>
      </c>
      <c r="U501">
        <f t="shared" si="24"/>
        <v>5959.7999999999984</v>
      </c>
      <c r="V501" s="23">
        <f>'Listado Equipos'!$B$9-W501</f>
        <v>35590.019999999997</v>
      </c>
      <c r="W501">
        <f t="shared" si="23"/>
        <v>9.98</v>
      </c>
      <c r="X501">
        <f t="shared" si="25"/>
        <v>501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X322"/>
  <sheetViews>
    <sheetView topLeftCell="H305" workbookViewId="0">
      <selection activeCell="V322" sqref="V322"/>
    </sheetView>
  </sheetViews>
  <sheetFormatPr defaultColWidth="11.5546875" defaultRowHeight="14.4" x14ac:dyDescent="0.3"/>
  <cols>
    <col min="23" max="24" width="0" hidden="1" customWidth="1"/>
  </cols>
  <sheetData>
    <row r="1" spans="1:24" ht="25.2" x14ac:dyDescent="0.3">
      <c r="A1" s="10" t="s">
        <v>323</v>
      </c>
      <c r="B1" s="10" t="s">
        <v>324</v>
      </c>
      <c r="C1" s="10" t="s">
        <v>325</v>
      </c>
      <c r="D1" s="10" t="s">
        <v>326</v>
      </c>
      <c r="E1" s="10" t="s">
        <v>327</v>
      </c>
      <c r="F1" s="10" t="s">
        <v>328</v>
      </c>
      <c r="G1" s="10" t="s">
        <v>329</v>
      </c>
      <c r="H1" s="10" t="s">
        <v>330</v>
      </c>
      <c r="I1" s="10" t="s">
        <v>331</v>
      </c>
      <c r="J1" s="10" t="s">
        <v>332</v>
      </c>
      <c r="K1" s="10" t="s">
        <v>333</v>
      </c>
      <c r="L1" s="10" t="s">
        <v>334</v>
      </c>
      <c r="M1" s="10" t="s">
        <v>335</v>
      </c>
      <c r="N1" s="10" t="s">
        <v>336</v>
      </c>
      <c r="O1" s="10" t="s">
        <v>337</v>
      </c>
      <c r="P1" s="10" t="s">
        <v>338</v>
      </c>
      <c r="Q1" s="10" t="s">
        <v>339</v>
      </c>
      <c r="R1" s="10" t="s">
        <v>340</v>
      </c>
      <c r="S1" s="10" t="s">
        <v>341</v>
      </c>
      <c r="T1" s="10" t="s">
        <v>342</v>
      </c>
      <c r="U1" s="24" t="s">
        <v>429</v>
      </c>
      <c r="V1" s="24" t="s">
        <v>430</v>
      </c>
      <c r="W1" s="10" t="s">
        <v>431</v>
      </c>
      <c r="X1" s="10" t="s">
        <v>432</v>
      </c>
    </row>
    <row r="2" spans="1:24" ht="17.399999999999999" x14ac:dyDescent="0.3">
      <c r="A2" s="11">
        <v>45045</v>
      </c>
      <c r="B2" s="12">
        <v>251101</v>
      </c>
      <c r="C2" s="12" t="s">
        <v>343</v>
      </c>
      <c r="D2" s="12" t="s">
        <v>344</v>
      </c>
      <c r="E2" s="12" t="s">
        <v>345</v>
      </c>
      <c r="F2" s="12" t="s">
        <v>346</v>
      </c>
      <c r="G2" s="12" t="s">
        <v>347</v>
      </c>
      <c r="H2" s="12">
        <v>0</v>
      </c>
      <c r="I2" s="12">
        <v>24</v>
      </c>
      <c r="J2" s="12">
        <v>0</v>
      </c>
      <c r="K2" s="12">
        <v>0</v>
      </c>
      <c r="L2" s="12">
        <v>0</v>
      </c>
      <c r="M2" s="12">
        <v>0</v>
      </c>
      <c r="N2" s="12">
        <v>0</v>
      </c>
      <c r="O2" s="12">
        <v>1</v>
      </c>
      <c r="P2" s="12">
        <v>0</v>
      </c>
      <c r="Q2" s="12">
        <v>0</v>
      </c>
      <c r="R2" s="12">
        <v>0</v>
      </c>
      <c r="S2" s="12">
        <v>0</v>
      </c>
      <c r="T2" s="12">
        <v>0</v>
      </c>
      <c r="U2">
        <f>H2</f>
        <v>0</v>
      </c>
      <c r="V2" s="23">
        <f>'Listado Equipos'!$B$10-W2</f>
        <v>39932.639999999999</v>
      </c>
      <c r="W2">
        <f t="shared" ref="W2:W65" si="0">LARGE($U$2:$U$322,X2-1)</f>
        <v>2810.3600000000019</v>
      </c>
      <c r="X2" s="12">
        <v>2</v>
      </c>
    </row>
    <row r="3" spans="1:24" ht="17.399999999999999" x14ac:dyDescent="0.3">
      <c r="A3" s="11">
        <v>45048</v>
      </c>
      <c r="B3" s="12">
        <v>251101</v>
      </c>
      <c r="C3" s="12" t="s">
        <v>343</v>
      </c>
      <c r="D3" s="12" t="s">
        <v>344</v>
      </c>
      <c r="E3" s="12" t="s">
        <v>345</v>
      </c>
      <c r="F3" s="12" t="s">
        <v>346</v>
      </c>
      <c r="G3" s="12" t="s">
        <v>347</v>
      </c>
      <c r="H3" s="12">
        <v>0</v>
      </c>
      <c r="I3" s="12">
        <v>24</v>
      </c>
      <c r="J3" s="12">
        <v>0</v>
      </c>
      <c r="K3" s="12">
        <v>0</v>
      </c>
      <c r="L3" s="12">
        <v>0</v>
      </c>
      <c r="M3" s="12">
        <v>0</v>
      </c>
      <c r="N3" s="12">
        <v>0</v>
      </c>
      <c r="O3" s="12">
        <v>1</v>
      </c>
      <c r="P3" s="12">
        <v>0</v>
      </c>
      <c r="Q3" s="12">
        <v>0</v>
      </c>
      <c r="R3" s="12">
        <v>0</v>
      </c>
      <c r="S3" s="12">
        <v>0</v>
      </c>
      <c r="T3" s="12">
        <v>0</v>
      </c>
      <c r="U3">
        <f>H3+U2</f>
        <v>0</v>
      </c>
      <c r="V3" s="23">
        <f>'Listado Equipos'!$B$10-W3</f>
        <v>39951.619999999995</v>
      </c>
      <c r="W3">
        <f t="shared" si="0"/>
        <v>2791.3800000000019</v>
      </c>
      <c r="X3">
        <f>X2+1</f>
        <v>3</v>
      </c>
    </row>
    <row r="4" spans="1:24" ht="17.399999999999999" x14ac:dyDescent="0.3">
      <c r="A4" s="11">
        <v>45049</v>
      </c>
      <c r="B4" s="12">
        <v>251101</v>
      </c>
      <c r="C4" s="12" t="s">
        <v>343</v>
      </c>
      <c r="D4" s="12" t="s">
        <v>344</v>
      </c>
      <c r="E4" s="12" t="s">
        <v>345</v>
      </c>
      <c r="F4" s="12" t="s">
        <v>346</v>
      </c>
      <c r="G4" s="12" t="s">
        <v>347</v>
      </c>
      <c r="H4" s="12">
        <v>0</v>
      </c>
      <c r="I4" s="12">
        <v>24</v>
      </c>
      <c r="J4" s="12">
        <v>0</v>
      </c>
      <c r="K4" s="12">
        <v>0</v>
      </c>
      <c r="L4" s="12">
        <v>0</v>
      </c>
      <c r="M4" s="12">
        <v>0</v>
      </c>
      <c r="N4" s="12">
        <v>0</v>
      </c>
      <c r="O4" s="12">
        <v>0</v>
      </c>
      <c r="P4" s="12">
        <v>0</v>
      </c>
      <c r="Q4" s="12">
        <v>0</v>
      </c>
      <c r="R4" s="12">
        <v>0</v>
      </c>
      <c r="S4" s="12">
        <v>0</v>
      </c>
      <c r="T4" s="12">
        <v>0</v>
      </c>
      <c r="U4">
        <f t="shared" ref="U4:U67" si="1">H4+U3</f>
        <v>0</v>
      </c>
      <c r="V4" s="23">
        <f>'Listado Equipos'!$B$10-W4</f>
        <v>39970.67</v>
      </c>
      <c r="W4">
        <f t="shared" si="0"/>
        <v>2772.3300000000017</v>
      </c>
      <c r="X4">
        <f t="shared" ref="X4:X67" si="2">X3+1</f>
        <v>4</v>
      </c>
    </row>
    <row r="5" spans="1:24" ht="17.399999999999999" x14ac:dyDescent="0.3">
      <c r="A5" s="11">
        <v>45050</v>
      </c>
      <c r="B5" s="12">
        <v>251101</v>
      </c>
      <c r="C5" s="12" t="s">
        <v>343</v>
      </c>
      <c r="D5" s="12" t="s">
        <v>344</v>
      </c>
      <c r="E5" s="12" t="s">
        <v>345</v>
      </c>
      <c r="F5" s="12" t="s">
        <v>346</v>
      </c>
      <c r="G5" s="12" t="s">
        <v>347</v>
      </c>
      <c r="H5" s="12">
        <v>0</v>
      </c>
      <c r="I5" s="12">
        <v>24</v>
      </c>
      <c r="J5" s="12">
        <v>0</v>
      </c>
      <c r="K5" s="12">
        <v>0</v>
      </c>
      <c r="L5" s="12">
        <v>0</v>
      </c>
      <c r="M5" s="12">
        <v>0</v>
      </c>
      <c r="N5" s="12">
        <v>0</v>
      </c>
      <c r="O5" s="12">
        <v>96</v>
      </c>
      <c r="P5" s="12">
        <v>0</v>
      </c>
      <c r="Q5" s="12">
        <v>0</v>
      </c>
      <c r="R5" s="12">
        <v>0</v>
      </c>
      <c r="S5" s="12">
        <v>0</v>
      </c>
      <c r="T5" s="12">
        <v>0</v>
      </c>
      <c r="U5">
        <f t="shared" si="1"/>
        <v>0</v>
      </c>
      <c r="V5" s="23">
        <f>'Listado Equipos'!$B$10-W5</f>
        <v>39984.189999999995</v>
      </c>
      <c r="W5">
        <f t="shared" si="0"/>
        <v>2758.8100000000018</v>
      </c>
      <c r="X5">
        <f t="shared" si="2"/>
        <v>5</v>
      </c>
    </row>
    <row r="6" spans="1:24" ht="17.399999999999999" x14ac:dyDescent="0.3">
      <c r="A6" s="11">
        <v>45051</v>
      </c>
      <c r="B6" s="12">
        <v>251101</v>
      </c>
      <c r="C6" s="12" t="s">
        <v>343</v>
      </c>
      <c r="D6" s="12" t="s">
        <v>344</v>
      </c>
      <c r="E6" s="12" t="s">
        <v>345</v>
      </c>
      <c r="F6" s="12" t="s">
        <v>346</v>
      </c>
      <c r="G6" s="12" t="s">
        <v>347</v>
      </c>
      <c r="H6" s="12">
        <v>0</v>
      </c>
      <c r="I6" s="12">
        <v>24</v>
      </c>
      <c r="J6" s="12">
        <v>0</v>
      </c>
      <c r="K6" s="12">
        <v>0</v>
      </c>
      <c r="L6" s="12">
        <v>0</v>
      </c>
      <c r="M6" s="12">
        <v>0</v>
      </c>
      <c r="N6" s="12">
        <v>0</v>
      </c>
      <c r="O6" s="12">
        <v>31</v>
      </c>
      <c r="P6" s="12">
        <v>4</v>
      </c>
      <c r="Q6" s="12">
        <v>0</v>
      </c>
      <c r="R6" s="12">
        <v>0</v>
      </c>
      <c r="S6" s="12">
        <v>0</v>
      </c>
      <c r="T6" s="12">
        <v>0</v>
      </c>
      <c r="U6">
        <f t="shared" si="1"/>
        <v>0</v>
      </c>
      <c r="V6" s="23">
        <f>'Listado Equipos'!$B$10-W6</f>
        <v>39984.189999999995</v>
      </c>
      <c r="W6">
        <f t="shared" si="0"/>
        <v>2758.8100000000018</v>
      </c>
      <c r="X6">
        <f t="shared" si="2"/>
        <v>6</v>
      </c>
    </row>
    <row r="7" spans="1:24" ht="17.399999999999999" x14ac:dyDescent="0.3">
      <c r="A7" s="11">
        <v>45052</v>
      </c>
      <c r="B7" s="12">
        <v>251101</v>
      </c>
      <c r="C7" s="12" t="s">
        <v>343</v>
      </c>
      <c r="D7" s="12" t="s">
        <v>344</v>
      </c>
      <c r="E7" s="12" t="s">
        <v>345</v>
      </c>
      <c r="F7" s="12" t="s">
        <v>346</v>
      </c>
      <c r="G7" s="12" t="s">
        <v>347</v>
      </c>
      <c r="H7" s="12">
        <v>0</v>
      </c>
      <c r="I7" s="12">
        <v>24</v>
      </c>
      <c r="J7" s="12">
        <v>0</v>
      </c>
      <c r="K7" s="12">
        <v>0</v>
      </c>
      <c r="L7" s="12">
        <v>0</v>
      </c>
      <c r="M7" s="12">
        <v>0</v>
      </c>
      <c r="N7" s="12">
        <v>0</v>
      </c>
      <c r="O7" s="12">
        <v>43</v>
      </c>
      <c r="P7" s="12">
        <v>3</v>
      </c>
      <c r="Q7" s="12">
        <v>0</v>
      </c>
      <c r="R7" s="12">
        <v>0</v>
      </c>
      <c r="S7" s="12">
        <v>0</v>
      </c>
      <c r="T7" s="12">
        <v>0</v>
      </c>
      <c r="U7">
        <f t="shared" si="1"/>
        <v>0</v>
      </c>
      <c r="V7" s="23">
        <f>'Listado Equipos'!$B$10-W7</f>
        <v>39991.42</v>
      </c>
      <c r="W7">
        <f t="shared" si="0"/>
        <v>2751.5800000000017</v>
      </c>
      <c r="X7">
        <f t="shared" si="2"/>
        <v>7</v>
      </c>
    </row>
    <row r="8" spans="1:24" ht="17.399999999999999" x14ac:dyDescent="0.3">
      <c r="A8" s="11">
        <v>45053</v>
      </c>
      <c r="B8" s="12">
        <v>251101</v>
      </c>
      <c r="C8" s="12" t="s">
        <v>343</v>
      </c>
      <c r="D8" s="12" t="s">
        <v>344</v>
      </c>
      <c r="E8" s="12" t="s">
        <v>345</v>
      </c>
      <c r="F8" s="12" t="s">
        <v>346</v>
      </c>
      <c r="G8" s="12" t="s">
        <v>347</v>
      </c>
      <c r="H8" s="12">
        <v>0</v>
      </c>
      <c r="I8" s="12">
        <v>24</v>
      </c>
      <c r="J8" s="12">
        <v>0</v>
      </c>
      <c r="K8" s="12">
        <v>0</v>
      </c>
      <c r="L8" s="12">
        <v>0</v>
      </c>
      <c r="M8" s="12">
        <v>0</v>
      </c>
      <c r="N8" s="12">
        <v>0</v>
      </c>
      <c r="O8" s="12">
        <v>26</v>
      </c>
      <c r="P8" s="12">
        <v>7</v>
      </c>
      <c r="Q8" s="12">
        <v>0</v>
      </c>
      <c r="R8" s="12">
        <v>0</v>
      </c>
      <c r="S8" s="12">
        <v>0</v>
      </c>
      <c r="T8" s="12">
        <v>0</v>
      </c>
      <c r="U8">
        <f t="shared" si="1"/>
        <v>0</v>
      </c>
      <c r="V8" s="23">
        <f>'Listado Equipos'!$B$10-W8</f>
        <v>40008.019999999997</v>
      </c>
      <c r="W8">
        <f t="shared" si="0"/>
        <v>2734.9800000000018</v>
      </c>
      <c r="X8">
        <f t="shared" si="2"/>
        <v>8</v>
      </c>
    </row>
    <row r="9" spans="1:24" ht="17.399999999999999" x14ac:dyDescent="0.3">
      <c r="A9" s="11">
        <v>45054</v>
      </c>
      <c r="B9" s="12">
        <v>251101</v>
      </c>
      <c r="C9" s="12" t="s">
        <v>343</v>
      </c>
      <c r="D9" s="12" t="s">
        <v>344</v>
      </c>
      <c r="E9" s="12" t="s">
        <v>345</v>
      </c>
      <c r="F9" s="12" t="s">
        <v>346</v>
      </c>
      <c r="G9" s="12" t="s">
        <v>347</v>
      </c>
      <c r="H9" s="12">
        <v>0</v>
      </c>
      <c r="I9" s="12">
        <v>24</v>
      </c>
      <c r="J9" s="12">
        <v>0</v>
      </c>
      <c r="K9" s="12">
        <v>0</v>
      </c>
      <c r="L9" s="12">
        <v>0</v>
      </c>
      <c r="M9" s="12">
        <v>0</v>
      </c>
      <c r="N9" s="12">
        <v>0</v>
      </c>
      <c r="O9" s="12">
        <v>22</v>
      </c>
      <c r="P9" s="12">
        <v>0</v>
      </c>
      <c r="Q9" s="12">
        <v>0</v>
      </c>
      <c r="R9" s="12">
        <v>0</v>
      </c>
      <c r="S9" s="12">
        <v>0</v>
      </c>
      <c r="T9" s="12">
        <v>0</v>
      </c>
      <c r="U9">
        <f t="shared" si="1"/>
        <v>0</v>
      </c>
      <c r="V9" s="23">
        <f>'Listado Equipos'!$B$10-W9</f>
        <v>40026.1</v>
      </c>
      <c r="W9">
        <f t="shared" si="0"/>
        <v>2716.9000000000019</v>
      </c>
      <c r="X9">
        <f t="shared" si="2"/>
        <v>9</v>
      </c>
    </row>
    <row r="10" spans="1:24" ht="17.399999999999999" x14ac:dyDescent="0.3">
      <c r="A10" s="11">
        <v>45055</v>
      </c>
      <c r="B10" s="12">
        <v>251101</v>
      </c>
      <c r="C10" s="12" t="s">
        <v>343</v>
      </c>
      <c r="D10" s="12" t="s">
        <v>344</v>
      </c>
      <c r="E10" s="12" t="s">
        <v>345</v>
      </c>
      <c r="F10" s="12" t="s">
        <v>346</v>
      </c>
      <c r="G10" s="12" t="s">
        <v>347</v>
      </c>
      <c r="H10" s="12">
        <v>0</v>
      </c>
      <c r="I10" s="12">
        <v>24</v>
      </c>
      <c r="J10" s="12">
        <v>0</v>
      </c>
      <c r="K10" s="12">
        <v>0</v>
      </c>
      <c r="L10" s="12">
        <v>0</v>
      </c>
      <c r="M10" s="12">
        <v>0</v>
      </c>
      <c r="N10" s="12">
        <v>0</v>
      </c>
      <c r="O10" s="12">
        <v>38</v>
      </c>
      <c r="P10" s="12">
        <v>2</v>
      </c>
      <c r="Q10" s="12">
        <v>1</v>
      </c>
      <c r="R10" s="12">
        <v>0</v>
      </c>
      <c r="S10" s="12">
        <v>0</v>
      </c>
      <c r="T10" s="12">
        <v>0</v>
      </c>
      <c r="U10">
        <f t="shared" si="1"/>
        <v>0</v>
      </c>
      <c r="V10" s="23">
        <f>'Listado Equipos'!$B$10-W10</f>
        <v>40041.5</v>
      </c>
      <c r="W10">
        <f t="shared" si="0"/>
        <v>2701.5000000000018</v>
      </c>
      <c r="X10">
        <f t="shared" si="2"/>
        <v>10</v>
      </c>
    </row>
    <row r="11" spans="1:24" ht="17.399999999999999" x14ac:dyDescent="0.3">
      <c r="A11" s="11">
        <v>45056</v>
      </c>
      <c r="B11" s="12">
        <v>251101</v>
      </c>
      <c r="C11" s="12" t="s">
        <v>343</v>
      </c>
      <c r="D11" s="12" t="s">
        <v>344</v>
      </c>
      <c r="E11" s="12" t="s">
        <v>345</v>
      </c>
      <c r="F11" s="12" t="s">
        <v>346</v>
      </c>
      <c r="G11" s="12" t="s">
        <v>347</v>
      </c>
      <c r="H11" s="12">
        <v>0</v>
      </c>
      <c r="I11" s="12">
        <v>24</v>
      </c>
      <c r="J11" s="12">
        <v>0</v>
      </c>
      <c r="K11" s="12">
        <v>0</v>
      </c>
      <c r="L11" s="12">
        <v>0</v>
      </c>
      <c r="M11" s="12">
        <v>0</v>
      </c>
      <c r="N11" s="12">
        <v>0</v>
      </c>
      <c r="O11" s="12">
        <v>67</v>
      </c>
      <c r="P11" s="12">
        <v>0</v>
      </c>
      <c r="Q11" s="12">
        <v>0</v>
      </c>
      <c r="R11" s="12">
        <v>0</v>
      </c>
      <c r="S11" s="12">
        <v>0</v>
      </c>
      <c r="T11" s="12">
        <v>0</v>
      </c>
      <c r="U11">
        <f t="shared" si="1"/>
        <v>0</v>
      </c>
      <c r="V11" s="23">
        <f>'Listado Equipos'!$B$10-W11</f>
        <v>40054.129999999997</v>
      </c>
      <c r="W11">
        <f t="shared" si="0"/>
        <v>2688.8700000000017</v>
      </c>
      <c r="X11">
        <f t="shared" si="2"/>
        <v>11</v>
      </c>
    </row>
    <row r="12" spans="1:24" ht="17.399999999999999" x14ac:dyDescent="0.3">
      <c r="A12" s="11">
        <v>45057</v>
      </c>
      <c r="B12" s="12">
        <v>251101</v>
      </c>
      <c r="C12" s="12" t="s">
        <v>343</v>
      </c>
      <c r="D12" s="12" t="s">
        <v>344</v>
      </c>
      <c r="E12" s="12" t="s">
        <v>345</v>
      </c>
      <c r="F12" s="12" t="s">
        <v>346</v>
      </c>
      <c r="G12" s="12" t="s">
        <v>347</v>
      </c>
      <c r="H12" s="12">
        <v>0</v>
      </c>
      <c r="I12" s="12">
        <v>24</v>
      </c>
      <c r="J12" s="12">
        <v>0</v>
      </c>
      <c r="K12" s="12">
        <v>0</v>
      </c>
      <c r="L12" s="12">
        <v>0</v>
      </c>
      <c r="M12" s="12">
        <v>0</v>
      </c>
      <c r="N12" s="12">
        <v>0</v>
      </c>
      <c r="O12" s="12">
        <v>175</v>
      </c>
      <c r="P12" s="12">
        <v>3</v>
      </c>
      <c r="Q12" s="12">
        <v>0</v>
      </c>
      <c r="R12" s="12">
        <v>0</v>
      </c>
      <c r="S12" s="12">
        <v>0</v>
      </c>
      <c r="T12" s="12">
        <v>0</v>
      </c>
      <c r="U12">
        <f t="shared" si="1"/>
        <v>0</v>
      </c>
      <c r="V12" s="23">
        <f>'Listado Equipos'!$B$10-W12</f>
        <v>40063.96</v>
      </c>
      <c r="W12">
        <f t="shared" si="0"/>
        <v>2679.0400000000018</v>
      </c>
      <c r="X12">
        <f t="shared" si="2"/>
        <v>12</v>
      </c>
    </row>
    <row r="13" spans="1:24" ht="17.399999999999999" x14ac:dyDescent="0.3">
      <c r="A13" s="11">
        <v>45058</v>
      </c>
      <c r="B13" s="12">
        <v>251101</v>
      </c>
      <c r="C13" s="12" t="s">
        <v>343</v>
      </c>
      <c r="D13" s="12" t="s">
        <v>344</v>
      </c>
      <c r="E13" s="12" t="s">
        <v>345</v>
      </c>
      <c r="F13" s="12" t="s">
        <v>346</v>
      </c>
      <c r="G13" s="12" t="s">
        <v>347</v>
      </c>
      <c r="H13" s="12">
        <v>0</v>
      </c>
      <c r="I13" s="12">
        <v>24</v>
      </c>
      <c r="J13" s="12">
        <v>0</v>
      </c>
      <c r="K13" s="12">
        <v>0</v>
      </c>
      <c r="L13" s="12">
        <v>0</v>
      </c>
      <c r="M13" s="12">
        <v>0</v>
      </c>
      <c r="N13" s="12">
        <v>0</v>
      </c>
      <c r="O13" s="12">
        <v>203</v>
      </c>
      <c r="P13" s="12">
        <v>4</v>
      </c>
      <c r="Q13" s="12">
        <v>1</v>
      </c>
      <c r="R13" s="12">
        <v>0</v>
      </c>
      <c r="S13" s="12">
        <v>0</v>
      </c>
      <c r="T13" s="12">
        <v>0</v>
      </c>
      <c r="U13">
        <f t="shared" si="1"/>
        <v>0</v>
      </c>
      <c r="V13" s="23">
        <f>'Listado Equipos'!$B$10-W13</f>
        <v>40063.96</v>
      </c>
      <c r="W13">
        <f t="shared" si="0"/>
        <v>2679.0400000000018</v>
      </c>
      <c r="X13">
        <f t="shared" si="2"/>
        <v>13</v>
      </c>
    </row>
    <row r="14" spans="1:24" ht="17.399999999999999" x14ac:dyDescent="0.3">
      <c r="A14" s="11">
        <v>45059</v>
      </c>
      <c r="B14" s="12">
        <v>251101</v>
      </c>
      <c r="C14" s="12" t="s">
        <v>343</v>
      </c>
      <c r="D14" s="12" t="s">
        <v>344</v>
      </c>
      <c r="E14" s="12" t="s">
        <v>345</v>
      </c>
      <c r="F14" s="12" t="s">
        <v>346</v>
      </c>
      <c r="G14" s="12" t="s">
        <v>347</v>
      </c>
      <c r="H14" s="12">
        <v>0</v>
      </c>
      <c r="I14" s="12">
        <v>24</v>
      </c>
      <c r="J14" s="12">
        <v>0</v>
      </c>
      <c r="K14" s="12">
        <v>0</v>
      </c>
      <c r="L14" s="12">
        <v>0</v>
      </c>
      <c r="M14" s="12">
        <v>0</v>
      </c>
      <c r="N14" s="12">
        <v>0</v>
      </c>
      <c r="O14" s="12">
        <v>82</v>
      </c>
      <c r="P14" s="12">
        <v>3</v>
      </c>
      <c r="Q14" s="12">
        <v>2</v>
      </c>
      <c r="R14" s="12">
        <v>0</v>
      </c>
      <c r="S14" s="12">
        <v>0</v>
      </c>
      <c r="T14" s="12">
        <v>0</v>
      </c>
      <c r="U14">
        <f t="shared" si="1"/>
        <v>0</v>
      </c>
      <c r="V14" s="23">
        <f>'Listado Equipos'!$B$10-W14</f>
        <v>40078.879999999997</v>
      </c>
      <c r="W14">
        <f t="shared" si="0"/>
        <v>2664.1200000000017</v>
      </c>
      <c r="X14">
        <f t="shared" si="2"/>
        <v>14</v>
      </c>
    </row>
    <row r="15" spans="1:24" ht="17.399999999999999" x14ac:dyDescent="0.3">
      <c r="A15" s="11">
        <v>45060</v>
      </c>
      <c r="B15" s="12">
        <v>251101</v>
      </c>
      <c r="C15" s="12" t="s">
        <v>343</v>
      </c>
      <c r="D15" s="12" t="s">
        <v>344</v>
      </c>
      <c r="E15" s="12" t="s">
        <v>345</v>
      </c>
      <c r="F15" s="12" t="s">
        <v>346</v>
      </c>
      <c r="G15" s="12" t="s">
        <v>347</v>
      </c>
      <c r="H15" s="12">
        <v>0</v>
      </c>
      <c r="I15" s="12">
        <v>24</v>
      </c>
      <c r="J15" s="12">
        <v>0</v>
      </c>
      <c r="K15" s="12">
        <v>0</v>
      </c>
      <c r="L15" s="12">
        <v>0</v>
      </c>
      <c r="M15" s="12">
        <v>0</v>
      </c>
      <c r="N15" s="12">
        <v>0</v>
      </c>
      <c r="O15" s="12">
        <v>2</v>
      </c>
      <c r="P15" s="12">
        <v>0</v>
      </c>
      <c r="Q15" s="12">
        <v>0</v>
      </c>
      <c r="R15" s="12">
        <v>0</v>
      </c>
      <c r="S15" s="12">
        <v>0</v>
      </c>
      <c r="T15" s="12">
        <v>0</v>
      </c>
      <c r="U15">
        <f t="shared" si="1"/>
        <v>0</v>
      </c>
      <c r="V15" s="23">
        <f>'Listado Equipos'!$B$10-W15</f>
        <v>40099.9</v>
      </c>
      <c r="W15">
        <f t="shared" si="0"/>
        <v>2643.1000000000017</v>
      </c>
      <c r="X15">
        <f t="shared" si="2"/>
        <v>15</v>
      </c>
    </row>
    <row r="16" spans="1:24" ht="17.399999999999999" x14ac:dyDescent="0.3">
      <c r="A16" s="11">
        <v>45061</v>
      </c>
      <c r="B16" s="12">
        <v>251101</v>
      </c>
      <c r="C16" s="12" t="s">
        <v>343</v>
      </c>
      <c r="D16" s="12" t="s">
        <v>344</v>
      </c>
      <c r="E16" s="12" t="s">
        <v>345</v>
      </c>
      <c r="F16" s="12" t="s">
        <v>346</v>
      </c>
      <c r="G16" s="12" t="s">
        <v>347</v>
      </c>
      <c r="H16" s="12">
        <v>0</v>
      </c>
      <c r="I16" s="12">
        <v>24</v>
      </c>
      <c r="J16" s="12">
        <v>0</v>
      </c>
      <c r="K16" s="12">
        <v>0</v>
      </c>
      <c r="L16" s="12">
        <v>0</v>
      </c>
      <c r="M16" s="12">
        <v>0</v>
      </c>
      <c r="N16" s="12">
        <v>0</v>
      </c>
      <c r="O16" s="12">
        <v>41</v>
      </c>
      <c r="P16" s="12">
        <v>1</v>
      </c>
      <c r="Q16" s="12">
        <v>0</v>
      </c>
      <c r="R16" s="12">
        <v>0</v>
      </c>
      <c r="S16" s="12">
        <v>0</v>
      </c>
      <c r="T16" s="12">
        <v>0</v>
      </c>
      <c r="U16">
        <f t="shared" si="1"/>
        <v>0</v>
      </c>
      <c r="V16" s="23">
        <f>'Listado Equipos'!$B$10-W16</f>
        <v>40120.97</v>
      </c>
      <c r="W16">
        <f t="shared" si="0"/>
        <v>2622.0300000000016</v>
      </c>
      <c r="X16">
        <f t="shared" si="2"/>
        <v>16</v>
      </c>
    </row>
    <row r="17" spans="1:24" ht="17.399999999999999" x14ac:dyDescent="0.3">
      <c r="A17" s="11">
        <v>45062</v>
      </c>
      <c r="B17" s="12">
        <v>251101</v>
      </c>
      <c r="C17" s="12" t="s">
        <v>343</v>
      </c>
      <c r="D17" s="12" t="s">
        <v>344</v>
      </c>
      <c r="E17" s="12" t="s">
        <v>345</v>
      </c>
      <c r="F17" s="12" t="s">
        <v>346</v>
      </c>
      <c r="G17" s="12" t="s">
        <v>347</v>
      </c>
      <c r="H17" s="12">
        <v>0</v>
      </c>
      <c r="I17" s="12">
        <v>24</v>
      </c>
      <c r="J17" s="12">
        <v>0</v>
      </c>
      <c r="K17" s="12">
        <v>0</v>
      </c>
      <c r="L17" s="12">
        <v>0</v>
      </c>
      <c r="M17" s="12">
        <v>0</v>
      </c>
      <c r="N17" s="12">
        <v>0</v>
      </c>
      <c r="O17" s="12">
        <v>118</v>
      </c>
      <c r="P17" s="12">
        <v>2</v>
      </c>
      <c r="Q17" s="12">
        <v>2</v>
      </c>
      <c r="R17" s="12">
        <v>0</v>
      </c>
      <c r="S17" s="12">
        <v>0</v>
      </c>
      <c r="T17" s="12">
        <v>0</v>
      </c>
      <c r="U17">
        <f t="shared" si="1"/>
        <v>0</v>
      </c>
      <c r="V17" s="23">
        <f>'Listado Equipos'!$B$10-W17</f>
        <v>40140.939999999995</v>
      </c>
      <c r="W17">
        <f t="shared" si="0"/>
        <v>2602.0600000000018</v>
      </c>
      <c r="X17">
        <f t="shared" si="2"/>
        <v>17</v>
      </c>
    </row>
    <row r="18" spans="1:24" ht="17.399999999999999" x14ac:dyDescent="0.3">
      <c r="A18" s="11">
        <v>45063</v>
      </c>
      <c r="B18" s="12">
        <v>251101</v>
      </c>
      <c r="C18" s="12" t="s">
        <v>343</v>
      </c>
      <c r="D18" s="12" t="s">
        <v>344</v>
      </c>
      <c r="E18" s="12" t="s">
        <v>345</v>
      </c>
      <c r="F18" s="12" t="s">
        <v>346</v>
      </c>
      <c r="G18" s="12" t="s">
        <v>347</v>
      </c>
      <c r="H18" s="12">
        <v>0</v>
      </c>
      <c r="I18" s="12">
        <v>24</v>
      </c>
      <c r="J18" s="12">
        <v>0</v>
      </c>
      <c r="K18" s="12">
        <v>0</v>
      </c>
      <c r="L18" s="12">
        <v>0</v>
      </c>
      <c r="M18" s="12">
        <v>0</v>
      </c>
      <c r="N18" s="12">
        <v>0</v>
      </c>
      <c r="O18" s="12">
        <v>8</v>
      </c>
      <c r="P18" s="12">
        <v>0</v>
      </c>
      <c r="Q18" s="12">
        <v>0</v>
      </c>
      <c r="R18" s="12">
        <v>0</v>
      </c>
      <c r="S18" s="12">
        <v>0</v>
      </c>
      <c r="T18" s="12">
        <v>0</v>
      </c>
      <c r="U18">
        <f t="shared" si="1"/>
        <v>0</v>
      </c>
      <c r="V18" s="23">
        <f>'Listado Equipos'!$B$10-W18</f>
        <v>40153.42</v>
      </c>
      <c r="W18">
        <f t="shared" si="0"/>
        <v>2589.5800000000017</v>
      </c>
      <c r="X18">
        <f t="shared" si="2"/>
        <v>18</v>
      </c>
    </row>
    <row r="19" spans="1:24" ht="17.399999999999999" x14ac:dyDescent="0.3">
      <c r="A19" s="11">
        <v>45064</v>
      </c>
      <c r="B19" s="12">
        <v>251101</v>
      </c>
      <c r="C19" s="12" t="s">
        <v>343</v>
      </c>
      <c r="D19" s="12" t="s">
        <v>344</v>
      </c>
      <c r="E19" s="12" t="s">
        <v>345</v>
      </c>
      <c r="F19" s="12" t="s">
        <v>346</v>
      </c>
      <c r="G19" s="12" t="s">
        <v>347</v>
      </c>
      <c r="H19" s="12">
        <v>0</v>
      </c>
      <c r="I19" s="12">
        <v>24</v>
      </c>
      <c r="J19" s="12">
        <v>0</v>
      </c>
      <c r="K19" s="12">
        <v>0</v>
      </c>
      <c r="L19" s="12">
        <v>0</v>
      </c>
      <c r="M19" s="12">
        <v>0</v>
      </c>
      <c r="N19" s="12">
        <v>0</v>
      </c>
      <c r="O19" s="12">
        <v>62</v>
      </c>
      <c r="P19" s="12">
        <v>2</v>
      </c>
      <c r="Q19" s="12">
        <v>0</v>
      </c>
      <c r="R19" s="12">
        <v>0</v>
      </c>
      <c r="S19" s="12">
        <v>0</v>
      </c>
      <c r="T19" s="12">
        <v>0</v>
      </c>
      <c r="U19">
        <f t="shared" si="1"/>
        <v>0</v>
      </c>
      <c r="V19" s="23">
        <f>'Listado Equipos'!$B$10-W19</f>
        <v>40167.089999999997</v>
      </c>
      <c r="W19">
        <f t="shared" si="0"/>
        <v>2575.9100000000017</v>
      </c>
      <c r="X19">
        <f t="shared" si="2"/>
        <v>19</v>
      </c>
    </row>
    <row r="20" spans="1:24" ht="17.399999999999999" x14ac:dyDescent="0.3">
      <c r="A20" s="11">
        <v>45065</v>
      </c>
      <c r="B20" s="12">
        <v>251101</v>
      </c>
      <c r="C20" s="12" t="s">
        <v>343</v>
      </c>
      <c r="D20" s="12" t="s">
        <v>344</v>
      </c>
      <c r="E20" s="12" t="s">
        <v>345</v>
      </c>
      <c r="F20" s="12" t="s">
        <v>346</v>
      </c>
      <c r="G20" s="12" t="s">
        <v>347</v>
      </c>
      <c r="H20" s="12">
        <v>0</v>
      </c>
      <c r="I20" s="12">
        <v>24</v>
      </c>
      <c r="J20" s="12">
        <v>0</v>
      </c>
      <c r="K20" s="12">
        <v>0</v>
      </c>
      <c r="L20" s="12">
        <v>0</v>
      </c>
      <c r="M20" s="12">
        <v>0</v>
      </c>
      <c r="N20" s="12">
        <v>0</v>
      </c>
      <c r="O20" s="12">
        <v>23</v>
      </c>
      <c r="P20" s="12">
        <v>2</v>
      </c>
      <c r="Q20" s="12">
        <v>0</v>
      </c>
      <c r="R20" s="12">
        <v>0</v>
      </c>
      <c r="S20" s="12">
        <v>0</v>
      </c>
      <c r="T20" s="12">
        <v>0</v>
      </c>
      <c r="U20">
        <f t="shared" si="1"/>
        <v>0</v>
      </c>
      <c r="V20" s="23">
        <f>'Listado Equipos'!$B$10-W20</f>
        <v>40174.89</v>
      </c>
      <c r="W20">
        <f t="shared" si="0"/>
        <v>2568.1100000000015</v>
      </c>
      <c r="X20">
        <f t="shared" si="2"/>
        <v>20</v>
      </c>
    </row>
    <row r="21" spans="1:24" ht="17.399999999999999" x14ac:dyDescent="0.3">
      <c r="A21" s="11">
        <v>45066</v>
      </c>
      <c r="B21" s="12">
        <v>251101</v>
      </c>
      <c r="C21" s="12" t="s">
        <v>343</v>
      </c>
      <c r="D21" s="12" t="s">
        <v>344</v>
      </c>
      <c r="E21" s="12" t="s">
        <v>345</v>
      </c>
      <c r="F21" s="12" t="s">
        <v>346</v>
      </c>
      <c r="G21" s="12" t="s">
        <v>347</v>
      </c>
      <c r="H21" s="12">
        <v>0</v>
      </c>
      <c r="I21" s="12">
        <v>24</v>
      </c>
      <c r="J21" s="12">
        <v>0</v>
      </c>
      <c r="K21" s="12">
        <v>0</v>
      </c>
      <c r="L21" s="12">
        <v>0</v>
      </c>
      <c r="M21" s="12">
        <v>0</v>
      </c>
      <c r="N21" s="12">
        <v>0</v>
      </c>
      <c r="O21" s="12">
        <v>126</v>
      </c>
      <c r="P21" s="12">
        <v>1</v>
      </c>
      <c r="Q21" s="12">
        <v>2</v>
      </c>
      <c r="R21" s="12">
        <v>0</v>
      </c>
      <c r="S21" s="12">
        <v>0</v>
      </c>
      <c r="T21" s="12">
        <v>0</v>
      </c>
      <c r="U21">
        <f t="shared" si="1"/>
        <v>0</v>
      </c>
      <c r="V21" s="23">
        <f>'Listado Equipos'!$B$10-W21</f>
        <v>40190.720000000001</v>
      </c>
      <c r="W21">
        <f t="shared" si="0"/>
        <v>2552.2800000000016</v>
      </c>
      <c r="X21">
        <f t="shared" si="2"/>
        <v>21</v>
      </c>
    </row>
    <row r="22" spans="1:24" ht="17.399999999999999" x14ac:dyDescent="0.3">
      <c r="A22" s="11">
        <v>45067</v>
      </c>
      <c r="B22" s="12">
        <v>251101</v>
      </c>
      <c r="C22" s="12" t="s">
        <v>343</v>
      </c>
      <c r="D22" s="12" t="s">
        <v>344</v>
      </c>
      <c r="E22" s="12" t="s">
        <v>345</v>
      </c>
      <c r="F22" s="12" t="s">
        <v>346</v>
      </c>
      <c r="G22" s="12" t="s">
        <v>347</v>
      </c>
      <c r="H22" s="12">
        <v>2.3199999999999998</v>
      </c>
      <c r="I22" s="12">
        <v>21.68</v>
      </c>
      <c r="J22" s="12">
        <v>2.13</v>
      </c>
      <c r="K22" s="12">
        <v>0.18</v>
      </c>
      <c r="L22" s="12">
        <v>7.87</v>
      </c>
      <c r="M22" s="12">
        <v>6</v>
      </c>
      <c r="N22" s="12">
        <v>0</v>
      </c>
      <c r="O22" s="12">
        <v>38</v>
      </c>
      <c r="P22" s="12">
        <v>0</v>
      </c>
      <c r="Q22" s="12">
        <v>1</v>
      </c>
      <c r="R22" s="12">
        <v>0</v>
      </c>
      <c r="S22" s="12">
        <v>42</v>
      </c>
      <c r="T22" s="12">
        <v>0</v>
      </c>
      <c r="U22">
        <f t="shared" si="1"/>
        <v>2.3199999999999998</v>
      </c>
      <c r="V22" s="23">
        <f>'Listado Equipos'!$B$10-W22</f>
        <v>40207.339999999997</v>
      </c>
      <c r="W22">
        <f t="shared" si="0"/>
        <v>2535.6600000000017</v>
      </c>
      <c r="X22">
        <f t="shared" si="2"/>
        <v>22</v>
      </c>
    </row>
    <row r="23" spans="1:24" ht="17.399999999999999" x14ac:dyDescent="0.3">
      <c r="A23" s="11">
        <v>45068</v>
      </c>
      <c r="B23" s="12">
        <v>251101</v>
      </c>
      <c r="C23" s="12" t="s">
        <v>343</v>
      </c>
      <c r="D23" s="12" t="s">
        <v>344</v>
      </c>
      <c r="E23" s="12" t="s">
        <v>345</v>
      </c>
      <c r="F23" s="12" t="s">
        <v>346</v>
      </c>
      <c r="G23" s="12" t="s">
        <v>347</v>
      </c>
      <c r="H23" s="12">
        <v>8.73</v>
      </c>
      <c r="I23" s="12">
        <v>15.27</v>
      </c>
      <c r="J23" s="12">
        <v>8.1199999999999992</v>
      </c>
      <c r="K23" s="12">
        <v>0.62</v>
      </c>
      <c r="L23" s="12">
        <v>25.03</v>
      </c>
      <c r="M23" s="12">
        <v>4</v>
      </c>
      <c r="N23" s="12">
        <v>0</v>
      </c>
      <c r="O23" s="12">
        <v>42</v>
      </c>
      <c r="P23" s="12">
        <v>0</v>
      </c>
      <c r="Q23" s="12">
        <v>0</v>
      </c>
      <c r="R23" s="12">
        <v>4</v>
      </c>
      <c r="S23" s="12">
        <v>45</v>
      </c>
      <c r="T23" s="12">
        <v>0</v>
      </c>
      <c r="U23">
        <f t="shared" si="1"/>
        <v>11.05</v>
      </c>
      <c r="V23" s="23">
        <f>'Listado Equipos'!$B$10-W23</f>
        <v>40228.04</v>
      </c>
      <c r="W23">
        <f t="shared" si="0"/>
        <v>2514.9600000000019</v>
      </c>
      <c r="X23">
        <f t="shared" si="2"/>
        <v>23</v>
      </c>
    </row>
    <row r="24" spans="1:24" ht="17.399999999999999" x14ac:dyDescent="0.3">
      <c r="A24" s="11">
        <v>45069</v>
      </c>
      <c r="B24" s="12">
        <v>251101</v>
      </c>
      <c r="C24" s="12" t="s">
        <v>343</v>
      </c>
      <c r="D24" s="12" t="s">
        <v>344</v>
      </c>
      <c r="E24" s="12" t="s">
        <v>345</v>
      </c>
      <c r="F24" s="12" t="s">
        <v>346</v>
      </c>
      <c r="G24" s="12" t="s">
        <v>347</v>
      </c>
      <c r="H24" s="12">
        <v>16.07</v>
      </c>
      <c r="I24" s="12">
        <v>7.93</v>
      </c>
      <c r="J24" s="12">
        <v>14.75</v>
      </c>
      <c r="K24" s="12">
        <v>1.32</v>
      </c>
      <c r="L24" s="12">
        <v>47.94</v>
      </c>
      <c r="M24" s="12">
        <v>5</v>
      </c>
      <c r="N24" s="12">
        <v>0</v>
      </c>
      <c r="O24" s="12">
        <v>117</v>
      </c>
      <c r="P24" s="12">
        <v>3</v>
      </c>
      <c r="Q24" s="12">
        <v>0</v>
      </c>
      <c r="R24" s="12">
        <v>6</v>
      </c>
      <c r="S24" s="12">
        <v>128</v>
      </c>
      <c r="T24" s="12">
        <v>0</v>
      </c>
      <c r="U24">
        <f t="shared" si="1"/>
        <v>27.12</v>
      </c>
      <c r="V24" s="23">
        <f>'Listado Equipos'!$B$10-W24</f>
        <v>40247.040000000001</v>
      </c>
      <c r="W24">
        <f t="shared" si="0"/>
        <v>2495.9600000000019</v>
      </c>
      <c r="X24">
        <f t="shared" si="2"/>
        <v>24</v>
      </c>
    </row>
    <row r="25" spans="1:24" ht="17.399999999999999" x14ac:dyDescent="0.3">
      <c r="A25" s="11">
        <v>45070</v>
      </c>
      <c r="B25" s="12">
        <v>251101</v>
      </c>
      <c r="C25" s="12" t="s">
        <v>343</v>
      </c>
      <c r="D25" s="12" t="s">
        <v>344</v>
      </c>
      <c r="E25" s="12" t="s">
        <v>345</v>
      </c>
      <c r="F25" s="12" t="s">
        <v>346</v>
      </c>
      <c r="G25" s="12" t="s">
        <v>347</v>
      </c>
      <c r="H25" s="12">
        <v>20.73</v>
      </c>
      <c r="I25" s="12">
        <v>3.27</v>
      </c>
      <c r="J25" s="12">
        <v>18.850000000000001</v>
      </c>
      <c r="K25" s="12">
        <v>1.88</v>
      </c>
      <c r="L25" s="12">
        <v>60.51</v>
      </c>
      <c r="M25" s="12">
        <v>4</v>
      </c>
      <c r="N25" s="12">
        <v>0</v>
      </c>
      <c r="O25" s="12">
        <v>97</v>
      </c>
      <c r="P25" s="12">
        <v>2</v>
      </c>
      <c r="Q25" s="12">
        <v>0</v>
      </c>
      <c r="R25" s="12">
        <v>7</v>
      </c>
      <c r="S25" s="12">
        <v>107</v>
      </c>
      <c r="T25" s="12">
        <v>1</v>
      </c>
      <c r="U25">
        <f t="shared" si="1"/>
        <v>47.85</v>
      </c>
      <c r="V25" s="23">
        <f>'Listado Equipos'!$B$10-W25</f>
        <v>40264.839999999997</v>
      </c>
      <c r="W25">
        <f t="shared" si="0"/>
        <v>2478.1600000000017</v>
      </c>
      <c r="X25">
        <f t="shared" si="2"/>
        <v>25</v>
      </c>
    </row>
    <row r="26" spans="1:24" ht="17.399999999999999" x14ac:dyDescent="0.3">
      <c r="A26" s="11">
        <v>45071</v>
      </c>
      <c r="B26" s="12">
        <v>251101</v>
      </c>
      <c r="C26" s="12" t="s">
        <v>343</v>
      </c>
      <c r="D26" s="12" t="s">
        <v>344</v>
      </c>
      <c r="E26" s="12" t="s">
        <v>345</v>
      </c>
      <c r="F26" s="12" t="s">
        <v>346</v>
      </c>
      <c r="G26" s="12" t="s">
        <v>347</v>
      </c>
      <c r="H26" s="12">
        <v>21.35</v>
      </c>
      <c r="I26" s="12">
        <v>2.65</v>
      </c>
      <c r="J26" s="12">
        <v>19.13</v>
      </c>
      <c r="K26" s="12">
        <v>2.2200000000000002</v>
      </c>
      <c r="L26" s="12">
        <v>56.93</v>
      </c>
      <c r="M26" s="12">
        <v>4</v>
      </c>
      <c r="N26" s="12">
        <v>0</v>
      </c>
      <c r="O26" s="12">
        <v>107</v>
      </c>
      <c r="P26" s="12">
        <v>3</v>
      </c>
      <c r="Q26" s="12">
        <v>0</v>
      </c>
      <c r="R26" s="12">
        <v>3</v>
      </c>
      <c r="S26" s="12">
        <v>118</v>
      </c>
      <c r="T26" s="12">
        <v>1</v>
      </c>
      <c r="U26">
        <f t="shared" si="1"/>
        <v>69.2</v>
      </c>
      <c r="V26" s="23">
        <f>'Listado Equipos'!$B$10-W26</f>
        <v>40281.82</v>
      </c>
      <c r="W26">
        <f t="shared" si="0"/>
        <v>2461.1800000000017</v>
      </c>
      <c r="X26">
        <f t="shared" si="2"/>
        <v>26</v>
      </c>
    </row>
    <row r="27" spans="1:24" ht="17.399999999999999" x14ac:dyDescent="0.3">
      <c r="A27" s="11">
        <v>45072</v>
      </c>
      <c r="B27" s="12">
        <v>251101</v>
      </c>
      <c r="C27" s="12" t="s">
        <v>343</v>
      </c>
      <c r="D27" s="12" t="s">
        <v>344</v>
      </c>
      <c r="E27" s="12" t="s">
        <v>345</v>
      </c>
      <c r="F27" s="12" t="s">
        <v>346</v>
      </c>
      <c r="G27" s="12" t="s">
        <v>347</v>
      </c>
      <c r="H27" s="12">
        <v>20</v>
      </c>
      <c r="I27" s="12">
        <v>4</v>
      </c>
      <c r="J27" s="12">
        <v>17.55</v>
      </c>
      <c r="K27" s="12">
        <v>2.4500000000000002</v>
      </c>
      <c r="L27" s="12">
        <v>50.39</v>
      </c>
      <c r="M27" s="12">
        <v>4</v>
      </c>
      <c r="N27" s="12">
        <v>0</v>
      </c>
      <c r="O27" s="12">
        <v>99</v>
      </c>
      <c r="P27" s="12">
        <v>5</v>
      </c>
      <c r="Q27" s="12">
        <v>1</v>
      </c>
      <c r="R27" s="12">
        <v>7</v>
      </c>
      <c r="S27" s="12">
        <v>113</v>
      </c>
      <c r="T27" s="12">
        <v>1</v>
      </c>
      <c r="U27">
        <f t="shared" si="1"/>
        <v>89.2</v>
      </c>
      <c r="V27" s="23">
        <f>'Listado Equipos'!$B$10-W27</f>
        <v>40287.42</v>
      </c>
      <c r="W27">
        <f t="shared" si="0"/>
        <v>2455.5800000000017</v>
      </c>
      <c r="X27">
        <f t="shared" si="2"/>
        <v>27</v>
      </c>
    </row>
    <row r="28" spans="1:24" ht="17.399999999999999" x14ac:dyDescent="0.3">
      <c r="A28" s="11">
        <v>45073</v>
      </c>
      <c r="B28" s="12">
        <v>251101</v>
      </c>
      <c r="C28" s="12" t="s">
        <v>343</v>
      </c>
      <c r="D28" s="12" t="s">
        <v>344</v>
      </c>
      <c r="E28" s="12" t="s">
        <v>345</v>
      </c>
      <c r="F28" s="12" t="s">
        <v>346</v>
      </c>
      <c r="G28" s="12" t="s">
        <v>347</v>
      </c>
      <c r="H28" s="12">
        <v>12.18</v>
      </c>
      <c r="I28" s="12">
        <v>11.82</v>
      </c>
      <c r="J28" s="12">
        <v>11.58</v>
      </c>
      <c r="K28" s="12">
        <v>0.6</v>
      </c>
      <c r="L28" s="12">
        <v>43.15</v>
      </c>
      <c r="M28" s="12">
        <v>5</v>
      </c>
      <c r="N28" s="12">
        <v>0</v>
      </c>
      <c r="O28" s="12">
        <v>122</v>
      </c>
      <c r="P28" s="12">
        <v>0</v>
      </c>
      <c r="Q28" s="12">
        <v>0</v>
      </c>
      <c r="R28" s="12">
        <v>3</v>
      </c>
      <c r="S28" s="12">
        <v>136</v>
      </c>
      <c r="T28" s="12">
        <v>0</v>
      </c>
      <c r="U28">
        <f t="shared" si="1"/>
        <v>101.38</v>
      </c>
      <c r="V28" s="23">
        <f>'Listado Equipos'!$B$10-W28</f>
        <v>40303.599999999999</v>
      </c>
      <c r="W28">
        <f t="shared" si="0"/>
        <v>2439.4000000000019</v>
      </c>
      <c r="X28">
        <f t="shared" si="2"/>
        <v>28</v>
      </c>
    </row>
    <row r="29" spans="1:24" ht="17.399999999999999" x14ac:dyDescent="0.3">
      <c r="A29" s="11">
        <v>45074</v>
      </c>
      <c r="B29" s="12">
        <v>251101</v>
      </c>
      <c r="C29" s="12" t="s">
        <v>343</v>
      </c>
      <c r="D29" s="12" t="s">
        <v>344</v>
      </c>
      <c r="E29" s="12" t="s">
        <v>345</v>
      </c>
      <c r="F29" s="12" t="s">
        <v>346</v>
      </c>
      <c r="G29" s="12" t="s">
        <v>347</v>
      </c>
      <c r="H29" s="12">
        <v>3</v>
      </c>
      <c r="I29" s="12">
        <v>21</v>
      </c>
      <c r="J29" s="12">
        <v>2.78</v>
      </c>
      <c r="K29" s="12">
        <v>0.22</v>
      </c>
      <c r="L29" s="12">
        <v>10.78</v>
      </c>
      <c r="M29" s="12">
        <v>4</v>
      </c>
      <c r="N29" s="12">
        <v>0</v>
      </c>
      <c r="O29" s="12">
        <v>15</v>
      </c>
      <c r="P29" s="12">
        <v>1</v>
      </c>
      <c r="Q29" s="12">
        <v>0</v>
      </c>
      <c r="R29" s="12">
        <v>0</v>
      </c>
      <c r="S29" s="12">
        <v>17</v>
      </c>
      <c r="T29" s="12">
        <v>0</v>
      </c>
      <c r="U29">
        <f t="shared" si="1"/>
        <v>104.38</v>
      </c>
      <c r="V29" s="23">
        <f>'Listado Equipos'!$B$10-W29</f>
        <v>40322.400000000001</v>
      </c>
      <c r="W29">
        <f t="shared" si="0"/>
        <v>2420.6000000000017</v>
      </c>
      <c r="X29">
        <f t="shared" si="2"/>
        <v>29</v>
      </c>
    </row>
    <row r="30" spans="1:24" ht="17.399999999999999" x14ac:dyDescent="0.3">
      <c r="A30" s="11">
        <v>45075</v>
      </c>
      <c r="B30" s="12">
        <v>251101</v>
      </c>
      <c r="C30" s="12" t="s">
        <v>343</v>
      </c>
      <c r="D30" s="12" t="s">
        <v>344</v>
      </c>
      <c r="E30" s="12" t="s">
        <v>345</v>
      </c>
      <c r="F30" s="12" t="s">
        <v>346</v>
      </c>
      <c r="G30" s="12" t="s">
        <v>347</v>
      </c>
      <c r="H30" s="12">
        <v>11.78</v>
      </c>
      <c r="I30" s="12">
        <v>12.22</v>
      </c>
      <c r="J30" s="12">
        <v>11.38</v>
      </c>
      <c r="K30" s="12">
        <v>0.4</v>
      </c>
      <c r="L30" s="12">
        <v>31.66</v>
      </c>
      <c r="M30" s="12">
        <v>4</v>
      </c>
      <c r="N30" s="12">
        <v>0</v>
      </c>
      <c r="O30" s="12">
        <v>50</v>
      </c>
      <c r="P30" s="12">
        <v>0</v>
      </c>
      <c r="Q30" s="12">
        <v>1</v>
      </c>
      <c r="R30" s="12">
        <v>1</v>
      </c>
      <c r="S30" s="12">
        <v>54</v>
      </c>
      <c r="T30" s="12">
        <v>0</v>
      </c>
      <c r="U30">
        <f t="shared" si="1"/>
        <v>116.16</v>
      </c>
      <c r="V30" s="23">
        <f>'Listado Equipos'!$B$10-W30</f>
        <v>40337.08</v>
      </c>
      <c r="W30">
        <f t="shared" si="0"/>
        <v>2405.9200000000019</v>
      </c>
      <c r="X30">
        <f t="shared" si="2"/>
        <v>30</v>
      </c>
    </row>
    <row r="31" spans="1:24" ht="17.399999999999999" x14ac:dyDescent="0.3">
      <c r="A31" s="11">
        <v>45076</v>
      </c>
      <c r="B31" s="12">
        <v>251101</v>
      </c>
      <c r="C31" s="12" t="s">
        <v>343</v>
      </c>
      <c r="D31" s="12" t="s">
        <v>344</v>
      </c>
      <c r="E31" s="12" t="s">
        <v>345</v>
      </c>
      <c r="F31" s="12" t="s">
        <v>346</v>
      </c>
      <c r="G31" s="12" t="s">
        <v>347</v>
      </c>
      <c r="H31" s="12">
        <v>21.63</v>
      </c>
      <c r="I31" s="12">
        <v>2.37</v>
      </c>
      <c r="J31" s="12">
        <v>20.77</v>
      </c>
      <c r="K31" s="12">
        <v>0.87</v>
      </c>
      <c r="L31" s="12">
        <v>74.11</v>
      </c>
      <c r="M31" s="12">
        <v>5</v>
      </c>
      <c r="N31" s="12">
        <v>0</v>
      </c>
      <c r="O31" s="12">
        <v>225</v>
      </c>
      <c r="P31" s="12">
        <v>10</v>
      </c>
      <c r="Q31" s="12">
        <v>4</v>
      </c>
      <c r="R31" s="12">
        <v>1</v>
      </c>
      <c r="S31" s="12">
        <v>260</v>
      </c>
      <c r="T31" s="12">
        <v>0</v>
      </c>
      <c r="U31">
        <f t="shared" si="1"/>
        <v>137.79</v>
      </c>
      <c r="V31" s="23">
        <f>'Listado Equipos'!$B$10-W31</f>
        <v>40343.479999999996</v>
      </c>
      <c r="W31">
        <f t="shared" si="0"/>
        <v>2399.5200000000018</v>
      </c>
      <c r="X31">
        <f t="shared" si="2"/>
        <v>31</v>
      </c>
    </row>
    <row r="32" spans="1:24" ht="17.399999999999999" x14ac:dyDescent="0.3">
      <c r="A32" s="11">
        <v>45077</v>
      </c>
      <c r="B32" s="12">
        <v>251101</v>
      </c>
      <c r="C32" s="12" t="s">
        <v>343</v>
      </c>
      <c r="D32" s="12" t="s">
        <v>344</v>
      </c>
      <c r="E32" s="12" t="s">
        <v>345</v>
      </c>
      <c r="F32" s="12" t="s">
        <v>346</v>
      </c>
      <c r="G32" s="12" t="s">
        <v>347</v>
      </c>
      <c r="H32" s="12">
        <v>18.899999999999999</v>
      </c>
      <c r="I32" s="12">
        <v>5.0999999999999996</v>
      </c>
      <c r="J32" s="12">
        <v>17.02</v>
      </c>
      <c r="K32" s="12">
        <v>1.88</v>
      </c>
      <c r="L32" s="12">
        <v>62.77</v>
      </c>
      <c r="M32" s="12">
        <v>5</v>
      </c>
      <c r="N32" s="12">
        <v>0</v>
      </c>
      <c r="O32" s="12">
        <v>188</v>
      </c>
      <c r="P32" s="12">
        <v>4</v>
      </c>
      <c r="Q32" s="12">
        <v>3</v>
      </c>
      <c r="R32" s="12">
        <v>4</v>
      </c>
      <c r="S32" s="12">
        <v>210</v>
      </c>
      <c r="T32" s="12">
        <v>0</v>
      </c>
      <c r="U32">
        <f t="shared" si="1"/>
        <v>156.69</v>
      </c>
      <c r="V32" s="23">
        <f>'Listado Equipos'!$B$10-W32</f>
        <v>40351.03</v>
      </c>
      <c r="W32">
        <f t="shared" si="0"/>
        <v>2391.9700000000016</v>
      </c>
      <c r="X32">
        <f t="shared" si="2"/>
        <v>32</v>
      </c>
    </row>
    <row r="33" spans="1:24" ht="17.399999999999999" x14ac:dyDescent="0.3">
      <c r="A33" s="11">
        <v>45078</v>
      </c>
      <c r="B33" s="12">
        <v>251101</v>
      </c>
      <c r="C33" s="12" t="s">
        <v>343</v>
      </c>
      <c r="D33" s="12" t="s">
        <v>344</v>
      </c>
      <c r="E33" s="12" t="s">
        <v>345</v>
      </c>
      <c r="F33" s="12" t="s">
        <v>346</v>
      </c>
      <c r="G33" s="12" t="s">
        <v>347</v>
      </c>
      <c r="H33" s="12">
        <v>11.07</v>
      </c>
      <c r="I33" s="12">
        <v>12.93</v>
      </c>
      <c r="J33" s="12">
        <v>9.57</v>
      </c>
      <c r="K33" s="12">
        <v>1.5</v>
      </c>
      <c r="L33" s="12">
        <v>37.43</v>
      </c>
      <c r="M33" s="12">
        <v>6</v>
      </c>
      <c r="N33" s="12">
        <v>0</v>
      </c>
      <c r="O33" s="12">
        <v>118</v>
      </c>
      <c r="P33" s="12">
        <v>3</v>
      </c>
      <c r="Q33" s="12">
        <v>2</v>
      </c>
      <c r="R33" s="12">
        <v>5</v>
      </c>
      <c r="S33" s="12">
        <v>137</v>
      </c>
      <c r="T33" s="12">
        <v>0</v>
      </c>
      <c r="U33">
        <f t="shared" si="1"/>
        <v>167.76</v>
      </c>
      <c r="V33" s="23">
        <f>'Listado Equipos'!$B$10-W33</f>
        <v>40353.979999999996</v>
      </c>
      <c r="W33">
        <f t="shared" si="0"/>
        <v>2389.0200000000018</v>
      </c>
      <c r="X33">
        <f t="shared" si="2"/>
        <v>33</v>
      </c>
    </row>
    <row r="34" spans="1:24" ht="17.399999999999999" x14ac:dyDescent="0.3">
      <c r="A34" s="11">
        <v>45079</v>
      </c>
      <c r="B34" s="12">
        <v>251101</v>
      </c>
      <c r="C34" s="12" t="s">
        <v>343</v>
      </c>
      <c r="D34" s="12" t="s">
        <v>344</v>
      </c>
      <c r="E34" s="12" t="s">
        <v>345</v>
      </c>
      <c r="F34" s="12" t="s">
        <v>346</v>
      </c>
      <c r="G34" s="12" t="s">
        <v>347</v>
      </c>
      <c r="H34" s="12">
        <v>14.2</v>
      </c>
      <c r="I34" s="12">
        <v>9.8000000000000007</v>
      </c>
      <c r="J34" s="12">
        <v>11.02</v>
      </c>
      <c r="K34" s="12">
        <v>3.18</v>
      </c>
      <c r="L34" s="12">
        <v>37.340000000000003</v>
      </c>
      <c r="M34" s="12">
        <v>5</v>
      </c>
      <c r="N34" s="12">
        <v>0</v>
      </c>
      <c r="O34" s="12">
        <v>52</v>
      </c>
      <c r="P34" s="12">
        <v>5</v>
      </c>
      <c r="Q34" s="12">
        <v>0</v>
      </c>
      <c r="R34" s="12">
        <v>13</v>
      </c>
      <c r="S34" s="12">
        <v>57</v>
      </c>
      <c r="T34" s="12">
        <v>3</v>
      </c>
      <c r="U34">
        <f t="shared" si="1"/>
        <v>181.95999999999998</v>
      </c>
      <c r="V34" s="23">
        <f>'Listado Equipos'!$B$10-W34</f>
        <v>40353.979999999996</v>
      </c>
      <c r="W34">
        <f t="shared" si="0"/>
        <v>2389.0200000000018</v>
      </c>
      <c r="X34">
        <f t="shared" si="2"/>
        <v>34</v>
      </c>
    </row>
    <row r="35" spans="1:24" ht="17.399999999999999" x14ac:dyDescent="0.3">
      <c r="A35" s="11">
        <v>45080</v>
      </c>
      <c r="B35" s="12">
        <v>251101</v>
      </c>
      <c r="C35" s="12" t="s">
        <v>343</v>
      </c>
      <c r="D35" s="12" t="s">
        <v>344</v>
      </c>
      <c r="E35" s="12" t="s">
        <v>345</v>
      </c>
      <c r="F35" s="12" t="s">
        <v>346</v>
      </c>
      <c r="G35" s="12" t="s">
        <v>347</v>
      </c>
      <c r="H35" s="12">
        <v>5.0999999999999996</v>
      </c>
      <c r="I35" s="12">
        <v>18.899999999999999</v>
      </c>
      <c r="J35" s="12">
        <v>4.3</v>
      </c>
      <c r="K35" s="12">
        <v>0.8</v>
      </c>
      <c r="L35" s="12">
        <v>14.05</v>
      </c>
      <c r="M35" s="12">
        <v>4</v>
      </c>
      <c r="N35" s="12">
        <v>0</v>
      </c>
      <c r="O35" s="12">
        <v>10</v>
      </c>
      <c r="P35" s="12">
        <v>0</v>
      </c>
      <c r="Q35" s="12">
        <v>0</v>
      </c>
      <c r="R35" s="12">
        <v>0</v>
      </c>
      <c r="S35" s="12">
        <v>11</v>
      </c>
      <c r="T35" s="12">
        <v>0</v>
      </c>
      <c r="U35">
        <f t="shared" si="1"/>
        <v>187.05999999999997</v>
      </c>
      <c r="V35" s="23">
        <f>'Listado Equipos'!$B$10-W35</f>
        <v>40358.71</v>
      </c>
      <c r="W35">
        <f t="shared" si="0"/>
        <v>2384.2900000000018</v>
      </c>
      <c r="X35">
        <f t="shared" si="2"/>
        <v>35</v>
      </c>
    </row>
    <row r="36" spans="1:24" ht="17.399999999999999" x14ac:dyDescent="0.3">
      <c r="A36" s="11">
        <v>45081</v>
      </c>
      <c r="B36" s="12">
        <v>251101</v>
      </c>
      <c r="C36" s="12" t="s">
        <v>343</v>
      </c>
      <c r="D36" s="12" t="s">
        <v>344</v>
      </c>
      <c r="E36" s="12" t="s">
        <v>345</v>
      </c>
      <c r="F36" s="12" t="s">
        <v>346</v>
      </c>
      <c r="G36" s="12" t="s">
        <v>347</v>
      </c>
      <c r="H36" s="12">
        <v>0</v>
      </c>
      <c r="I36" s="12">
        <v>24</v>
      </c>
      <c r="J36" s="12">
        <v>0</v>
      </c>
      <c r="K36" s="12">
        <v>0</v>
      </c>
      <c r="L36" s="12">
        <v>0</v>
      </c>
      <c r="M36" s="12">
        <v>0</v>
      </c>
      <c r="N36" s="12">
        <v>0</v>
      </c>
      <c r="O36" s="12">
        <v>0</v>
      </c>
      <c r="P36" s="12">
        <v>0</v>
      </c>
      <c r="Q36" s="12">
        <v>0</v>
      </c>
      <c r="R36" s="12">
        <v>0</v>
      </c>
      <c r="S36" s="12">
        <v>0</v>
      </c>
      <c r="T36" s="12">
        <v>0</v>
      </c>
      <c r="U36">
        <f t="shared" si="1"/>
        <v>187.05999999999997</v>
      </c>
      <c r="V36" s="23">
        <f>'Listado Equipos'!$B$10-W36</f>
        <v>40377.759999999995</v>
      </c>
      <c r="W36">
        <f t="shared" si="0"/>
        <v>2365.2400000000016</v>
      </c>
      <c r="X36">
        <f t="shared" si="2"/>
        <v>36</v>
      </c>
    </row>
    <row r="37" spans="1:24" ht="17.399999999999999" x14ac:dyDescent="0.3">
      <c r="A37" s="11">
        <v>45082</v>
      </c>
      <c r="B37" s="12">
        <v>251101</v>
      </c>
      <c r="C37" s="12" t="s">
        <v>343</v>
      </c>
      <c r="D37" s="12" t="s">
        <v>344</v>
      </c>
      <c r="E37" s="12" t="s">
        <v>345</v>
      </c>
      <c r="F37" s="12" t="s">
        <v>346</v>
      </c>
      <c r="G37" s="12" t="s">
        <v>347</v>
      </c>
      <c r="H37" s="12">
        <v>4.45</v>
      </c>
      <c r="I37" s="12">
        <v>19.55</v>
      </c>
      <c r="J37" s="12">
        <v>3.03</v>
      </c>
      <c r="K37" s="12">
        <v>1.42</v>
      </c>
      <c r="L37" s="12">
        <v>7.25</v>
      </c>
      <c r="M37" s="12">
        <v>4</v>
      </c>
      <c r="N37" s="12">
        <v>0</v>
      </c>
      <c r="O37" s="12">
        <v>9</v>
      </c>
      <c r="P37" s="12">
        <v>0</v>
      </c>
      <c r="Q37" s="12">
        <v>1</v>
      </c>
      <c r="R37" s="12">
        <v>8</v>
      </c>
      <c r="S37" s="12">
        <v>9</v>
      </c>
      <c r="T37" s="12">
        <v>1</v>
      </c>
      <c r="U37">
        <f t="shared" si="1"/>
        <v>191.50999999999996</v>
      </c>
      <c r="V37" s="23">
        <f>'Listado Equipos'!$B$10-W37</f>
        <v>40399.29</v>
      </c>
      <c r="W37">
        <f t="shared" si="0"/>
        <v>2343.7100000000014</v>
      </c>
      <c r="X37">
        <f t="shared" si="2"/>
        <v>37</v>
      </c>
    </row>
    <row r="38" spans="1:24" ht="17.399999999999999" x14ac:dyDescent="0.3">
      <c r="A38" s="11">
        <v>45083</v>
      </c>
      <c r="B38" s="12">
        <v>251101</v>
      </c>
      <c r="C38" s="12" t="s">
        <v>343</v>
      </c>
      <c r="D38" s="12" t="s">
        <v>344</v>
      </c>
      <c r="E38" s="12" t="s">
        <v>345</v>
      </c>
      <c r="F38" s="12" t="s">
        <v>346</v>
      </c>
      <c r="G38" s="12" t="s">
        <v>347</v>
      </c>
      <c r="H38" s="12">
        <v>18.170000000000002</v>
      </c>
      <c r="I38" s="12">
        <v>5.83</v>
      </c>
      <c r="J38" s="12">
        <v>16.149999999999999</v>
      </c>
      <c r="K38" s="12">
        <v>2.02</v>
      </c>
      <c r="L38" s="12">
        <v>56.98</v>
      </c>
      <c r="M38" s="12">
        <v>5</v>
      </c>
      <c r="N38" s="12">
        <v>0</v>
      </c>
      <c r="O38" s="12">
        <v>107</v>
      </c>
      <c r="P38" s="12">
        <v>17</v>
      </c>
      <c r="Q38" s="12">
        <v>3</v>
      </c>
      <c r="R38" s="12">
        <v>2</v>
      </c>
      <c r="S38" s="12">
        <v>124</v>
      </c>
      <c r="T38" s="12">
        <v>0</v>
      </c>
      <c r="U38">
        <f t="shared" si="1"/>
        <v>209.67999999999995</v>
      </c>
      <c r="V38" s="23">
        <f>'Listado Equipos'!$B$10-W38</f>
        <v>40421.269999999997</v>
      </c>
      <c r="W38">
        <f t="shared" si="0"/>
        <v>2321.7300000000014</v>
      </c>
      <c r="X38">
        <f t="shared" si="2"/>
        <v>38</v>
      </c>
    </row>
    <row r="39" spans="1:24" ht="17.399999999999999" x14ac:dyDescent="0.3">
      <c r="A39" s="11">
        <v>45084</v>
      </c>
      <c r="B39" s="12">
        <v>251101</v>
      </c>
      <c r="C39" s="12" t="s">
        <v>343</v>
      </c>
      <c r="D39" s="12" t="s">
        <v>344</v>
      </c>
      <c r="E39" s="12" t="s">
        <v>345</v>
      </c>
      <c r="F39" s="12" t="s">
        <v>346</v>
      </c>
      <c r="G39" s="12" t="s">
        <v>347</v>
      </c>
      <c r="H39" s="12">
        <v>16.02</v>
      </c>
      <c r="I39" s="12">
        <v>7.98</v>
      </c>
      <c r="J39" s="12">
        <v>14.75</v>
      </c>
      <c r="K39" s="12">
        <v>1.27</v>
      </c>
      <c r="L39" s="12">
        <v>50.96</v>
      </c>
      <c r="M39" s="12">
        <v>5</v>
      </c>
      <c r="N39" s="12">
        <v>0</v>
      </c>
      <c r="O39" s="12">
        <v>91</v>
      </c>
      <c r="P39" s="12">
        <v>18</v>
      </c>
      <c r="Q39" s="12">
        <v>0</v>
      </c>
      <c r="R39" s="12">
        <v>2</v>
      </c>
      <c r="S39" s="12">
        <v>104</v>
      </c>
      <c r="T39" s="12">
        <v>0</v>
      </c>
      <c r="U39">
        <f t="shared" si="1"/>
        <v>225.69999999999996</v>
      </c>
      <c r="V39" s="23">
        <f>'Listado Equipos'!$B$10-W39</f>
        <v>40442.79</v>
      </c>
      <c r="W39">
        <f t="shared" si="0"/>
        <v>2300.2100000000014</v>
      </c>
      <c r="X39">
        <f t="shared" si="2"/>
        <v>39</v>
      </c>
    </row>
    <row r="40" spans="1:24" ht="17.399999999999999" x14ac:dyDescent="0.3">
      <c r="A40" s="11">
        <v>45085</v>
      </c>
      <c r="B40" s="12">
        <v>251101</v>
      </c>
      <c r="C40" s="12" t="s">
        <v>343</v>
      </c>
      <c r="D40" s="12" t="s">
        <v>344</v>
      </c>
      <c r="E40" s="12" t="s">
        <v>345</v>
      </c>
      <c r="F40" s="12" t="s">
        <v>346</v>
      </c>
      <c r="G40" s="12" t="s">
        <v>347</v>
      </c>
      <c r="H40" s="12">
        <v>15.23</v>
      </c>
      <c r="I40" s="12">
        <v>8.77</v>
      </c>
      <c r="J40" s="12">
        <v>13.22</v>
      </c>
      <c r="K40" s="12">
        <v>2.02</v>
      </c>
      <c r="L40" s="12">
        <v>46.18</v>
      </c>
      <c r="M40" s="12">
        <v>5</v>
      </c>
      <c r="N40" s="12">
        <v>0</v>
      </c>
      <c r="O40" s="12">
        <v>119</v>
      </c>
      <c r="P40" s="12">
        <v>11</v>
      </c>
      <c r="Q40" s="12">
        <v>0</v>
      </c>
      <c r="R40" s="12">
        <v>4</v>
      </c>
      <c r="S40" s="12">
        <v>137</v>
      </c>
      <c r="T40" s="12">
        <v>0</v>
      </c>
      <c r="U40">
        <f t="shared" si="1"/>
        <v>240.92999999999995</v>
      </c>
      <c r="V40" s="23">
        <f>'Listado Equipos'!$B$10-W40</f>
        <v>40458.589999999997</v>
      </c>
      <c r="W40">
        <f t="shared" si="0"/>
        <v>2284.4100000000012</v>
      </c>
      <c r="X40">
        <f t="shared" si="2"/>
        <v>40</v>
      </c>
    </row>
    <row r="41" spans="1:24" ht="17.399999999999999" x14ac:dyDescent="0.3">
      <c r="A41" s="11">
        <v>45086</v>
      </c>
      <c r="B41" s="12">
        <v>251101</v>
      </c>
      <c r="C41" s="12" t="s">
        <v>343</v>
      </c>
      <c r="D41" s="12" t="s">
        <v>344</v>
      </c>
      <c r="E41" s="12" t="s">
        <v>345</v>
      </c>
      <c r="F41" s="12" t="s">
        <v>346</v>
      </c>
      <c r="G41" s="12" t="s">
        <v>347</v>
      </c>
      <c r="H41" s="12">
        <v>15.55</v>
      </c>
      <c r="I41" s="12">
        <v>8.4499999999999993</v>
      </c>
      <c r="J41" s="12">
        <v>12.57</v>
      </c>
      <c r="K41" s="12">
        <v>2.98</v>
      </c>
      <c r="L41" s="12">
        <v>38.32</v>
      </c>
      <c r="M41" s="12">
        <v>5</v>
      </c>
      <c r="N41" s="12">
        <v>0</v>
      </c>
      <c r="O41" s="12">
        <v>37</v>
      </c>
      <c r="P41" s="12">
        <v>1</v>
      </c>
      <c r="Q41" s="12">
        <v>0</v>
      </c>
      <c r="R41" s="12">
        <v>7</v>
      </c>
      <c r="S41" s="12">
        <v>42</v>
      </c>
      <c r="T41" s="12">
        <v>0</v>
      </c>
      <c r="U41">
        <f t="shared" si="1"/>
        <v>256.47999999999996</v>
      </c>
      <c r="V41" s="23">
        <f>'Listado Equipos'!$B$10-W41</f>
        <v>40458.659999999996</v>
      </c>
      <c r="W41">
        <f t="shared" si="0"/>
        <v>2284.3400000000011</v>
      </c>
      <c r="X41">
        <f t="shared" si="2"/>
        <v>41</v>
      </c>
    </row>
    <row r="42" spans="1:24" ht="17.399999999999999" x14ac:dyDescent="0.3">
      <c r="A42" s="11">
        <v>45087</v>
      </c>
      <c r="B42" s="12">
        <v>251101</v>
      </c>
      <c r="C42" s="12" t="s">
        <v>343</v>
      </c>
      <c r="D42" s="12" t="s">
        <v>344</v>
      </c>
      <c r="E42" s="12" t="s">
        <v>345</v>
      </c>
      <c r="F42" s="12" t="s">
        <v>346</v>
      </c>
      <c r="G42" s="12" t="s">
        <v>347</v>
      </c>
      <c r="H42" s="12">
        <v>12.85</v>
      </c>
      <c r="I42" s="12">
        <v>11.15</v>
      </c>
      <c r="J42" s="12">
        <v>9.75</v>
      </c>
      <c r="K42" s="12">
        <v>3.1</v>
      </c>
      <c r="L42" s="12">
        <v>32.61</v>
      </c>
      <c r="M42" s="12">
        <v>5</v>
      </c>
      <c r="N42" s="12">
        <v>0</v>
      </c>
      <c r="O42" s="12">
        <v>63</v>
      </c>
      <c r="P42" s="12">
        <v>2</v>
      </c>
      <c r="Q42" s="12">
        <v>3</v>
      </c>
      <c r="R42" s="12">
        <v>10</v>
      </c>
      <c r="S42" s="12">
        <v>74</v>
      </c>
      <c r="T42" s="12">
        <v>1</v>
      </c>
      <c r="U42">
        <f t="shared" si="1"/>
        <v>269.33</v>
      </c>
      <c r="V42" s="23">
        <f>'Listado Equipos'!$B$10-W42</f>
        <v>40458.659999999996</v>
      </c>
      <c r="W42">
        <f t="shared" si="0"/>
        <v>2284.3400000000011</v>
      </c>
      <c r="X42">
        <f t="shared" si="2"/>
        <v>42</v>
      </c>
    </row>
    <row r="43" spans="1:24" ht="17.399999999999999" x14ac:dyDescent="0.3">
      <c r="A43" s="11">
        <v>45088</v>
      </c>
      <c r="B43" s="12">
        <v>251101</v>
      </c>
      <c r="C43" s="12" t="s">
        <v>343</v>
      </c>
      <c r="D43" s="12" t="s">
        <v>344</v>
      </c>
      <c r="E43" s="12" t="s">
        <v>345</v>
      </c>
      <c r="F43" s="12" t="s">
        <v>346</v>
      </c>
      <c r="G43" s="12" t="s">
        <v>347</v>
      </c>
      <c r="H43" s="12">
        <v>3.93</v>
      </c>
      <c r="I43" s="12">
        <v>20.07</v>
      </c>
      <c r="J43" s="12">
        <v>2.82</v>
      </c>
      <c r="K43" s="12">
        <v>1.1200000000000001</v>
      </c>
      <c r="L43" s="12">
        <v>8.84</v>
      </c>
      <c r="M43" s="12">
        <v>5</v>
      </c>
      <c r="N43" s="12">
        <v>0</v>
      </c>
      <c r="O43" s="12">
        <v>6</v>
      </c>
      <c r="P43" s="12">
        <v>0</v>
      </c>
      <c r="Q43" s="12">
        <v>0</v>
      </c>
      <c r="R43" s="12">
        <v>3</v>
      </c>
      <c r="S43" s="12">
        <v>7</v>
      </c>
      <c r="T43" s="12">
        <v>0</v>
      </c>
      <c r="U43">
        <f t="shared" si="1"/>
        <v>273.26</v>
      </c>
      <c r="V43" s="23">
        <f>'Listado Equipos'!$B$10-W43</f>
        <v>40458.659999999996</v>
      </c>
      <c r="W43">
        <f t="shared" si="0"/>
        <v>2284.3400000000011</v>
      </c>
      <c r="X43">
        <f t="shared" si="2"/>
        <v>43</v>
      </c>
    </row>
    <row r="44" spans="1:24" ht="17.399999999999999" x14ac:dyDescent="0.3">
      <c r="A44" s="11">
        <v>45089</v>
      </c>
      <c r="B44" s="12">
        <v>251101</v>
      </c>
      <c r="C44" s="12" t="s">
        <v>343</v>
      </c>
      <c r="D44" s="12" t="s">
        <v>344</v>
      </c>
      <c r="E44" s="12" t="s">
        <v>345</v>
      </c>
      <c r="F44" s="12" t="s">
        <v>346</v>
      </c>
      <c r="G44" s="12" t="s">
        <v>347</v>
      </c>
      <c r="H44" s="12">
        <v>8.1</v>
      </c>
      <c r="I44" s="12">
        <v>15.9</v>
      </c>
      <c r="J44" s="12">
        <v>6.93</v>
      </c>
      <c r="K44" s="12">
        <v>1.17</v>
      </c>
      <c r="L44" s="12">
        <v>20.94</v>
      </c>
      <c r="M44" s="12">
        <v>5</v>
      </c>
      <c r="N44" s="12">
        <v>0</v>
      </c>
      <c r="O44" s="12">
        <v>46</v>
      </c>
      <c r="P44" s="12">
        <v>2</v>
      </c>
      <c r="Q44" s="12">
        <v>3</v>
      </c>
      <c r="R44" s="12">
        <v>2</v>
      </c>
      <c r="S44" s="12">
        <v>53</v>
      </c>
      <c r="T44" s="12">
        <v>0</v>
      </c>
      <c r="U44">
        <f t="shared" si="1"/>
        <v>281.36</v>
      </c>
      <c r="V44" s="23">
        <f>'Listado Equipos'!$B$10-W44</f>
        <v>40462.03</v>
      </c>
      <c r="W44">
        <f t="shared" si="0"/>
        <v>2280.9700000000012</v>
      </c>
      <c r="X44">
        <f t="shared" si="2"/>
        <v>44</v>
      </c>
    </row>
    <row r="45" spans="1:24" ht="17.399999999999999" x14ac:dyDescent="0.3">
      <c r="A45" s="11">
        <v>45090</v>
      </c>
      <c r="B45" s="12">
        <v>251101</v>
      </c>
      <c r="C45" s="12" t="s">
        <v>343</v>
      </c>
      <c r="D45" s="12" t="s">
        <v>344</v>
      </c>
      <c r="E45" s="12" t="s">
        <v>345</v>
      </c>
      <c r="F45" s="12" t="s">
        <v>346</v>
      </c>
      <c r="G45" s="12" t="s">
        <v>347</v>
      </c>
      <c r="H45" s="12">
        <v>9.5</v>
      </c>
      <c r="I45" s="12">
        <v>14.5</v>
      </c>
      <c r="J45" s="12">
        <v>8.1999999999999993</v>
      </c>
      <c r="K45" s="12">
        <v>1.3</v>
      </c>
      <c r="L45" s="12">
        <v>29.02</v>
      </c>
      <c r="M45" s="12">
        <v>5</v>
      </c>
      <c r="N45" s="12">
        <v>0</v>
      </c>
      <c r="O45" s="12">
        <v>69</v>
      </c>
      <c r="P45" s="12">
        <v>6</v>
      </c>
      <c r="Q45" s="12">
        <v>0</v>
      </c>
      <c r="R45" s="12">
        <v>3</v>
      </c>
      <c r="S45" s="12">
        <v>78</v>
      </c>
      <c r="T45" s="12">
        <v>1</v>
      </c>
      <c r="U45">
        <f t="shared" si="1"/>
        <v>290.86</v>
      </c>
      <c r="V45" s="23">
        <f>'Listado Equipos'!$B$10-W45</f>
        <v>40466.06</v>
      </c>
      <c r="W45">
        <f t="shared" si="0"/>
        <v>2276.940000000001</v>
      </c>
      <c r="X45">
        <f t="shared" si="2"/>
        <v>45</v>
      </c>
    </row>
    <row r="46" spans="1:24" ht="17.399999999999999" x14ac:dyDescent="0.3">
      <c r="A46" s="11">
        <v>45091</v>
      </c>
      <c r="B46" s="12">
        <v>251101</v>
      </c>
      <c r="C46" s="12" t="s">
        <v>343</v>
      </c>
      <c r="D46" s="12" t="s">
        <v>344</v>
      </c>
      <c r="E46" s="12" t="s">
        <v>345</v>
      </c>
      <c r="F46" s="12" t="s">
        <v>346</v>
      </c>
      <c r="G46" s="12" t="s">
        <v>347</v>
      </c>
      <c r="H46" s="12">
        <v>16.73</v>
      </c>
      <c r="I46" s="12">
        <v>7.27</v>
      </c>
      <c r="J46" s="12">
        <v>13.78</v>
      </c>
      <c r="K46" s="12">
        <v>2.95</v>
      </c>
      <c r="L46" s="12">
        <v>43.26</v>
      </c>
      <c r="M46" s="12">
        <v>5</v>
      </c>
      <c r="N46" s="12">
        <v>0</v>
      </c>
      <c r="O46" s="12">
        <v>87</v>
      </c>
      <c r="P46" s="12">
        <v>1</v>
      </c>
      <c r="Q46" s="12">
        <v>1</v>
      </c>
      <c r="R46" s="12">
        <v>13</v>
      </c>
      <c r="S46" s="12">
        <v>96</v>
      </c>
      <c r="T46" s="12">
        <v>1</v>
      </c>
      <c r="U46">
        <f t="shared" si="1"/>
        <v>307.59000000000003</v>
      </c>
      <c r="V46" s="23">
        <f>'Listado Equipos'!$B$10-W46</f>
        <v>40471.18</v>
      </c>
      <c r="W46">
        <f t="shared" si="0"/>
        <v>2271.8200000000011</v>
      </c>
      <c r="X46">
        <f t="shared" si="2"/>
        <v>46</v>
      </c>
    </row>
    <row r="47" spans="1:24" ht="17.399999999999999" x14ac:dyDescent="0.3">
      <c r="A47" s="11">
        <v>45092</v>
      </c>
      <c r="B47" s="12">
        <v>251101</v>
      </c>
      <c r="C47" s="12" t="s">
        <v>343</v>
      </c>
      <c r="D47" s="12" t="s">
        <v>344</v>
      </c>
      <c r="E47" s="12" t="s">
        <v>345</v>
      </c>
      <c r="F47" s="12" t="s">
        <v>346</v>
      </c>
      <c r="G47" s="12" t="s">
        <v>347</v>
      </c>
      <c r="H47" s="12">
        <v>18.350000000000001</v>
      </c>
      <c r="I47" s="12">
        <v>5.65</v>
      </c>
      <c r="J47" s="12">
        <v>15.93</v>
      </c>
      <c r="K47" s="12">
        <v>2.42</v>
      </c>
      <c r="L47" s="12">
        <v>55.43</v>
      </c>
      <c r="M47" s="12">
        <v>6</v>
      </c>
      <c r="N47" s="12">
        <v>0</v>
      </c>
      <c r="O47" s="12">
        <v>2</v>
      </c>
      <c r="P47" s="12">
        <v>11</v>
      </c>
      <c r="Q47" s="12">
        <v>5</v>
      </c>
      <c r="R47" s="12">
        <v>6</v>
      </c>
      <c r="S47" s="12">
        <v>216</v>
      </c>
      <c r="T47" s="12">
        <v>1</v>
      </c>
      <c r="U47">
        <f t="shared" si="1"/>
        <v>325.94000000000005</v>
      </c>
      <c r="V47" s="23">
        <f>'Listado Equipos'!$B$10-W47</f>
        <v>40475.949999999997</v>
      </c>
      <c r="W47">
        <f t="shared" si="0"/>
        <v>2267.0500000000011</v>
      </c>
      <c r="X47">
        <f t="shared" si="2"/>
        <v>47</v>
      </c>
    </row>
    <row r="48" spans="1:24" ht="17.399999999999999" x14ac:dyDescent="0.3">
      <c r="A48" s="11">
        <v>45093</v>
      </c>
      <c r="B48" s="12">
        <v>251101</v>
      </c>
      <c r="C48" s="12" t="s">
        <v>343</v>
      </c>
      <c r="D48" s="12" t="s">
        <v>344</v>
      </c>
      <c r="E48" s="12" t="s">
        <v>345</v>
      </c>
      <c r="F48" s="12" t="s">
        <v>346</v>
      </c>
      <c r="G48" s="12" t="s">
        <v>347</v>
      </c>
      <c r="H48" s="12">
        <v>19.2</v>
      </c>
      <c r="I48" s="12">
        <v>4.8</v>
      </c>
      <c r="J48" s="12">
        <v>16.03</v>
      </c>
      <c r="K48" s="12">
        <v>3.17</v>
      </c>
      <c r="L48" s="12">
        <v>55.56</v>
      </c>
      <c r="M48" s="12">
        <v>5</v>
      </c>
      <c r="N48" s="12">
        <v>0</v>
      </c>
      <c r="O48" s="12">
        <v>1</v>
      </c>
      <c r="P48" s="12">
        <v>12</v>
      </c>
      <c r="Q48" s="12">
        <v>1</v>
      </c>
      <c r="R48" s="12">
        <v>8</v>
      </c>
      <c r="S48" s="12">
        <v>140</v>
      </c>
      <c r="T48" s="12">
        <v>1</v>
      </c>
      <c r="U48">
        <f t="shared" si="1"/>
        <v>345.14000000000004</v>
      </c>
      <c r="V48" s="23">
        <f>'Listado Equipos'!$B$10-W48</f>
        <v>40477.42</v>
      </c>
      <c r="W48">
        <f t="shared" si="0"/>
        <v>2265.5800000000013</v>
      </c>
      <c r="X48">
        <f t="shared" si="2"/>
        <v>48</v>
      </c>
    </row>
    <row r="49" spans="1:24" ht="17.399999999999999" x14ac:dyDescent="0.3">
      <c r="A49" s="11">
        <v>45094</v>
      </c>
      <c r="B49" s="12">
        <v>251101</v>
      </c>
      <c r="C49" s="12" t="s">
        <v>343</v>
      </c>
      <c r="D49" s="12" t="s">
        <v>344</v>
      </c>
      <c r="E49" s="12" t="s">
        <v>345</v>
      </c>
      <c r="F49" s="12" t="s">
        <v>346</v>
      </c>
      <c r="G49" s="12" t="s">
        <v>347</v>
      </c>
      <c r="H49" s="12">
        <v>11.6</v>
      </c>
      <c r="I49" s="12">
        <v>12.4</v>
      </c>
      <c r="J49" s="12">
        <v>7.82</v>
      </c>
      <c r="K49" s="12">
        <v>3.78</v>
      </c>
      <c r="L49" s="12">
        <v>23.59</v>
      </c>
      <c r="M49" s="12">
        <v>5</v>
      </c>
      <c r="N49" s="12">
        <v>0</v>
      </c>
      <c r="O49" s="12">
        <v>42</v>
      </c>
      <c r="P49" s="12">
        <v>1</v>
      </c>
      <c r="Q49" s="12">
        <v>3</v>
      </c>
      <c r="R49" s="12">
        <v>18</v>
      </c>
      <c r="S49" s="12">
        <v>46</v>
      </c>
      <c r="T49" s="12">
        <v>1</v>
      </c>
      <c r="U49">
        <f t="shared" si="1"/>
        <v>356.74000000000007</v>
      </c>
      <c r="V49" s="23">
        <f>'Listado Equipos'!$B$10-W49</f>
        <v>40480.47</v>
      </c>
      <c r="W49">
        <f t="shared" si="0"/>
        <v>2262.5300000000011</v>
      </c>
      <c r="X49">
        <f t="shared" si="2"/>
        <v>49</v>
      </c>
    </row>
    <row r="50" spans="1:24" ht="17.399999999999999" x14ac:dyDescent="0.3">
      <c r="A50" s="11">
        <v>45095</v>
      </c>
      <c r="B50" s="12">
        <v>251101</v>
      </c>
      <c r="C50" s="12" t="s">
        <v>343</v>
      </c>
      <c r="D50" s="12" t="s">
        <v>344</v>
      </c>
      <c r="E50" s="12" t="s">
        <v>345</v>
      </c>
      <c r="F50" s="12" t="s">
        <v>346</v>
      </c>
      <c r="G50" s="12" t="s">
        <v>347</v>
      </c>
      <c r="H50" s="12">
        <v>2.93</v>
      </c>
      <c r="I50" s="12">
        <v>21.07</v>
      </c>
      <c r="J50" s="12">
        <v>1.87</v>
      </c>
      <c r="K50" s="12">
        <v>1.07</v>
      </c>
      <c r="L50" s="12">
        <v>5.49</v>
      </c>
      <c r="M50" s="12">
        <v>5</v>
      </c>
      <c r="N50" s="12">
        <v>0</v>
      </c>
      <c r="O50" s="12">
        <v>3</v>
      </c>
      <c r="P50" s="12">
        <v>0</v>
      </c>
      <c r="Q50" s="12">
        <v>0</v>
      </c>
      <c r="R50" s="12">
        <v>4</v>
      </c>
      <c r="S50" s="12">
        <v>3</v>
      </c>
      <c r="T50" s="12">
        <v>0</v>
      </c>
      <c r="U50">
        <f t="shared" si="1"/>
        <v>359.67000000000007</v>
      </c>
      <c r="V50" s="23">
        <f>'Listado Equipos'!$B$10-W50</f>
        <v>40488.1</v>
      </c>
      <c r="W50">
        <f t="shared" si="0"/>
        <v>2254.900000000001</v>
      </c>
      <c r="X50">
        <f t="shared" si="2"/>
        <v>50</v>
      </c>
    </row>
    <row r="51" spans="1:24" ht="17.399999999999999" x14ac:dyDescent="0.3">
      <c r="A51" s="11">
        <v>45096</v>
      </c>
      <c r="B51" s="12">
        <v>251101</v>
      </c>
      <c r="C51" s="12" t="s">
        <v>343</v>
      </c>
      <c r="D51" s="12" t="s">
        <v>344</v>
      </c>
      <c r="E51" s="12" t="s">
        <v>345</v>
      </c>
      <c r="F51" s="12" t="s">
        <v>346</v>
      </c>
      <c r="G51" s="12" t="s">
        <v>347</v>
      </c>
      <c r="H51" s="12">
        <v>11.13</v>
      </c>
      <c r="I51" s="12">
        <v>12.87</v>
      </c>
      <c r="J51" s="12">
        <v>9.73</v>
      </c>
      <c r="K51" s="12">
        <v>1.4</v>
      </c>
      <c r="L51" s="12">
        <v>26.32</v>
      </c>
      <c r="M51" s="12">
        <v>4</v>
      </c>
      <c r="N51" s="12">
        <v>0</v>
      </c>
      <c r="O51" s="12">
        <v>39</v>
      </c>
      <c r="P51" s="12">
        <v>5</v>
      </c>
      <c r="Q51" s="12">
        <v>3</v>
      </c>
      <c r="R51" s="12">
        <v>1</v>
      </c>
      <c r="S51" s="12">
        <v>48</v>
      </c>
      <c r="T51" s="12">
        <v>0</v>
      </c>
      <c r="U51">
        <f t="shared" si="1"/>
        <v>370.80000000000007</v>
      </c>
      <c r="V51" s="23">
        <f>'Listado Equipos'!$B$10-W51</f>
        <v>40503.129999999997</v>
      </c>
      <c r="W51">
        <f t="shared" si="0"/>
        <v>2239.8700000000008</v>
      </c>
      <c r="X51">
        <f t="shared" si="2"/>
        <v>51</v>
      </c>
    </row>
    <row r="52" spans="1:24" ht="17.399999999999999" x14ac:dyDescent="0.3">
      <c r="A52" s="11">
        <v>45097</v>
      </c>
      <c r="B52" s="12">
        <v>251101</v>
      </c>
      <c r="C52" s="12" t="s">
        <v>343</v>
      </c>
      <c r="D52" s="12" t="s">
        <v>344</v>
      </c>
      <c r="E52" s="12" t="s">
        <v>345</v>
      </c>
      <c r="F52" s="12" t="s">
        <v>346</v>
      </c>
      <c r="G52" s="12" t="s">
        <v>347</v>
      </c>
      <c r="H52" s="12">
        <v>16.100000000000001</v>
      </c>
      <c r="I52" s="12">
        <v>7.9</v>
      </c>
      <c r="J52" s="12">
        <v>13.37</v>
      </c>
      <c r="K52" s="12">
        <v>2.73</v>
      </c>
      <c r="L52" s="12">
        <v>46.55</v>
      </c>
      <c r="M52" s="12">
        <v>5</v>
      </c>
      <c r="N52" s="12">
        <v>0</v>
      </c>
      <c r="O52" s="12">
        <v>104</v>
      </c>
      <c r="P52" s="12">
        <v>7</v>
      </c>
      <c r="Q52" s="12">
        <v>1</v>
      </c>
      <c r="R52" s="12">
        <v>14</v>
      </c>
      <c r="S52" s="12">
        <v>115</v>
      </c>
      <c r="T52" s="12">
        <v>3</v>
      </c>
      <c r="U52">
        <f t="shared" si="1"/>
        <v>386.90000000000009</v>
      </c>
      <c r="V52" s="23">
        <f>'Listado Equipos'!$B$10-W52</f>
        <v>40521.949999999997</v>
      </c>
      <c r="W52">
        <f t="shared" si="0"/>
        <v>2221.0500000000006</v>
      </c>
      <c r="X52">
        <f t="shared" si="2"/>
        <v>52</v>
      </c>
    </row>
    <row r="53" spans="1:24" ht="17.399999999999999" x14ac:dyDescent="0.3">
      <c r="A53" s="11">
        <v>45098</v>
      </c>
      <c r="B53" s="12">
        <v>251101</v>
      </c>
      <c r="C53" s="12" t="s">
        <v>343</v>
      </c>
      <c r="D53" s="12" t="s">
        <v>344</v>
      </c>
      <c r="E53" s="12" t="s">
        <v>345</v>
      </c>
      <c r="F53" s="12" t="s">
        <v>346</v>
      </c>
      <c r="G53" s="12" t="s">
        <v>347</v>
      </c>
      <c r="H53" s="12">
        <v>11.18</v>
      </c>
      <c r="I53" s="12">
        <v>12.82</v>
      </c>
      <c r="J53" s="12">
        <v>8.1199999999999992</v>
      </c>
      <c r="K53" s="12">
        <v>3.07</v>
      </c>
      <c r="L53" s="12">
        <v>23.65</v>
      </c>
      <c r="M53" s="12">
        <v>5</v>
      </c>
      <c r="N53" s="12">
        <v>0</v>
      </c>
      <c r="O53" s="12">
        <v>23</v>
      </c>
      <c r="P53" s="12">
        <v>1</v>
      </c>
      <c r="Q53" s="12">
        <v>0</v>
      </c>
      <c r="R53" s="12">
        <v>9</v>
      </c>
      <c r="S53" s="12">
        <v>26</v>
      </c>
      <c r="T53" s="12">
        <v>0</v>
      </c>
      <c r="U53">
        <f t="shared" si="1"/>
        <v>398.0800000000001</v>
      </c>
      <c r="V53" s="23">
        <f>'Listado Equipos'!$B$10-W53</f>
        <v>40541.18</v>
      </c>
      <c r="W53">
        <f t="shared" si="0"/>
        <v>2201.8200000000006</v>
      </c>
      <c r="X53">
        <f t="shared" si="2"/>
        <v>53</v>
      </c>
    </row>
    <row r="54" spans="1:24" ht="17.399999999999999" x14ac:dyDescent="0.3">
      <c r="A54" s="11">
        <v>45099</v>
      </c>
      <c r="B54" s="12">
        <v>251101</v>
      </c>
      <c r="C54" s="12" t="s">
        <v>343</v>
      </c>
      <c r="D54" s="12" t="s">
        <v>344</v>
      </c>
      <c r="E54" s="12" t="s">
        <v>345</v>
      </c>
      <c r="F54" s="12" t="s">
        <v>346</v>
      </c>
      <c r="G54" s="12" t="s">
        <v>347</v>
      </c>
      <c r="H54" s="12">
        <v>15.42</v>
      </c>
      <c r="I54" s="12">
        <v>8.58</v>
      </c>
      <c r="J54" s="12">
        <v>13.9</v>
      </c>
      <c r="K54" s="12">
        <v>1.52</v>
      </c>
      <c r="L54" s="12">
        <v>49.76</v>
      </c>
      <c r="M54" s="12">
        <v>5</v>
      </c>
      <c r="N54" s="12">
        <v>0</v>
      </c>
      <c r="O54" s="12">
        <v>149</v>
      </c>
      <c r="P54" s="12">
        <v>17</v>
      </c>
      <c r="Q54" s="12">
        <v>5</v>
      </c>
      <c r="R54" s="12">
        <v>1</v>
      </c>
      <c r="S54" s="12">
        <v>166</v>
      </c>
      <c r="T54" s="12">
        <v>0</v>
      </c>
      <c r="U54">
        <f t="shared" si="1"/>
        <v>413.50000000000011</v>
      </c>
      <c r="V54" s="23">
        <f>'Listado Equipos'!$B$10-W54</f>
        <v>40547.449999999997</v>
      </c>
      <c r="W54">
        <f t="shared" si="0"/>
        <v>2195.5500000000006</v>
      </c>
      <c r="X54">
        <f t="shared" si="2"/>
        <v>54</v>
      </c>
    </row>
    <row r="55" spans="1:24" ht="17.399999999999999" x14ac:dyDescent="0.3">
      <c r="A55" s="11">
        <v>45100</v>
      </c>
      <c r="B55" s="12">
        <v>251101</v>
      </c>
      <c r="C55" s="12" t="s">
        <v>343</v>
      </c>
      <c r="D55" s="12" t="s">
        <v>344</v>
      </c>
      <c r="E55" s="12" t="s">
        <v>345</v>
      </c>
      <c r="F55" s="12" t="s">
        <v>346</v>
      </c>
      <c r="G55" s="12" t="s">
        <v>347</v>
      </c>
      <c r="H55" s="12">
        <v>13.07</v>
      </c>
      <c r="I55" s="12">
        <v>10.93</v>
      </c>
      <c r="J55" s="12">
        <v>10.02</v>
      </c>
      <c r="K55" s="12">
        <v>3.05</v>
      </c>
      <c r="L55" s="12">
        <v>37.549999999999997</v>
      </c>
      <c r="M55" s="12">
        <v>5</v>
      </c>
      <c r="N55" s="12">
        <v>0</v>
      </c>
      <c r="O55" s="12">
        <v>46</v>
      </c>
      <c r="P55" s="12">
        <v>5</v>
      </c>
      <c r="Q55" s="12">
        <v>4</v>
      </c>
      <c r="R55" s="12">
        <v>8</v>
      </c>
      <c r="S55" s="12">
        <v>55</v>
      </c>
      <c r="T55" s="12">
        <v>0</v>
      </c>
      <c r="U55">
        <f t="shared" si="1"/>
        <v>426.57000000000011</v>
      </c>
      <c r="V55" s="23">
        <f>'Listado Equipos'!$B$10-W55</f>
        <v>40562.25</v>
      </c>
      <c r="W55">
        <f t="shared" si="0"/>
        <v>2180.7500000000005</v>
      </c>
      <c r="X55">
        <f t="shared" si="2"/>
        <v>55</v>
      </c>
    </row>
    <row r="56" spans="1:24" ht="17.399999999999999" x14ac:dyDescent="0.3">
      <c r="A56" s="11">
        <v>45101</v>
      </c>
      <c r="B56" s="12">
        <v>251101</v>
      </c>
      <c r="C56" s="12" t="s">
        <v>343</v>
      </c>
      <c r="D56" s="12" t="s">
        <v>344</v>
      </c>
      <c r="E56" s="12" t="s">
        <v>345</v>
      </c>
      <c r="F56" s="12" t="s">
        <v>346</v>
      </c>
      <c r="G56" s="12" t="s">
        <v>347</v>
      </c>
      <c r="H56" s="12">
        <v>7.93</v>
      </c>
      <c r="I56" s="12">
        <v>16.07</v>
      </c>
      <c r="J56" s="12">
        <v>5.33</v>
      </c>
      <c r="K56" s="12">
        <v>2.6</v>
      </c>
      <c r="L56" s="12">
        <v>17.61</v>
      </c>
      <c r="M56" s="12">
        <v>5</v>
      </c>
      <c r="N56" s="12">
        <v>0</v>
      </c>
      <c r="O56" s="12">
        <v>2</v>
      </c>
      <c r="P56" s="12">
        <v>1</v>
      </c>
      <c r="Q56" s="12">
        <v>0</v>
      </c>
      <c r="R56" s="12">
        <v>10</v>
      </c>
      <c r="S56" s="12">
        <v>2</v>
      </c>
      <c r="T56" s="12">
        <v>1</v>
      </c>
      <c r="U56">
        <f t="shared" si="1"/>
        <v>434.50000000000011</v>
      </c>
      <c r="V56" s="23">
        <f>'Listado Equipos'!$B$10-W56</f>
        <v>40580.699999999997</v>
      </c>
      <c r="W56">
        <f t="shared" si="0"/>
        <v>2162.3000000000006</v>
      </c>
      <c r="X56">
        <f t="shared" si="2"/>
        <v>56</v>
      </c>
    </row>
    <row r="57" spans="1:24" ht="17.399999999999999" x14ac:dyDescent="0.3">
      <c r="A57" s="11">
        <v>45102</v>
      </c>
      <c r="B57" s="12">
        <v>251101</v>
      </c>
      <c r="C57" s="12" t="s">
        <v>343</v>
      </c>
      <c r="D57" s="12" t="s">
        <v>344</v>
      </c>
      <c r="E57" s="12" t="s">
        <v>345</v>
      </c>
      <c r="F57" s="12" t="s">
        <v>346</v>
      </c>
      <c r="G57" s="12" t="s">
        <v>347</v>
      </c>
      <c r="H57" s="12">
        <v>0</v>
      </c>
      <c r="I57" s="12">
        <v>24</v>
      </c>
      <c r="J57" s="12">
        <v>0</v>
      </c>
      <c r="K57" s="12">
        <v>0</v>
      </c>
      <c r="L57" s="12">
        <v>0</v>
      </c>
      <c r="M57" s="12">
        <v>0</v>
      </c>
      <c r="N57" s="12">
        <v>0</v>
      </c>
      <c r="O57" s="12">
        <v>0</v>
      </c>
      <c r="P57" s="12">
        <v>0</v>
      </c>
      <c r="Q57" s="12">
        <v>0</v>
      </c>
      <c r="R57" s="12">
        <v>0</v>
      </c>
      <c r="S57" s="12">
        <v>0</v>
      </c>
      <c r="T57" s="12">
        <v>0</v>
      </c>
      <c r="U57">
        <f t="shared" si="1"/>
        <v>434.50000000000011</v>
      </c>
      <c r="V57" s="23">
        <f>'Listado Equipos'!$B$10-W57</f>
        <v>40599.769999999997</v>
      </c>
      <c r="W57">
        <f t="shared" si="0"/>
        <v>2143.2300000000005</v>
      </c>
      <c r="X57">
        <f t="shared" si="2"/>
        <v>57</v>
      </c>
    </row>
    <row r="58" spans="1:24" ht="17.399999999999999" x14ac:dyDescent="0.3">
      <c r="A58" s="11">
        <v>45103</v>
      </c>
      <c r="B58" s="12">
        <v>251101</v>
      </c>
      <c r="C58" s="12" t="s">
        <v>343</v>
      </c>
      <c r="D58" s="12" t="s">
        <v>344</v>
      </c>
      <c r="E58" s="12" t="s">
        <v>345</v>
      </c>
      <c r="F58" s="12" t="s">
        <v>346</v>
      </c>
      <c r="G58" s="12" t="s">
        <v>347</v>
      </c>
      <c r="H58" s="12">
        <v>13.37</v>
      </c>
      <c r="I58" s="12">
        <v>10.63</v>
      </c>
      <c r="J58" s="12">
        <v>11.82</v>
      </c>
      <c r="K58" s="12">
        <v>1.55</v>
      </c>
      <c r="L58" s="12">
        <v>45.44</v>
      </c>
      <c r="M58" s="12">
        <v>6</v>
      </c>
      <c r="N58" s="12">
        <v>0</v>
      </c>
      <c r="O58" s="12">
        <v>215</v>
      </c>
      <c r="P58" s="12">
        <v>10</v>
      </c>
      <c r="Q58" s="12">
        <v>4</v>
      </c>
      <c r="R58" s="12">
        <v>5</v>
      </c>
      <c r="S58" s="12">
        <v>241</v>
      </c>
      <c r="T58" s="12">
        <v>1</v>
      </c>
      <c r="U58">
        <f t="shared" si="1"/>
        <v>447.87000000000012</v>
      </c>
      <c r="V58" s="23">
        <f>'Listado Equipos'!$B$10-W58</f>
        <v>40615.5</v>
      </c>
      <c r="W58">
        <f t="shared" si="0"/>
        <v>2127.5000000000005</v>
      </c>
      <c r="X58">
        <f t="shared" si="2"/>
        <v>58</v>
      </c>
    </row>
    <row r="59" spans="1:24" ht="17.399999999999999" x14ac:dyDescent="0.3">
      <c r="A59" s="11">
        <v>45104</v>
      </c>
      <c r="B59" s="12">
        <v>251101</v>
      </c>
      <c r="C59" s="12" t="s">
        <v>343</v>
      </c>
      <c r="D59" s="12" t="s">
        <v>344</v>
      </c>
      <c r="E59" s="12" t="s">
        <v>345</v>
      </c>
      <c r="F59" s="12" t="s">
        <v>346</v>
      </c>
      <c r="G59" s="12" t="s">
        <v>347</v>
      </c>
      <c r="H59" s="12">
        <v>16.12</v>
      </c>
      <c r="I59" s="12">
        <v>7.88</v>
      </c>
      <c r="J59" s="12">
        <v>14.58</v>
      </c>
      <c r="K59" s="12">
        <v>1.53</v>
      </c>
      <c r="L59" s="12">
        <v>51.17</v>
      </c>
      <c r="M59" s="12">
        <v>5</v>
      </c>
      <c r="N59" s="12">
        <v>0</v>
      </c>
      <c r="O59" s="12">
        <v>170</v>
      </c>
      <c r="P59" s="12">
        <v>15</v>
      </c>
      <c r="Q59" s="12">
        <v>7</v>
      </c>
      <c r="R59" s="12">
        <v>3</v>
      </c>
      <c r="S59" s="12">
        <v>199</v>
      </c>
      <c r="T59" s="12">
        <v>0</v>
      </c>
      <c r="U59">
        <f t="shared" si="1"/>
        <v>463.99000000000012</v>
      </c>
      <c r="V59" s="23">
        <f>'Listado Equipos'!$B$10-W59</f>
        <v>40631.42</v>
      </c>
      <c r="W59">
        <f t="shared" si="0"/>
        <v>2111.5800000000004</v>
      </c>
      <c r="X59">
        <f t="shared" si="2"/>
        <v>59</v>
      </c>
    </row>
    <row r="60" spans="1:24" ht="17.399999999999999" x14ac:dyDescent="0.3">
      <c r="A60" s="11">
        <v>45105</v>
      </c>
      <c r="B60" s="12">
        <v>251101</v>
      </c>
      <c r="C60" s="12" t="s">
        <v>343</v>
      </c>
      <c r="D60" s="12" t="s">
        <v>344</v>
      </c>
      <c r="E60" s="12" t="s">
        <v>345</v>
      </c>
      <c r="F60" s="12" t="s">
        <v>346</v>
      </c>
      <c r="G60" s="12" t="s">
        <v>347</v>
      </c>
      <c r="H60" s="12">
        <v>8.4</v>
      </c>
      <c r="I60" s="12">
        <v>15.6</v>
      </c>
      <c r="J60" s="12">
        <v>5.8</v>
      </c>
      <c r="K60" s="12">
        <v>2.6</v>
      </c>
      <c r="L60" s="12">
        <v>19.559999999999999</v>
      </c>
      <c r="M60" s="12">
        <v>5</v>
      </c>
      <c r="N60" s="12">
        <v>0</v>
      </c>
      <c r="O60" s="12">
        <v>22</v>
      </c>
      <c r="P60" s="12">
        <v>2</v>
      </c>
      <c r="Q60" s="12">
        <v>0</v>
      </c>
      <c r="R60" s="12">
        <v>12</v>
      </c>
      <c r="S60" s="12">
        <v>25</v>
      </c>
      <c r="T60" s="12">
        <v>0</v>
      </c>
      <c r="U60">
        <f t="shared" si="1"/>
        <v>472.3900000000001</v>
      </c>
      <c r="V60" s="23">
        <f>'Listado Equipos'!$B$10-W60</f>
        <v>40636.339999999997</v>
      </c>
      <c r="W60">
        <f t="shared" si="0"/>
        <v>2106.6600000000003</v>
      </c>
      <c r="X60">
        <f t="shared" si="2"/>
        <v>60</v>
      </c>
    </row>
    <row r="61" spans="1:24" ht="17.399999999999999" x14ac:dyDescent="0.3">
      <c r="A61" s="11">
        <v>45106</v>
      </c>
      <c r="B61" s="12">
        <v>251101</v>
      </c>
      <c r="C61" s="12" t="s">
        <v>343</v>
      </c>
      <c r="D61" s="12" t="s">
        <v>344</v>
      </c>
      <c r="E61" s="12" t="s">
        <v>345</v>
      </c>
      <c r="F61" s="12" t="s">
        <v>346</v>
      </c>
      <c r="G61" s="12" t="s">
        <v>347</v>
      </c>
      <c r="H61" s="12">
        <v>12.95</v>
      </c>
      <c r="I61" s="12">
        <v>11.05</v>
      </c>
      <c r="J61" s="12">
        <v>11.5</v>
      </c>
      <c r="K61" s="12">
        <v>1.45</v>
      </c>
      <c r="L61" s="12">
        <v>44.67</v>
      </c>
      <c r="M61" s="12">
        <v>6</v>
      </c>
      <c r="N61" s="12">
        <v>0</v>
      </c>
      <c r="O61" s="12">
        <v>134</v>
      </c>
      <c r="P61" s="12">
        <v>2</v>
      </c>
      <c r="Q61" s="12">
        <v>2</v>
      </c>
      <c r="R61" s="12">
        <v>4</v>
      </c>
      <c r="S61" s="12">
        <v>163</v>
      </c>
      <c r="T61" s="12">
        <v>0</v>
      </c>
      <c r="U61">
        <f t="shared" si="1"/>
        <v>485.34000000000009</v>
      </c>
      <c r="V61" s="23">
        <f>'Listado Equipos'!$B$10-W61</f>
        <v>40636.339999999997</v>
      </c>
      <c r="W61">
        <f t="shared" si="0"/>
        <v>2106.6600000000003</v>
      </c>
      <c r="X61">
        <f t="shared" si="2"/>
        <v>61</v>
      </c>
    </row>
    <row r="62" spans="1:24" ht="17.399999999999999" x14ac:dyDescent="0.3">
      <c r="A62" s="11">
        <v>45107</v>
      </c>
      <c r="B62" s="12">
        <v>251101</v>
      </c>
      <c r="C62" s="12" t="s">
        <v>343</v>
      </c>
      <c r="D62" s="12" t="s">
        <v>344</v>
      </c>
      <c r="E62" s="12" t="s">
        <v>345</v>
      </c>
      <c r="F62" s="12" t="s">
        <v>346</v>
      </c>
      <c r="G62" s="12" t="s">
        <v>347</v>
      </c>
      <c r="H62" s="12">
        <v>17.73</v>
      </c>
      <c r="I62" s="12">
        <v>6.27</v>
      </c>
      <c r="J62" s="12">
        <v>15.63</v>
      </c>
      <c r="K62" s="12">
        <v>2.1</v>
      </c>
      <c r="L62" s="12">
        <v>50.44</v>
      </c>
      <c r="M62" s="12">
        <v>5</v>
      </c>
      <c r="N62" s="12">
        <v>0</v>
      </c>
      <c r="O62" s="12">
        <v>120</v>
      </c>
      <c r="P62" s="12">
        <v>6</v>
      </c>
      <c r="Q62" s="12">
        <v>1</v>
      </c>
      <c r="R62" s="12">
        <v>9</v>
      </c>
      <c r="S62" s="12">
        <v>136</v>
      </c>
      <c r="T62" s="12">
        <v>1</v>
      </c>
      <c r="U62">
        <f t="shared" si="1"/>
        <v>503.07000000000011</v>
      </c>
      <c r="V62" s="23">
        <f>'Listado Equipos'!$B$10-W62</f>
        <v>40645.74</v>
      </c>
      <c r="W62">
        <f t="shared" si="0"/>
        <v>2097.2600000000002</v>
      </c>
      <c r="X62">
        <f t="shared" si="2"/>
        <v>62</v>
      </c>
    </row>
    <row r="63" spans="1:24" ht="17.399999999999999" x14ac:dyDescent="0.3">
      <c r="A63" s="11">
        <v>45108</v>
      </c>
      <c r="B63" s="12">
        <v>251101</v>
      </c>
      <c r="C63" s="12" t="s">
        <v>343</v>
      </c>
      <c r="D63" s="12" t="s">
        <v>344</v>
      </c>
      <c r="E63" s="12" t="s">
        <v>345</v>
      </c>
      <c r="F63" s="12" t="s">
        <v>346</v>
      </c>
      <c r="G63" s="12" t="s">
        <v>347</v>
      </c>
      <c r="H63" s="12">
        <v>10.85</v>
      </c>
      <c r="I63" s="12">
        <v>13.15</v>
      </c>
      <c r="J63" s="12">
        <v>7.1</v>
      </c>
      <c r="K63" s="12">
        <v>3.75</v>
      </c>
      <c r="L63" s="12">
        <v>23.43</v>
      </c>
      <c r="M63" s="12">
        <v>6</v>
      </c>
      <c r="N63" s="12">
        <v>0</v>
      </c>
      <c r="O63" s="12">
        <v>39</v>
      </c>
      <c r="P63" s="12">
        <v>3</v>
      </c>
      <c r="Q63" s="12">
        <v>0</v>
      </c>
      <c r="R63" s="12">
        <v>17</v>
      </c>
      <c r="S63" s="12">
        <v>43</v>
      </c>
      <c r="T63" s="12">
        <v>3</v>
      </c>
      <c r="U63">
        <f t="shared" si="1"/>
        <v>513.92000000000007</v>
      </c>
      <c r="V63" s="23">
        <f>'Listado Equipos'!$B$10-W63</f>
        <v>40657.620000000003</v>
      </c>
      <c r="W63">
        <f t="shared" si="0"/>
        <v>2085.38</v>
      </c>
      <c r="X63">
        <f t="shared" si="2"/>
        <v>63</v>
      </c>
    </row>
    <row r="64" spans="1:24" ht="17.399999999999999" x14ac:dyDescent="0.3">
      <c r="A64" s="11">
        <v>45109</v>
      </c>
      <c r="B64" s="12">
        <v>251101</v>
      </c>
      <c r="C64" s="12" t="s">
        <v>343</v>
      </c>
      <c r="D64" s="12" t="s">
        <v>344</v>
      </c>
      <c r="E64" s="12" t="s">
        <v>345</v>
      </c>
      <c r="F64" s="12" t="s">
        <v>346</v>
      </c>
      <c r="G64" s="12" t="s">
        <v>347</v>
      </c>
      <c r="H64" s="12">
        <v>1.27</v>
      </c>
      <c r="I64" s="12">
        <v>22.73</v>
      </c>
      <c r="J64" s="12">
        <v>0.92</v>
      </c>
      <c r="K64" s="12">
        <v>0.35</v>
      </c>
      <c r="L64" s="12">
        <v>3.17</v>
      </c>
      <c r="M64" s="12">
        <v>5</v>
      </c>
      <c r="N64" s="12">
        <v>0</v>
      </c>
      <c r="O64" s="12">
        <v>3</v>
      </c>
      <c r="P64" s="12">
        <v>0</v>
      </c>
      <c r="Q64" s="12">
        <v>0</v>
      </c>
      <c r="R64" s="12">
        <v>0</v>
      </c>
      <c r="S64" s="12">
        <v>3</v>
      </c>
      <c r="T64" s="12">
        <v>0</v>
      </c>
      <c r="U64">
        <f t="shared" si="1"/>
        <v>515.19000000000005</v>
      </c>
      <c r="V64" s="23">
        <f>'Listado Equipos'!$B$10-W64</f>
        <v>40668.269999999997</v>
      </c>
      <c r="W64">
        <f t="shared" si="0"/>
        <v>2074.73</v>
      </c>
      <c r="X64">
        <f t="shared" si="2"/>
        <v>64</v>
      </c>
    </row>
    <row r="65" spans="1:24" ht="17.399999999999999" x14ac:dyDescent="0.3">
      <c r="A65" s="11">
        <v>45110</v>
      </c>
      <c r="B65" s="12">
        <v>251101</v>
      </c>
      <c r="C65" s="12" t="s">
        <v>343</v>
      </c>
      <c r="D65" s="12" t="s">
        <v>344</v>
      </c>
      <c r="E65" s="12" t="s">
        <v>345</v>
      </c>
      <c r="F65" s="12" t="s">
        <v>346</v>
      </c>
      <c r="G65" s="12" t="s">
        <v>347</v>
      </c>
      <c r="H65" s="12">
        <v>0.9</v>
      </c>
      <c r="I65" s="12">
        <v>23.1</v>
      </c>
      <c r="J65" s="12">
        <v>0.48</v>
      </c>
      <c r="K65" s="12">
        <v>0.42</v>
      </c>
      <c r="L65" s="12">
        <v>1.45</v>
      </c>
      <c r="M65" s="12">
        <v>5</v>
      </c>
      <c r="N65" s="12">
        <v>0</v>
      </c>
      <c r="O65" s="12">
        <v>0</v>
      </c>
      <c r="P65" s="12">
        <v>0</v>
      </c>
      <c r="Q65" s="12">
        <v>0</v>
      </c>
      <c r="R65" s="12">
        <v>1</v>
      </c>
      <c r="S65" s="12">
        <v>0</v>
      </c>
      <c r="T65" s="12">
        <v>0</v>
      </c>
      <c r="U65">
        <f t="shared" si="1"/>
        <v>516.09</v>
      </c>
      <c r="V65" s="23">
        <f>'Listado Equipos'!$B$10-W65</f>
        <v>40668.519999999997</v>
      </c>
      <c r="W65">
        <f t="shared" si="0"/>
        <v>2074.48</v>
      </c>
      <c r="X65">
        <f t="shared" si="2"/>
        <v>65</v>
      </c>
    </row>
    <row r="66" spans="1:24" ht="17.399999999999999" x14ac:dyDescent="0.3">
      <c r="A66" s="11">
        <v>45111</v>
      </c>
      <c r="B66" s="12">
        <v>251101</v>
      </c>
      <c r="C66" s="12" t="s">
        <v>343</v>
      </c>
      <c r="D66" s="12" t="s">
        <v>344</v>
      </c>
      <c r="E66" s="12" t="s">
        <v>345</v>
      </c>
      <c r="F66" s="12" t="s">
        <v>346</v>
      </c>
      <c r="G66" s="12" t="s">
        <v>347</v>
      </c>
      <c r="H66" s="12">
        <v>10.92</v>
      </c>
      <c r="I66" s="12">
        <v>13.08</v>
      </c>
      <c r="J66" s="12">
        <v>8.02</v>
      </c>
      <c r="K66" s="12">
        <v>2.9</v>
      </c>
      <c r="L66" s="12">
        <v>27.59</v>
      </c>
      <c r="M66" s="12">
        <v>5</v>
      </c>
      <c r="N66" s="12">
        <v>0</v>
      </c>
      <c r="O66" s="12">
        <v>66</v>
      </c>
      <c r="P66" s="12">
        <v>5</v>
      </c>
      <c r="Q66" s="12">
        <v>0</v>
      </c>
      <c r="R66" s="12">
        <v>11</v>
      </c>
      <c r="S66" s="12">
        <v>74</v>
      </c>
      <c r="T66" s="12">
        <v>0</v>
      </c>
      <c r="U66">
        <f t="shared" si="1"/>
        <v>527.01</v>
      </c>
      <c r="V66" s="23">
        <f>'Listado Equipos'!$B$10-W66</f>
        <v>40668.519999999997</v>
      </c>
      <c r="W66">
        <f t="shared" ref="W66:W129" si="3">LARGE($U$2:$U$322,X66-1)</f>
        <v>2074.48</v>
      </c>
      <c r="X66">
        <f t="shared" si="2"/>
        <v>66</v>
      </c>
    </row>
    <row r="67" spans="1:24" ht="17.399999999999999" x14ac:dyDescent="0.3">
      <c r="A67" s="11">
        <v>45112</v>
      </c>
      <c r="B67" s="12">
        <v>251101</v>
      </c>
      <c r="C67" s="12" t="s">
        <v>343</v>
      </c>
      <c r="D67" s="12" t="s">
        <v>344</v>
      </c>
      <c r="E67" s="12" t="s">
        <v>345</v>
      </c>
      <c r="F67" s="12" t="s">
        <v>346</v>
      </c>
      <c r="G67" s="12" t="s">
        <v>347</v>
      </c>
      <c r="H67" s="12">
        <v>14.55</v>
      </c>
      <c r="I67" s="12">
        <v>9.4499999999999993</v>
      </c>
      <c r="J67" s="12">
        <v>12.65</v>
      </c>
      <c r="K67" s="12">
        <v>1.9</v>
      </c>
      <c r="L67" s="12">
        <v>57.8</v>
      </c>
      <c r="M67" s="12">
        <v>6</v>
      </c>
      <c r="N67" s="12">
        <v>0</v>
      </c>
      <c r="O67" s="12">
        <v>207</v>
      </c>
      <c r="P67" s="12">
        <v>7</v>
      </c>
      <c r="Q67" s="12">
        <v>1</v>
      </c>
      <c r="R67" s="12">
        <v>3</v>
      </c>
      <c r="S67" s="12">
        <v>229</v>
      </c>
      <c r="T67" s="12">
        <v>0</v>
      </c>
      <c r="U67">
        <f t="shared" si="1"/>
        <v>541.55999999999995</v>
      </c>
      <c r="V67" s="23">
        <f>'Listado Equipos'!$B$10-W67</f>
        <v>40668.65</v>
      </c>
      <c r="W67">
        <f t="shared" si="3"/>
        <v>2074.35</v>
      </c>
      <c r="X67">
        <f t="shared" si="2"/>
        <v>67</v>
      </c>
    </row>
    <row r="68" spans="1:24" ht="17.399999999999999" x14ac:dyDescent="0.3">
      <c r="A68" s="11">
        <v>45113</v>
      </c>
      <c r="B68" s="12">
        <v>251101</v>
      </c>
      <c r="C68" s="12" t="s">
        <v>343</v>
      </c>
      <c r="D68" s="12" t="s">
        <v>344</v>
      </c>
      <c r="E68" s="12" t="s">
        <v>345</v>
      </c>
      <c r="F68" s="12" t="s">
        <v>346</v>
      </c>
      <c r="G68" s="12" t="s">
        <v>347</v>
      </c>
      <c r="H68" s="12">
        <v>19.170000000000002</v>
      </c>
      <c r="I68" s="12">
        <v>4.83</v>
      </c>
      <c r="J68" s="12">
        <v>15.57</v>
      </c>
      <c r="K68" s="12">
        <v>3.6</v>
      </c>
      <c r="L68" s="12">
        <v>62.64</v>
      </c>
      <c r="M68" s="12">
        <v>5</v>
      </c>
      <c r="N68" s="12">
        <v>0</v>
      </c>
      <c r="O68" s="12">
        <v>128</v>
      </c>
      <c r="P68" s="12">
        <v>4</v>
      </c>
      <c r="Q68" s="12">
        <v>1</v>
      </c>
      <c r="R68" s="12">
        <v>9</v>
      </c>
      <c r="S68" s="12">
        <v>139</v>
      </c>
      <c r="T68" s="12">
        <v>1</v>
      </c>
      <c r="U68">
        <f t="shared" ref="U68:U131" si="4">H68+U67</f>
        <v>560.7299999999999</v>
      </c>
      <c r="V68" s="23">
        <f>'Listado Equipos'!$B$10-W68</f>
        <v>40668.65</v>
      </c>
      <c r="W68">
        <f t="shared" si="3"/>
        <v>2074.35</v>
      </c>
      <c r="X68">
        <f t="shared" ref="X68:X131" si="5">X67+1</f>
        <v>68</v>
      </c>
    </row>
    <row r="69" spans="1:24" ht="17.399999999999999" x14ac:dyDescent="0.3">
      <c r="A69" s="11">
        <v>45114</v>
      </c>
      <c r="B69" s="12">
        <v>251101</v>
      </c>
      <c r="C69" s="12" t="s">
        <v>343</v>
      </c>
      <c r="D69" s="12" t="s">
        <v>344</v>
      </c>
      <c r="E69" s="12" t="s">
        <v>345</v>
      </c>
      <c r="F69" s="12" t="s">
        <v>346</v>
      </c>
      <c r="G69" s="12" t="s">
        <v>347</v>
      </c>
      <c r="H69" s="12">
        <v>17.75</v>
      </c>
      <c r="I69" s="12">
        <v>6.25</v>
      </c>
      <c r="J69" s="12">
        <v>15.67</v>
      </c>
      <c r="K69" s="12">
        <v>2.08</v>
      </c>
      <c r="L69" s="12">
        <v>67.63</v>
      </c>
      <c r="M69" s="12">
        <v>5</v>
      </c>
      <c r="N69" s="12">
        <v>0</v>
      </c>
      <c r="O69" s="12">
        <v>117</v>
      </c>
      <c r="P69" s="12">
        <v>16</v>
      </c>
      <c r="Q69" s="12">
        <v>0</v>
      </c>
      <c r="R69" s="12">
        <v>2</v>
      </c>
      <c r="S69" s="12">
        <v>129</v>
      </c>
      <c r="T69" s="12">
        <v>0</v>
      </c>
      <c r="U69">
        <f t="shared" si="4"/>
        <v>578.4799999999999</v>
      </c>
      <c r="V69" s="23">
        <f>'Listado Equipos'!$B$10-W69</f>
        <v>40668.78</v>
      </c>
      <c r="W69">
        <f t="shared" si="3"/>
        <v>2074.2199999999998</v>
      </c>
      <c r="X69">
        <f t="shared" si="5"/>
        <v>69</v>
      </c>
    </row>
    <row r="70" spans="1:24" ht="17.399999999999999" x14ac:dyDescent="0.3">
      <c r="A70" s="11">
        <v>45115</v>
      </c>
      <c r="B70" s="12">
        <v>251101</v>
      </c>
      <c r="C70" s="12" t="s">
        <v>343</v>
      </c>
      <c r="D70" s="12" t="s">
        <v>344</v>
      </c>
      <c r="E70" s="12" t="s">
        <v>345</v>
      </c>
      <c r="F70" s="12" t="s">
        <v>346</v>
      </c>
      <c r="G70" s="12" t="s">
        <v>347</v>
      </c>
      <c r="H70" s="12">
        <v>18.600000000000001</v>
      </c>
      <c r="I70" s="12">
        <v>5.4</v>
      </c>
      <c r="J70" s="12">
        <v>16.63</v>
      </c>
      <c r="K70" s="12">
        <v>1.97</v>
      </c>
      <c r="L70" s="12">
        <v>67.06</v>
      </c>
      <c r="M70" s="12">
        <v>6</v>
      </c>
      <c r="N70" s="12">
        <v>0</v>
      </c>
      <c r="O70" s="12">
        <v>162</v>
      </c>
      <c r="P70" s="12">
        <v>10</v>
      </c>
      <c r="Q70" s="12">
        <v>0</v>
      </c>
      <c r="R70" s="12">
        <v>2</v>
      </c>
      <c r="S70" s="12">
        <v>185</v>
      </c>
      <c r="T70" s="12">
        <v>0</v>
      </c>
      <c r="U70">
        <f t="shared" si="4"/>
        <v>597.07999999999993</v>
      </c>
      <c r="V70" s="23">
        <f>'Listado Equipos'!$B$10-W70</f>
        <v>40668.78</v>
      </c>
      <c r="W70">
        <f t="shared" si="3"/>
        <v>2074.2199999999998</v>
      </c>
      <c r="X70">
        <f t="shared" si="5"/>
        <v>70</v>
      </c>
    </row>
    <row r="71" spans="1:24" ht="17.399999999999999" x14ac:dyDescent="0.3">
      <c r="A71" s="11">
        <v>45116</v>
      </c>
      <c r="B71" s="12">
        <v>251101</v>
      </c>
      <c r="C71" s="12" t="s">
        <v>343</v>
      </c>
      <c r="D71" s="12" t="s">
        <v>344</v>
      </c>
      <c r="E71" s="12" t="s">
        <v>345</v>
      </c>
      <c r="F71" s="12" t="s">
        <v>346</v>
      </c>
      <c r="G71" s="12" t="s">
        <v>347</v>
      </c>
      <c r="H71" s="12">
        <v>8.3699999999999992</v>
      </c>
      <c r="I71" s="12">
        <v>15.63</v>
      </c>
      <c r="J71" s="12">
        <v>6.73</v>
      </c>
      <c r="K71" s="12">
        <v>1.63</v>
      </c>
      <c r="L71" s="12">
        <v>22.16</v>
      </c>
      <c r="M71" s="12">
        <v>5</v>
      </c>
      <c r="N71" s="12">
        <v>0</v>
      </c>
      <c r="O71" s="12">
        <v>48</v>
      </c>
      <c r="P71" s="12">
        <v>4</v>
      </c>
      <c r="Q71" s="12">
        <v>1</v>
      </c>
      <c r="R71" s="12">
        <v>6</v>
      </c>
      <c r="S71" s="12">
        <v>55</v>
      </c>
      <c r="T71" s="12">
        <v>0</v>
      </c>
      <c r="U71">
        <f t="shared" si="4"/>
        <v>605.44999999999993</v>
      </c>
      <c r="V71" s="23">
        <f>'Listado Equipos'!$B$10-W71</f>
        <v>40668.78</v>
      </c>
      <c r="W71">
        <f t="shared" si="3"/>
        <v>2074.2199999999998</v>
      </c>
      <c r="X71">
        <f t="shared" si="5"/>
        <v>71</v>
      </c>
    </row>
    <row r="72" spans="1:24" ht="17.399999999999999" x14ac:dyDescent="0.3">
      <c r="A72" s="11">
        <v>45117</v>
      </c>
      <c r="B72" s="12">
        <v>251101</v>
      </c>
      <c r="C72" s="12" t="s">
        <v>343</v>
      </c>
      <c r="D72" s="12" t="s">
        <v>344</v>
      </c>
      <c r="E72" s="12" t="s">
        <v>345</v>
      </c>
      <c r="F72" s="12" t="s">
        <v>346</v>
      </c>
      <c r="G72" s="12" t="s">
        <v>347</v>
      </c>
      <c r="H72" s="12">
        <v>19.07</v>
      </c>
      <c r="I72" s="12">
        <v>4.93</v>
      </c>
      <c r="J72" s="12">
        <v>17.37</v>
      </c>
      <c r="K72" s="12">
        <v>1.7</v>
      </c>
      <c r="L72" s="12">
        <v>68.38</v>
      </c>
      <c r="M72" s="12">
        <v>5</v>
      </c>
      <c r="N72" s="12">
        <v>0</v>
      </c>
      <c r="O72" s="12">
        <v>175</v>
      </c>
      <c r="P72" s="12">
        <v>7</v>
      </c>
      <c r="Q72" s="12">
        <v>0</v>
      </c>
      <c r="R72" s="12">
        <v>0</v>
      </c>
      <c r="S72" s="12">
        <v>197</v>
      </c>
      <c r="T72" s="12">
        <v>0</v>
      </c>
      <c r="U72">
        <f t="shared" si="4"/>
        <v>624.52</v>
      </c>
      <c r="V72" s="23">
        <f>'Listado Equipos'!$B$10-W72</f>
        <v>40668.78</v>
      </c>
      <c r="W72">
        <f t="shared" si="3"/>
        <v>2074.2199999999998</v>
      </c>
      <c r="X72">
        <f t="shared" si="5"/>
        <v>72</v>
      </c>
    </row>
    <row r="73" spans="1:24" ht="17.399999999999999" x14ac:dyDescent="0.3">
      <c r="A73" s="11">
        <v>45118</v>
      </c>
      <c r="B73" s="12">
        <v>251101</v>
      </c>
      <c r="C73" s="12" t="s">
        <v>343</v>
      </c>
      <c r="D73" s="12" t="s">
        <v>344</v>
      </c>
      <c r="E73" s="12" t="s">
        <v>345</v>
      </c>
      <c r="F73" s="12" t="s">
        <v>346</v>
      </c>
      <c r="G73" s="12" t="s">
        <v>347</v>
      </c>
      <c r="H73" s="12">
        <v>18.829999999999998</v>
      </c>
      <c r="I73" s="12">
        <v>5.17</v>
      </c>
      <c r="J73" s="12">
        <v>17.18</v>
      </c>
      <c r="K73" s="12">
        <v>1.65</v>
      </c>
      <c r="L73" s="12">
        <v>65.88</v>
      </c>
      <c r="M73" s="12">
        <v>5</v>
      </c>
      <c r="N73" s="12">
        <v>0</v>
      </c>
      <c r="O73" s="12">
        <v>123</v>
      </c>
      <c r="P73" s="12">
        <v>5</v>
      </c>
      <c r="Q73" s="12">
        <v>0</v>
      </c>
      <c r="R73" s="12">
        <v>2</v>
      </c>
      <c r="S73" s="12">
        <v>158</v>
      </c>
      <c r="T73" s="12">
        <v>0</v>
      </c>
      <c r="U73">
        <f t="shared" si="4"/>
        <v>643.35</v>
      </c>
      <c r="V73" s="23">
        <f>'Listado Equipos'!$B$10-W73</f>
        <v>40668.78</v>
      </c>
      <c r="W73">
        <f t="shared" si="3"/>
        <v>2074.2199999999998</v>
      </c>
      <c r="X73">
        <f t="shared" si="5"/>
        <v>73</v>
      </c>
    </row>
    <row r="74" spans="1:24" ht="17.399999999999999" x14ac:dyDescent="0.3">
      <c r="A74" s="11">
        <v>45119</v>
      </c>
      <c r="B74" s="12">
        <v>251101</v>
      </c>
      <c r="C74" s="12" t="s">
        <v>343</v>
      </c>
      <c r="D74" s="12" t="s">
        <v>344</v>
      </c>
      <c r="E74" s="12" t="s">
        <v>345</v>
      </c>
      <c r="F74" s="12" t="s">
        <v>346</v>
      </c>
      <c r="G74" s="12" t="s">
        <v>347</v>
      </c>
      <c r="H74" s="12">
        <v>19.37</v>
      </c>
      <c r="I74" s="12">
        <v>4.63</v>
      </c>
      <c r="J74" s="12">
        <v>17.05</v>
      </c>
      <c r="K74" s="12">
        <v>2.3199999999999998</v>
      </c>
      <c r="L74" s="12">
        <v>50.75</v>
      </c>
      <c r="M74" s="12">
        <v>5</v>
      </c>
      <c r="N74" s="12">
        <v>0</v>
      </c>
      <c r="O74" s="12">
        <v>91</v>
      </c>
      <c r="P74" s="12">
        <v>9</v>
      </c>
      <c r="Q74" s="12">
        <v>1</v>
      </c>
      <c r="R74" s="12">
        <v>2</v>
      </c>
      <c r="S74" s="12">
        <v>106</v>
      </c>
      <c r="T74" s="12">
        <v>0</v>
      </c>
      <c r="U74">
        <f t="shared" si="4"/>
        <v>662.72</v>
      </c>
      <c r="V74" s="23">
        <f>'Listado Equipos'!$B$10-W74</f>
        <v>40668.78</v>
      </c>
      <c r="W74">
        <f t="shared" si="3"/>
        <v>2074.2199999999998</v>
      </c>
      <c r="X74">
        <f t="shared" si="5"/>
        <v>74</v>
      </c>
    </row>
    <row r="75" spans="1:24" ht="17.399999999999999" x14ac:dyDescent="0.3">
      <c r="A75" s="11">
        <v>45120</v>
      </c>
      <c r="B75" s="12">
        <v>251101</v>
      </c>
      <c r="C75" s="12" t="s">
        <v>343</v>
      </c>
      <c r="D75" s="12" t="s">
        <v>344</v>
      </c>
      <c r="E75" s="12" t="s">
        <v>345</v>
      </c>
      <c r="F75" s="12" t="s">
        <v>346</v>
      </c>
      <c r="G75" s="12" t="s">
        <v>347</v>
      </c>
      <c r="H75" s="12">
        <v>17.649999999999999</v>
      </c>
      <c r="I75" s="12">
        <v>6.35</v>
      </c>
      <c r="J75" s="12">
        <v>14.3</v>
      </c>
      <c r="K75" s="12">
        <v>3.35</v>
      </c>
      <c r="L75" s="12">
        <v>40.200000000000003</v>
      </c>
      <c r="M75" s="12">
        <v>5</v>
      </c>
      <c r="N75" s="12">
        <v>0</v>
      </c>
      <c r="O75" s="12">
        <v>31</v>
      </c>
      <c r="P75" s="12">
        <v>5</v>
      </c>
      <c r="Q75" s="12">
        <v>0</v>
      </c>
      <c r="R75" s="12">
        <v>4</v>
      </c>
      <c r="S75" s="12">
        <v>30</v>
      </c>
      <c r="T75" s="12">
        <v>0</v>
      </c>
      <c r="U75">
        <f t="shared" si="4"/>
        <v>680.37</v>
      </c>
      <c r="V75" s="23">
        <f>'Listado Equipos'!$B$10-W75</f>
        <v>40668.78</v>
      </c>
      <c r="W75">
        <f t="shared" si="3"/>
        <v>2074.2199999999998</v>
      </c>
      <c r="X75">
        <f t="shared" si="5"/>
        <v>75</v>
      </c>
    </row>
    <row r="76" spans="1:24" ht="17.399999999999999" x14ac:dyDescent="0.3">
      <c r="A76" s="11">
        <v>45121</v>
      </c>
      <c r="B76" s="12">
        <v>251101</v>
      </c>
      <c r="C76" s="12" t="s">
        <v>343</v>
      </c>
      <c r="D76" s="12" t="s">
        <v>344</v>
      </c>
      <c r="E76" s="12" t="s">
        <v>345</v>
      </c>
      <c r="F76" s="12" t="s">
        <v>346</v>
      </c>
      <c r="G76" s="12" t="s">
        <v>347</v>
      </c>
      <c r="H76" s="12">
        <v>19.02</v>
      </c>
      <c r="I76" s="12">
        <v>4.9800000000000004</v>
      </c>
      <c r="J76" s="12">
        <v>14.93</v>
      </c>
      <c r="K76" s="12">
        <v>4.08</v>
      </c>
      <c r="L76" s="12">
        <v>43.3</v>
      </c>
      <c r="M76" s="12">
        <v>5</v>
      </c>
      <c r="N76" s="12">
        <v>0</v>
      </c>
      <c r="O76" s="12">
        <v>34</v>
      </c>
      <c r="P76" s="12">
        <v>5</v>
      </c>
      <c r="Q76" s="12">
        <v>1</v>
      </c>
      <c r="R76" s="12">
        <v>5</v>
      </c>
      <c r="S76" s="12">
        <v>36</v>
      </c>
      <c r="T76" s="12">
        <v>0</v>
      </c>
      <c r="U76">
        <f t="shared" si="4"/>
        <v>699.39</v>
      </c>
      <c r="V76" s="23">
        <f>'Listado Equipos'!$B$10-W76</f>
        <v>40668.78</v>
      </c>
      <c r="W76">
        <f t="shared" si="3"/>
        <v>2074.2199999999998</v>
      </c>
      <c r="X76">
        <f t="shared" si="5"/>
        <v>76</v>
      </c>
    </row>
    <row r="77" spans="1:24" ht="17.399999999999999" x14ac:dyDescent="0.3">
      <c r="A77" s="11">
        <v>45122</v>
      </c>
      <c r="B77" s="12">
        <v>251101</v>
      </c>
      <c r="C77" s="12" t="s">
        <v>343</v>
      </c>
      <c r="D77" s="12" t="s">
        <v>344</v>
      </c>
      <c r="E77" s="12" t="s">
        <v>345</v>
      </c>
      <c r="F77" s="12" t="s">
        <v>346</v>
      </c>
      <c r="G77" s="12" t="s">
        <v>347</v>
      </c>
      <c r="H77" s="12">
        <v>13.73</v>
      </c>
      <c r="I77" s="12">
        <v>10.27</v>
      </c>
      <c r="J77" s="12">
        <v>11.5</v>
      </c>
      <c r="K77" s="12">
        <v>2.23</v>
      </c>
      <c r="L77" s="12">
        <v>35.18</v>
      </c>
      <c r="M77" s="12">
        <v>5</v>
      </c>
      <c r="N77" s="12">
        <v>0</v>
      </c>
      <c r="O77" s="12">
        <v>40</v>
      </c>
      <c r="P77" s="12">
        <v>5</v>
      </c>
      <c r="Q77" s="12">
        <v>0</v>
      </c>
      <c r="R77" s="12">
        <v>3</v>
      </c>
      <c r="S77" s="12">
        <v>46</v>
      </c>
      <c r="T77" s="12">
        <v>0</v>
      </c>
      <c r="U77">
        <f t="shared" si="4"/>
        <v>713.12</v>
      </c>
      <c r="V77" s="23">
        <f>'Listado Equipos'!$B$10-W77</f>
        <v>40668.78</v>
      </c>
      <c r="W77">
        <f t="shared" si="3"/>
        <v>2074.2199999999998</v>
      </c>
      <c r="X77">
        <f t="shared" si="5"/>
        <v>77</v>
      </c>
    </row>
    <row r="78" spans="1:24" ht="17.399999999999999" x14ac:dyDescent="0.3">
      <c r="A78" s="11">
        <v>45123</v>
      </c>
      <c r="B78" s="12">
        <v>251101</v>
      </c>
      <c r="C78" s="12" t="s">
        <v>343</v>
      </c>
      <c r="D78" s="12" t="s">
        <v>344</v>
      </c>
      <c r="E78" s="12" t="s">
        <v>345</v>
      </c>
      <c r="F78" s="12" t="s">
        <v>346</v>
      </c>
      <c r="G78" s="12" t="s">
        <v>347</v>
      </c>
      <c r="H78" s="12">
        <v>7.08</v>
      </c>
      <c r="I78" s="12">
        <v>16.920000000000002</v>
      </c>
      <c r="J78" s="12">
        <v>6.15</v>
      </c>
      <c r="K78" s="12">
        <v>0.93</v>
      </c>
      <c r="L78" s="12">
        <v>22</v>
      </c>
      <c r="M78" s="12">
        <v>5</v>
      </c>
      <c r="N78" s="12">
        <v>0</v>
      </c>
      <c r="O78" s="12">
        <v>34</v>
      </c>
      <c r="P78" s="12">
        <v>3</v>
      </c>
      <c r="Q78" s="12">
        <v>0</v>
      </c>
      <c r="R78" s="12">
        <v>4</v>
      </c>
      <c r="S78" s="12">
        <v>39</v>
      </c>
      <c r="T78" s="12">
        <v>1</v>
      </c>
      <c r="U78">
        <f t="shared" si="4"/>
        <v>720.2</v>
      </c>
      <c r="V78" s="23">
        <f>'Listado Equipos'!$B$10-W78</f>
        <v>40668.78</v>
      </c>
      <c r="W78">
        <f t="shared" si="3"/>
        <v>2074.2199999999998</v>
      </c>
      <c r="X78">
        <f t="shared" si="5"/>
        <v>78</v>
      </c>
    </row>
    <row r="79" spans="1:24" ht="17.399999999999999" x14ac:dyDescent="0.3">
      <c r="A79" s="11">
        <v>45124</v>
      </c>
      <c r="B79" s="12">
        <v>251101</v>
      </c>
      <c r="C79" s="12" t="s">
        <v>343</v>
      </c>
      <c r="D79" s="12" t="s">
        <v>344</v>
      </c>
      <c r="E79" s="12" t="s">
        <v>345</v>
      </c>
      <c r="F79" s="12" t="s">
        <v>346</v>
      </c>
      <c r="G79" s="12" t="s">
        <v>347</v>
      </c>
      <c r="H79" s="12">
        <v>13.15</v>
      </c>
      <c r="I79" s="12">
        <v>10.85</v>
      </c>
      <c r="J79" s="12">
        <v>12.55</v>
      </c>
      <c r="K79" s="12">
        <v>0.6</v>
      </c>
      <c r="L79" s="12">
        <v>44.6</v>
      </c>
      <c r="M79" s="12">
        <v>5</v>
      </c>
      <c r="N79" s="12">
        <v>0</v>
      </c>
      <c r="O79" s="12">
        <v>94</v>
      </c>
      <c r="P79" s="12">
        <v>8</v>
      </c>
      <c r="Q79" s="12">
        <v>2</v>
      </c>
      <c r="R79" s="12">
        <v>1</v>
      </c>
      <c r="S79" s="12">
        <v>104</v>
      </c>
      <c r="T79" s="12">
        <v>0</v>
      </c>
      <c r="U79">
        <f t="shared" si="4"/>
        <v>733.35</v>
      </c>
      <c r="V79" s="23">
        <f>'Listado Equipos'!$B$10-W79</f>
        <v>40668.78</v>
      </c>
      <c r="W79">
        <f t="shared" si="3"/>
        <v>2074.2199999999998</v>
      </c>
      <c r="X79">
        <f t="shared" si="5"/>
        <v>79</v>
      </c>
    </row>
    <row r="80" spans="1:24" ht="17.399999999999999" x14ac:dyDescent="0.3">
      <c r="A80" s="11">
        <v>45125</v>
      </c>
      <c r="B80" s="12">
        <v>251101</v>
      </c>
      <c r="C80" s="12" t="s">
        <v>343</v>
      </c>
      <c r="D80" s="12" t="s">
        <v>344</v>
      </c>
      <c r="E80" s="12" t="s">
        <v>345</v>
      </c>
      <c r="F80" s="12" t="s">
        <v>346</v>
      </c>
      <c r="G80" s="12" t="s">
        <v>347</v>
      </c>
      <c r="H80" s="12">
        <v>18.53</v>
      </c>
      <c r="I80" s="12">
        <v>5.47</v>
      </c>
      <c r="J80" s="12">
        <v>16.43</v>
      </c>
      <c r="K80" s="12">
        <v>2.1</v>
      </c>
      <c r="L80" s="12">
        <v>50.66</v>
      </c>
      <c r="M80" s="12">
        <v>5</v>
      </c>
      <c r="N80" s="12">
        <v>0</v>
      </c>
      <c r="O80" s="12">
        <v>53</v>
      </c>
      <c r="P80" s="12">
        <v>7</v>
      </c>
      <c r="Q80" s="12">
        <v>0</v>
      </c>
      <c r="R80" s="12">
        <v>2</v>
      </c>
      <c r="S80" s="12">
        <v>58</v>
      </c>
      <c r="T80" s="12">
        <v>0</v>
      </c>
      <c r="U80">
        <f t="shared" si="4"/>
        <v>751.88</v>
      </c>
      <c r="V80" s="23">
        <f>'Listado Equipos'!$B$10-W80</f>
        <v>40668.78</v>
      </c>
      <c r="W80">
        <f t="shared" si="3"/>
        <v>2074.2199999999998</v>
      </c>
      <c r="X80">
        <f t="shared" si="5"/>
        <v>80</v>
      </c>
    </row>
    <row r="81" spans="1:24" ht="17.399999999999999" x14ac:dyDescent="0.3">
      <c r="A81" s="11">
        <v>45126</v>
      </c>
      <c r="B81" s="12">
        <v>251101</v>
      </c>
      <c r="C81" s="12" t="s">
        <v>343</v>
      </c>
      <c r="D81" s="12" t="s">
        <v>344</v>
      </c>
      <c r="E81" s="12" t="s">
        <v>345</v>
      </c>
      <c r="F81" s="12" t="s">
        <v>346</v>
      </c>
      <c r="G81" s="12" t="s">
        <v>347</v>
      </c>
      <c r="H81" s="12">
        <v>4.0999999999999996</v>
      </c>
      <c r="I81" s="12">
        <v>19.899999999999999</v>
      </c>
      <c r="J81" s="12">
        <v>3.3</v>
      </c>
      <c r="K81" s="12">
        <v>0.8</v>
      </c>
      <c r="L81" s="12">
        <v>12.98</v>
      </c>
      <c r="M81" s="12">
        <v>5</v>
      </c>
      <c r="N81" s="12">
        <v>0</v>
      </c>
      <c r="O81" s="12">
        <v>22</v>
      </c>
      <c r="P81" s="12">
        <v>1</v>
      </c>
      <c r="Q81" s="12">
        <v>0</v>
      </c>
      <c r="R81" s="12">
        <v>2</v>
      </c>
      <c r="S81" s="12">
        <v>26</v>
      </c>
      <c r="T81" s="12">
        <v>0</v>
      </c>
      <c r="U81">
        <f t="shared" si="4"/>
        <v>755.98</v>
      </c>
      <c r="V81" s="23">
        <f>'Listado Equipos'!$B$10-W81</f>
        <v>40668.78</v>
      </c>
      <c r="W81">
        <f t="shared" si="3"/>
        <v>2074.2199999999998</v>
      </c>
      <c r="X81">
        <f t="shared" si="5"/>
        <v>81</v>
      </c>
    </row>
    <row r="82" spans="1:24" ht="17.399999999999999" x14ac:dyDescent="0.3">
      <c r="A82" s="11">
        <v>45127</v>
      </c>
      <c r="B82" s="12">
        <v>251101</v>
      </c>
      <c r="C82" s="12" t="s">
        <v>343</v>
      </c>
      <c r="D82" s="12" t="s">
        <v>344</v>
      </c>
      <c r="E82" s="12" t="s">
        <v>345</v>
      </c>
      <c r="F82" s="12" t="s">
        <v>346</v>
      </c>
      <c r="G82" s="12" t="s">
        <v>347</v>
      </c>
      <c r="H82" s="12">
        <v>1.6</v>
      </c>
      <c r="I82" s="12">
        <v>22.4</v>
      </c>
      <c r="J82" s="12">
        <v>0.48</v>
      </c>
      <c r="K82" s="12">
        <v>1.1200000000000001</v>
      </c>
      <c r="L82" s="12">
        <v>0.83</v>
      </c>
      <c r="M82" s="12">
        <v>4</v>
      </c>
      <c r="N82" s="12">
        <v>0</v>
      </c>
      <c r="O82" s="12">
        <v>1</v>
      </c>
      <c r="P82" s="12">
        <v>0</v>
      </c>
      <c r="Q82" s="12">
        <v>0</v>
      </c>
      <c r="R82" s="12">
        <v>5</v>
      </c>
      <c r="S82" s="12">
        <v>2</v>
      </c>
      <c r="T82" s="12">
        <v>0</v>
      </c>
      <c r="U82">
        <f t="shared" si="4"/>
        <v>757.58</v>
      </c>
      <c r="V82" s="23">
        <f>'Listado Equipos'!$B$10-W82</f>
        <v>40668.83</v>
      </c>
      <c r="W82">
        <f t="shared" si="3"/>
        <v>2074.1699999999996</v>
      </c>
      <c r="X82">
        <f t="shared" si="5"/>
        <v>82</v>
      </c>
    </row>
    <row r="83" spans="1:24" ht="17.399999999999999" x14ac:dyDescent="0.3">
      <c r="A83" s="11">
        <v>45128</v>
      </c>
      <c r="B83" s="12">
        <v>251101</v>
      </c>
      <c r="C83" s="12" t="s">
        <v>343</v>
      </c>
      <c r="D83" s="12" t="s">
        <v>344</v>
      </c>
      <c r="E83" s="12" t="s">
        <v>345</v>
      </c>
      <c r="F83" s="12" t="s">
        <v>346</v>
      </c>
      <c r="G83" s="12" t="s">
        <v>347</v>
      </c>
      <c r="H83" s="12">
        <v>15.47</v>
      </c>
      <c r="I83" s="12">
        <v>8.5299999999999994</v>
      </c>
      <c r="J83" s="12">
        <v>12.82</v>
      </c>
      <c r="K83" s="12">
        <v>2.65</v>
      </c>
      <c r="L83" s="12">
        <v>48.56</v>
      </c>
      <c r="M83" s="12">
        <v>5</v>
      </c>
      <c r="N83" s="12">
        <v>0</v>
      </c>
      <c r="O83" s="12">
        <v>116</v>
      </c>
      <c r="P83" s="12">
        <v>11</v>
      </c>
      <c r="Q83" s="12">
        <v>1</v>
      </c>
      <c r="R83" s="12">
        <v>14</v>
      </c>
      <c r="S83" s="12">
        <v>128</v>
      </c>
      <c r="T83" s="12">
        <v>1</v>
      </c>
      <c r="U83">
        <f t="shared" si="4"/>
        <v>773.05000000000007</v>
      </c>
      <c r="V83" s="23">
        <f>'Listado Equipos'!$B$10-W83</f>
        <v>40681.160000000003</v>
      </c>
      <c r="W83">
        <f t="shared" si="3"/>
        <v>2061.8399999999997</v>
      </c>
      <c r="X83">
        <f t="shared" si="5"/>
        <v>83</v>
      </c>
    </row>
    <row r="84" spans="1:24" ht="17.399999999999999" x14ac:dyDescent="0.3">
      <c r="A84" s="11">
        <v>45129</v>
      </c>
      <c r="B84" s="12">
        <v>251101</v>
      </c>
      <c r="C84" s="12" t="s">
        <v>343</v>
      </c>
      <c r="D84" s="12" t="s">
        <v>344</v>
      </c>
      <c r="E84" s="12" t="s">
        <v>345</v>
      </c>
      <c r="F84" s="12" t="s">
        <v>346</v>
      </c>
      <c r="G84" s="12" t="s">
        <v>347</v>
      </c>
      <c r="H84" s="12">
        <v>11.97</v>
      </c>
      <c r="I84" s="12">
        <v>12.03</v>
      </c>
      <c r="J84" s="12">
        <v>11.12</v>
      </c>
      <c r="K84" s="12">
        <v>0.85</v>
      </c>
      <c r="L84" s="12">
        <v>43.59</v>
      </c>
      <c r="M84" s="12">
        <v>5</v>
      </c>
      <c r="N84" s="12">
        <v>0</v>
      </c>
      <c r="O84" s="12">
        <v>167</v>
      </c>
      <c r="P84" s="12">
        <v>10</v>
      </c>
      <c r="Q84" s="12">
        <v>4</v>
      </c>
      <c r="R84" s="12">
        <v>5</v>
      </c>
      <c r="S84" s="12">
        <v>187</v>
      </c>
      <c r="T84" s="12">
        <v>1</v>
      </c>
      <c r="U84">
        <f t="shared" si="4"/>
        <v>785.0200000000001</v>
      </c>
      <c r="V84" s="23">
        <f>'Listado Equipos'!$B$10-W84</f>
        <v>40700.31</v>
      </c>
      <c r="W84">
        <f t="shared" si="3"/>
        <v>2042.6899999999998</v>
      </c>
      <c r="X84">
        <f t="shared" si="5"/>
        <v>84</v>
      </c>
    </row>
    <row r="85" spans="1:24" ht="17.399999999999999" x14ac:dyDescent="0.3">
      <c r="A85" s="11">
        <v>45130</v>
      </c>
      <c r="B85" s="12">
        <v>251101</v>
      </c>
      <c r="C85" s="12" t="s">
        <v>343</v>
      </c>
      <c r="D85" s="12" t="s">
        <v>344</v>
      </c>
      <c r="E85" s="12" t="s">
        <v>345</v>
      </c>
      <c r="F85" s="12" t="s">
        <v>346</v>
      </c>
      <c r="G85" s="12" t="s">
        <v>347</v>
      </c>
      <c r="H85" s="12">
        <v>3.85</v>
      </c>
      <c r="I85" s="12">
        <v>20.149999999999999</v>
      </c>
      <c r="J85" s="12">
        <v>3.27</v>
      </c>
      <c r="K85" s="12">
        <v>0.57999999999999996</v>
      </c>
      <c r="L85" s="12">
        <v>10.37</v>
      </c>
      <c r="M85" s="12">
        <v>5</v>
      </c>
      <c r="N85" s="12">
        <v>0</v>
      </c>
      <c r="O85" s="12">
        <v>23</v>
      </c>
      <c r="P85" s="12">
        <v>6</v>
      </c>
      <c r="Q85" s="12">
        <v>2</v>
      </c>
      <c r="R85" s="12">
        <v>2</v>
      </c>
      <c r="S85" s="12">
        <v>29</v>
      </c>
      <c r="T85" s="12">
        <v>0</v>
      </c>
      <c r="U85">
        <f t="shared" si="4"/>
        <v>788.87000000000012</v>
      </c>
      <c r="V85" s="23">
        <f>'Listado Equipos'!$B$10-W85</f>
        <v>40711.54</v>
      </c>
      <c r="W85">
        <f t="shared" si="3"/>
        <v>2031.4599999999998</v>
      </c>
      <c r="X85">
        <f t="shared" si="5"/>
        <v>85</v>
      </c>
    </row>
    <row r="86" spans="1:24" ht="17.399999999999999" x14ac:dyDescent="0.3">
      <c r="A86" s="11">
        <v>45131</v>
      </c>
      <c r="B86" s="12">
        <v>251101</v>
      </c>
      <c r="C86" s="12" t="s">
        <v>343</v>
      </c>
      <c r="D86" s="12" t="s">
        <v>344</v>
      </c>
      <c r="E86" s="12" t="s">
        <v>345</v>
      </c>
      <c r="F86" s="12" t="s">
        <v>346</v>
      </c>
      <c r="G86" s="12" t="s">
        <v>347</v>
      </c>
      <c r="H86" s="12">
        <v>14.85</v>
      </c>
      <c r="I86" s="12">
        <v>9.15</v>
      </c>
      <c r="J86" s="12">
        <v>13.57</v>
      </c>
      <c r="K86" s="12">
        <v>1.28</v>
      </c>
      <c r="L86" s="12">
        <v>47.7</v>
      </c>
      <c r="M86" s="12">
        <v>5</v>
      </c>
      <c r="N86" s="12">
        <v>0</v>
      </c>
      <c r="O86" s="12">
        <v>130</v>
      </c>
      <c r="P86" s="12">
        <v>25</v>
      </c>
      <c r="Q86" s="12">
        <v>3</v>
      </c>
      <c r="R86" s="12">
        <v>5</v>
      </c>
      <c r="S86" s="12">
        <v>149</v>
      </c>
      <c r="T86" s="12">
        <v>1</v>
      </c>
      <c r="U86">
        <f t="shared" si="4"/>
        <v>803.72000000000014</v>
      </c>
      <c r="V86" s="23">
        <f>'Listado Equipos'!$B$10-W86</f>
        <v>40730.04</v>
      </c>
      <c r="W86">
        <f t="shared" si="3"/>
        <v>2012.9599999999998</v>
      </c>
      <c r="X86">
        <f t="shared" si="5"/>
        <v>86</v>
      </c>
    </row>
    <row r="87" spans="1:24" ht="17.399999999999999" x14ac:dyDescent="0.3">
      <c r="A87" s="11">
        <v>45132</v>
      </c>
      <c r="B87" s="12">
        <v>251101</v>
      </c>
      <c r="C87" s="12" t="s">
        <v>343</v>
      </c>
      <c r="D87" s="12" t="s">
        <v>344</v>
      </c>
      <c r="E87" s="12" t="s">
        <v>345</v>
      </c>
      <c r="F87" s="12" t="s">
        <v>346</v>
      </c>
      <c r="G87" s="12" t="s">
        <v>347</v>
      </c>
      <c r="H87" s="12">
        <v>15.6</v>
      </c>
      <c r="I87" s="12">
        <v>8.4</v>
      </c>
      <c r="J87" s="12">
        <v>13.67</v>
      </c>
      <c r="K87" s="12">
        <v>1.93</v>
      </c>
      <c r="L87" s="12">
        <v>54.49</v>
      </c>
      <c r="M87" s="12">
        <v>5</v>
      </c>
      <c r="N87" s="12">
        <v>0</v>
      </c>
      <c r="O87" s="12">
        <v>183</v>
      </c>
      <c r="P87" s="12">
        <v>29</v>
      </c>
      <c r="Q87" s="12">
        <v>5</v>
      </c>
      <c r="R87" s="12">
        <v>11</v>
      </c>
      <c r="S87" s="12">
        <v>215</v>
      </c>
      <c r="T87" s="12">
        <v>1</v>
      </c>
      <c r="U87">
        <f t="shared" si="4"/>
        <v>819.32000000000016</v>
      </c>
      <c r="V87" s="23">
        <f>'Listado Equipos'!$B$10-W87</f>
        <v>40739.97</v>
      </c>
      <c r="W87">
        <f t="shared" si="3"/>
        <v>2003.0299999999997</v>
      </c>
      <c r="X87">
        <f t="shared" si="5"/>
        <v>87</v>
      </c>
    </row>
    <row r="88" spans="1:24" ht="17.399999999999999" x14ac:dyDescent="0.3">
      <c r="A88" s="11">
        <v>45133</v>
      </c>
      <c r="B88" s="12">
        <v>251101</v>
      </c>
      <c r="C88" s="12" t="s">
        <v>343</v>
      </c>
      <c r="D88" s="12" t="s">
        <v>344</v>
      </c>
      <c r="E88" s="12" t="s">
        <v>345</v>
      </c>
      <c r="F88" s="12" t="s">
        <v>346</v>
      </c>
      <c r="G88" s="12" t="s">
        <v>347</v>
      </c>
      <c r="H88" s="12">
        <v>11.1</v>
      </c>
      <c r="I88" s="12">
        <v>12.9</v>
      </c>
      <c r="J88" s="12">
        <v>10.38</v>
      </c>
      <c r="K88" s="12">
        <v>0.72</v>
      </c>
      <c r="L88" s="12">
        <v>40.43</v>
      </c>
      <c r="M88" s="12">
        <v>5</v>
      </c>
      <c r="N88" s="12">
        <v>0</v>
      </c>
      <c r="O88" s="12">
        <v>114</v>
      </c>
      <c r="P88" s="12">
        <v>14</v>
      </c>
      <c r="Q88" s="12">
        <v>1</v>
      </c>
      <c r="R88" s="12">
        <v>1</v>
      </c>
      <c r="S88" s="12">
        <v>130</v>
      </c>
      <c r="T88" s="12">
        <v>0</v>
      </c>
      <c r="U88">
        <f t="shared" si="4"/>
        <v>830.42000000000019</v>
      </c>
      <c r="V88" s="23">
        <f>'Listado Equipos'!$B$10-W88</f>
        <v>40746.75</v>
      </c>
      <c r="W88">
        <f t="shared" si="3"/>
        <v>1996.2499999999998</v>
      </c>
      <c r="X88">
        <f t="shared" si="5"/>
        <v>88</v>
      </c>
    </row>
    <row r="89" spans="1:24" ht="17.399999999999999" x14ac:dyDescent="0.3">
      <c r="A89" s="11">
        <v>45134</v>
      </c>
      <c r="B89" s="12">
        <v>251101</v>
      </c>
      <c r="C89" s="12" t="s">
        <v>343</v>
      </c>
      <c r="D89" s="12" t="s">
        <v>344</v>
      </c>
      <c r="E89" s="12" t="s">
        <v>345</v>
      </c>
      <c r="F89" s="12" t="s">
        <v>346</v>
      </c>
      <c r="G89" s="12" t="s">
        <v>347</v>
      </c>
      <c r="H89" s="12">
        <v>13.5</v>
      </c>
      <c r="I89" s="12">
        <v>10.5</v>
      </c>
      <c r="J89" s="12">
        <v>11.37</v>
      </c>
      <c r="K89" s="12">
        <v>2.13</v>
      </c>
      <c r="L89" s="12">
        <v>40.86</v>
      </c>
      <c r="M89" s="12">
        <v>5</v>
      </c>
      <c r="N89" s="12">
        <v>0</v>
      </c>
      <c r="O89" s="12">
        <v>121</v>
      </c>
      <c r="P89" s="12">
        <v>9</v>
      </c>
      <c r="Q89" s="12">
        <v>1</v>
      </c>
      <c r="R89" s="12">
        <v>8</v>
      </c>
      <c r="S89" s="12">
        <v>136</v>
      </c>
      <c r="T89" s="12">
        <v>0</v>
      </c>
      <c r="U89">
        <f t="shared" si="4"/>
        <v>843.92000000000019</v>
      </c>
      <c r="V89" s="23">
        <f>'Listado Equipos'!$B$10-W89</f>
        <v>40747.5</v>
      </c>
      <c r="W89">
        <f t="shared" si="3"/>
        <v>1995.4999999999998</v>
      </c>
      <c r="X89">
        <f t="shared" si="5"/>
        <v>89</v>
      </c>
    </row>
    <row r="90" spans="1:24" ht="17.399999999999999" x14ac:dyDescent="0.3">
      <c r="A90" s="11">
        <v>45135</v>
      </c>
      <c r="B90" s="12">
        <v>251101</v>
      </c>
      <c r="C90" s="12" t="s">
        <v>343</v>
      </c>
      <c r="D90" s="12" t="s">
        <v>344</v>
      </c>
      <c r="E90" s="12" t="s">
        <v>345</v>
      </c>
      <c r="F90" s="12" t="s">
        <v>346</v>
      </c>
      <c r="G90" s="12" t="s">
        <v>347</v>
      </c>
      <c r="H90" s="12">
        <v>15.1</v>
      </c>
      <c r="I90" s="12">
        <v>8.9</v>
      </c>
      <c r="J90" s="12">
        <v>13.88</v>
      </c>
      <c r="K90" s="12">
        <v>1.22</v>
      </c>
      <c r="L90" s="12">
        <v>47.7</v>
      </c>
      <c r="M90" s="12">
        <v>5</v>
      </c>
      <c r="N90" s="12">
        <v>0</v>
      </c>
      <c r="O90" s="12">
        <v>95</v>
      </c>
      <c r="P90" s="12">
        <v>17</v>
      </c>
      <c r="Q90" s="12">
        <v>6</v>
      </c>
      <c r="R90" s="12">
        <v>4</v>
      </c>
      <c r="S90" s="12">
        <v>108</v>
      </c>
      <c r="T90" s="12">
        <v>0</v>
      </c>
      <c r="U90">
        <f t="shared" si="4"/>
        <v>859.02000000000021</v>
      </c>
      <c r="V90" s="23">
        <f>'Listado Equipos'!$B$10-W90</f>
        <v>40764.22</v>
      </c>
      <c r="W90">
        <f t="shared" si="3"/>
        <v>1978.7799999999997</v>
      </c>
      <c r="X90">
        <f t="shared" si="5"/>
        <v>90</v>
      </c>
    </row>
    <row r="91" spans="1:24" ht="17.399999999999999" x14ac:dyDescent="0.3">
      <c r="A91" s="11">
        <v>45136</v>
      </c>
      <c r="B91" s="12">
        <v>251101</v>
      </c>
      <c r="C91" s="12" t="s">
        <v>343</v>
      </c>
      <c r="D91" s="12" t="s">
        <v>344</v>
      </c>
      <c r="E91" s="12" t="s">
        <v>345</v>
      </c>
      <c r="F91" s="12" t="s">
        <v>346</v>
      </c>
      <c r="G91" s="12" t="s">
        <v>347</v>
      </c>
      <c r="H91" s="12">
        <v>16.25</v>
      </c>
      <c r="I91" s="12">
        <v>7.75</v>
      </c>
      <c r="J91" s="12">
        <v>13.83</v>
      </c>
      <c r="K91" s="12">
        <v>2.42</v>
      </c>
      <c r="L91" s="12">
        <v>57.95</v>
      </c>
      <c r="M91" s="12">
        <v>5</v>
      </c>
      <c r="N91" s="12">
        <v>0</v>
      </c>
      <c r="O91" s="12">
        <v>182</v>
      </c>
      <c r="P91" s="12">
        <v>16</v>
      </c>
      <c r="Q91" s="12">
        <v>5</v>
      </c>
      <c r="R91" s="12">
        <v>6</v>
      </c>
      <c r="S91" s="12">
        <v>201</v>
      </c>
      <c r="T91" s="12">
        <v>0</v>
      </c>
      <c r="U91">
        <f t="shared" si="4"/>
        <v>875.27000000000021</v>
      </c>
      <c r="V91" s="23">
        <f>'Listado Equipos'!$B$10-W91</f>
        <v>40785.550000000003</v>
      </c>
      <c r="W91">
        <f t="shared" si="3"/>
        <v>1957.4499999999998</v>
      </c>
      <c r="X91">
        <f t="shared" si="5"/>
        <v>91</v>
      </c>
    </row>
    <row r="92" spans="1:24" ht="17.399999999999999" x14ac:dyDescent="0.3">
      <c r="A92" s="11">
        <v>45137</v>
      </c>
      <c r="B92" s="12">
        <v>251101</v>
      </c>
      <c r="C92" s="12" t="s">
        <v>343</v>
      </c>
      <c r="D92" s="12" t="s">
        <v>344</v>
      </c>
      <c r="E92" s="12" t="s">
        <v>345</v>
      </c>
      <c r="F92" s="12" t="s">
        <v>346</v>
      </c>
      <c r="G92" s="12" t="s">
        <v>347</v>
      </c>
      <c r="H92" s="12">
        <v>0.55000000000000004</v>
      </c>
      <c r="I92" s="12">
        <v>23.45</v>
      </c>
      <c r="J92" s="12">
        <v>0.42</v>
      </c>
      <c r="K92" s="12">
        <v>0.13</v>
      </c>
      <c r="L92" s="12">
        <v>1.83</v>
      </c>
      <c r="M92" s="12">
        <v>5</v>
      </c>
      <c r="N92" s="12">
        <v>0</v>
      </c>
      <c r="O92" s="12">
        <v>0</v>
      </c>
      <c r="P92" s="12">
        <v>0</v>
      </c>
      <c r="Q92" s="12">
        <v>0</v>
      </c>
      <c r="R92" s="12">
        <v>1</v>
      </c>
      <c r="S92" s="12">
        <v>0</v>
      </c>
      <c r="T92" s="12">
        <v>0</v>
      </c>
      <c r="U92">
        <f t="shared" si="4"/>
        <v>875.82000000000016</v>
      </c>
      <c r="V92" s="23">
        <f>'Listado Equipos'!$B$10-W92</f>
        <v>40805.82</v>
      </c>
      <c r="W92">
        <f t="shared" si="3"/>
        <v>1937.1799999999998</v>
      </c>
      <c r="X92">
        <f t="shared" si="5"/>
        <v>92</v>
      </c>
    </row>
    <row r="93" spans="1:24" ht="17.399999999999999" x14ac:dyDescent="0.3">
      <c r="A93" s="11">
        <v>45138</v>
      </c>
      <c r="B93" s="12">
        <v>251101</v>
      </c>
      <c r="C93" s="12" t="s">
        <v>343</v>
      </c>
      <c r="D93" s="12" t="s">
        <v>344</v>
      </c>
      <c r="E93" s="12" t="s">
        <v>345</v>
      </c>
      <c r="F93" s="12" t="s">
        <v>346</v>
      </c>
      <c r="G93" s="12" t="s">
        <v>347</v>
      </c>
      <c r="H93" s="12">
        <v>12.88</v>
      </c>
      <c r="I93" s="12">
        <v>11.12</v>
      </c>
      <c r="J93" s="12">
        <v>12.22</v>
      </c>
      <c r="K93" s="12">
        <v>0.67</v>
      </c>
      <c r="L93" s="12">
        <v>53.49</v>
      </c>
      <c r="M93" s="12">
        <v>6</v>
      </c>
      <c r="N93" s="12">
        <v>0</v>
      </c>
      <c r="O93" s="12">
        <v>141</v>
      </c>
      <c r="P93" s="12">
        <v>24</v>
      </c>
      <c r="Q93" s="12">
        <v>2</v>
      </c>
      <c r="R93" s="12">
        <v>2</v>
      </c>
      <c r="S93" s="12">
        <v>163</v>
      </c>
      <c r="T93" s="12">
        <v>0</v>
      </c>
      <c r="U93">
        <f t="shared" si="4"/>
        <v>888.70000000000016</v>
      </c>
      <c r="V93" s="23">
        <f>'Listado Equipos'!$B$10-W93</f>
        <v>40827.300000000003</v>
      </c>
      <c r="W93">
        <f t="shared" si="3"/>
        <v>1915.6999999999998</v>
      </c>
      <c r="X93">
        <f t="shared" si="5"/>
        <v>93</v>
      </c>
    </row>
    <row r="94" spans="1:24" ht="17.399999999999999" x14ac:dyDescent="0.3">
      <c r="A94" s="11">
        <v>45139</v>
      </c>
      <c r="B94" s="12">
        <v>251101</v>
      </c>
      <c r="C94" s="12" t="s">
        <v>343</v>
      </c>
      <c r="D94" s="12" t="s">
        <v>344</v>
      </c>
      <c r="E94" s="12" t="s">
        <v>345</v>
      </c>
      <c r="F94" s="12" t="s">
        <v>346</v>
      </c>
      <c r="G94" s="12" t="s">
        <v>347</v>
      </c>
      <c r="H94" s="12">
        <v>17.47</v>
      </c>
      <c r="I94" s="12">
        <v>6.53</v>
      </c>
      <c r="J94" s="12">
        <v>16.57</v>
      </c>
      <c r="K94" s="12">
        <v>0.9</v>
      </c>
      <c r="L94" s="12">
        <v>64.08</v>
      </c>
      <c r="M94" s="12">
        <v>5</v>
      </c>
      <c r="N94" s="12">
        <v>0</v>
      </c>
      <c r="O94" s="12">
        <v>232</v>
      </c>
      <c r="P94" s="12">
        <v>28</v>
      </c>
      <c r="Q94" s="12">
        <v>5</v>
      </c>
      <c r="R94" s="12">
        <v>1</v>
      </c>
      <c r="S94" s="12">
        <v>221</v>
      </c>
      <c r="T94" s="12">
        <v>0</v>
      </c>
      <c r="U94">
        <f t="shared" si="4"/>
        <v>906.17000000000019</v>
      </c>
      <c r="V94" s="23">
        <f>'Listado Equipos'!$B$10-W94</f>
        <v>40849.35</v>
      </c>
      <c r="W94">
        <f t="shared" si="3"/>
        <v>1893.6499999999999</v>
      </c>
      <c r="X94">
        <f t="shared" si="5"/>
        <v>94</v>
      </c>
    </row>
    <row r="95" spans="1:24" ht="17.399999999999999" x14ac:dyDescent="0.3">
      <c r="A95" s="11">
        <v>45140</v>
      </c>
      <c r="B95" s="12">
        <v>251101</v>
      </c>
      <c r="C95" s="12" t="s">
        <v>343</v>
      </c>
      <c r="D95" s="12" t="s">
        <v>344</v>
      </c>
      <c r="E95" s="12" t="s">
        <v>345</v>
      </c>
      <c r="F95" s="12" t="s">
        <v>346</v>
      </c>
      <c r="G95" s="12" t="s">
        <v>347</v>
      </c>
      <c r="H95" s="12">
        <v>0.9</v>
      </c>
      <c r="I95" s="12">
        <v>23.1</v>
      </c>
      <c r="J95" s="12">
        <v>0.62</v>
      </c>
      <c r="K95" s="12">
        <v>0.28000000000000003</v>
      </c>
      <c r="L95" s="12">
        <v>0.94</v>
      </c>
      <c r="M95" s="12">
        <v>6</v>
      </c>
      <c r="N95" s="12">
        <v>0</v>
      </c>
      <c r="O95" s="12">
        <v>0</v>
      </c>
      <c r="P95" s="12">
        <v>0</v>
      </c>
      <c r="Q95" s="12">
        <v>0</v>
      </c>
      <c r="R95" s="12">
        <v>1</v>
      </c>
      <c r="S95" s="12">
        <v>0</v>
      </c>
      <c r="T95" s="12">
        <v>0</v>
      </c>
      <c r="U95">
        <f t="shared" si="4"/>
        <v>907.07000000000016</v>
      </c>
      <c r="V95" s="23">
        <f>'Listado Equipos'!$B$10-W95</f>
        <v>40853.919999999998</v>
      </c>
      <c r="W95">
        <f t="shared" si="3"/>
        <v>1889.08</v>
      </c>
      <c r="X95">
        <f t="shared" si="5"/>
        <v>95</v>
      </c>
    </row>
    <row r="96" spans="1:24" ht="17.399999999999999" x14ac:dyDescent="0.3">
      <c r="A96" s="11">
        <v>45141</v>
      </c>
      <c r="B96" s="12">
        <v>251101</v>
      </c>
      <c r="C96" s="12" t="s">
        <v>343</v>
      </c>
      <c r="D96" s="12" t="s">
        <v>344</v>
      </c>
      <c r="E96" s="12" t="s">
        <v>345</v>
      </c>
      <c r="F96" s="12" t="s">
        <v>346</v>
      </c>
      <c r="G96" s="12" t="s">
        <v>347</v>
      </c>
      <c r="H96" s="12">
        <v>1.1000000000000001</v>
      </c>
      <c r="I96" s="12">
        <v>22.9</v>
      </c>
      <c r="J96" s="12">
        <v>0.9</v>
      </c>
      <c r="K96" s="12">
        <v>0.2</v>
      </c>
      <c r="L96" s="12">
        <v>2.76</v>
      </c>
      <c r="M96" s="12">
        <v>5</v>
      </c>
      <c r="N96" s="12">
        <v>0</v>
      </c>
      <c r="O96" s="12">
        <v>5</v>
      </c>
      <c r="P96" s="12">
        <v>1</v>
      </c>
      <c r="Q96" s="12">
        <v>0</v>
      </c>
      <c r="R96" s="12">
        <v>0</v>
      </c>
      <c r="S96" s="12">
        <v>4</v>
      </c>
      <c r="T96" s="12">
        <v>0</v>
      </c>
      <c r="U96">
        <f t="shared" si="4"/>
        <v>908.17000000000019</v>
      </c>
      <c r="V96" s="23">
        <f>'Listado Equipos'!$B$10-W96</f>
        <v>40854.29</v>
      </c>
      <c r="W96">
        <f t="shared" si="3"/>
        <v>1888.71</v>
      </c>
      <c r="X96">
        <f t="shared" si="5"/>
        <v>96</v>
      </c>
    </row>
    <row r="97" spans="1:24" ht="17.399999999999999" x14ac:dyDescent="0.3">
      <c r="A97" s="11">
        <v>45142</v>
      </c>
      <c r="B97" s="12">
        <v>251101</v>
      </c>
      <c r="C97" s="12" t="s">
        <v>343</v>
      </c>
      <c r="D97" s="12" t="s">
        <v>344</v>
      </c>
      <c r="E97" s="12" t="s">
        <v>345</v>
      </c>
      <c r="F97" s="12" t="s">
        <v>346</v>
      </c>
      <c r="G97" s="12" t="s">
        <v>347</v>
      </c>
      <c r="H97" s="12">
        <v>7.8</v>
      </c>
      <c r="I97" s="12">
        <v>16.2</v>
      </c>
      <c r="J97" s="12">
        <v>7.35</v>
      </c>
      <c r="K97" s="12">
        <v>0.45</v>
      </c>
      <c r="L97" s="12">
        <v>28.98</v>
      </c>
      <c r="M97" s="12">
        <v>5</v>
      </c>
      <c r="N97" s="12">
        <v>0</v>
      </c>
      <c r="O97" s="12">
        <v>43</v>
      </c>
      <c r="P97" s="12">
        <v>6</v>
      </c>
      <c r="Q97" s="12">
        <v>1</v>
      </c>
      <c r="R97" s="12">
        <v>3</v>
      </c>
      <c r="S97" s="12">
        <v>48</v>
      </c>
      <c r="T97" s="12">
        <v>0</v>
      </c>
      <c r="U97">
        <f t="shared" si="4"/>
        <v>915.97000000000014</v>
      </c>
      <c r="V97" s="23">
        <f>'Listado Equipos'!$B$10-W97</f>
        <v>40865.74</v>
      </c>
      <c r="W97">
        <f t="shared" si="3"/>
        <v>1877.26</v>
      </c>
      <c r="X97">
        <f t="shared" si="5"/>
        <v>97</v>
      </c>
    </row>
    <row r="98" spans="1:24" ht="17.399999999999999" x14ac:dyDescent="0.3">
      <c r="A98" s="11">
        <v>45143</v>
      </c>
      <c r="B98" s="12">
        <v>251101</v>
      </c>
      <c r="C98" s="12" t="s">
        <v>343</v>
      </c>
      <c r="D98" s="12" t="s">
        <v>344</v>
      </c>
      <c r="E98" s="12" t="s">
        <v>345</v>
      </c>
      <c r="F98" s="12" t="s">
        <v>346</v>
      </c>
      <c r="G98" s="12" t="s">
        <v>347</v>
      </c>
      <c r="H98" s="12">
        <v>0</v>
      </c>
      <c r="I98" s="12">
        <v>24</v>
      </c>
      <c r="J98" s="12">
        <v>0</v>
      </c>
      <c r="K98" s="12">
        <v>0</v>
      </c>
      <c r="L98" s="12">
        <v>0</v>
      </c>
      <c r="M98" s="12">
        <v>0</v>
      </c>
      <c r="N98" s="12">
        <v>0</v>
      </c>
      <c r="O98" s="12">
        <v>0</v>
      </c>
      <c r="P98" s="12">
        <v>0</v>
      </c>
      <c r="Q98" s="12">
        <v>0</v>
      </c>
      <c r="R98" s="12">
        <v>0</v>
      </c>
      <c r="S98" s="12">
        <v>0</v>
      </c>
      <c r="T98" s="12">
        <v>0</v>
      </c>
      <c r="U98">
        <f t="shared" si="4"/>
        <v>915.97000000000014</v>
      </c>
      <c r="V98" s="23">
        <f>'Listado Equipos'!$B$10-W98</f>
        <v>40877.89</v>
      </c>
      <c r="W98">
        <f t="shared" si="3"/>
        <v>1865.11</v>
      </c>
      <c r="X98">
        <f t="shared" si="5"/>
        <v>98</v>
      </c>
    </row>
    <row r="99" spans="1:24" ht="17.399999999999999" x14ac:dyDescent="0.3">
      <c r="A99" s="11">
        <v>45144</v>
      </c>
      <c r="B99" s="12">
        <v>251101</v>
      </c>
      <c r="C99" s="12" t="s">
        <v>343</v>
      </c>
      <c r="D99" s="12" t="s">
        <v>344</v>
      </c>
      <c r="E99" s="12" t="s">
        <v>345</v>
      </c>
      <c r="F99" s="12" t="s">
        <v>346</v>
      </c>
      <c r="G99" s="12" t="s">
        <v>347</v>
      </c>
      <c r="H99" s="12">
        <v>0</v>
      </c>
      <c r="I99" s="12">
        <v>24</v>
      </c>
      <c r="J99" s="12">
        <v>0</v>
      </c>
      <c r="K99" s="12">
        <v>0</v>
      </c>
      <c r="L99" s="12">
        <v>0</v>
      </c>
      <c r="M99" s="12">
        <v>0</v>
      </c>
      <c r="N99" s="12">
        <v>0</v>
      </c>
      <c r="O99" s="12">
        <v>0</v>
      </c>
      <c r="P99" s="12">
        <v>0</v>
      </c>
      <c r="Q99" s="12">
        <v>0</v>
      </c>
      <c r="R99" s="12">
        <v>0</v>
      </c>
      <c r="S99" s="12">
        <v>0</v>
      </c>
      <c r="T99" s="12">
        <v>0</v>
      </c>
      <c r="U99">
        <f t="shared" si="4"/>
        <v>915.97000000000014</v>
      </c>
      <c r="V99" s="23">
        <f>'Listado Equipos'!$B$10-W99</f>
        <v>40899.089999999997</v>
      </c>
      <c r="W99">
        <f t="shared" si="3"/>
        <v>1843.9099999999999</v>
      </c>
      <c r="X99">
        <f t="shared" si="5"/>
        <v>99</v>
      </c>
    </row>
    <row r="100" spans="1:24" ht="17.399999999999999" x14ac:dyDescent="0.3">
      <c r="A100" s="11">
        <v>45145</v>
      </c>
      <c r="B100" s="12">
        <v>251101</v>
      </c>
      <c r="C100" s="12" t="s">
        <v>343</v>
      </c>
      <c r="D100" s="12" t="s">
        <v>344</v>
      </c>
      <c r="E100" s="12" t="s">
        <v>345</v>
      </c>
      <c r="F100" s="12" t="s">
        <v>346</v>
      </c>
      <c r="G100" s="12" t="s">
        <v>347</v>
      </c>
      <c r="H100" s="12">
        <v>7.0000000000000007E-2</v>
      </c>
      <c r="I100" s="12">
        <v>23.93</v>
      </c>
      <c r="J100" s="12">
        <v>0</v>
      </c>
      <c r="K100" s="12">
        <v>7.0000000000000007E-2</v>
      </c>
      <c r="L100" s="12">
        <v>0</v>
      </c>
      <c r="M100" s="12">
        <v>0</v>
      </c>
      <c r="N100" s="12">
        <v>0</v>
      </c>
      <c r="O100" s="12">
        <v>0</v>
      </c>
      <c r="P100" s="12">
        <v>0</v>
      </c>
      <c r="Q100" s="12">
        <v>0</v>
      </c>
      <c r="R100" s="12">
        <v>0</v>
      </c>
      <c r="S100" s="12">
        <v>0</v>
      </c>
      <c r="T100" s="12">
        <v>0</v>
      </c>
      <c r="U100">
        <f t="shared" si="4"/>
        <v>916.04000000000019</v>
      </c>
      <c r="V100" s="23">
        <f>'Listado Equipos'!$B$10-W100</f>
        <v>40918.67</v>
      </c>
      <c r="W100">
        <f t="shared" si="3"/>
        <v>1824.33</v>
      </c>
      <c r="X100">
        <f t="shared" si="5"/>
        <v>100</v>
      </c>
    </row>
    <row r="101" spans="1:24" ht="17.399999999999999" x14ac:dyDescent="0.3">
      <c r="A101" s="11">
        <v>45146</v>
      </c>
      <c r="B101" s="12">
        <v>251101</v>
      </c>
      <c r="C101" s="12" t="s">
        <v>343</v>
      </c>
      <c r="D101" s="12" t="s">
        <v>344</v>
      </c>
      <c r="E101" s="12" t="s">
        <v>345</v>
      </c>
      <c r="F101" s="12" t="s">
        <v>346</v>
      </c>
      <c r="G101" s="12" t="s">
        <v>347</v>
      </c>
      <c r="H101" s="12">
        <v>0</v>
      </c>
      <c r="I101" s="12">
        <v>24</v>
      </c>
      <c r="J101" s="12">
        <v>0</v>
      </c>
      <c r="K101" s="12">
        <v>0</v>
      </c>
      <c r="L101" s="12">
        <v>0</v>
      </c>
      <c r="M101" s="12">
        <v>0</v>
      </c>
      <c r="N101" s="12">
        <v>0</v>
      </c>
      <c r="O101" s="12">
        <v>0</v>
      </c>
      <c r="P101" s="12">
        <v>0</v>
      </c>
      <c r="Q101" s="12">
        <v>0</v>
      </c>
      <c r="R101" s="12">
        <v>0</v>
      </c>
      <c r="S101" s="12">
        <v>0</v>
      </c>
      <c r="T101" s="12">
        <v>0</v>
      </c>
      <c r="U101">
        <f t="shared" si="4"/>
        <v>916.04000000000019</v>
      </c>
      <c r="V101" s="23">
        <f>'Listado Equipos'!$B$10-W101</f>
        <v>40938.9</v>
      </c>
      <c r="W101">
        <f t="shared" si="3"/>
        <v>1804.1</v>
      </c>
      <c r="X101">
        <f t="shared" si="5"/>
        <v>101</v>
      </c>
    </row>
    <row r="102" spans="1:24" ht="17.399999999999999" x14ac:dyDescent="0.3">
      <c r="A102" s="11">
        <v>45147</v>
      </c>
      <c r="B102" s="12">
        <v>251101</v>
      </c>
      <c r="C102" s="12" t="s">
        <v>343</v>
      </c>
      <c r="D102" s="12" t="s">
        <v>344</v>
      </c>
      <c r="E102" s="12" t="s">
        <v>345</v>
      </c>
      <c r="F102" s="12" t="s">
        <v>346</v>
      </c>
      <c r="G102" s="12" t="s">
        <v>347</v>
      </c>
      <c r="H102" s="12">
        <v>0</v>
      </c>
      <c r="I102" s="12">
        <v>24</v>
      </c>
      <c r="J102" s="12">
        <v>0</v>
      </c>
      <c r="K102" s="12">
        <v>0</v>
      </c>
      <c r="L102" s="12">
        <v>0</v>
      </c>
      <c r="M102" s="12">
        <v>0</v>
      </c>
      <c r="N102" s="12">
        <v>0</v>
      </c>
      <c r="O102" s="12">
        <v>0</v>
      </c>
      <c r="P102" s="12">
        <v>0</v>
      </c>
      <c r="Q102" s="12">
        <v>0</v>
      </c>
      <c r="R102" s="12">
        <v>0</v>
      </c>
      <c r="S102" s="12">
        <v>0</v>
      </c>
      <c r="T102" s="12">
        <v>0</v>
      </c>
      <c r="U102">
        <f t="shared" si="4"/>
        <v>916.04000000000019</v>
      </c>
      <c r="V102" s="23">
        <f>'Listado Equipos'!$B$10-W102</f>
        <v>40943.370000000003</v>
      </c>
      <c r="W102">
        <f t="shared" si="3"/>
        <v>1799.6299999999999</v>
      </c>
      <c r="X102">
        <f t="shared" si="5"/>
        <v>102</v>
      </c>
    </row>
    <row r="103" spans="1:24" ht="17.399999999999999" x14ac:dyDescent="0.3">
      <c r="A103" s="11">
        <v>45148</v>
      </c>
      <c r="B103" s="12">
        <v>251101</v>
      </c>
      <c r="C103" s="12" t="s">
        <v>343</v>
      </c>
      <c r="D103" s="12" t="s">
        <v>344</v>
      </c>
      <c r="E103" s="12" t="s">
        <v>345</v>
      </c>
      <c r="F103" s="12" t="s">
        <v>346</v>
      </c>
      <c r="G103" s="12" t="s">
        <v>347</v>
      </c>
      <c r="H103" s="12">
        <v>0</v>
      </c>
      <c r="I103" s="12">
        <v>24</v>
      </c>
      <c r="J103" s="12">
        <v>0</v>
      </c>
      <c r="K103" s="12">
        <v>0</v>
      </c>
      <c r="L103" s="12">
        <v>0</v>
      </c>
      <c r="M103" s="12">
        <v>0</v>
      </c>
      <c r="N103" s="12">
        <v>0</v>
      </c>
      <c r="O103" s="12">
        <v>0</v>
      </c>
      <c r="P103" s="12">
        <v>0</v>
      </c>
      <c r="Q103" s="12">
        <v>0</v>
      </c>
      <c r="R103" s="12">
        <v>0</v>
      </c>
      <c r="S103" s="12">
        <v>0</v>
      </c>
      <c r="T103" s="12">
        <v>0</v>
      </c>
      <c r="U103">
        <f t="shared" si="4"/>
        <v>916.04000000000019</v>
      </c>
      <c r="V103" s="23">
        <f>'Listado Equipos'!$B$10-W103</f>
        <v>40947.54</v>
      </c>
      <c r="W103">
        <f t="shared" si="3"/>
        <v>1795.4599999999998</v>
      </c>
      <c r="X103">
        <f t="shared" si="5"/>
        <v>103</v>
      </c>
    </row>
    <row r="104" spans="1:24" ht="17.399999999999999" x14ac:dyDescent="0.3">
      <c r="A104" s="11">
        <v>45149</v>
      </c>
      <c r="B104" s="12">
        <v>251101</v>
      </c>
      <c r="C104" s="12" t="s">
        <v>343</v>
      </c>
      <c r="D104" s="12" t="s">
        <v>344</v>
      </c>
      <c r="E104" s="12" t="s">
        <v>345</v>
      </c>
      <c r="F104" s="12" t="s">
        <v>346</v>
      </c>
      <c r="G104" s="12" t="s">
        <v>347</v>
      </c>
      <c r="H104" s="12">
        <v>0</v>
      </c>
      <c r="I104" s="12">
        <v>24</v>
      </c>
      <c r="J104" s="12">
        <v>0</v>
      </c>
      <c r="K104" s="12">
        <v>0</v>
      </c>
      <c r="L104" s="12">
        <v>0</v>
      </c>
      <c r="M104" s="12">
        <v>0</v>
      </c>
      <c r="N104" s="12">
        <v>0</v>
      </c>
      <c r="O104" s="12">
        <v>0</v>
      </c>
      <c r="P104" s="12">
        <v>0</v>
      </c>
      <c r="Q104" s="12">
        <v>0</v>
      </c>
      <c r="R104" s="12">
        <v>0</v>
      </c>
      <c r="S104" s="12">
        <v>0</v>
      </c>
      <c r="T104" s="12">
        <v>0</v>
      </c>
      <c r="U104">
        <f t="shared" si="4"/>
        <v>916.04000000000019</v>
      </c>
      <c r="V104" s="23">
        <f>'Listado Equipos'!$B$10-W104</f>
        <v>40966.51</v>
      </c>
      <c r="W104">
        <f t="shared" si="3"/>
        <v>1776.4899999999998</v>
      </c>
      <c r="X104">
        <f t="shared" si="5"/>
        <v>104</v>
      </c>
    </row>
    <row r="105" spans="1:24" ht="17.399999999999999" x14ac:dyDescent="0.3">
      <c r="A105" s="11">
        <v>45150</v>
      </c>
      <c r="B105" s="12">
        <v>251101</v>
      </c>
      <c r="C105" s="12" t="s">
        <v>343</v>
      </c>
      <c r="D105" s="12" t="s">
        <v>344</v>
      </c>
      <c r="E105" s="12" t="s">
        <v>345</v>
      </c>
      <c r="F105" s="12" t="s">
        <v>346</v>
      </c>
      <c r="G105" s="12" t="s">
        <v>347</v>
      </c>
      <c r="H105" s="12">
        <v>0</v>
      </c>
      <c r="I105" s="12">
        <v>24</v>
      </c>
      <c r="J105" s="12">
        <v>0</v>
      </c>
      <c r="K105" s="12">
        <v>0</v>
      </c>
      <c r="L105" s="12">
        <v>0</v>
      </c>
      <c r="M105" s="12">
        <v>0</v>
      </c>
      <c r="N105" s="12">
        <v>0</v>
      </c>
      <c r="O105" s="12">
        <v>0</v>
      </c>
      <c r="P105" s="12">
        <v>0</v>
      </c>
      <c r="Q105" s="12">
        <v>0</v>
      </c>
      <c r="R105" s="12">
        <v>0</v>
      </c>
      <c r="S105" s="12">
        <v>0</v>
      </c>
      <c r="T105" s="12">
        <v>0</v>
      </c>
      <c r="U105">
        <f t="shared" si="4"/>
        <v>916.04000000000019</v>
      </c>
      <c r="V105" s="23">
        <f>'Listado Equipos'!$B$10-W105</f>
        <v>40987.69</v>
      </c>
      <c r="W105">
        <f t="shared" si="3"/>
        <v>1755.3099999999997</v>
      </c>
      <c r="X105">
        <f t="shared" si="5"/>
        <v>105</v>
      </c>
    </row>
    <row r="106" spans="1:24" ht="17.399999999999999" x14ac:dyDescent="0.3">
      <c r="A106" s="11">
        <v>45151</v>
      </c>
      <c r="B106" s="12">
        <v>251101</v>
      </c>
      <c r="C106" s="12" t="s">
        <v>343</v>
      </c>
      <c r="D106" s="12" t="s">
        <v>344</v>
      </c>
      <c r="E106" s="12" t="s">
        <v>345</v>
      </c>
      <c r="F106" s="12" t="s">
        <v>346</v>
      </c>
      <c r="G106" s="12" t="s">
        <v>347</v>
      </c>
      <c r="H106" s="12">
        <v>0</v>
      </c>
      <c r="I106" s="12">
        <v>24</v>
      </c>
      <c r="J106" s="12">
        <v>0</v>
      </c>
      <c r="K106" s="12">
        <v>0</v>
      </c>
      <c r="L106" s="12">
        <v>0</v>
      </c>
      <c r="M106" s="12">
        <v>0</v>
      </c>
      <c r="N106" s="12">
        <v>0</v>
      </c>
      <c r="O106" s="12">
        <v>0</v>
      </c>
      <c r="P106" s="12">
        <v>0</v>
      </c>
      <c r="Q106" s="12">
        <v>0</v>
      </c>
      <c r="R106" s="12">
        <v>0</v>
      </c>
      <c r="S106" s="12">
        <v>0</v>
      </c>
      <c r="T106" s="12">
        <v>0</v>
      </c>
      <c r="U106">
        <f t="shared" si="4"/>
        <v>916.04000000000019</v>
      </c>
      <c r="V106" s="23">
        <f>'Listado Equipos'!$B$10-W106</f>
        <v>41010.94</v>
      </c>
      <c r="W106">
        <f t="shared" si="3"/>
        <v>1732.0599999999997</v>
      </c>
      <c r="X106">
        <f t="shared" si="5"/>
        <v>106</v>
      </c>
    </row>
    <row r="107" spans="1:24" ht="17.399999999999999" x14ac:dyDescent="0.3">
      <c r="A107" s="11">
        <v>45152</v>
      </c>
      <c r="B107" s="12">
        <v>251101</v>
      </c>
      <c r="C107" s="12" t="s">
        <v>343</v>
      </c>
      <c r="D107" s="12" t="s">
        <v>344</v>
      </c>
      <c r="E107" s="12" t="s">
        <v>345</v>
      </c>
      <c r="F107" s="12" t="s">
        <v>346</v>
      </c>
      <c r="G107" s="12" t="s">
        <v>347</v>
      </c>
      <c r="H107" s="12">
        <v>0</v>
      </c>
      <c r="I107" s="12">
        <v>24</v>
      </c>
      <c r="J107" s="12">
        <v>0</v>
      </c>
      <c r="K107" s="12">
        <v>0</v>
      </c>
      <c r="L107" s="12">
        <v>0</v>
      </c>
      <c r="M107" s="12">
        <v>0</v>
      </c>
      <c r="N107" s="12">
        <v>0</v>
      </c>
      <c r="O107" s="12">
        <v>0</v>
      </c>
      <c r="P107" s="12">
        <v>0</v>
      </c>
      <c r="Q107" s="12">
        <v>0</v>
      </c>
      <c r="R107" s="12">
        <v>0</v>
      </c>
      <c r="S107" s="12">
        <v>0</v>
      </c>
      <c r="T107" s="12">
        <v>0</v>
      </c>
      <c r="U107">
        <f t="shared" si="4"/>
        <v>916.04000000000019</v>
      </c>
      <c r="V107" s="23">
        <f>'Listado Equipos'!$B$10-W107</f>
        <v>41032.44</v>
      </c>
      <c r="W107">
        <f t="shared" si="3"/>
        <v>1710.5599999999997</v>
      </c>
      <c r="X107">
        <f t="shared" si="5"/>
        <v>107</v>
      </c>
    </row>
    <row r="108" spans="1:24" ht="17.399999999999999" x14ac:dyDescent="0.3">
      <c r="A108" s="11">
        <v>45153</v>
      </c>
      <c r="B108" s="12">
        <v>251101</v>
      </c>
      <c r="C108" s="12" t="s">
        <v>343</v>
      </c>
      <c r="D108" s="12" t="s">
        <v>344</v>
      </c>
      <c r="E108" s="12" t="s">
        <v>345</v>
      </c>
      <c r="F108" s="12" t="s">
        <v>346</v>
      </c>
      <c r="G108" s="12" t="s">
        <v>347</v>
      </c>
      <c r="H108" s="12">
        <v>0</v>
      </c>
      <c r="I108" s="12">
        <v>24</v>
      </c>
      <c r="J108" s="12">
        <v>0</v>
      </c>
      <c r="K108" s="12">
        <v>0</v>
      </c>
      <c r="L108" s="12">
        <v>0</v>
      </c>
      <c r="M108" s="12">
        <v>0</v>
      </c>
      <c r="N108" s="12">
        <v>0</v>
      </c>
      <c r="O108" s="12">
        <v>0</v>
      </c>
      <c r="P108" s="12">
        <v>0</v>
      </c>
      <c r="Q108" s="12">
        <v>0</v>
      </c>
      <c r="R108" s="12">
        <v>0</v>
      </c>
      <c r="S108" s="12">
        <v>0</v>
      </c>
      <c r="T108" s="12">
        <v>0</v>
      </c>
      <c r="U108">
        <f t="shared" si="4"/>
        <v>916.04000000000019</v>
      </c>
      <c r="V108" s="23">
        <f>'Listado Equipos'!$B$10-W108</f>
        <v>41052.21</v>
      </c>
      <c r="W108">
        <f t="shared" si="3"/>
        <v>1690.7899999999997</v>
      </c>
      <c r="X108">
        <f t="shared" si="5"/>
        <v>108</v>
      </c>
    </row>
    <row r="109" spans="1:24" ht="17.399999999999999" x14ac:dyDescent="0.3">
      <c r="A109" s="11">
        <v>45154</v>
      </c>
      <c r="B109" s="12">
        <v>251101</v>
      </c>
      <c r="C109" s="12" t="s">
        <v>343</v>
      </c>
      <c r="D109" s="12" t="s">
        <v>344</v>
      </c>
      <c r="E109" s="12" t="s">
        <v>345</v>
      </c>
      <c r="F109" s="12" t="s">
        <v>346</v>
      </c>
      <c r="G109" s="12" t="s">
        <v>347</v>
      </c>
      <c r="H109" s="12">
        <v>0</v>
      </c>
      <c r="I109" s="12">
        <v>24</v>
      </c>
      <c r="J109" s="12">
        <v>0</v>
      </c>
      <c r="K109" s="12">
        <v>0</v>
      </c>
      <c r="L109" s="12">
        <v>0</v>
      </c>
      <c r="M109" s="12">
        <v>0</v>
      </c>
      <c r="N109" s="12">
        <v>0</v>
      </c>
      <c r="O109" s="12">
        <v>0</v>
      </c>
      <c r="P109" s="12">
        <v>0</v>
      </c>
      <c r="Q109" s="12">
        <v>0</v>
      </c>
      <c r="R109" s="12">
        <v>0</v>
      </c>
      <c r="S109" s="12">
        <v>0</v>
      </c>
      <c r="T109" s="12">
        <v>0</v>
      </c>
      <c r="U109">
        <f t="shared" si="4"/>
        <v>916.04000000000019</v>
      </c>
      <c r="V109" s="23">
        <f>'Listado Equipos'!$B$10-W109</f>
        <v>41070.840000000004</v>
      </c>
      <c r="W109">
        <f t="shared" si="3"/>
        <v>1672.1599999999996</v>
      </c>
      <c r="X109">
        <f t="shared" si="5"/>
        <v>109</v>
      </c>
    </row>
    <row r="110" spans="1:24" ht="17.399999999999999" x14ac:dyDescent="0.3">
      <c r="A110" s="11">
        <v>45155</v>
      </c>
      <c r="B110" s="12">
        <v>251101</v>
      </c>
      <c r="C110" s="12" t="s">
        <v>343</v>
      </c>
      <c r="D110" s="12" t="s">
        <v>344</v>
      </c>
      <c r="E110" s="12" t="s">
        <v>345</v>
      </c>
      <c r="F110" s="12" t="s">
        <v>346</v>
      </c>
      <c r="G110" s="12" t="s">
        <v>347</v>
      </c>
      <c r="H110" s="12">
        <v>0.13</v>
      </c>
      <c r="I110" s="12">
        <v>23.87</v>
      </c>
      <c r="J110" s="12">
        <v>0</v>
      </c>
      <c r="K110" s="12">
        <v>0.13</v>
      </c>
      <c r="L110" s="12">
        <v>0</v>
      </c>
      <c r="M110" s="12">
        <v>0</v>
      </c>
      <c r="N110" s="12">
        <v>0</v>
      </c>
      <c r="O110" s="12">
        <v>0</v>
      </c>
      <c r="P110" s="12">
        <v>0</v>
      </c>
      <c r="Q110" s="12">
        <v>0</v>
      </c>
      <c r="R110" s="12">
        <v>0</v>
      </c>
      <c r="S110" s="12">
        <v>0</v>
      </c>
      <c r="T110" s="12">
        <v>0</v>
      </c>
      <c r="U110">
        <f t="shared" si="4"/>
        <v>916.17000000000019</v>
      </c>
      <c r="V110" s="23">
        <f>'Listado Equipos'!$B$10-W110</f>
        <v>41073.82</v>
      </c>
      <c r="W110">
        <f t="shared" si="3"/>
        <v>1669.1799999999996</v>
      </c>
      <c r="X110">
        <f t="shared" si="5"/>
        <v>110</v>
      </c>
    </row>
    <row r="111" spans="1:24" ht="17.399999999999999" x14ac:dyDescent="0.3">
      <c r="A111" s="11">
        <v>45156</v>
      </c>
      <c r="B111" s="12">
        <v>251101</v>
      </c>
      <c r="C111" s="12" t="s">
        <v>343</v>
      </c>
      <c r="D111" s="12" t="s">
        <v>344</v>
      </c>
      <c r="E111" s="12" t="s">
        <v>345</v>
      </c>
      <c r="F111" s="12" t="s">
        <v>346</v>
      </c>
      <c r="G111" s="12" t="s">
        <v>347</v>
      </c>
      <c r="H111" s="12">
        <v>0</v>
      </c>
      <c r="I111" s="12">
        <v>24</v>
      </c>
      <c r="J111" s="12">
        <v>0</v>
      </c>
      <c r="K111" s="12">
        <v>0</v>
      </c>
      <c r="L111" s="12">
        <v>0</v>
      </c>
      <c r="M111" s="12">
        <v>0</v>
      </c>
      <c r="N111" s="12">
        <v>0</v>
      </c>
      <c r="O111" s="12">
        <v>0</v>
      </c>
      <c r="P111" s="12">
        <v>0</v>
      </c>
      <c r="Q111" s="12">
        <v>0</v>
      </c>
      <c r="R111" s="12">
        <v>0</v>
      </c>
      <c r="S111" s="12">
        <v>0</v>
      </c>
      <c r="T111" s="12">
        <v>0</v>
      </c>
      <c r="U111">
        <f t="shared" si="4"/>
        <v>916.17000000000019</v>
      </c>
      <c r="V111" s="23">
        <f>'Listado Equipos'!$B$10-W111</f>
        <v>41091.19</v>
      </c>
      <c r="W111">
        <f t="shared" si="3"/>
        <v>1651.8099999999997</v>
      </c>
      <c r="X111">
        <f t="shared" si="5"/>
        <v>111</v>
      </c>
    </row>
    <row r="112" spans="1:24" ht="17.399999999999999" x14ac:dyDescent="0.3">
      <c r="A112" s="11">
        <v>45157</v>
      </c>
      <c r="B112" s="12">
        <v>251101</v>
      </c>
      <c r="C112" s="12" t="s">
        <v>343</v>
      </c>
      <c r="D112" s="12" t="s">
        <v>344</v>
      </c>
      <c r="E112" s="12" t="s">
        <v>345</v>
      </c>
      <c r="F112" s="12" t="s">
        <v>346</v>
      </c>
      <c r="G112" s="12" t="s">
        <v>347</v>
      </c>
      <c r="H112" s="12">
        <v>0.53</v>
      </c>
      <c r="I112" s="12">
        <v>23.47</v>
      </c>
      <c r="J112" s="12">
        <v>0.02</v>
      </c>
      <c r="K112" s="12">
        <v>0.52</v>
      </c>
      <c r="L112" s="12">
        <v>0</v>
      </c>
      <c r="M112" s="12">
        <v>0</v>
      </c>
      <c r="N112" s="12">
        <v>0</v>
      </c>
      <c r="O112" s="12">
        <v>0</v>
      </c>
      <c r="P112" s="12">
        <v>0</v>
      </c>
      <c r="Q112" s="12">
        <v>0</v>
      </c>
      <c r="R112" s="12">
        <v>5</v>
      </c>
      <c r="S112" s="12">
        <v>0</v>
      </c>
      <c r="T112" s="12">
        <v>1</v>
      </c>
      <c r="U112">
        <f t="shared" si="4"/>
        <v>916.70000000000016</v>
      </c>
      <c r="V112" s="23">
        <f>'Listado Equipos'!$B$10-W112</f>
        <v>41112.22</v>
      </c>
      <c r="W112">
        <f t="shared" si="3"/>
        <v>1630.7799999999997</v>
      </c>
      <c r="X112">
        <f t="shared" si="5"/>
        <v>112</v>
      </c>
    </row>
    <row r="113" spans="1:24" ht="17.399999999999999" x14ac:dyDescent="0.3">
      <c r="A113" s="11">
        <v>45158</v>
      </c>
      <c r="B113" s="12">
        <v>251101</v>
      </c>
      <c r="C113" s="12" t="s">
        <v>343</v>
      </c>
      <c r="D113" s="12" t="s">
        <v>344</v>
      </c>
      <c r="E113" s="12" t="s">
        <v>345</v>
      </c>
      <c r="F113" s="12" t="s">
        <v>346</v>
      </c>
      <c r="G113" s="12" t="s">
        <v>347</v>
      </c>
      <c r="H113" s="12">
        <v>0</v>
      </c>
      <c r="I113" s="12">
        <v>24</v>
      </c>
      <c r="J113" s="12">
        <v>0</v>
      </c>
      <c r="K113" s="12">
        <v>0</v>
      </c>
      <c r="L113" s="12">
        <v>0</v>
      </c>
      <c r="M113" s="12">
        <v>0</v>
      </c>
      <c r="N113" s="12">
        <v>0</v>
      </c>
      <c r="O113" s="12">
        <v>0</v>
      </c>
      <c r="P113" s="12">
        <v>0</v>
      </c>
      <c r="Q113" s="12">
        <v>0</v>
      </c>
      <c r="R113" s="12">
        <v>0</v>
      </c>
      <c r="S113" s="12">
        <v>0</v>
      </c>
      <c r="T113" s="12">
        <v>0</v>
      </c>
      <c r="U113">
        <f t="shared" si="4"/>
        <v>916.70000000000016</v>
      </c>
      <c r="V113" s="23">
        <f>'Listado Equipos'!$B$10-W113</f>
        <v>41131.589999999997</v>
      </c>
      <c r="W113">
        <f t="shared" si="3"/>
        <v>1611.4099999999999</v>
      </c>
      <c r="X113">
        <f t="shared" si="5"/>
        <v>113</v>
      </c>
    </row>
    <row r="114" spans="1:24" ht="17.399999999999999" x14ac:dyDescent="0.3">
      <c r="A114" s="11">
        <v>45159</v>
      </c>
      <c r="B114" s="12">
        <v>251101</v>
      </c>
      <c r="C114" s="12" t="s">
        <v>343</v>
      </c>
      <c r="D114" s="12" t="s">
        <v>344</v>
      </c>
      <c r="E114" s="12" t="s">
        <v>345</v>
      </c>
      <c r="F114" s="12" t="s">
        <v>346</v>
      </c>
      <c r="G114" s="12" t="s">
        <v>347</v>
      </c>
      <c r="H114" s="12">
        <v>0</v>
      </c>
      <c r="I114" s="12">
        <v>24</v>
      </c>
      <c r="J114" s="12">
        <v>0</v>
      </c>
      <c r="K114" s="12">
        <v>0</v>
      </c>
      <c r="L114" s="12">
        <v>0</v>
      </c>
      <c r="M114" s="12">
        <v>0</v>
      </c>
      <c r="N114" s="12">
        <v>0</v>
      </c>
      <c r="O114" s="12">
        <v>0</v>
      </c>
      <c r="P114" s="12">
        <v>0</v>
      </c>
      <c r="Q114" s="12">
        <v>0</v>
      </c>
      <c r="R114" s="12">
        <v>0</v>
      </c>
      <c r="S114" s="12">
        <v>0</v>
      </c>
      <c r="T114" s="12">
        <v>0</v>
      </c>
      <c r="U114">
        <f t="shared" si="4"/>
        <v>916.70000000000016</v>
      </c>
      <c r="V114" s="23">
        <f>'Listado Equipos'!$B$10-W114</f>
        <v>41147.22</v>
      </c>
      <c r="W114">
        <f t="shared" si="3"/>
        <v>1595.7799999999997</v>
      </c>
      <c r="X114">
        <f t="shared" si="5"/>
        <v>114</v>
      </c>
    </row>
    <row r="115" spans="1:24" ht="17.399999999999999" x14ac:dyDescent="0.3">
      <c r="A115" s="11">
        <v>45160</v>
      </c>
      <c r="B115" s="12">
        <v>251101</v>
      </c>
      <c r="C115" s="12" t="s">
        <v>343</v>
      </c>
      <c r="D115" s="12" t="s">
        <v>344</v>
      </c>
      <c r="E115" s="12" t="s">
        <v>345</v>
      </c>
      <c r="F115" s="12" t="s">
        <v>346</v>
      </c>
      <c r="G115" s="12" t="s">
        <v>347</v>
      </c>
      <c r="H115" s="12">
        <v>0.82</v>
      </c>
      <c r="I115" s="12">
        <v>23.18</v>
      </c>
      <c r="J115" s="12">
        <v>0.27</v>
      </c>
      <c r="K115" s="12">
        <v>0.55000000000000004</v>
      </c>
      <c r="L115" s="12">
        <v>0.92</v>
      </c>
      <c r="M115" s="12">
        <v>5</v>
      </c>
      <c r="N115" s="12">
        <v>0</v>
      </c>
      <c r="O115" s="12">
        <v>1</v>
      </c>
      <c r="P115" s="12">
        <v>0</v>
      </c>
      <c r="Q115" s="12">
        <v>1</v>
      </c>
      <c r="R115" s="12">
        <v>3</v>
      </c>
      <c r="S115" s="12">
        <v>0</v>
      </c>
      <c r="T115" s="12">
        <v>0</v>
      </c>
      <c r="U115">
        <f t="shared" si="4"/>
        <v>917.52000000000021</v>
      </c>
      <c r="V115" s="23">
        <f>'Listado Equipos'!$B$10-W115</f>
        <v>41163.79</v>
      </c>
      <c r="W115">
        <f t="shared" si="3"/>
        <v>1579.2099999999998</v>
      </c>
      <c r="X115">
        <f t="shared" si="5"/>
        <v>115</v>
      </c>
    </row>
    <row r="116" spans="1:24" ht="17.399999999999999" x14ac:dyDescent="0.3">
      <c r="A116" s="11">
        <v>45161</v>
      </c>
      <c r="B116" s="12">
        <v>251101</v>
      </c>
      <c r="C116" s="12" t="s">
        <v>343</v>
      </c>
      <c r="D116" s="12" t="s">
        <v>344</v>
      </c>
      <c r="E116" s="12" t="s">
        <v>345</v>
      </c>
      <c r="F116" s="12" t="s">
        <v>346</v>
      </c>
      <c r="G116" s="12" t="s">
        <v>347</v>
      </c>
      <c r="H116" s="12">
        <v>0</v>
      </c>
      <c r="I116" s="12">
        <v>24</v>
      </c>
      <c r="J116" s="12">
        <v>0</v>
      </c>
      <c r="K116" s="12">
        <v>0</v>
      </c>
      <c r="L116" s="12">
        <v>0</v>
      </c>
      <c r="M116" s="12">
        <v>0</v>
      </c>
      <c r="N116" s="12">
        <v>0</v>
      </c>
      <c r="O116" s="12">
        <v>0</v>
      </c>
      <c r="P116" s="12">
        <v>0</v>
      </c>
      <c r="Q116" s="12">
        <v>0</v>
      </c>
      <c r="R116" s="12">
        <v>0</v>
      </c>
      <c r="S116" s="12">
        <v>0</v>
      </c>
      <c r="T116" s="12">
        <v>0</v>
      </c>
      <c r="U116">
        <f t="shared" si="4"/>
        <v>917.52000000000021</v>
      </c>
      <c r="V116" s="23">
        <f>'Listado Equipos'!$B$10-W116</f>
        <v>41174.620000000003</v>
      </c>
      <c r="W116">
        <f t="shared" si="3"/>
        <v>1568.3799999999999</v>
      </c>
      <c r="X116">
        <f t="shared" si="5"/>
        <v>116</v>
      </c>
    </row>
    <row r="117" spans="1:24" ht="17.399999999999999" x14ac:dyDescent="0.3">
      <c r="A117" s="11">
        <v>45164</v>
      </c>
      <c r="B117" s="12">
        <v>251101</v>
      </c>
      <c r="C117" s="12" t="s">
        <v>343</v>
      </c>
      <c r="D117" s="12" t="s">
        <v>344</v>
      </c>
      <c r="E117" s="12" t="s">
        <v>345</v>
      </c>
      <c r="F117" s="12" t="s">
        <v>346</v>
      </c>
      <c r="G117" s="12" t="s">
        <v>347</v>
      </c>
      <c r="H117" s="12">
        <v>0</v>
      </c>
      <c r="I117" s="12">
        <v>24</v>
      </c>
      <c r="J117" s="12">
        <v>0</v>
      </c>
      <c r="K117" s="12">
        <v>0</v>
      </c>
      <c r="L117" s="12">
        <v>0</v>
      </c>
      <c r="M117" s="12">
        <v>0</v>
      </c>
      <c r="N117" s="12">
        <v>0</v>
      </c>
      <c r="O117" s="12">
        <v>0</v>
      </c>
      <c r="P117" s="12">
        <v>0</v>
      </c>
      <c r="Q117" s="12">
        <v>0</v>
      </c>
      <c r="R117" s="12">
        <v>0</v>
      </c>
      <c r="S117" s="12">
        <v>0</v>
      </c>
      <c r="T117" s="12">
        <v>0</v>
      </c>
      <c r="U117">
        <f t="shared" si="4"/>
        <v>917.52000000000021</v>
      </c>
      <c r="V117" s="23">
        <f>'Listado Equipos'!$B$10-W117</f>
        <v>41180.04</v>
      </c>
      <c r="W117">
        <f t="shared" si="3"/>
        <v>1562.9599999999998</v>
      </c>
      <c r="X117">
        <f t="shared" si="5"/>
        <v>117</v>
      </c>
    </row>
    <row r="118" spans="1:24" ht="17.399999999999999" x14ac:dyDescent="0.3">
      <c r="A118" s="11">
        <v>45165</v>
      </c>
      <c r="B118" s="12">
        <v>251101</v>
      </c>
      <c r="C118" s="12" t="s">
        <v>343</v>
      </c>
      <c r="D118" s="12" t="s">
        <v>344</v>
      </c>
      <c r="E118" s="12" t="s">
        <v>345</v>
      </c>
      <c r="F118" s="12" t="s">
        <v>346</v>
      </c>
      <c r="G118" s="12" t="s">
        <v>347</v>
      </c>
      <c r="H118" s="12">
        <v>0</v>
      </c>
      <c r="I118" s="12">
        <v>24</v>
      </c>
      <c r="J118" s="12">
        <v>0</v>
      </c>
      <c r="K118" s="12">
        <v>0</v>
      </c>
      <c r="L118" s="12">
        <v>0</v>
      </c>
      <c r="M118" s="12">
        <v>0</v>
      </c>
      <c r="N118" s="12">
        <v>0</v>
      </c>
      <c r="O118" s="12">
        <v>0</v>
      </c>
      <c r="P118" s="12">
        <v>0</v>
      </c>
      <c r="Q118" s="12">
        <v>0</v>
      </c>
      <c r="R118" s="12">
        <v>0</v>
      </c>
      <c r="S118" s="12">
        <v>0</v>
      </c>
      <c r="T118" s="12">
        <v>0</v>
      </c>
      <c r="U118">
        <f t="shared" si="4"/>
        <v>917.52000000000021</v>
      </c>
      <c r="V118" s="23">
        <f>'Listado Equipos'!$B$10-W118</f>
        <v>41200.269999999997</v>
      </c>
      <c r="W118">
        <f t="shared" si="3"/>
        <v>1542.7299999999998</v>
      </c>
      <c r="X118">
        <f t="shared" si="5"/>
        <v>118</v>
      </c>
    </row>
    <row r="119" spans="1:24" ht="17.399999999999999" x14ac:dyDescent="0.3">
      <c r="A119" s="11">
        <v>45166</v>
      </c>
      <c r="B119" s="12">
        <v>251101</v>
      </c>
      <c r="C119" s="12" t="s">
        <v>343</v>
      </c>
      <c r="D119" s="12" t="s">
        <v>344</v>
      </c>
      <c r="E119" s="12" t="s">
        <v>345</v>
      </c>
      <c r="F119" s="12" t="s">
        <v>346</v>
      </c>
      <c r="G119" s="12" t="s">
        <v>347</v>
      </c>
      <c r="H119" s="12">
        <v>0</v>
      </c>
      <c r="I119" s="12">
        <v>24</v>
      </c>
      <c r="J119" s="12">
        <v>0</v>
      </c>
      <c r="K119" s="12">
        <v>0</v>
      </c>
      <c r="L119" s="12">
        <v>0</v>
      </c>
      <c r="M119" s="12">
        <v>0</v>
      </c>
      <c r="N119" s="12">
        <v>0</v>
      </c>
      <c r="O119" s="12">
        <v>0</v>
      </c>
      <c r="P119" s="12">
        <v>0</v>
      </c>
      <c r="Q119" s="12">
        <v>0</v>
      </c>
      <c r="R119" s="12">
        <v>0</v>
      </c>
      <c r="S119" s="12">
        <v>0</v>
      </c>
      <c r="T119" s="12">
        <v>0</v>
      </c>
      <c r="U119">
        <f t="shared" si="4"/>
        <v>917.52000000000021</v>
      </c>
      <c r="V119" s="23">
        <f>'Listado Equipos'!$B$10-W119</f>
        <v>41212.35</v>
      </c>
      <c r="W119">
        <f t="shared" si="3"/>
        <v>1530.6499999999999</v>
      </c>
      <c r="X119">
        <f t="shared" si="5"/>
        <v>119</v>
      </c>
    </row>
    <row r="120" spans="1:24" ht="17.399999999999999" x14ac:dyDescent="0.3">
      <c r="A120" s="11">
        <v>45167</v>
      </c>
      <c r="B120" s="12">
        <v>251101</v>
      </c>
      <c r="C120" s="12" t="s">
        <v>343</v>
      </c>
      <c r="D120" s="12" t="s">
        <v>344</v>
      </c>
      <c r="E120" s="12" t="s">
        <v>345</v>
      </c>
      <c r="F120" s="12" t="s">
        <v>346</v>
      </c>
      <c r="G120" s="12" t="s">
        <v>347</v>
      </c>
      <c r="H120" s="12">
        <v>0</v>
      </c>
      <c r="I120" s="12">
        <v>24</v>
      </c>
      <c r="J120" s="12">
        <v>0</v>
      </c>
      <c r="K120" s="12">
        <v>0</v>
      </c>
      <c r="L120" s="12">
        <v>0</v>
      </c>
      <c r="M120" s="12">
        <v>0</v>
      </c>
      <c r="N120" s="12">
        <v>0</v>
      </c>
      <c r="O120" s="12">
        <v>0</v>
      </c>
      <c r="P120" s="12">
        <v>0</v>
      </c>
      <c r="Q120" s="12">
        <v>0</v>
      </c>
      <c r="R120" s="12">
        <v>0</v>
      </c>
      <c r="S120" s="12">
        <v>0</v>
      </c>
      <c r="T120" s="12">
        <v>0</v>
      </c>
      <c r="U120">
        <f t="shared" si="4"/>
        <v>917.52000000000021</v>
      </c>
      <c r="V120" s="23">
        <f>'Listado Equipos'!$B$10-W120</f>
        <v>41216.58</v>
      </c>
      <c r="W120">
        <f t="shared" si="3"/>
        <v>1526.4199999999998</v>
      </c>
      <c r="X120">
        <f t="shared" si="5"/>
        <v>120</v>
      </c>
    </row>
    <row r="121" spans="1:24" ht="17.399999999999999" x14ac:dyDescent="0.3">
      <c r="A121" s="11">
        <v>45168</v>
      </c>
      <c r="B121" s="12">
        <v>251101</v>
      </c>
      <c r="C121" s="12" t="s">
        <v>343</v>
      </c>
      <c r="D121" s="12" t="s">
        <v>344</v>
      </c>
      <c r="E121" s="12" t="s">
        <v>345</v>
      </c>
      <c r="F121" s="12" t="s">
        <v>346</v>
      </c>
      <c r="G121" s="12" t="s">
        <v>347</v>
      </c>
      <c r="H121" s="12">
        <v>0</v>
      </c>
      <c r="I121" s="12">
        <v>24</v>
      </c>
      <c r="J121" s="12">
        <v>0</v>
      </c>
      <c r="K121" s="12">
        <v>0</v>
      </c>
      <c r="L121" s="12">
        <v>0</v>
      </c>
      <c r="M121" s="12">
        <v>0</v>
      </c>
      <c r="N121" s="12">
        <v>0</v>
      </c>
      <c r="O121" s="12">
        <v>0</v>
      </c>
      <c r="P121" s="12">
        <v>0</v>
      </c>
      <c r="Q121" s="12">
        <v>0</v>
      </c>
      <c r="R121" s="12">
        <v>0</v>
      </c>
      <c r="S121" s="12">
        <v>0</v>
      </c>
      <c r="T121" s="12">
        <v>0</v>
      </c>
      <c r="U121">
        <f t="shared" si="4"/>
        <v>917.52000000000021</v>
      </c>
      <c r="V121" s="23">
        <f>'Listado Equipos'!$B$10-W121</f>
        <v>41216.660000000003</v>
      </c>
      <c r="W121">
        <f t="shared" si="3"/>
        <v>1526.34</v>
      </c>
      <c r="X121">
        <f t="shared" si="5"/>
        <v>121</v>
      </c>
    </row>
    <row r="122" spans="1:24" ht="17.399999999999999" x14ac:dyDescent="0.3">
      <c r="A122" s="11">
        <v>45169</v>
      </c>
      <c r="B122" s="12">
        <v>251101</v>
      </c>
      <c r="C122" s="12" t="s">
        <v>343</v>
      </c>
      <c r="D122" s="12" t="s">
        <v>344</v>
      </c>
      <c r="E122" s="12" t="s">
        <v>345</v>
      </c>
      <c r="F122" s="12" t="s">
        <v>346</v>
      </c>
      <c r="G122" s="12" t="s">
        <v>347</v>
      </c>
      <c r="H122" s="12">
        <v>0</v>
      </c>
      <c r="I122" s="12">
        <v>24</v>
      </c>
      <c r="J122" s="12">
        <v>0</v>
      </c>
      <c r="K122" s="12">
        <v>0</v>
      </c>
      <c r="L122" s="12">
        <v>0</v>
      </c>
      <c r="M122" s="12">
        <v>0</v>
      </c>
      <c r="N122" s="12">
        <v>0</v>
      </c>
      <c r="O122" s="12">
        <v>0</v>
      </c>
      <c r="P122" s="12">
        <v>0</v>
      </c>
      <c r="Q122" s="12">
        <v>0</v>
      </c>
      <c r="R122" s="12">
        <v>0</v>
      </c>
      <c r="S122" s="12">
        <v>0</v>
      </c>
      <c r="T122" s="12">
        <v>0</v>
      </c>
      <c r="U122">
        <f t="shared" si="4"/>
        <v>917.52000000000021</v>
      </c>
      <c r="V122" s="23">
        <f>'Listado Equipos'!$B$10-W122</f>
        <v>41218.080000000002</v>
      </c>
      <c r="W122">
        <f t="shared" si="3"/>
        <v>1524.9199999999998</v>
      </c>
      <c r="X122">
        <f t="shared" si="5"/>
        <v>122</v>
      </c>
    </row>
    <row r="123" spans="1:24" ht="17.399999999999999" x14ac:dyDescent="0.3">
      <c r="A123" s="11">
        <v>45170</v>
      </c>
      <c r="B123" s="12">
        <v>251101</v>
      </c>
      <c r="C123" s="12" t="s">
        <v>343</v>
      </c>
      <c r="D123" s="12" t="s">
        <v>344</v>
      </c>
      <c r="E123" s="12" t="s">
        <v>345</v>
      </c>
      <c r="F123" s="12" t="s">
        <v>346</v>
      </c>
      <c r="G123" s="12" t="s">
        <v>347</v>
      </c>
      <c r="H123" s="12">
        <v>0</v>
      </c>
      <c r="I123" s="12">
        <v>24</v>
      </c>
      <c r="J123" s="12">
        <v>0</v>
      </c>
      <c r="K123" s="12">
        <v>0</v>
      </c>
      <c r="L123" s="12">
        <v>0</v>
      </c>
      <c r="M123" s="12">
        <v>0</v>
      </c>
      <c r="N123" s="12">
        <v>0</v>
      </c>
      <c r="O123" s="12">
        <v>0</v>
      </c>
      <c r="P123" s="12">
        <v>0</v>
      </c>
      <c r="Q123" s="12">
        <v>0</v>
      </c>
      <c r="R123" s="12">
        <v>0</v>
      </c>
      <c r="S123" s="12">
        <v>0</v>
      </c>
      <c r="T123" s="12">
        <v>0</v>
      </c>
      <c r="U123">
        <f t="shared" si="4"/>
        <v>917.52000000000021</v>
      </c>
      <c r="V123" s="23">
        <f>'Listado Equipos'!$B$10-W123</f>
        <v>41218.11</v>
      </c>
      <c r="W123">
        <f t="shared" si="3"/>
        <v>1524.8899999999999</v>
      </c>
      <c r="X123">
        <f t="shared" si="5"/>
        <v>123</v>
      </c>
    </row>
    <row r="124" spans="1:24" ht="17.399999999999999" x14ac:dyDescent="0.3">
      <c r="A124" s="11">
        <v>45171</v>
      </c>
      <c r="B124" s="12">
        <v>251101</v>
      </c>
      <c r="C124" s="12" t="s">
        <v>343</v>
      </c>
      <c r="D124" s="12" t="s">
        <v>344</v>
      </c>
      <c r="E124" s="12" t="s">
        <v>345</v>
      </c>
      <c r="F124" s="12" t="s">
        <v>346</v>
      </c>
      <c r="G124" s="12" t="s">
        <v>347</v>
      </c>
      <c r="H124" s="12">
        <v>0</v>
      </c>
      <c r="I124" s="12">
        <v>24</v>
      </c>
      <c r="J124" s="12">
        <v>0</v>
      </c>
      <c r="K124" s="12">
        <v>0</v>
      </c>
      <c r="L124" s="12">
        <v>0</v>
      </c>
      <c r="M124" s="12">
        <v>0</v>
      </c>
      <c r="N124" s="12">
        <v>0</v>
      </c>
      <c r="O124" s="12">
        <v>0</v>
      </c>
      <c r="P124" s="12">
        <v>0</v>
      </c>
      <c r="Q124" s="12">
        <v>0</v>
      </c>
      <c r="R124" s="12">
        <v>0</v>
      </c>
      <c r="S124" s="12">
        <v>0</v>
      </c>
      <c r="T124" s="12">
        <v>0</v>
      </c>
      <c r="U124">
        <f t="shared" si="4"/>
        <v>917.52000000000021</v>
      </c>
      <c r="V124" s="23">
        <f>'Listado Equipos'!$B$10-W124</f>
        <v>41218.11</v>
      </c>
      <c r="W124">
        <f t="shared" si="3"/>
        <v>1524.8899999999999</v>
      </c>
      <c r="X124">
        <f t="shared" si="5"/>
        <v>124</v>
      </c>
    </row>
    <row r="125" spans="1:24" ht="17.399999999999999" x14ac:dyDescent="0.3">
      <c r="A125" s="11">
        <v>45172</v>
      </c>
      <c r="B125" s="12">
        <v>251101</v>
      </c>
      <c r="C125" s="12" t="s">
        <v>343</v>
      </c>
      <c r="D125" s="12" t="s">
        <v>344</v>
      </c>
      <c r="E125" s="12" t="s">
        <v>345</v>
      </c>
      <c r="F125" s="12" t="s">
        <v>346</v>
      </c>
      <c r="G125" s="12" t="s">
        <v>347</v>
      </c>
      <c r="H125" s="12">
        <v>0</v>
      </c>
      <c r="I125" s="12">
        <v>24</v>
      </c>
      <c r="J125" s="12">
        <v>0</v>
      </c>
      <c r="K125" s="12">
        <v>0</v>
      </c>
      <c r="L125" s="12">
        <v>0</v>
      </c>
      <c r="M125" s="12">
        <v>0</v>
      </c>
      <c r="N125" s="12">
        <v>0</v>
      </c>
      <c r="O125" s="12">
        <v>0</v>
      </c>
      <c r="P125" s="12">
        <v>0</v>
      </c>
      <c r="Q125" s="12">
        <v>0</v>
      </c>
      <c r="R125" s="12">
        <v>0</v>
      </c>
      <c r="S125" s="12">
        <v>0</v>
      </c>
      <c r="T125" s="12">
        <v>0</v>
      </c>
      <c r="U125">
        <f t="shared" si="4"/>
        <v>917.52000000000021</v>
      </c>
      <c r="V125" s="23">
        <f>'Listado Equipos'!$B$10-W125</f>
        <v>41218.730000000003</v>
      </c>
      <c r="W125">
        <f t="shared" si="3"/>
        <v>1524.27</v>
      </c>
      <c r="X125">
        <f t="shared" si="5"/>
        <v>125</v>
      </c>
    </row>
    <row r="126" spans="1:24" ht="17.399999999999999" x14ac:dyDescent="0.3">
      <c r="A126" s="11">
        <v>45173</v>
      </c>
      <c r="B126" s="12">
        <v>251101</v>
      </c>
      <c r="C126" s="12" t="s">
        <v>343</v>
      </c>
      <c r="D126" s="12" t="s">
        <v>344</v>
      </c>
      <c r="E126" s="12" t="s">
        <v>345</v>
      </c>
      <c r="F126" s="12" t="s">
        <v>346</v>
      </c>
      <c r="G126" s="12" t="s">
        <v>347</v>
      </c>
      <c r="H126" s="12">
        <v>0.38</v>
      </c>
      <c r="I126" s="12">
        <v>23.62</v>
      </c>
      <c r="J126" s="12">
        <v>0.25</v>
      </c>
      <c r="K126" s="12">
        <v>0.13</v>
      </c>
      <c r="L126" s="12">
        <v>0.46</v>
      </c>
      <c r="M126" s="12">
        <v>5</v>
      </c>
      <c r="N126" s="12">
        <v>0</v>
      </c>
      <c r="O126" s="12">
        <v>0</v>
      </c>
      <c r="P126" s="12">
        <v>0</v>
      </c>
      <c r="Q126" s="12">
        <v>0</v>
      </c>
      <c r="R126" s="12">
        <v>1</v>
      </c>
      <c r="S126" s="12">
        <v>0</v>
      </c>
      <c r="T126" s="12">
        <v>0</v>
      </c>
      <c r="U126">
        <f t="shared" si="4"/>
        <v>917.9000000000002</v>
      </c>
      <c r="V126" s="23">
        <f>'Listado Equipos'!$B$10-W126</f>
        <v>41218.730000000003</v>
      </c>
      <c r="W126">
        <f t="shared" si="3"/>
        <v>1524.27</v>
      </c>
      <c r="X126">
        <f t="shared" si="5"/>
        <v>126</v>
      </c>
    </row>
    <row r="127" spans="1:24" ht="17.399999999999999" x14ac:dyDescent="0.3">
      <c r="A127" s="11">
        <v>45174</v>
      </c>
      <c r="B127" s="12">
        <v>251101</v>
      </c>
      <c r="C127" s="12" t="s">
        <v>343</v>
      </c>
      <c r="D127" s="12" t="s">
        <v>344</v>
      </c>
      <c r="E127" s="12" t="s">
        <v>345</v>
      </c>
      <c r="F127" s="12" t="s">
        <v>346</v>
      </c>
      <c r="G127" s="12" t="s">
        <v>347</v>
      </c>
      <c r="H127" s="12">
        <v>1.98</v>
      </c>
      <c r="I127" s="12">
        <v>22.02</v>
      </c>
      <c r="J127" s="12">
        <v>0.2</v>
      </c>
      <c r="K127" s="12">
        <v>1.78</v>
      </c>
      <c r="L127" s="12">
        <v>0.18</v>
      </c>
      <c r="M127" s="12">
        <v>6</v>
      </c>
      <c r="N127" s="12">
        <v>0</v>
      </c>
      <c r="O127" s="12">
        <v>0</v>
      </c>
      <c r="P127" s="12">
        <v>0</v>
      </c>
      <c r="Q127" s="12">
        <v>0</v>
      </c>
      <c r="R127" s="12">
        <v>13</v>
      </c>
      <c r="S127" s="12">
        <v>0</v>
      </c>
      <c r="T127" s="12">
        <v>1</v>
      </c>
      <c r="U127">
        <f t="shared" si="4"/>
        <v>919.88000000000022</v>
      </c>
      <c r="V127" s="23">
        <f>'Listado Equipos'!$B$10-W127</f>
        <v>41226.85</v>
      </c>
      <c r="W127">
        <f t="shared" si="3"/>
        <v>1516.15</v>
      </c>
      <c r="X127">
        <f t="shared" si="5"/>
        <v>127</v>
      </c>
    </row>
    <row r="128" spans="1:24" ht="17.399999999999999" x14ac:dyDescent="0.3">
      <c r="A128" s="11">
        <v>45175</v>
      </c>
      <c r="B128" s="12">
        <v>251101</v>
      </c>
      <c r="C128" s="12" t="s">
        <v>343</v>
      </c>
      <c r="D128" s="12" t="s">
        <v>344</v>
      </c>
      <c r="E128" s="12" t="s">
        <v>345</v>
      </c>
      <c r="F128" s="12" t="s">
        <v>346</v>
      </c>
      <c r="G128" s="12" t="s">
        <v>347</v>
      </c>
      <c r="H128" s="12">
        <v>0.1</v>
      </c>
      <c r="I128" s="12">
        <v>23.9</v>
      </c>
      <c r="J128" s="12">
        <v>0</v>
      </c>
      <c r="K128" s="12">
        <v>0.1</v>
      </c>
      <c r="L128" s="12">
        <v>0</v>
      </c>
      <c r="M128" s="12">
        <v>0</v>
      </c>
      <c r="N128" s="12">
        <v>0</v>
      </c>
      <c r="O128" s="12">
        <v>0</v>
      </c>
      <c r="P128" s="12">
        <v>0</v>
      </c>
      <c r="Q128" s="12">
        <v>0</v>
      </c>
      <c r="R128" s="12">
        <v>0</v>
      </c>
      <c r="S128" s="12">
        <v>0</v>
      </c>
      <c r="T128" s="12">
        <v>0</v>
      </c>
      <c r="U128">
        <f t="shared" si="4"/>
        <v>919.98000000000025</v>
      </c>
      <c r="V128" s="23">
        <f>'Listado Equipos'!$B$10-W128</f>
        <v>41228.32</v>
      </c>
      <c r="W128">
        <f t="shared" si="3"/>
        <v>1514.68</v>
      </c>
      <c r="X128">
        <f t="shared" si="5"/>
        <v>128</v>
      </c>
    </row>
    <row r="129" spans="1:24" ht="17.399999999999999" x14ac:dyDescent="0.3">
      <c r="A129" s="11">
        <v>45176</v>
      </c>
      <c r="B129" s="12">
        <v>251101</v>
      </c>
      <c r="C129" s="12" t="s">
        <v>343</v>
      </c>
      <c r="D129" s="12" t="s">
        <v>344</v>
      </c>
      <c r="E129" s="12" t="s">
        <v>345</v>
      </c>
      <c r="F129" s="12" t="s">
        <v>346</v>
      </c>
      <c r="G129" s="12" t="s">
        <v>347</v>
      </c>
      <c r="H129" s="12">
        <v>0.72</v>
      </c>
      <c r="I129" s="12">
        <v>23.28</v>
      </c>
      <c r="J129" s="12">
        <v>0.05</v>
      </c>
      <c r="K129" s="12">
        <v>0.67</v>
      </c>
      <c r="L129" s="12">
        <v>0</v>
      </c>
      <c r="M129" s="12">
        <v>0</v>
      </c>
      <c r="N129" s="12">
        <v>0</v>
      </c>
      <c r="O129" s="12">
        <v>0</v>
      </c>
      <c r="P129" s="12">
        <v>0</v>
      </c>
      <c r="Q129" s="12">
        <v>0</v>
      </c>
      <c r="R129" s="12">
        <v>2</v>
      </c>
      <c r="S129" s="12">
        <v>0</v>
      </c>
      <c r="T129" s="12">
        <v>0</v>
      </c>
      <c r="U129">
        <f t="shared" si="4"/>
        <v>920.70000000000027</v>
      </c>
      <c r="V129" s="23">
        <f>'Listado Equipos'!$B$10-W129</f>
        <v>41228.32</v>
      </c>
      <c r="W129">
        <f t="shared" si="3"/>
        <v>1514.68</v>
      </c>
      <c r="X129">
        <f t="shared" si="5"/>
        <v>129</v>
      </c>
    </row>
    <row r="130" spans="1:24" ht="17.399999999999999" x14ac:dyDescent="0.3">
      <c r="A130" s="11">
        <v>45177</v>
      </c>
      <c r="B130" s="12">
        <v>251101</v>
      </c>
      <c r="C130" s="12" t="s">
        <v>343</v>
      </c>
      <c r="D130" s="12" t="s">
        <v>344</v>
      </c>
      <c r="E130" s="12" t="s">
        <v>345</v>
      </c>
      <c r="F130" s="12" t="s">
        <v>346</v>
      </c>
      <c r="G130" s="12" t="s">
        <v>347</v>
      </c>
      <c r="H130" s="12">
        <v>3.03</v>
      </c>
      <c r="I130" s="12">
        <v>20.97</v>
      </c>
      <c r="J130" s="12">
        <v>0.22</v>
      </c>
      <c r="K130" s="12">
        <v>2.82</v>
      </c>
      <c r="L130" s="12">
        <v>0.23</v>
      </c>
      <c r="M130" s="12">
        <v>6</v>
      </c>
      <c r="N130" s="12">
        <v>0</v>
      </c>
      <c r="O130" s="12">
        <v>0</v>
      </c>
      <c r="P130" s="12">
        <v>0</v>
      </c>
      <c r="Q130" s="12">
        <v>0</v>
      </c>
      <c r="R130" s="12">
        <v>28</v>
      </c>
      <c r="S130" s="12">
        <v>0</v>
      </c>
      <c r="T130" s="12">
        <v>2</v>
      </c>
      <c r="U130">
        <f t="shared" si="4"/>
        <v>923.73000000000025</v>
      </c>
      <c r="V130" s="23">
        <f>'Listado Equipos'!$B$10-W130</f>
        <v>41228.32</v>
      </c>
      <c r="W130">
        <f t="shared" ref="W130:W193" si="6">LARGE($U$2:$U$322,X130-1)</f>
        <v>1514.68</v>
      </c>
      <c r="X130">
        <f t="shared" si="5"/>
        <v>130</v>
      </c>
    </row>
    <row r="131" spans="1:24" ht="17.399999999999999" x14ac:dyDescent="0.3">
      <c r="A131" s="11">
        <v>45178</v>
      </c>
      <c r="B131" s="12">
        <v>251101</v>
      </c>
      <c r="C131" s="12" t="s">
        <v>343</v>
      </c>
      <c r="D131" s="12" t="s">
        <v>344</v>
      </c>
      <c r="E131" s="12" t="s">
        <v>345</v>
      </c>
      <c r="F131" s="12" t="s">
        <v>346</v>
      </c>
      <c r="G131" s="12" t="s">
        <v>347</v>
      </c>
      <c r="H131" s="12">
        <v>0.33</v>
      </c>
      <c r="I131" s="12">
        <v>23.67</v>
      </c>
      <c r="J131" s="12">
        <v>0.1</v>
      </c>
      <c r="K131" s="12">
        <v>0.23</v>
      </c>
      <c r="L131" s="12">
        <v>0.2</v>
      </c>
      <c r="M131" s="12">
        <v>0</v>
      </c>
      <c r="N131" s="12">
        <v>0</v>
      </c>
      <c r="O131" s="12">
        <v>0</v>
      </c>
      <c r="P131" s="12">
        <v>0</v>
      </c>
      <c r="Q131" s="12">
        <v>0</v>
      </c>
      <c r="R131" s="12">
        <v>1</v>
      </c>
      <c r="S131" s="12">
        <v>0</v>
      </c>
      <c r="T131" s="12">
        <v>0</v>
      </c>
      <c r="U131">
        <f t="shared" si="4"/>
        <v>924.06000000000029</v>
      </c>
      <c r="V131" s="23">
        <f>'Listado Equipos'!$B$10-W131</f>
        <v>41234.65</v>
      </c>
      <c r="W131">
        <f t="shared" si="6"/>
        <v>1508.3500000000001</v>
      </c>
      <c r="X131">
        <f t="shared" si="5"/>
        <v>131</v>
      </c>
    </row>
    <row r="132" spans="1:24" ht="17.399999999999999" x14ac:dyDescent="0.3">
      <c r="A132" s="11">
        <v>45179</v>
      </c>
      <c r="B132" s="12">
        <v>251101</v>
      </c>
      <c r="C132" s="12" t="s">
        <v>343</v>
      </c>
      <c r="D132" s="12" t="s">
        <v>344</v>
      </c>
      <c r="E132" s="12" t="s">
        <v>345</v>
      </c>
      <c r="F132" s="12" t="s">
        <v>346</v>
      </c>
      <c r="G132" s="12" t="s">
        <v>347</v>
      </c>
      <c r="H132" s="12">
        <v>0</v>
      </c>
      <c r="I132" s="12">
        <v>24</v>
      </c>
      <c r="J132" s="12">
        <v>0</v>
      </c>
      <c r="K132" s="12">
        <v>0</v>
      </c>
      <c r="L132" s="12">
        <v>0</v>
      </c>
      <c r="M132" s="12">
        <v>0</v>
      </c>
      <c r="N132" s="12">
        <v>0</v>
      </c>
      <c r="O132" s="12">
        <v>0</v>
      </c>
      <c r="P132" s="12">
        <v>0</v>
      </c>
      <c r="Q132" s="12">
        <v>0</v>
      </c>
      <c r="R132" s="12">
        <v>0</v>
      </c>
      <c r="S132" s="12">
        <v>0</v>
      </c>
      <c r="T132" s="12">
        <v>0</v>
      </c>
      <c r="U132">
        <f t="shared" ref="U132:U195" si="7">H132+U131</f>
        <v>924.06000000000029</v>
      </c>
      <c r="V132" s="23">
        <f>'Listado Equipos'!$B$10-W132</f>
        <v>41243.599999999999</v>
      </c>
      <c r="W132">
        <f t="shared" si="6"/>
        <v>1499.4</v>
      </c>
      <c r="X132">
        <f t="shared" ref="X132:X195" si="8">X131+1</f>
        <v>132</v>
      </c>
    </row>
    <row r="133" spans="1:24" ht="17.399999999999999" x14ac:dyDescent="0.3">
      <c r="A133" s="11">
        <v>45180</v>
      </c>
      <c r="B133" s="12">
        <v>251101</v>
      </c>
      <c r="C133" s="12" t="s">
        <v>343</v>
      </c>
      <c r="D133" s="12" t="s">
        <v>344</v>
      </c>
      <c r="E133" s="12" t="s">
        <v>345</v>
      </c>
      <c r="F133" s="12" t="s">
        <v>346</v>
      </c>
      <c r="G133" s="12" t="s">
        <v>347</v>
      </c>
      <c r="H133" s="12">
        <v>0</v>
      </c>
      <c r="I133" s="12">
        <v>24</v>
      </c>
      <c r="J133" s="12">
        <v>0</v>
      </c>
      <c r="K133" s="12">
        <v>0</v>
      </c>
      <c r="L133" s="12">
        <v>0</v>
      </c>
      <c r="M133" s="12">
        <v>0</v>
      </c>
      <c r="N133" s="12">
        <v>0</v>
      </c>
      <c r="O133" s="12">
        <v>0</v>
      </c>
      <c r="P133" s="12">
        <v>0</v>
      </c>
      <c r="Q133" s="12">
        <v>0</v>
      </c>
      <c r="R133" s="12">
        <v>0</v>
      </c>
      <c r="S133" s="12">
        <v>0</v>
      </c>
      <c r="T133" s="12">
        <v>0</v>
      </c>
      <c r="U133">
        <f t="shared" si="7"/>
        <v>924.06000000000029</v>
      </c>
      <c r="V133" s="23">
        <f>'Listado Equipos'!$B$10-W133</f>
        <v>41251.949999999997</v>
      </c>
      <c r="W133">
        <f t="shared" si="6"/>
        <v>1491.0500000000002</v>
      </c>
      <c r="X133">
        <f t="shared" si="8"/>
        <v>133</v>
      </c>
    </row>
    <row r="134" spans="1:24" ht="17.399999999999999" x14ac:dyDescent="0.3">
      <c r="A134" s="11">
        <v>45181</v>
      </c>
      <c r="B134" s="12">
        <v>251101</v>
      </c>
      <c r="C134" s="12" t="s">
        <v>343</v>
      </c>
      <c r="D134" s="12" t="s">
        <v>344</v>
      </c>
      <c r="E134" s="12" t="s">
        <v>345</v>
      </c>
      <c r="F134" s="12" t="s">
        <v>346</v>
      </c>
      <c r="G134" s="12" t="s">
        <v>347</v>
      </c>
      <c r="H134" s="12">
        <v>0.62</v>
      </c>
      <c r="I134" s="12">
        <v>23.38</v>
      </c>
      <c r="J134" s="12">
        <v>0.15</v>
      </c>
      <c r="K134" s="12">
        <v>0.47</v>
      </c>
      <c r="L134" s="12">
        <v>0.25</v>
      </c>
      <c r="M134" s="12">
        <v>3</v>
      </c>
      <c r="N134" s="12">
        <v>0</v>
      </c>
      <c r="O134" s="12">
        <v>0</v>
      </c>
      <c r="P134" s="12">
        <v>0</v>
      </c>
      <c r="Q134" s="12">
        <v>0</v>
      </c>
      <c r="R134" s="12">
        <v>4</v>
      </c>
      <c r="S134" s="12">
        <v>0</v>
      </c>
      <c r="T134" s="12">
        <v>1</v>
      </c>
      <c r="U134">
        <f t="shared" si="7"/>
        <v>924.68000000000029</v>
      </c>
      <c r="V134" s="23">
        <f>'Listado Equipos'!$B$10-W134</f>
        <v>41257.199999999997</v>
      </c>
      <c r="W134">
        <f t="shared" si="6"/>
        <v>1485.8000000000002</v>
      </c>
      <c r="X134">
        <f t="shared" si="8"/>
        <v>134</v>
      </c>
    </row>
    <row r="135" spans="1:24" ht="17.399999999999999" x14ac:dyDescent="0.3">
      <c r="A135" s="11">
        <v>45182</v>
      </c>
      <c r="B135" s="12">
        <v>251101</v>
      </c>
      <c r="C135" s="12" t="s">
        <v>343</v>
      </c>
      <c r="D135" s="12" t="s">
        <v>344</v>
      </c>
      <c r="E135" s="12" t="s">
        <v>345</v>
      </c>
      <c r="F135" s="12" t="s">
        <v>346</v>
      </c>
      <c r="G135" s="12" t="s">
        <v>347</v>
      </c>
      <c r="H135" s="12">
        <v>0.28000000000000003</v>
      </c>
      <c r="I135" s="12">
        <v>23.72</v>
      </c>
      <c r="J135" s="12">
        <v>0.02</v>
      </c>
      <c r="K135" s="12">
        <v>0.27</v>
      </c>
      <c r="L135" s="12">
        <v>0</v>
      </c>
      <c r="M135" s="12">
        <v>0</v>
      </c>
      <c r="N135" s="12">
        <v>0</v>
      </c>
      <c r="O135" s="12">
        <v>0</v>
      </c>
      <c r="P135" s="12">
        <v>0</v>
      </c>
      <c r="Q135" s="12">
        <v>0</v>
      </c>
      <c r="R135" s="12">
        <v>1</v>
      </c>
      <c r="S135" s="12">
        <v>0</v>
      </c>
      <c r="T135" s="12">
        <v>0</v>
      </c>
      <c r="U135">
        <f t="shared" si="7"/>
        <v>924.96000000000026</v>
      </c>
      <c r="V135" s="23">
        <f>'Listado Equipos'!$B$10-W135</f>
        <v>41266.629999999997</v>
      </c>
      <c r="W135">
        <f t="shared" si="6"/>
        <v>1476.3700000000001</v>
      </c>
      <c r="X135">
        <f t="shared" si="8"/>
        <v>135</v>
      </c>
    </row>
    <row r="136" spans="1:24" ht="17.399999999999999" x14ac:dyDescent="0.3">
      <c r="A136" s="11">
        <v>45183</v>
      </c>
      <c r="B136" s="12">
        <v>251101</v>
      </c>
      <c r="C136" s="12" t="s">
        <v>343</v>
      </c>
      <c r="D136" s="12" t="s">
        <v>344</v>
      </c>
      <c r="E136" s="12" t="s">
        <v>345</v>
      </c>
      <c r="F136" s="12" t="s">
        <v>346</v>
      </c>
      <c r="G136" s="12" t="s">
        <v>347</v>
      </c>
      <c r="H136" s="12">
        <v>0</v>
      </c>
      <c r="I136" s="12">
        <v>24</v>
      </c>
      <c r="J136" s="12">
        <v>0</v>
      </c>
      <c r="K136" s="12">
        <v>0</v>
      </c>
      <c r="L136" s="12">
        <v>0</v>
      </c>
      <c r="M136" s="12">
        <v>0</v>
      </c>
      <c r="N136" s="12">
        <v>0</v>
      </c>
      <c r="O136" s="12">
        <v>0</v>
      </c>
      <c r="P136" s="12">
        <v>0</v>
      </c>
      <c r="Q136" s="12">
        <v>0</v>
      </c>
      <c r="R136" s="12">
        <v>0</v>
      </c>
      <c r="S136" s="12">
        <v>0</v>
      </c>
      <c r="T136" s="12">
        <v>0</v>
      </c>
      <c r="U136">
        <f t="shared" si="7"/>
        <v>924.96000000000026</v>
      </c>
      <c r="V136" s="23">
        <f>'Listado Equipos'!$B$10-W136</f>
        <v>41270.28</v>
      </c>
      <c r="W136">
        <f t="shared" si="6"/>
        <v>1472.72</v>
      </c>
      <c r="X136">
        <f t="shared" si="8"/>
        <v>136</v>
      </c>
    </row>
    <row r="137" spans="1:24" ht="17.399999999999999" x14ac:dyDescent="0.3">
      <c r="A137" s="11">
        <v>45184</v>
      </c>
      <c r="B137" s="12">
        <v>251101</v>
      </c>
      <c r="C137" s="12" t="s">
        <v>343</v>
      </c>
      <c r="D137" s="12" t="s">
        <v>344</v>
      </c>
      <c r="E137" s="12" t="s">
        <v>345</v>
      </c>
      <c r="F137" s="12" t="s">
        <v>346</v>
      </c>
      <c r="G137" s="12" t="s">
        <v>347</v>
      </c>
      <c r="H137" s="12">
        <v>5.53</v>
      </c>
      <c r="I137" s="12">
        <v>18.47</v>
      </c>
      <c r="J137" s="12">
        <v>3.58</v>
      </c>
      <c r="K137" s="12">
        <v>1.95</v>
      </c>
      <c r="L137" s="12">
        <v>13.65</v>
      </c>
      <c r="M137" s="12">
        <v>4</v>
      </c>
      <c r="N137" s="12">
        <v>0</v>
      </c>
      <c r="O137" s="12">
        <v>12</v>
      </c>
      <c r="P137" s="12">
        <v>2</v>
      </c>
      <c r="Q137" s="12">
        <v>1</v>
      </c>
      <c r="R137" s="12">
        <v>14</v>
      </c>
      <c r="S137" s="12">
        <v>13</v>
      </c>
      <c r="T137" s="12">
        <v>1</v>
      </c>
      <c r="U137">
        <f t="shared" si="7"/>
        <v>930.49000000000024</v>
      </c>
      <c r="V137" s="23">
        <f>'Listado Equipos'!$B$10-W137</f>
        <v>41273.51</v>
      </c>
      <c r="W137">
        <f t="shared" si="6"/>
        <v>1469.49</v>
      </c>
      <c r="X137">
        <f t="shared" si="8"/>
        <v>137</v>
      </c>
    </row>
    <row r="138" spans="1:24" ht="17.399999999999999" x14ac:dyDescent="0.3">
      <c r="A138" s="11">
        <v>45185</v>
      </c>
      <c r="B138" s="12">
        <v>251101</v>
      </c>
      <c r="C138" s="12" t="s">
        <v>343</v>
      </c>
      <c r="D138" s="12" t="s">
        <v>344</v>
      </c>
      <c r="E138" s="12" t="s">
        <v>345</v>
      </c>
      <c r="F138" s="12" t="s">
        <v>346</v>
      </c>
      <c r="G138" s="12" t="s">
        <v>347</v>
      </c>
      <c r="H138" s="12">
        <v>3.67</v>
      </c>
      <c r="I138" s="12">
        <v>20.329999999999998</v>
      </c>
      <c r="J138" s="12">
        <v>2.17</v>
      </c>
      <c r="K138" s="12">
        <v>1.5</v>
      </c>
      <c r="L138" s="12">
        <v>6.9</v>
      </c>
      <c r="M138" s="12">
        <v>4</v>
      </c>
      <c r="N138" s="12">
        <v>0</v>
      </c>
      <c r="O138" s="12">
        <v>6</v>
      </c>
      <c r="P138" s="12">
        <v>3</v>
      </c>
      <c r="Q138" s="12">
        <v>2</v>
      </c>
      <c r="R138" s="12">
        <v>8</v>
      </c>
      <c r="S138" s="12">
        <v>7</v>
      </c>
      <c r="T138" s="12">
        <v>1</v>
      </c>
      <c r="U138">
        <f t="shared" si="7"/>
        <v>934.1600000000002</v>
      </c>
      <c r="V138" s="23">
        <f>'Listado Equipos'!$B$10-W138</f>
        <v>41286.129999999997</v>
      </c>
      <c r="W138">
        <f t="shared" si="6"/>
        <v>1456.8700000000001</v>
      </c>
      <c r="X138">
        <f t="shared" si="8"/>
        <v>138</v>
      </c>
    </row>
    <row r="139" spans="1:24" ht="17.399999999999999" x14ac:dyDescent="0.3">
      <c r="A139" s="11">
        <v>45186</v>
      </c>
      <c r="B139" s="12">
        <v>251101</v>
      </c>
      <c r="C139" s="12" t="s">
        <v>343</v>
      </c>
      <c r="D139" s="12" t="s">
        <v>344</v>
      </c>
      <c r="E139" s="12" t="s">
        <v>345</v>
      </c>
      <c r="F139" s="12" t="s">
        <v>346</v>
      </c>
      <c r="G139" s="12" t="s">
        <v>347</v>
      </c>
      <c r="H139" s="12">
        <v>0.02</v>
      </c>
      <c r="I139" s="12">
        <v>23.98</v>
      </c>
      <c r="J139" s="12">
        <v>0</v>
      </c>
      <c r="K139" s="12">
        <v>0.02</v>
      </c>
      <c r="L139" s="12">
        <v>0</v>
      </c>
      <c r="M139" s="12">
        <v>0</v>
      </c>
      <c r="N139" s="12">
        <v>0</v>
      </c>
      <c r="O139" s="12">
        <v>0</v>
      </c>
      <c r="P139" s="12">
        <v>0</v>
      </c>
      <c r="Q139" s="12">
        <v>0</v>
      </c>
      <c r="R139" s="12">
        <v>0</v>
      </c>
      <c r="S139" s="12">
        <v>0</v>
      </c>
      <c r="T139" s="12">
        <v>0</v>
      </c>
      <c r="U139">
        <f t="shared" si="7"/>
        <v>934.18000000000018</v>
      </c>
      <c r="V139" s="23">
        <f>'Listado Equipos'!$B$10-W139</f>
        <v>41298.65</v>
      </c>
      <c r="W139">
        <f t="shared" si="6"/>
        <v>1444.3500000000001</v>
      </c>
      <c r="X139">
        <f t="shared" si="8"/>
        <v>139</v>
      </c>
    </row>
    <row r="140" spans="1:24" ht="17.399999999999999" x14ac:dyDescent="0.3">
      <c r="A140" s="11">
        <v>45187</v>
      </c>
      <c r="B140" s="12">
        <v>251101</v>
      </c>
      <c r="C140" s="12" t="s">
        <v>343</v>
      </c>
      <c r="D140" s="12" t="s">
        <v>344</v>
      </c>
      <c r="E140" s="12" t="s">
        <v>345</v>
      </c>
      <c r="F140" s="12" t="s">
        <v>346</v>
      </c>
      <c r="G140" s="12" t="s">
        <v>347</v>
      </c>
      <c r="H140" s="12">
        <v>14.33</v>
      </c>
      <c r="I140" s="12">
        <v>9.67</v>
      </c>
      <c r="J140" s="12">
        <v>11.5</v>
      </c>
      <c r="K140" s="12">
        <v>2.83</v>
      </c>
      <c r="L140" s="12">
        <v>28.5</v>
      </c>
      <c r="M140" s="12">
        <v>5</v>
      </c>
      <c r="N140" s="12">
        <v>0</v>
      </c>
      <c r="O140" s="12">
        <v>28</v>
      </c>
      <c r="P140" s="12">
        <v>1</v>
      </c>
      <c r="Q140" s="12">
        <v>0</v>
      </c>
      <c r="R140" s="12">
        <v>3</v>
      </c>
      <c r="S140" s="12">
        <v>32</v>
      </c>
      <c r="T140" s="12">
        <v>0</v>
      </c>
      <c r="U140">
        <f t="shared" si="7"/>
        <v>948.51000000000022</v>
      </c>
      <c r="V140" s="23">
        <f>'Listado Equipos'!$B$10-W140</f>
        <v>41314.120000000003</v>
      </c>
      <c r="W140">
        <f t="shared" si="6"/>
        <v>1428.88</v>
      </c>
      <c r="X140">
        <f t="shared" si="8"/>
        <v>140</v>
      </c>
    </row>
    <row r="141" spans="1:24" ht="17.399999999999999" x14ac:dyDescent="0.3">
      <c r="A141" s="11">
        <v>45188</v>
      </c>
      <c r="B141" s="12">
        <v>251101</v>
      </c>
      <c r="C141" s="12" t="s">
        <v>343</v>
      </c>
      <c r="D141" s="12" t="s">
        <v>344</v>
      </c>
      <c r="E141" s="12" t="s">
        <v>345</v>
      </c>
      <c r="F141" s="12" t="s">
        <v>346</v>
      </c>
      <c r="G141" s="12" t="s">
        <v>347</v>
      </c>
      <c r="H141" s="12">
        <v>16.3</v>
      </c>
      <c r="I141" s="12">
        <v>7.7</v>
      </c>
      <c r="J141" s="12">
        <v>13.98</v>
      </c>
      <c r="K141" s="12">
        <v>2.3199999999999998</v>
      </c>
      <c r="L141" s="12">
        <v>36.72</v>
      </c>
      <c r="M141" s="12">
        <v>5</v>
      </c>
      <c r="N141" s="12">
        <v>0</v>
      </c>
      <c r="O141" s="12">
        <v>53</v>
      </c>
      <c r="P141" s="12">
        <v>4</v>
      </c>
      <c r="Q141" s="12">
        <v>0</v>
      </c>
      <c r="R141" s="12">
        <v>2</v>
      </c>
      <c r="S141" s="12">
        <v>58</v>
      </c>
      <c r="T141" s="12">
        <v>0</v>
      </c>
      <c r="U141">
        <f t="shared" si="7"/>
        <v>964.81000000000017</v>
      </c>
      <c r="V141" s="23">
        <f>'Listado Equipos'!$B$10-W141</f>
        <v>41332.620000000003</v>
      </c>
      <c r="W141">
        <f t="shared" si="6"/>
        <v>1410.38</v>
      </c>
      <c r="X141">
        <f t="shared" si="8"/>
        <v>141</v>
      </c>
    </row>
    <row r="142" spans="1:24" ht="17.399999999999999" x14ac:dyDescent="0.3">
      <c r="A142" s="11">
        <v>45189</v>
      </c>
      <c r="B142" s="12">
        <v>251101</v>
      </c>
      <c r="C142" s="12" t="s">
        <v>343</v>
      </c>
      <c r="D142" s="12" t="s">
        <v>344</v>
      </c>
      <c r="E142" s="12" t="s">
        <v>345</v>
      </c>
      <c r="F142" s="12" t="s">
        <v>346</v>
      </c>
      <c r="G142" s="12" t="s">
        <v>347</v>
      </c>
      <c r="H142" s="12">
        <v>10.029999999999999</v>
      </c>
      <c r="I142" s="12">
        <v>13.97</v>
      </c>
      <c r="J142" s="12">
        <v>9.0299999999999994</v>
      </c>
      <c r="K142" s="12">
        <v>1</v>
      </c>
      <c r="L142" s="12">
        <v>29.76</v>
      </c>
      <c r="M142" s="12">
        <v>4</v>
      </c>
      <c r="N142" s="12">
        <v>0</v>
      </c>
      <c r="O142" s="12">
        <v>61</v>
      </c>
      <c r="P142" s="12">
        <v>4</v>
      </c>
      <c r="Q142" s="12">
        <v>0</v>
      </c>
      <c r="R142" s="12">
        <v>1</v>
      </c>
      <c r="S142" s="12">
        <v>66</v>
      </c>
      <c r="T142" s="12">
        <v>0</v>
      </c>
      <c r="U142">
        <f t="shared" si="7"/>
        <v>974.84000000000015</v>
      </c>
      <c r="V142" s="23">
        <f>'Listado Equipos'!$B$10-W142</f>
        <v>41352.300000000003</v>
      </c>
      <c r="W142">
        <f t="shared" si="6"/>
        <v>1390.7</v>
      </c>
      <c r="X142">
        <f t="shared" si="8"/>
        <v>142</v>
      </c>
    </row>
    <row r="143" spans="1:24" ht="17.399999999999999" x14ac:dyDescent="0.3">
      <c r="A143" s="11">
        <v>45190</v>
      </c>
      <c r="B143" s="12">
        <v>251101</v>
      </c>
      <c r="C143" s="12" t="s">
        <v>343</v>
      </c>
      <c r="D143" s="12" t="s">
        <v>344</v>
      </c>
      <c r="E143" s="12" t="s">
        <v>345</v>
      </c>
      <c r="F143" s="12" t="s">
        <v>346</v>
      </c>
      <c r="G143" s="12" t="s">
        <v>347</v>
      </c>
      <c r="H143" s="12">
        <v>18.72</v>
      </c>
      <c r="I143" s="12">
        <v>5.28</v>
      </c>
      <c r="J143" s="12">
        <v>17.53</v>
      </c>
      <c r="K143" s="12">
        <v>1.18</v>
      </c>
      <c r="L143" s="12">
        <v>57.19</v>
      </c>
      <c r="M143" s="12">
        <v>4</v>
      </c>
      <c r="N143" s="12">
        <v>0</v>
      </c>
      <c r="O143" s="12">
        <v>75</v>
      </c>
      <c r="P143" s="12">
        <v>5</v>
      </c>
      <c r="Q143" s="12">
        <v>1</v>
      </c>
      <c r="R143" s="12">
        <v>5</v>
      </c>
      <c r="S143" s="12">
        <v>84</v>
      </c>
      <c r="T143" s="12">
        <v>0</v>
      </c>
      <c r="U143">
        <f t="shared" si="7"/>
        <v>993.56000000000017</v>
      </c>
      <c r="V143" s="23">
        <f>'Listado Equipos'!$B$10-W143</f>
        <v>41371.370000000003</v>
      </c>
      <c r="W143">
        <f t="shared" si="6"/>
        <v>1371.63</v>
      </c>
      <c r="X143">
        <f t="shared" si="8"/>
        <v>143</v>
      </c>
    </row>
    <row r="144" spans="1:24" ht="17.399999999999999" x14ac:dyDescent="0.3">
      <c r="A144" s="11">
        <v>45191</v>
      </c>
      <c r="B144" s="12">
        <v>251101</v>
      </c>
      <c r="C144" s="12" t="s">
        <v>343</v>
      </c>
      <c r="D144" s="12" t="s">
        <v>344</v>
      </c>
      <c r="E144" s="12" t="s">
        <v>345</v>
      </c>
      <c r="F144" s="12" t="s">
        <v>346</v>
      </c>
      <c r="G144" s="12" t="s">
        <v>347</v>
      </c>
      <c r="H144" s="12">
        <v>16.899999999999999</v>
      </c>
      <c r="I144" s="12">
        <v>7.1</v>
      </c>
      <c r="J144" s="12">
        <v>14.58</v>
      </c>
      <c r="K144" s="12">
        <v>2.3199999999999998</v>
      </c>
      <c r="L144" s="12">
        <v>46.82</v>
      </c>
      <c r="M144" s="12">
        <v>5</v>
      </c>
      <c r="N144" s="12">
        <v>0</v>
      </c>
      <c r="O144" s="12">
        <v>41</v>
      </c>
      <c r="P144" s="12">
        <v>5</v>
      </c>
      <c r="Q144" s="12">
        <v>0</v>
      </c>
      <c r="R144" s="12">
        <v>5</v>
      </c>
      <c r="S144" s="12">
        <v>42</v>
      </c>
      <c r="T144" s="12">
        <v>0</v>
      </c>
      <c r="U144">
        <f t="shared" si="7"/>
        <v>1010.4600000000002</v>
      </c>
      <c r="V144" s="23">
        <f>'Listado Equipos'!$B$10-W144</f>
        <v>41379.79</v>
      </c>
      <c r="W144">
        <f t="shared" si="6"/>
        <v>1363.21</v>
      </c>
      <c r="X144">
        <f t="shared" si="8"/>
        <v>144</v>
      </c>
    </row>
    <row r="145" spans="1:24" ht="17.399999999999999" x14ac:dyDescent="0.3">
      <c r="A145" s="11">
        <v>45192</v>
      </c>
      <c r="B145" s="12">
        <v>251101</v>
      </c>
      <c r="C145" s="12" t="s">
        <v>343</v>
      </c>
      <c r="D145" s="12" t="s">
        <v>344</v>
      </c>
      <c r="E145" s="12" t="s">
        <v>345</v>
      </c>
      <c r="F145" s="12" t="s">
        <v>346</v>
      </c>
      <c r="G145" s="12" t="s">
        <v>347</v>
      </c>
      <c r="H145" s="12">
        <v>9.8800000000000008</v>
      </c>
      <c r="I145" s="12">
        <v>14.12</v>
      </c>
      <c r="J145" s="12">
        <v>8.83</v>
      </c>
      <c r="K145" s="12">
        <v>1.05</v>
      </c>
      <c r="L145" s="12">
        <v>31.31</v>
      </c>
      <c r="M145" s="12">
        <v>5</v>
      </c>
      <c r="N145" s="12">
        <v>0</v>
      </c>
      <c r="O145" s="12">
        <v>76</v>
      </c>
      <c r="P145" s="12">
        <v>6</v>
      </c>
      <c r="Q145" s="12">
        <v>0</v>
      </c>
      <c r="R145" s="12">
        <v>4</v>
      </c>
      <c r="S145" s="12">
        <v>84</v>
      </c>
      <c r="T145" s="12">
        <v>0</v>
      </c>
      <c r="U145">
        <f t="shared" si="7"/>
        <v>1020.3400000000001</v>
      </c>
      <c r="V145" s="23">
        <f>'Listado Equipos'!$B$10-W145</f>
        <v>41399.32</v>
      </c>
      <c r="W145">
        <f t="shared" si="6"/>
        <v>1343.68</v>
      </c>
      <c r="X145">
        <f t="shared" si="8"/>
        <v>145</v>
      </c>
    </row>
    <row r="146" spans="1:24" ht="17.399999999999999" x14ac:dyDescent="0.3">
      <c r="A146" s="11">
        <v>45193</v>
      </c>
      <c r="B146" s="12">
        <v>251101</v>
      </c>
      <c r="C146" s="12" t="s">
        <v>343</v>
      </c>
      <c r="D146" s="12" t="s">
        <v>344</v>
      </c>
      <c r="E146" s="12" t="s">
        <v>345</v>
      </c>
      <c r="F146" s="12" t="s">
        <v>346</v>
      </c>
      <c r="G146" s="12" t="s">
        <v>347</v>
      </c>
      <c r="H146" s="12">
        <v>0</v>
      </c>
      <c r="I146" s="12">
        <v>24</v>
      </c>
      <c r="J146" s="12">
        <v>0</v>
      </c>
      <c r="K146" s="12">
        <v>0</v>
      </c>
      <c r="L146" s="12">
        <v>0</v>
      </c>
      <c r="M146" s="12">
        <v>0</v>
      </c>
      <c r="N146" s="12">
        <v>0</v>
      </c>
      <c r="O146" s="12">
        <v>0</v>
      </c>
      <c r="P146" s="12">
        <v>0</v>
      </c>
      <c r="Q146" s="12">
        <v>0</v>
      </c>
      <c r="R146" s="12">
        <v>0</v>
      </c>
      <c r="S146" s="12">
        <v>0</v>
      </c>
      <c r="T146" s="12">
        <v>0</v>
      </c>
      <c r="U146">
        <f t="shared" si="7"/>
        <v>1020.3400000000001</v>
      </c>
      <c r="V146" s="23">
        <f>'Listado Equipos'!$B$10-W146</f>
        <v>41420.720000000001</v>
      </c>
      <c r="W146">
        <f t="shared" si="6"/>
        <v>1322.28</v>
      </c>
      <c r="X146">
        <f t="shared" si="8"/>
        <v>146</v>
      </c>
    </row>
    <row r="147" spans="1:24" ht="17.399999999999999" x14ac:dyDescent="0.3">
      <c r="A147" s="11">
        <v>45194</v>
      </c>
      <c r="B147" s="12">
        <v>251101</v>
      </c>
      <c r="C147" s="12" t="s">
        <v>343</v>
      </c>
      <c r="D147" s="12" t="s">
        <v>344</v>
      </c>
      <c r="E147" s="12" t="s">
        <v>345</v>
      </c>
      <c r="F147" s="12" t="s">
        <v>346</v>
      </c>
      <c r="G147" s="12" t="s">
        <v>347</v>
      </c>
      <c r="H147" s="12">
        <v>0</v>
      </c>
      <c r="I147" s="12">
        <v>24</v>
      </c>
      <c r="J147" s="12">
        <v>0</v>
      </c>
      <c r="K147" s="12">
        <v>0</v>
      </c>
      <c r="L147" s="12">
        <v>0</v>
      </c>
      <c r="M147" s="12">
        <v>0</v>
      </c>
      <c r="N147" s="12">
        <v>0</v>
      </c>
      <c r="O147" s="12">
        <v>0</v>
      </c>
      <c r="P147" s="12">
        <v>0</v>
      </c>
      <c r="Q147" s="12">
        <v>0</v>
      </c>
      <c r="R147" s="12">
        <v>0</v>
      </c>
      <c r="S147" s="12">
        <v>0</v>
      </c>
      <c r="T147" s="12">
        <v>0</v>
      </c>
      <c r="U147">
        <f t="shared" si="7"/>
        <v>1020.3400000000001</v>
      </c>
      <c r="V147" s="23">
        <f>'Listado Equipos'!$B$10-W147</f>
        <v>41442.75</v>
      </c>
      <c r="W147">
        <f t="shared" si="6"/>
        <v>1300.25</v>
      </c>
      <c r="X147">
        <f t="shared" si="8"/>
        <v>147</v>
      </c>
    </row>
    <row r="148" spans="1:24" ht="17.399999999999999" x14ac:dyDescent="0.3">
      <c r="A148" s="11">
        <v>45195</v>
      </c>
      <c r="B148" s="12">
        <v>251101</v>
      </c>
      <c r="C148" s="12" t="s">
        <v>343</v>
      </c>
      <c r="D148" s="12" t="s">
        <v>344</v>
      </c>
      <c r="E148" s="12" t="s">
        <v>345</v>
      </c>
      <c r="F148" s="12" t="s">
        <v>346</v>
      </c>
      <c r="G148" s="12" t="s">
        <v>347</v>
      </c>
      <c r="H148" s="12">
        <v>0</v>
      </c>
      <c r="I148" s="12">
        <v>24</v>
      </c>
      <c r="J148" s="12">
        <v>0</v>
      </c>
      <c r="K148" s="12">
        <v>0</v>
      </c>
      <c r="L148" s="12">
        <v>0</v>
      </c>
      <c r="M148" s="12">
        <v>0</v>
      </c>
      <c r="N148" s="12">
        <v>0</v>
      </c>
      <c r="O148" s="12">
        <v>0</v>
      </c>
      <c r="P148" s="12">
        <v>0</v>
      </c>
      <c r="Q148" s="12">
        <v>0</v>
      </c>
      <c r="R148" s="12">
        <v>0</v>
      </c>
      <c r="S148" s="12">
        <v>0</v>
      </c>
      <c r="T148" s="12">
        <v>0</v>
      </c>
      <c r="U148">
        <f t="shared" si="7"/>
        <v>1020.3400000000001</v>
      </c>
      <c r="V148" s="23">
        <f>'Listado Equipos'!$B$10-W148</f>
        <v>41461.800000000003</v>
      </c>
      <c r="W148">
        <f t="shared" si="6"/>
        <v>1281.2</v>
      </c>
      <c r="X148">
        <f t="shared" si="8"/>
        <v>148</v>
      </c>
    </row>
    <row r="149" spans="1:24" ht="17.399999999999999" x14ac:dyDescent="0.3">
      <c r="A149" s="11">
        <v>45196</v>
      </c>
      <c r="B149" s="12">
        <v>251101</v>
      </c>
      <c r="C149" s="12" t="s">
        <v>343</v>
      </c>
      <c r="D149" s="12" t="s">
        <v>344</v>
      </c>
      <c r="E149" s="12" t="s">
        <v>345</v>
      </c>
      <c r="F149" s="12" t="s">
        <v>346</v>
      </c>
      <c r="G149" s="12" t="s">
        <v>347</v>
      </c>
      <c r="H149" s="12">
        <v>0</v>
      </c>
      <c r="I149" s="12">
        <v>24</v>
      </c>
      <c r="J149" s="12">
        <v>0</v>
      </c>
      <c r="K149" s="12">
        <v>0</v>
      </c>
      <c r="L149" s="12">
        <v>0</v>
      </c>
      <c r="M149" s="12">
        <v>0</v>
      </c>
      <c r="N149" s="12">
        <v>0</v>
      </c>
      <c r="O149" s="12">
        <v>0</v>
      </c>
      <c r="P149" s="12">
        <v>0</v>
      </c>
      <c r="Q149" s="12">
        <v>0</v>
      </c>
      <c r="R149" s="12">
        <v>0</v>
      </c>
      <c r="S149" s="12">
        <v>0</v>
      </c>
      <c r="T149" s="12">
        <v>0</v>
      </c>
      <c r="U149">
        <f t="shared" si="7"/>
        <v>1020.3400000000001</v>
      </c>
      <c r="V149" s="23">
        <f>'Listado Equipos'!$B$10-W149</f>
        <v>41479.58</v>
      </c>
      <c r="W149">
        <f t="shared" si="6"/>
        <v>1263.42</v>
      </c>
      <c r="X149">
        <f t="shared" si="8"/>
        <v>149</v>
      </c>
    </row>
    <row r="150" spans="1:24" ht="17.399999999999999" x14ac:dyDescent="0.3">
      <c r="A150" s="11">
        <v>45197</v>
      </c>
      <c r="B150" s="12">
        <v>251101</v>
      </c>
      <c r="C150" s="12" t="s">
        <v>343</v>
      </c>
      <c r="D150" s="12" t="s">
        <v>344</v>
      </c>
      <c r="E150" s="12" t="s">
        <v>345</v>
      </c>
      <c r="F150" s="12" t="s">
        <v>346</v>
      </c>
      <c r="G150" s="12" t="s">
        <v>347</v>
      </c>
      <c r="H150" s="12">
        <v>6.15</v>
      </c>
      <c r="I150" s="12">
        <v>17.850000000000001</v>
      </c>
      <c r="J150" s="12">
        <v>4.97</v>
      </c>
      <c r="K150" s="12">
        <v>1.18</v>
      </c>
      <c r="L150" s="12">
        <v>14.7</v>
      </c>
      <c r="M150" s="12">
        <v>4</v>
      </c>
      <c r="N150" s="12">
        <v>0</v>
      </c>
      <c r="O150" s="12">
        <v>16</v>
      </c>
      <c r="P150" s="12">
        <v>4</v>
      </c>
      <c r="Q150" s="12">
        <v>1</v>
      </c>
      <c r="R150" s="12">
        <v>3</v>
      </c>
      <c r="S150" s="12">
        <v>19</v>
      </c>
      <c r="T150" s="12">
        <v>0</v>
      </c>
      <c r="U150">
        <f t="shared" si="7"/>
        <v>1026.4900000000002</v>
      </c>
      <c r="V150" s="23">
        <f>'Listado Equipos'!$B$10-W150</f>
        <v>41497.129999999997</v>
      </c>
      <c r="W150">
        <f t="shared" si="6"/>
        <v>1245.8700000000001</v>
      </c>
      <c r="X150">
        <f t="shared" si="8"/>
        <v>150</v>
      </c>
    </row>
    <row r="151" spans="1:24" ht="17.399999999999999" x14ac:dyDescent="0.3">
      <c r="A151" s="11">
        <v>45198</v>
      </c>
      <c r="B151" s="12">
        <v>251101</v>
      </c>
      <c r="C151" s="12" t="s">
        <v>343</v>
      </c>
      <c r="D151" s="12" t="s">
        <v>344</v>
      </c>
      <c r="E151" s="12" t="s">
        <v>345</v>
      </c>
      <c r="F151" s="12" t="s">
        <v>346</v>
      </c>
      <c r="G151" s="12" t="s">
        <v>347</v>
      </c>
      <c r="H151" s="12">
        <v>12.22</v>
      </c>
      <c r="I151" s="12">
        <v>11.78</v>
      </c>
      <c r="J151" s="12">
        <v>10.3</v>
      </c>
      <c r="K151" s="12">
        <v>1.92</v>
      </c>
      <c r="L151" s="12">
        <v>45.05</v>
      </c>
      <c r="M151" s="12">
        <v>6</v>
      </c>
      <c r="N151" s="12">
        <v>0</v>
      </c>
      <c r="O151" s="12">
        <v>162</v>
      </c>
      <c r="P151" s="12">
        <v>26</v>
      </c>
      <c r="Q151" s="12">
        <v>1</v>
      </c>
      <c r="R151" s="12">
        <v>14</v>
      </c>
      <c r="S151" s="12">
        <v>185</v>
      </c>
      <c r="T151" s="12">
        <v>1</v>
      </c>
      <c r="U151">
        <f t="shared" si="7"/>
        <v>1038.7100000000003</v>
      </c>
      <c r="V151" s="23">
        <f>'Listado Equipos'!$B$10-W151</f>
        <v>41500.61</v>
      </c>
      <c r="W151">
        <f t="shared" si="6"/>
        <v>1242.3900000000001</v>
      </c>
      <c r="X151">
        <f t="shared" si="8"/>
        <v>151</v>
      </c>
    </row>
    <row r="152" spans="1:24" ht="17.399999999999999" x14ac:dyDescent="0.3">
      <c r="A152" s="11">
        <v>45199</v>
      </c>
      <c r="B152" s="12">
        <v>251101</v>
      </c>
      <c r="C152" s="12" t="s">
        <v>343</v>
      </c>
      <c r="D152" s="12" t="s">
        <v>344</v>
      </c>
      <c r="E152" s="12" t="s">
        <v>345</v>
      </c>
      <c r="F152" s="12" t="s">
        <v>346</v>
      </c>
      <c r="G152" s="12" t="s">
        <v>347</v>
      </c>
      <c r="H152" s="12">
        <v>13.1</v>
      </c>
      <c r="I152" s="12">
        <v>10.9</v>
      </c>
      <c r="J152" s="12">
        <v>12.1</v>
      </c>
      <c r="K152" s="12">
        <v>1</v>
      </c>
      <c r="L152" s="12">
        <v>46.33</v>
      </c>
      <c r="M152" s="12">
        <v>6</v>
      </c>
      <c r="N152" s="12">
        <v>0</v>
      </c>
      <c r="O152" s="12">
        <v>143</v>
      </c>
      <c r="P152" s="12">
        <v>39</v>
      </c>
      <c r="Q152" s="12">
        <v>3</v>
      </c>
      <c r="R152" s="12">
        <v>1</v>
      </c>
      <c r="S152" s="12">
        <v>174</v>
      </c>
      <c r="T152" s="12">
        <v>0</v>
      </c>
      <c r="U152">
        <f t="shared" si="7"/>
        <v>1051.8100000000002</v>
      </c>
      <c r="V152" s="23">
        <f>'Listado Equipos'!$B$10-W152</f>
        <v>41503.06</v>
      </c>
      <c r="W152">
        <f t="shared" si="6"/>
        <v>1239.94</v>
      </c>
      <c r="X152">
        <f t="shared" si="8"/>
        <v>152</v>
      </c>
    </row>
    <row r="153" spans="1:24" ht="17.399999999999999" x14ac:dyDescent="0.3">
      <c r="A153" s="11">
        <v>45200</v>
      </c>
      <c r="B153" s="12">
        <v>251101</v>
      </c>
      <c r="C153" s="12" t="s">
        <v>343</v>
      </c>
      <c r="D153" s="12" t="s">
        <v>344</v>
      </c>
      <c r="E153" s="12" t="s">
        <v>345</v>
      </c>
      <c r="F153" s="12" t="s">
        <v>346</v>
      </c>
      <c r="G153" s="12" t="s">
        <v>347</v>
      </c>
      <c r="H153" s="12">
        <v>9.48</v>
      </c>
      <c r="I153" s="12">
        <v>14.52</v>
      </c>
      <c r="J153" s="12">
        <v>8.43</v>
      </c>
      <c r="K153" s="12">
        <v>1.05</v>
      </c>
      <c r="L153" s="12">
        <v>29.79</v>
      </c>
      <c r="M153" s="12">
        <v>5</v>
      </c>
      <c r="N153" s="12">
        <v>0</v>
      </c>
      <c r="O153" s="12">
        <v>66</v>
      </c>
      <c r="P153" s="12">
        <v>1</v>
      </c>
      <c r="Q153" s="12">
        <v>0</v>
      </c>
      <c r="R153" s="12">
        <v>5</v>
      </c>
      <c r="S153" s="12">
        <v>83</v>
      </c>
      <c r="T153" s="12">
        <v>1</v>
      </c>
      <c r="U153">
        <f t="shared" si="7"/>
        <v>1061.2900000000002</v>
      </c>
      <c r="V153" s="23">
        <f>'Listado Equipos'!$B$10-W153</f>
        <v>41505.53</v>
      </c>
      <c r="W153">
        <f t="shared" si="6"/>
        <v>1237.47</v>
      </c>
      <c r="X153">
        <f t="shared" si="8"/>
        <v>153</v>
      </c>
    </row>
    <row r="154" spans="1:24" ht="17.399999999999999" x14ac:dyDescent="0.3">
      <c r="A154" s="11">
        <v>45201</v>
      </c>
      <c r="B154" s="12">
        <v>251101</v>
      </c>
      <c r="C154" s="12" t="s">
        <v>343</v>
      </c>
      <c r="D154" s="12" t="s">
        <v>344</v>
      </c>
      <c r="E154" s="12" t="s">
        <v>345</v>
      </c>
      <c r="F154" s="12" t="s">
        <v>346</v>
      </c>
      <c r="G154" s="12" t="s">
        <v>347</v>
      </c>
      <c r="H154" s="12">
        <v>14.72</v>
      </c>
      <c r="I154" s="12">
        <v>9.2799999999999994</v>
      </c>
      <c r="J154" s="12">
        <v>12.67</v>
      </c>
      <c r="K154" s="12">
        <v>2.0499999999999998</v>
      </c>
      <c r="L154" s="12">
        <v>33.270000000000003</v>
      </c>
      <c r="M154" s="12">
        <v>4</v>
      </c>
      <c r="N154" s="12">
        <v>0</v>
      </c>
      <c r="O154" s="12">
        <v>22</v>
      </c>
      <c r="P154" s="12">
        <v>1</v>
      </c>
      <c r="Q154" s="12">
        <v>0</v>
      </c>
      <c r="R154" s="12">
        <v>6</v>
      </c>
      <c r="S154" s="12">
        <v>25</v>
      </c>
      <c r="T154" s="12">
        <v>1</v>
      </c>
      <c r="U154">
        <f t="shared" si="7"/>
        <v>1076.0100000000002</v>
      </c>
      <c r="V154" s="23">
        <f>'Listado Equipos'!$B$10-W154</f>
        <v>41505.980000000003</v>
      </c>
      <c r="W154">
        <f t="shared" si="6"/>
        <v>1237.02</v>
      </c>
      <c r="X154">
        <f t="shared" si="8"/>
        <v>154</v>
      </c>
    </row>
    <row r="155" spans="1:24" ht="17.399999999999999" x14ac:dyDescent="0.3">
      <c r="A155" s="11">
        <v>45202</v>
      </c>
      <c r="B155" s="12">
        <v>251101</v>
      </c>
      <c r="C155" s="12" t="s">
        <v>343</v>
      </c>
      <c r="D155" s="12" t="s">
        <v>344</v>
      </c>
      <c r="E155" s="12" t="s">
        <v>345</v>
      </c>
      <c r="F155" s="12" t="s">
        <v>346</v>
      </c>
      <c r="G155" s="12" t="s">
        <v>347</v>
      </c>
      <c r="H155" s="12">
        <v>3.95</v>
      </c>
      <c r="I155" s="12">
        <v>20.05</v>
      </c>
      <c r="J155" s="12">
        <v>2.7</v>
      </c>
      <c r="K155" s="12">
        <v>1.25</v>
      </c>
      <c r="L155" s="12">
        <v>8.9700000000000006</v>
      </c>
      <c r="M155" s="12">
        <v>5</v>
      </c>
      <c r="N155" s="12">
        <v>0</v>
      </c>
      <c r="O155" s="12">
        <v>10</v>
      </c>
      <c r="P155" s="12">
        <v>2</v>
      </c>
      <c r="Q155" s="12">
        <v>0</v>
      </c>
      <c r="R155" s="12">
        <v>7</v>
      </c>
      <c r="S155" s="12">
        <v>10</v>
      </c>
      <c r="T155" s="12">
        <v>1</v>
      </c>
      <c r="U155">
        <f t="shared" si="7"/>
        <v>1079.9600000000003</v>
      </c>
      <c r="V155" s="23">
        <f>'Listado Equipos'!$B$10-W155</f>
        <v>41505.980000000003</v>
      </c>
      <c r="W155">
        <f t="shared" si="6"/>
        <v>1237.02</v>
      </c>
      <c r="X155">
        <f t="shared" si="8"/>
        <v>155</v>
      </c>
    </row>
    <row r="156" spans="1:24" ht="17.399999999999999" x14ac:dyDescent="0.3">
      <c r="A156" s="11">
        <v>45203</v>
      </c>
      <c r="B156" s="12">
        <v>251101</v>
      </c>
      <c r="C156" s="12" t="s">
        <v>343</v>
      </c>
      <c r="D156" s="12" t="s">
        <v>344</v>
      </c>
      <c r="E156" s="12" t="s">
        <v>345</v>
      </c>
      <c r="F156" s="12" t="s">
        <v>346</v>
      </c>
      <c r="G156" s="12" t="s">
        <v>347</v>
      </c>
      <c r="H156" s="12">
        <v>2.83</v>
      </c>
      <c r="I156" s="12">
        <v>21.17</v>
      </c>
      <c r="J156" s="12">
        <v>1.5</v>
      </c>
      <c r="K156" s="12">
        <v>1.33</v>
      </c>
      <c r="L156" s="12">
        <v>3.87</v>
      </c>
      <c r="M156" s="12">
        <v>5</v>
      </c>
      <c r="N156" s="12">
        <v>0</v>
      </c>
      <c r="O156" s="12">
        <v>6</v>
      </c>
      <c r="P156" s="12">
        <v>0</v>
      </c>
      <c r="Q156" s="12">
        <v>0</v>
      </c>
      <c r="R156" s="12">
        <v>7</v>
      </c>
      <c r="S156" s="12">
        <v>7</v>
      </c>
      <c r="T156" s="12">
        <v>0</v>
      </c>
      <c r="U156">
        <f t="shared" si="7"/>
        <v>1082.7900000000002</v>
      </c>
      <c r="V156" s="23">
        <f>'Listado Equipos'!$B$10-W156</f>
        <v>41506.01</v>
      </c>
      <c r="W156">
        <f t="shared" si="6"/>
        <v>1236.99</v>
      </c>
      <c r="X156">
        <f t="shared" si="8"/>
        <v>156</v>
      </c>
    </row>
    <row r="157" spans="1:24" ht="17.399999999999999" x14ac:dyDescent="0.3">
      <c r="A157" s="11">
        <v>45204</v>
      </c>
      <c r="B157" s="12">
        <v>251101</v>
      </c>
      <c r="C157" s="12" t="s">
        <v>343</v>
      </c>
      <c r="D157" s="12" t="s">
        <v>344</v>
      </c>
      <c r="E157" s="12" t="s">
        <v>345</v>
      </c>
      <c r="F157" s="12" t="s">
        <v>346</v>
      </c>
      <c r="G157" s="12" t="s">
        <v>347</v>
      </c>
      <c r="H157" s="12">
        <v>11.52</v>
      </c>
      <c r="I157" s="12">
        <v>12.48</v>
      </c>
      <c r="J157" s="12">
        <v>9.8800000000000008</v>
      </c>
      <c r="K157" s="12">
        <v>1.63</v>
      </c>
      <c r="L157" s="12">
        <v>32.64</v>
      </c>
      <c r="M157" s="12">
        <v>5</v>
      </c>
      <c r="N157" s="12">
        <v>0</v>
      </c>
      <c r="O157" s="12">
        <v>92</v>
      </c>
      <c r="P157" s="12">
        <v>8</v>
      </c>
      <c r="Q157" s="12">
        <v>1</v>
      </c>
      <c r="R157" s="12">
        <v>5</v>
      </c>
      <c r="S157" s="12">
        <v>107</v>
      </c>
      <c r="T157" s="12">
        <v>0</v>
      </c>
      <c r="U157">
        <f t="shared" si="7"/>
        <v>1094.3100000000002</v>
      </c>
      <c r="V157" s="23">
        <f>'Listado Equipos'!$B$10-W157</f>
        <v>41510.339999999997</v>
      </c>
      <c r="W157">
        <f t="shared" si="6"/>
        <v>1232.6600000000001</v>
      </c>
      <c r="X157">
        <f t="shared" si="8"/>
        <v>157</v>
      </c>
    </row>
    <row r="158" spans="1:24" ht="17.399999999999999" x14ac:dyDescent="0.3">
      <c r="A158" s="11">
        <v>45205</v>
      </c>
      <c r="B158" s="12">
        <v>251101</v>
      </c>
      <c r="C158" s="12" t="s">
        <v>343</v>
      </c>
      <c r="D158" s="12" t="s">
        <v>344</v>
      </c>
      <c r="E158" s="12" t="s">
        <v>345</v>
      </c>
      <c r="F158" s="12" t="s">
        <v>346</v>
      </c>
      <c r="G158" s="12" t="s">
        <v>347</v>
      </c>
      <c r="H158" s="12">
        <v>13.22</v>
      </c>
      <c r="I158" s="12">
        <v>10.78</v>
      </c>
      <c r="J158" s="12">
        <v>12.53</v>
      </c>
      <c r="K158" s="12">
        <v>0.68</v>
      </c>
      <c r="L158" s="12">
        <v>37.700000000000003</v>
      </c>
      <c r="M158" s="12">
        <v>4</v>
      </c>
      <c r="N158" s="12">
        <v>0</v>
      </c>
      <c r="O158" s="12">
        <v>35</v>
      </c>
      <c r="P158" s="12">
        <v>1</v>
      </c>
      <c r="Q158" s="12">
        <v>0</v>
      </c>
      <c r="R158" s="12">
        <v>1</v>
      </c>
      <c r="S158" s="12">
        <v>39</v>
      </c>
      <c r="T158" s="12">
        <v>0</v>
      </c>
      <c r="U158">
        <f t="shared" si="7"/>
        <v>1107.5300000000002</v>
      </c>
      <c r="V158" s="23">
        <f>'Listado Equipos'!$B$10-W158</f>
        <v>41514.14</v>
      </c>
      <c r="W158">
        <f t="shared" si="6"/>
        <v>1228.8600000000001</v>
      </c>
      <c r="X158">
        <f t="shared" si="8"/>
        <v>158</v>
      </c>
    </row>
    <row r="159" spans="1:24" ht="17.399999999999999" x14ac:dyDescent="0.3">
      <c r="A159" s="11">
        <v>45206</v>
      </c>
      <c r="B159" s="12">
        <v>251101</v>
      </c>
      <c r="C159" s="12" t="s">
        <v>343</v>
      </c>
      <c r="D159" s="12" t="s">
        <v>344</v>
      </c>
      <c r="E159" s="12" t="s">
        <v>345</v>
      </c>
      <c r="F159" s="12" t="s">
        <v>346</v>
      </c>
      <c r="G159" s="12" t="s">
        <v>347</v>
      </c>
      <c r="H159" s="12">
        <v>7.67</v>
      </c>
      <c r="I159" s="12">
        <v>16.329999999999998</v>
      </c>
      <c r="J159" s="12">
        <v>7.02</v>
      </c>
      <c r="K159" s="12">
        <v>0.65</v>
      </c>
      <c r="L159" s="12">
        <v>24.5</v>
      </c>
      <c r="M159" s="12">
        <v>5</v>
      </c>
      <c r="N159" s="12">
        <v>0</v>
      </c>
      <c r="O159" s="12">
        <v>78</v>
      </c>
      <c r="P159" s="12">
        <v>0</v>
      </c>
      <c r="Q159" s="12">
        <v>1</v>
      </c>
      <c r="R159" s="12">
        <v>3</v>
      </c>
      <c r="S159" s="12">
        <v>87</v>
      </c>
      <c r="T159" s="12">
        <v>0</v>
      </c>
      <c r="U159">
        <f t="shared" si="7"/>
        <v>1115.2000000000003</v>
      </c>
      <c r="V159" s="23">
        <f>'Listado Equipos'!$B$10-W159</f>
        <v>41529.82</v>
      </c>
      <c r="W159">
        <f t="shared" si="6"/>
        <v>1213.18</v>
      </c>
      <c r="X159">
        <f t="shared" si="8"/>
        <v>159</v>
      </c>
    </row>
    <row r="160" spans="1:24" ht="17.399999999999999" x14ac:dyDescent="0.3">
      <c r="A160" s="11">
        <v>45207</v>
      </c>
      <c r="B160" s="12">
        <v>251101</v>
      </c>
      <c r="C160" s="12" t="s">
        <v>343</v>
      </c>
      <c r="D160" s="12" t="s">
        <v>344</v>
      </c>
      <c r="E160" s="12" t="s">
        <v>345</v>
      </c>
      <c r="F160" s="12" t="s">
        <v>346</v>
      </c>
      <c r="G160" s="12" t="s">
        <v>347</v>
      </c>
      <c r="H160" s="12">
        <v>12.58</v>
      </c>
      <c r="I160" s="12">
        <v>11.42</v>
      </c>
      <c r="J160" s="12">
        <v>11.68</v>
      </c>
      <c r="K160" s="12">
        <v>0.9</v>
      </c>
      <c r="L160" s="12">
        <v>39.57</v>
      </c>
      <c r="M160" s="12">
        <v>5</v>
      </c>
      <c r="N160" s="12">
        <v>0</v>
      </c>
      <c r="O160" s="12">
        <v>138</v>
      </c>
      <c r="P160" s="12">
        <v>6</v>
      </c>
      <c r="Q160" s="12">
        <v>2</v>
      </c>
      <c r="R160" s="12">
        <v>2</v>
      </c>
      <c r="S160" s="12">
        <v>163</v>
      </c>
      <c r="T160" s="12">
        <v>0</v>
      </c>
      <c r="U160">
        <f t="shared" si="7"/>
        <v>1127.7800000000002</v>
      </c>
      <c r="V160" s="23">
        <f>'Listado Equipos'!$B$10-W160</f>
        <v>41544.92</v>
      </c>
      <c r="W160">
        <f t="shared" si="6"/>
        <v>1198.0800000000002</v>
      </c>
      <c r="X160">
        <f t="shared" si="8"/>
        <v>160</v>
      </c>
    </row>
    <row r="161" spans="1:24" ht="17.399999999999999" x14ac:dyDescent="0.3">
      <c r="A161" s="11">
        <v>45208</v>
      </c>
      <c r="B161" s="12">
        <v>251101</v>
      </c>
      <c r="C161" s="12" t="s">
        <v>343</v>
      </c>
      <c r="D161" s="12" t="s">
        <v>344</v>
      </c>
      <c r="E161" s="12" t="s">
        <v>345</v>
      </c>
      <c r="F161" s="12" t="s">
        <v>346</v>
      </c>
      <c r="G161" s="12" t="s">
        <v>347</v>
      </c>
      <c r="H161" s="12">
        <v>9.07</v>
      </c>
      <c r="I161" s="12">
        <v>14.93</v>
      </c>
      <c r="J161" s="12">
        <v>8.82</v>
      </c>
      <c r="K161" s="12">
        <v>0.25</v>
      </c>
      <c r="L161" s="12">
        <v>32.26</v>
      </c>
      <c r="M161" s="12">
        <v>5</v>
      </c>
      <c r="N161" s="12">
        <v>0</v>
      </c>
      <c r="O161" s="12">
        <v>92</v>
      </c>
      <c r="P161" s="12">
        <v>1</v>
      </c>
      <c r="Q161" s="12">
        <v>0</v>
      </c>
      <c r="R161" s="12">
        <v>0</v>
      </c>
      <c r="S161" s="12">
        <v>103</v>
      </c>
      <c r="T161" s="12">
        <v>0</v>
      </c>
      <c r="U161">
        <f t="shared" si="7"/>
        <v>1136.8500000000001</v>
      </c>
      <c r="V161" s="23">
        <f>'Listado Equipos'!$B$10-W161</f>
        <v>41564.6</v>
      </c>
      <c r="W161">
        <f t="shared" si="6"/>
        <v>1178.4000000000001</v>
      </c>
      <c r="X161">
        <f t="shared" si="8"/>
        <v>161</v>
      </c>
    </row>
    <row r="162" spans="1:24" ht="17.399999999999999" x14ac:dyDescent="0.3">
      <c r="A162" s="11">
        <v>45209</v>
      </c>
      <c r="B162" s="12">
        <v>251101</v>
      </c>
      <c r="C162" s="12" t="s">
        <v>343</v>
      </c>
      <c r="D162" s="12" t="s">
        <v>344</v>
      </c>
      <c r="E162" s="12" t="s">
        <v>345</v>
      </c>
      <c r="F162" s="12" t="s">
        <v>346</v>
      </c>
      <c r="G162" s="12" t="s">
        <v>347</v>
      </c>
      <c r="H162" s="12">
        <v>20.25</v>
      </c>
      <c r="I162" s="12">
        <v>3.75</v>
      </c>
      <c r="J162" s="12">
        <v>19.87</v>
      </c>
      <c r="K162" s="12">
        <v>0.38</v>
      </c>
      <c r="L162" s="12">
        <v>76.849999999999994</v>
      </c>
      <c r="M162" s="12">
        <v>5</v>
      </c>
      <c r="N162" s="12">
        <v>0</v>
      </c>
      <c r="O162" s="12">
        <v>188</v>
      </c>
      <c r="P162" s="12">
        <v>5</v>
      </c>
      <c r="Q162" s="12">
        <v>1</v>
      </c>
      <c r="R162" s="12">
        <v>0</v>
      </c>
      <c r="S162" s="12">
        <v>223</v>
      </c>
      <c r="T162" s="12">
        <v>0</v>
      </c>
      <c r="U162">
        <f t="shared" si="7"/>
        <v>1157.1000000000001</v>
      </c>
      <c r="V162" s="23">
        <f>'Listado Equipos'!$B$10-W162</f>
        <v>41585.9</v>
      </c>
      <c r="W162">
        <f t="shared" si="6"/>
        <v>1157.1000000000001</v>
      </c>
      <c r="X162">
        <f t="shared" si="8"/>
        <v>162</v>
      </c>
    </row>
    <row r="163" spans="1:24" ht="17.399999999999999" x14ac:dyDescent="0.3">
      <c r="A163" s="11">
        <v>45210</v>
      </c>
      <c r="B163" s="12">
        <v>251101</v>
      </c>
      <c r="C163" s="12" t="s">
        <v>343</v>
      </c>
      <c r="D163" s="12" t="s">
        <v>344</v>
      </c>
      <c r="E163" s="12" t="s">
        <v>345</v>
      </c>
      <c r="F163" s="12" t="s">
        <v>346</v>
      </c>
      <c r="G163" s="12" t="s">
        <v>347</v>
      </c>
      <c r="H163" s="12">
        <v>21.3</v>
      </c>
      <c r="I163" s="12">
        <v>2.7</v>
      </c>
      <c r="J163" s="12">
        <v>20.45</v>
      </c>
      <c r="K163" s="12">
        <v>0.85</v>
      </c>
      <c r="L163" s="12">
        <v>68.61</v>
      </c>
      <c r="M163" s="12">
        <v>4</v>
      </c>
      <c r="N163" s="12">
        <v>0</v>
      </c>
      <c r="O163" s="12">
        <v>170</v>
      </c>
      <c r="P163" s="12">
        <v>21</v>
      </c>
      <c r="Q163" s="12">
        <v>3</v>
      </c>
      <c r="R163" s="12">
        <v>0</v>
      </c>
      <c r="S163" s="12">
        <v>187</v>
      </c>
      <c r="T163" s="12">
        <v>0</v>
      </c>
      <c r="U163">
        <f t="shared" si="7"/>
        <v>1178.4000000000001</v>
      </c>
      <c r="V163" s="23">
        <f>'Listado Equipos'!$B$10-W163</f>
        <v>41606.15</v>
      </c>
      <c r="W163">
        <f t="shared" si="6"/>
        <v>1136.8500000000001</v>
      </c>
      <c r="X163">
        <f t="shared" si="8"/>
        <v>163</v>
      </c>
    </row>
    <row r="164" spans="1:24" ht="17.399999999999999" x14ac:dyDescent="0.3">
      <c r="A164" s="11">
        <v>45211</v>
      </c>
      <c r="B164" s="12">
        <v>251101</v>
      </c>
      <c r="C164" s="12" t="s">
        <v>343</v>
      </c>
      <c r="D164" s="12" t="s">
        <v>344</v>
      </c>
      <c r="E164" s="12" t="s">
        <v>345</v>
      </c>
      <c r="F164" s="12" t="s">
        <v>346</v>
      </c>
      <c r="G164" s="12" t="s">
        <v>347</v>
      </c>
      <c r="H164" s="12">
        <v>19.68</v>
      </c>
      <c r="I164" s="12">
        <v>4.32</v>
      </c>
      <c r="J164" s="12">
        <v>18.02</v>
      </c>
      <c r="K164" s="12">
        <v>1.67</v>
      </c>
      <c r="L164" s="12">
        <v>59.31</v>
      </c>
      <c r="M164" s="12">
        <v>4</v>
      </c>
      <c r="N164" s="12">
        <v>0</v>
      </c>
      <c r="O164" s="12">
        <v>120</v>
      </c>
      <c r="P164" s="12">
        <v>19</v>
      </c>
      <c r="Q164" s="12">
        <v>1</v>
      </c>
      <c r="R164" s="12">
        <v>10</v>
      </c>
      <c r="S164" s="12">
        <v>131</v>
      </c>
      <c r="T164" s="12">
        <v>1</v>
      </c>
      <c r="U164">
        <f t="shared" si="7"/>
        <v>1198.0800000000002</v>
      </c>
      <c r="V164" s="23">
        <f>'Listado Equipos'!$B$10-W164</f>
        <v>41615.22</v>
      </c>
      <c r="W164">
        <f t="shared" si="6"/>
        <v>1127.7800000000002</v>
      </c>
      <c r="X164">
        <f t="shared" si="8"/>
        <v>164</v>
      </c>
    </row>
    <row r="165" spans="1:24" ht="17.399999999999999" x14ac:dyDescent="0.3">
      <c r="A165" s="11">
        <v>45212</v>
      </c>
      <c r="B165" s="12">
        <v>251101</v>
      </c>
      <c r="C165" s="12" t="s">
        <v>343</v>
      </c>
      <c r="D165" s="12" t="s">
        <v>344</v>
      </c>
      <c r="E165" s="12" t="s">
        <v>345</v>
      </c>
      <c r="F165" s="12" t="s">
        <v>346</v>
      </c>
      <c r="G165" s="12" t="s">
        <v>347</v>
      </c>
      <c r="H165" s="12">
        <v>15.1</v>
      </c>
      <c r="I165" s="12">
        <v>8.9</v>
      </c>
      <c r="J165" s="12">
        <v>14.57</v>
      </c>
      <c r="K165" s="12">
        <v>0.53</v>
      </c>
      <c r="L165" s="12">
        <v>53.48</v>
      </c>
      <c r="M165" s="12">
        <v>5</v>
      </c>
      <c r="N165" s="12">
        <v>0</v>
      </c>
      <c r="O165" s="12">
        <v>120</v>
      </c>
      <c r="P165" s="12">
        <v>10</v>
      </c>
      <c r="Q165" s="12">
        <v>1</v>
      </c>
      <c r="R165" s="12">
        <v>2</v>
      </c>
      <c r="S165" s="12">
        <v>143</v>
      </c>
      <c r="T165" s="12">
        <v>0</v>
      </c>
      <c r="U165">
        <f t="shared" si="7"/>
        <v>1213.18</v>
      </c>
      <c r="V165" s="23">
        <f>'Listado Equipos'!$B$10-W165</f>
        <v>41627.800000000003</v>
      </c>
      <c r="W165">
        <f t="shared" si="6"/>
        <v>1115.2000000000003</v>
      </c>
      <c r="X165">
        <f t="shared" si="8"/>
        <v>165</v>
      </c>
    </row>
    <row r="166" spans="1:24" ht="17.399999999999999" x14ac:dyDescent="0.3">
      <c r="A166" s="11">
        <v>45213</v>
      </c>
      <c r="B166" s="12">
        <v>251101</v>
      </c>
      <c r="C166" s="12" t="s">
        <v>343</v>
      </c>
      <c r="D166" s="12" t="s">
        <v>344</v>
      </c>
      <c r="E166" s="12" t="s">
        <v>345</v>
      </c>
      <c r="F166" s="12" t="s">
        <v>346</v>
      </c>
      <c r="G166" s="12" t="s">
        <v>347</v>
      </c>
      <c r="H166" s="12">
        <v>15.68</v>
      </c>
      <c r="I166" s="12">
        <v>8.32</v>
      </c>
      <c r="J166" s="12">
        <v>14.93</v>
      </c>
      <c r="K166" s="12">
        <v>0.75</v>
      </c>
      <c r="L166" s="12">
        <v>51.17</v>
      </c>
      <c r="M166" s="12">
        <v>5</v>
      </c>
      <c r="N166" s="12">
        <v>0</v>
      </c>
      <c r="O166" s="12">
        <v>196</v>
      </c>
      <c r="P166" s="12">
        <v>5</v>
      </c>
      <c r="Q166" s="12">
        <v>1</v>
      </c>
      <c r="R166" s="12">
        <v>2</v>
      </c>
      <c r="S166" s="12">
        <v>224</v>
      </c>
      <c r="T166" s="12">
        <v>0</v>
      </c>
      <c r="U166">
        <f t="shared" si="7"/>
        <v>1228.8600000000001</v>
      </c>
      <c r="V166" s="23">
        <f>'Listado Equipos'!$B$10-W166</f>
        <v>41635.47</v>
      </c>
      <c r="W166">
        <f t="shared" si="6"/>
        <v>1107.5300000000002</v>
      </c>
      <c r="X166">
        <f t="shared" si="8"/>
        <v>166</v>
      </c>
    </row>
    <row r="167" spans="1:24" ht="17.399999999999999" x14ac:dyDescent="0.3">
      <c r="A167" s="11">
        <v>45214</v>
      </c>
      <c r="B167" s="12">
        <v>251101</v>
      </c>
      <c r="C167" s="12" t="s">
        <v>343</v>
      </c>
      <c r="D167" s="12" t="s">
        <v>344</v>
      </c>
      <c r="E167" s="12" t="s">
        <v>345</v>
      </c>
      <c r="F167" s="12" t="s">
        <v>346</v>
      </c>
      <c r="G167" s="12" t="s">
        <v>347</v>
      </c>
      <c r="H167" s="12">
        <v>3.8</v>
      </c>
      <c r="I167" s="12">
        <v>20.2</v>
      </c>
      <c r="J167" s="12">
        <v>3.77</v>
      </c>
      <c r="K167" s="12">
        <v>0.03</v>
      </c>
      <c r="L167" s="12">
        <v>14.78</v>
      </c>
      <c r="M167" s="12">
        <v>4</v>
      </c>
      <c r="N167" s="12">
        <v>0</v>
      </c>
      <c r="O167" s="12">
        <v>36</v>
      </c>
      <c r="P167" s="12">
        <v>0</v>
      </c>
      <c r="Q167" s="12">
        <v>0</v>
      </c>
      <c r="R167" s="12">
        <v>0</v>
      </c>
      <c r="S167" s="12">
        <v>37</v>
      </c>
      <c r="T167" s="12">
        <v>0</v>
      </c>
      <c r="U167">
        <f t="shared" si="7"/>
        <v>1232.6600000000001</v>
      </c>
      <c r="V167" s="23">
        <f>'Listado Equipos'!$B$10-W167</f>
        <v>41648.69</v>
      </c>
      <c r="W167">
        <f t="shared" si="6"/>
        <v>1094.3100000000002</v>
      </c>
      <c r="X167">
        <f t="shared" si="8"/>
        <v>167</v>
      </c>
    </row>
    <row r="168" spans="1:24" ht="17.399999999999999" x14ac:dyDescent="0.3">
      <c r="A168" s="11">
        <v>45215</v>
      </c>
      <c r="B168" s="12">
        <v>251101</v>
      </c>
      <c r="C168" s="12" t="s">
        <v>343</v>
      </c>
      <c r="D168" s="12" t="s">
        <v>344</v>
      </c>
      <c r="E168" s="12" t="s">
        <v>345</v>
      </c>
      <c r="F168" s="12" t="s">
        <v>346</v>
      </c>
      <c r="G168" s="12" t="s">
        <v>347</v>
      </c>
      <c r="H168" s="12">
        <v>4.33</v>
      </c>
      <c r="I168" s="12">
        <v>19.670000000000002</v>
      </c>
      <c r="J168" s="12">
        <v>4.0999999999999996</v>
      </c>
      <c r="K168" s="12">
        <v>0.23</v>
      </c>
      <c r="L168" s="12">
        <v>13.65</v>
      </c>
      <c r="M168" s="12">
        <v>4</v>
      </c>
      <c r="N168" s="12">
        <v>0</v>
      </c>
      <c r="O168" s="12">
        <v>21</v>
      </c>
      <c r="P168" s="12">
        <v>0</v>
      </c>
      <c r="Q168" s="12">
        <v>0</v>
      </c>
      <c r="R168" s="12">
        <v>1</v>
      </c>
      <c r="S168" s="12">
        <v>22</v>
      </c>
      <c r="T168" s="12">
        <v>0</v>
      </c>
      <c r="U168">
        <f t="shared" si="7"/>
        <v>1236.99</v>
      </c>
      <c r="V168" s="23">
        <f>'Listado Equipos'!$B$10-W168</f>
        <v>41660.21</v>
      </c>
      <c r="W168">
        <f t="shared" si="6"/>
        <v>1082.7900000000002</v>
      </c>
      <c r="X168">
        <f t="shared" si="8"/>
        <v>168</v>
      </c>
    </row>
    <row r="169" spans="1:24" ht="17.399999999999999" x14ac:dyDescent="0.3">
      <c r="A169" s="11">
        <v>45216</v>
      </c>
      <c r="B169" s="12">
        <v>251101</v>
      </c>
      <c r="C169" s="12" t="s">
        <v>343</v>
      </c>
      <c r="D169" s="12" t="s">
        <v>344</v>
      </c>
      <c r="E169" s="12" t="s">
        <v>345</v>
      </c>
      <c r="F169" s="12" t="s">
        <v>346</v>
      </c>
      <c r="G169" s="12" t="s">
        <v>347</v>
      </c>
      <c r="H169" s="12">
        <v>0.03</v>
      </c>
      <c r="I169" s="12">
        <v>23.97</v>
      </c>
      <c r="J169" s="12">
        <v>0.02</v>
      </c>
      <c r="K169" s="12">
        <v>0.02</v>
      </c>
      <c r="L169" s="12">
        <v>0.02</v>
      </c>
      <c r="M169" s="12">
        <v>0</v>
      </c>
      <c r="N169" s="12">
        <v>0</v>
      </c>
      <c r="O169" s="12">
        <v>0</v>
      </c>
      <c r="P169" s="12">
        <v>0</v>
      </c>
      <c r="Q169" s="12">
        <v>0</v>
      </c>
      <c r="R169" s="12">
        <v>0</v>
      </c>
      <c r="S169" s="12">
        <v>0</v>
      </c>
      <c r="T169" s="12">
        <v>0</v>
      </c>
      <c r="U169">
        <f t="shared" si="7"/>
        <v>1237.02</v>
      </c>
      <c r="V169" s="23">
        <f>'Listado Equipos'!$B$10-W169</f>
        <v>41663.040000000001</v>
      </c>
      <c r="W169">
        <f t="shared" si="6"/>
        <v>1079.9600000000003</v>
      </c>
      <c r="X169">
        <f t="shared" si="8"/>
        <v>169</v>
      </c>
    </row>
    <row r="170" spans="1:24" ht="17.399999999999999" x14ac:dyDescent="0.3">
      <c r="A170" s="11">
        <v>45217</v>
      </c>
      <c r="B170" s="12">
        <v>251101</v>
      </c>
      <c r="C170" s="12" t="s">
        <v>343</v>
      </c>
      <c r="D170" s="12" t="s">
        <v>344</v>
      </c>
      <c r="E170" s="12" t="s">
        <v>345</v>
      </c>
      <c r="F170" s="12" t="s">
        <v>346</v>
      </c>
      <c r="G170" s="12" t="s">
        <v>347</v>
      </c>
      <c r="H170" s="12">
        <v>0</v>
      </c>
      <c r="I170" s="12">
        <v>24</v>
      </c>
      <c r="J170" s="12">
        <v>0</v>
      </c>
      <c r="K170" s="12">
        <v>0</v>
      </c>
      <c r="L170" s="12">
        <v>0</v>
      </c>
      <c r="M170" s="12">
        <v>0</v>
      </c>
      <c r="N170" s="12">
        <v>0</v>
      </c>
      <c r="O170" s="12">
        <v>0</v>
      </c>
      <c r="P170" s="12">
        <v>0</v>
      </c>
      <c r="Q170" s="12">
        <v>0</v>
      </c>
      <c r="R170" s="12">
        <v>0</v>
      </c>
      <c r="S170" s="12">
        <v>0</v>
      </c>
      <c r="T170" s="12">
        <v>0</v>
      </c>
      <c r="U170">
        <f t="shared" si="7"/>
        <v>1237.02</v>
      </c>
      <c r="V170" s="23">
        <f>'Listado Equipos'!$B$10-W170</f>
        <v>41666.99</v>
      </c>
      <c r="W170">
        <f t="shared" si="6"/>
        <v>1076.0100000000002</v>
      </c>
      <c r="X170">
        <f t="shared" si="8"/>
        <v>170</v>
      </c>
    </row>
    <row r="171" spans="1:24" ht="17.399999999999999" x14ac:dyDescent="0.3">
      <c r="A171" s="11">
        <v>45218</v>
      </c>
      <c r="B171" s="12">
        <v>251101</v>
      </c>
      <c r="C171" s="12" t="s">
        <v>343</v>
      </c>
      <c r="D171" s="12" t="s">
        <v>344</v>
      </c>
      <c r="E171" s="12" t="s">
        <v>345</v>
      </c>
      <c r="F171" s="12" t="s">
        <v>346</v>
      </c>
      <c r="G171" s="12" t="s">
        <v>347</v>
      </c>
      <c r="H171" s="12">
        <v>0.45</v>
      </c>
      <c r="I171" s="12">
        <v>23.55</v>
      </c>
      <c r="J171" s="12">
        <v>0</v>
      </c>
      <c r="K171" s="12">
        <v>0.45</v>
      </c>
      <c r="L171" s="12">
        <v>0.02</v>
      </c>
      <c r="M171" s="12">
        <v>0</v>
      </c>
      <c r="N171" s="12">
        <v>0</v>
      </c>
      <c r="O171" s="12">
        <v>0</v>
      </c>
      <c r="P171" s="12">
        <v>0</v>
      </c>
      <c r="Q171" s="12">
        <v>0</v>
      </c>
      <c r="R171" s="12">
        <v>4</v>
      </c>
      <c r="S171" s="12">
        <v>0</v>
      </c>
      <c r="T171" s="12">
        <v>1</v>
      </c>
      <c r="U171">
        <f t="shared" si="7"/>
        <v>1237.47</v>
      </c>
      <c r="V171" s="23">
        <f>'Listado Equipos'!$B$10-W171</f>
        <v>41681.71</v>
      </c>
      <c r="W171">
        <f t="shared" si="6"/>
        <v>1061.2900000000002</v>
      </c>
      <c r="X171">
        <f t="shared" si="8"/>
        <v>171</v>
      </c>
    </row>
    <row r="172" spans="1:24" ht="17.399999999999999" x14ac:dyDescent="0.3">
      <c r="A172" s="11">
        <v>45219</v>
      </c>
      <c r="B172" s="12">
        <v>251101</v>
      </c>
      <c r="C172" s="12" t="s">
        <v>343</v>
      </c>
      <c r="D172" s="12" t="s">
        <v>344</v>
      </c>
      <c r="E172" s="12" t="s">
        <v>345</v>
      </c>
      <c r="F172" s="12" t="s">
        <v>346</v>
      </c>
      <c r="G172" s="12" t="s">
        <v>347</v>
      </c>
      <c r="H172" s="12">
        <v>2.4700000000000002</v>
      </c>
      <c r="I172" s="12">
        <v>21.53</v>
      </c>
      <c r="J172" s="12">
        <v>1.18</v>
      </c>
      <c r="K172" s="12">
        <v>1.28</v>
      </c>
      <c r="L172" s="12">
        <v>4.0599999999999996</v>
      </c>
      <c r="M172" s="12">
        <v>4</v>
      </c>
      <c r="N172" s="12">
        <v>0</v>
      </c>
      <c r="O172" s="12">
        <v>10</v>
      </c>
      <c r="P172" s="12">
        <v>0</v>
      </c>
      <c r="Q172" s="12">
        <v>0</v>
      </c>
      <c r="R172" s="12">
        <v>11</v>
      </c>
      <c r="S172" s="12">
        <v>11</v>
      </c>
      <c r="T172" s="12">
        <v>1</v>
      </c>
      <c r="U172">
        <f t="shared" si="7"/>
        <v>1239.94</v>
      </c>
      <c r="V172" s="23">
        <f>'Listado Equipos'!$B$10-W172</f>
        <v>41691.19</v>
      </c>
      <c r="W172">
        <f t="shared" si="6"/>
        <v>1051.8100000000002</v>
      </c>
      <c r="X172">
        <f t="shared" si="8"/>
        <v>172</v>
      </c>
    </row>
    <row r="173" spans="1:24" ht="17.399999999999999" x14ac:dyDescent="0.3">
      <c r="A173" s="11">
        <v>45220</v>
      </c>
      <c r="B173" s="12">
        <v>251101</v>
      </c>
      <c r="C173" s="12" t="s">
        <v>343</v>
      </c>
      <c r="D173" s="12" t="s">
        <v>344</v>
      </c>
      <c r="E173" s="12" t="s">
        <v>345</v>
      </c>
      <c r="F173" s="12" t="s">
        <v>346</v>
      </c>
      <c r="G173" s="12" t="s">
        <v>347</v>
      </c>
      <c r="H173" s="12">
        <v>2.4500000000000002</v>
      </c>
      <c r="I173" s="12">
        <v>21.55</v>
      </c>
      <c r="J173" s="12">
        <v>1.97</v>
      </c>
      <c r="K173" s="12">
        <v>0.48</v>
      </c>
      <c r="L173" s="12">
        <v>6.71</v>
      </c>
      <c r="M173" s="12">
        <v>4</v>
      </c>
      <c r="N173" s="12">
        <v>0</v>
      </c>
      <c r="O173" s="12">
        <v>8</v>
      </c>
      <c r="P173" s="12">
        <v>2</v>
      </c>
      <c r="Q173" s="12">
        <v>0</v>
      </c>
      <c r="R173" s="12">
        <v>3</v>
      </c>
      <c r="S173" s="12">
        <v>10</v>
      </c>
      <c r="T173" s="12">
        <v>0</v>
      </c>
      <c r="U173">
        <f t="shared" si="7"/>
        <v>1242.3900000000001</v>
      </c>
      <c r="V173" s="23">
        <f>'Listado Equipos'!$B$10-W173</f>
        <v>41704.29</v>
      </c>
      <c r="W173">
        <f t="shared" si="6"/>
        <v>1038.7100000000003</v>
      </c>
      <c r="X173">
        <f t="shared" si="8"/>
        <v>173</v>
      </c>
    </row>
    <row r="174" spans="1:24" ht="17.399999999999999" x14ac:dyDescent="0.3">
      <c r="A174" s="11">
        <v>45221</v>
      </c>
      <c r="B174" s="12">
        <v>251101</v>
      </c>
      <c r="C174" s="12" t="s">
        <v>343</v>
      </c>
      <c r="D174" s="12" t="s">
        <v>344</v>
      </c>
      <c r="E174" s="12" t="s">
        <v>345</v>
      </c>
      <c r="F174" s="12" t="s">
        <v>346</v>
      </c>
      <c r="G174" s="12" t="s">
        <v>347</v>
      </c>
      <c r="H174" s="12">
        <v>3.48</v>
      </c>
      <c r="I174" s="12">
        <v>20.52</v>
      </c>
      <c r="J174" s="12">
        <v>2.93</v>
      </c>
      <c r="K174" s="12">
        <v>0.55000000000000004</v>
      </c>
      <c r="L174" s="12">
        <v>10.71</v>
      </c>
      <c r="M174" s="12">
        <v>5</v>
      </c>
      <c r="N174" s="12">
        <v>0</v>
      </c>
      <c r="O174" s="12">
        <v>15</v>
      </c>
      <c r="P174" s="12">
        <v>2</v>
      </c>
      <c r="Q174" s="12">
        <v>0</v>
      </c>
      <c r="R174" s="12">
        <v>3</v>
      </c>
      <c r="S174" s="12">
        <v>20</v>
      </c>
      <c r="T174" s="12">
        <v>1</v>
      </c>
      <c r="U174">
        <f t="shared" si="7"/>
        <v>1245.8700000000001</v>
      </c>
      <c r="V174" s="23">
        <f>'Listado Equipos'!$B$10-W174</f>
        <v>41716.51</v>
      </c>
      <c r="W174">
        <f t="shared" si="6"/>
        <v>1026.4900000000002</v>
      </c>
      <c r="X174">
        <f t="shared" si="8"/>
        <v>174</v>
      </c>
    </row>
    <row r="175" spans="1:24" ht="17.399999999999999" x14ac:dyDescent="0.3">
      <c r="A175" s="11">
        <v>45222</v>
      </c>
      <c r="B175" s="12">
        <v>251101</v>
      </c>
      <c r="C175" s="12" t="s">
        <v>343</v>
      </c>
      <c r="D175" s="12" t="s">
        <v>344</v>
      </c>
      <c r="E175" s="12" t="s">
        <v>345</v>
      </c>
      <c r="F175" s="12" t="s">
        <v>346</v>
      </c>
      <c r="G175" s="12" t="s">
        <v>347</v>
      </c>
      <c r="H175" s="12">
        <v>17.55</v>
      </c>
      <c r="I175" s="12">
        <v>6.45</v>
      </c>
      <c r="J175" s="12">
        <v>16.62</v>
      </c>
      <c r="K175" s="12">
        <v>0.93</v>
      </c>
      <c r="L175" s="12">
        <v>55.88</v>
      </c>
      <c r="M175" s="12">
        <v>5</v>
      </c>
      <c r="N175" s="12">
        <v>0</v>
      </c>
      <c r="O175" s="12">
        <v>160</v>
      </c>
      <c r="P175" s="12">
        <v>3</v>
      </c>
      <c r="Q175" s="12">
        <v>0</v>
      </c>
      <c r="R175" s="12">
        <v>3</v>
      </c>
      <c r="S175" s="12">
        <v>177</v>
      </c>
      <c r="T175" s="12">
        <v>0</v>
      </c>
      <c r="U175">
        <f t="shared" si="7"/>
        <v>1263.42</v>
      </c>
      <c r="V175" s="23">
        <f>'Listado Equipos'!$B$10-W175</f>
        <v>41722.660000000003</v>
      </c>
      <c r="W175">
        <f t="shared" si="6"/>
        <v>1020.3400000000001</v>
      </c>
      <c r="X175">
        <f t="shared" si="8"/>
        <v>175</v>
      </c>
    </row>
    <row r="176" spans="1:24" ht="17.399999999999999" x14ac:dyDescent="0.3">
      <c r="A176" s="11">
        <v>45223</v>
      </c>
      <c r="B176" s="12">
        <v>251101</v>
      </c>
      <c r="C176" s="12" t="s">
        <v>343</v>
      </c>
      <c r="D176" s="12" t="s">
        <v>344</v>
      </c>
      <c r="E176" s="12" t="s">
        <v>345</v>
      </c>
      <c r="F176" s="12" t="s">
        <v>346</v>
      </c>
      <c r="G176" s="12" t="s">
        <v>347</v>
      </c>
      <c r="H176" s="12">
        <v>17.78</v>
      </c>
      <c r="I176" s="12">
        <v>6.22</v>
      </c>
      <c r="J176" s="12">
        <v>15.85</v>
      </c>
      <c r="K176" s="12">
        <v>1.93</v>
      </c>
      <c r="L176" s="12">
        <v>56.39</v>
      </c>
      <c r="M176" s="12">
        <v>5</v>
      </c>
      <c r="N176" s="12">
        <v>0</v>
      </c>
      <c r="O176" s="12">
        <v>138</v>
      </c>
      <c r="P176" s="12">
        <v>9</v>
      </c>
      <c r="Q176" s="12">
        <v>0</v>
      </c>
      <c r="R176" s="12">
        <v>9</v>
      </c>
      <c r="S176" s="12">
        <v>159</v>
      </c>
      <c r="T176" s="12">
        <v>0</v>
      </c>
      <c r="U176">
        <f t="shared" si="7"/>
        <v>1281.2</v>
      </c>
      <c r="V176" s="23">
        <f>'Listado Equipos'!$B$10-W176</f>
        <v>41722.660000000003</v>
      </c>
      <c r="W176">
        <f t="shared" si="6"/>
        <v>1020.3400000000001</v>
      </c>
      <c r="X176">
        <f t="shared" si="8"/>
        <v>176</v>
      </c>
    </row>
    <row r="177" spans="1:24" ht="17.399999999999999" x14ac:dyDescent="0.3">
      <c r="A177" s="11">
        <v>45224</v>
      </c>
      <c r="B177" s="12">
        <v>251101</v>
      </c>
      <c r="C177" s="12" t="s">
        <v>343</v>
      </c>
      <c r="D177" s="12" t="s">
        <v>344</v>
      </c>
      <c r="E177" s="12" t="s">
        <v>345</v>
      </c>
      <c r="F177" s="12" t="s">
        <v>346</v>
      </c>
      <c r="G177" s="12" t="s">
        <v>347</v>
      </c>
      <c r="H177" s="12">
        <v>19.05</v>
      </c>
      <c r="I177" s="12">
        <v>4.95</v>
      </c>
      <c r="J177" s="12">
        <v>17.75</v>
      </c>
      <c r="K177" s="12">
        <v>1.3</v>
      </c>
      <c r="L177" s="12">
        <v>65.599999999999994</v>
      </c>
      <c r="M177" s="12">
        <v>5</v>
      </c>
      <c r="N177" s="12">
        <v>0</v>
      </c>
      <c r="O177" s="12">
        <v>208</v>
      </c>
      <c r="P177" s="12">
        <v>11</v>
      </c>
      <c r="Q177" s="12">
        <v>5</v>
      </c>
      <c r="R177" s="12">
        <v>2</v>
      </c>
      <c r="S177" s="12">
        <v>235</v>
      </c>
      <c r="T177" s="12">
        <v>0</v>
      </c>
      <c r="U177">
        <f t="shared" si="7"/>
        <v>1300.25</v>
      </c>
      <c r="V177" s="23">
        <f>'Listado Equipos'!$B$10-W177</f>
        <v>41722.660000000003</v>
      </c>
      <c r="W177">
        <f t="shared" si="6"/>
        <v>1020.3400000000001</v>
      </c>
      <c r="X177">
        <f t="shared" si="8"/>
        <v>177</v>
      </c>
    </row>
    <row r="178" spans="1:24" ht="17.399999999999999" x14ac:dyDescent="0.3">
      <c r="A178" s="11">
        <v>45225</v>
      </c>
      <c r="B178" s="12">
        <v>251101</v>
      </c>
      <c r="C178" s="12" t="s">
        <v>343</v>
      </c>
      <c r="D178" s="12" t="s">
        <v>344</v>
      </c>
      <c r="E178" s="12" t="s">
        <v>345</v>
      </c>
      <c r="F178" s="12" t="s">
        <v>346</v>
      </c>
      <c r="G178" s="12" t="s">
        <v>347</v>
      </c>
      <c r="H178" s="12">
        <v>22.03</v>
      </c>
      <c r="I178" s="12">
        <v>1.97</v>
      </c>
      <c r="J178" s="12">
        <v>20.9</v>
      </c>
      <c r="K178" s="12">
        <v>1.1299999999999999</v>
      </c>
      <c r="L178" s="12">
        <v>79.39</v>
      </c>
      <c r="M178" s="12">
        <v>5</v>
      </c>
      <c r="N178" s="12">
        <v>0</v>
      </c>
      <c r="O178" s="12">
        <v>239</v>
      </c>
      <c r="P178" s="12">
        <v>18</v>
      </c>
      <c r="Q178" s="12">
        <v>2</v>
      </c>
      <c r="R178" s="12">
        <v>1</v>
      </c>
      <c r="S178" s="12">
        <v>266</v>
      </c>
      <c r="T178" s="12">
        <v>0</v>
      </c>
      <c r="U178">
        <f t="shared" si="7"/>
        <v>1322.28</v>
      </c>
      <c r="V178" s="23">
        <f>'Listado Equipos'!$B$10-W178</f>
        <v>41722.660000000003</v>
      </c>
      <c r="W178">
        <f t="shared" si="6"/>
        <v>1020.3400000000001</v>
      </c>
      <c r="X178">
        <f t="shared" si="8"/>
        <v>178</v>
      </c>
    </row>
    <row r="179" spans="1:24" ht="17.399999999999999" x14ac:dyDescent="0.3">
      <c r="A179" s="11">
        <v>45226</v>
      </c>
      <c r="B179" s="12">
        <v>251101</v>
      </c>
      <c r="C179" s="12" t="s">
        <v>343</v>
      </c>
      <c r="D179" s="12" t="s">
        <v>344</v>
      </c>
      <c r="E179" s="12" t="s">
        <v>345</v>
      </c>
      <c r="F179" s="12" t="s">
        <v>346</v>
      </c>
      <c r="G179" s="12" t="s">
        <v>347</v>
      </c>
      <c r="H179" s="12">
        <v>21.4</v>
      </c>
      <c r="I179" s="12">
        <v>2.6</v>
      </c>
      <c r="J179" s="12">
        <v>20.170000000000002</v>
      </c>
      <c r="K179" s="12">
        <v>1.23</v>
      </c>
      <c r="L179" s="12">
        <v>73</v>
      </c>
      <c r="M179" s="12">
        <v>5</v>
      </c>
      <c r="N179" s="12">
        <v>0</v>
      </c>
      <c r="O179" s="12">
        <v>216</v>
      </c>
      <c r="P179" s="12">
        <v>12</v>
      </c>
      <c r="Q179" s="12">
        <v>1</v>
      </c>
      <c r="R179" s="12">
        <v>2</v>
      </c>
      <c r="S179" s="12">
        <v>245</v>
      </c>
      <c r="T179" s="12">
        <v>0</v>
      </c>
      <c r="U179">
        <f t="shared" si="7"/>
        <v>1343.68</v>
      </c>
      <c r="V179" s="23">
        <f>'Listado Equipos'!$B$10-W179</f>
        <v>41722.660000000003</v>
      </c>
      <c r="W179">
        <f t="shared" si="6"/>
        <v>1020.3400000000001</v>
      </c>
      <c r="X179">
        <f t="shared" si="8"/>
        <v>179</v>
      </c>
    </row>
    <row r="180" spans="1:24" ht="17.399999999999999" x14ac:dyDescent="0.3">
      <c r="A180" s="11">
        <v>45227</v>
      </c>
      <c r="B180" s="12">
        <v>251101</v>
      </c>
      <c r="C180" s="12" t="s">
        <v>343</v>
      </c>
      <c r="D180" s="12" t="s">
        <v>344</v>
      </c>
      <c r="E180" s="12" t="s">
        <v>345</v>
      </c>
      <c r="F180" s="12" t="s">
        <v>346</v>
      </c>
      <c r="G180" s="12" t="s">
        <v>347</v>
      </c>
      <c r="H180" s="12">
        <v>19.53</v>
      </c>
      <c r="I180" s="12">
        <v>4.47</v>
      </c>
      <c r="J180" s="12">
        <v>17.87</v>
      </c>
      <c r="K180" s="12">
        <v>1.67</v>
      </c>
      <c r="L180" s="12">
        <v>63.51</v>
      </c>
      <c r="M180" s="12">
        <v>5</v>
      </c>
      <c r="N180" s="12">
        <v>0</v>
      </c>
      <c r="O180" s="12">
        <v>198</v>
      </c>
      <c r="P180" s="12">
        <v>5</v>
      </c>
      <c r="Q180" s="12">
        <v>2</v>
      </c>
      <c r="R180" s="12">
        <v>7</v>
      </c>
      <c r="S180" s="12">
        <v>224</v>
      </c>
      <c r="T180" s="12">
        <v>0</v>
      </c>
      <c r="U180">
        <f t="shared" si="7"/>
        <v>1363.21</v>
      </c>
      <c r="V180" s="23">
        <f>'Listado Equipos'!$B$10-W180</f>
        <v>41732.54</v>
      </c>
      <c r="W180">
        <f t="shared" si="6"/>
        <v>1010.4600000000002</v>
      </c>
      <c r="X180">
        <f t="shared" si="8"/>
        <v>180</v>
      </c>
    </row>
    <row r="181" spans="1:24" ht="17.399999999999999" x14ac:dyDescent="0.3">
      <c r="A181" s="11">
        <v>45228</v>
      </c>
      <c r="B181" s="12">
        <v>251101</v>
      </c>
      <c r="C181" s="12" t="s">
        <v>343</v>
      </c>
      <c r="D181" s="12" t="s">
        <v>344</v>
      </c>
      <c r="E181" s="12" t="s">
        <v>345</v>
      </c>
      <c r="F181" s="12" t="s">
        <v>346</v>
      </c>
      <c r="G181" s="12" t="s">
        <v>347</v>
      </c>
      <c r="H181" s="12">
        <v>8.42</v>
      </c>
      <c r="I181" s="12">
        <v>15.58</v>
      </c>
      <c r="J181" s="12">
        <v>6.73</v>
      </c>
      <c r="K181" s="12">
        <v>1.68</v>
      </c>
      <c r="L181" s="12">
        <v>19.3</v>
      </c>
      <c r="M181" s="12">
        <v>5</v>
      </c>
      <c r="N181" s="12">
        <v>0</v>
      </c>
      <c r="O181" s="12">
        <v>29</v>
      </c>
      <c r="P181" s="12">
        <v>1</v>
      </c>
      <c r="Q181" s="12">
        <v>0</v>
      </c>
      <c r="R181" s="12">
        <v>4</v>
      </c>
      <c r="S181" s="12">
        <v>33</v>
      </c>
      <c r="T181" s="12">
        <v>0</v>
      </c>
      <c r="U181">
        <f t="shared" si="7"/>
        <v>1371.63</v>
      </c>
      <c r="V181" s="23">
        <f>'Listado Equipos'!$B$10-W181</f>
        <v>41749.440000000002</v>
      </c>
      <c r="W181">
        <f t="shared" si="6"/>
        <v>993.56000000000017</v>
      </c>
      <c r="X181">
        <f t="shared" si="8"/>
        <v>181</v>
      </c>
    </row>
    <row r="182" spans="1:24" ht="17.399999999999999" x14ac:dyDescent="0.3">
      <c r="A182" s="11">
        <v>45229</v>
      </c>
      <c r="B182" s="12">
        <v>251101</v>
      </c>
      <c r="C182" s="12" t="s">
        <v>343</v>
      </c>
      <c r="D182" s="12" t="s">
        <v>344</v>
      </c>
      <c r="E182" s="12" t="s">
        <v>345</v>
      </c>
      <c r="F182" s="12" t="s">
        <v>346</v>
      </c>
      <c r="G182" s="12" t="s">
        <v>347</v>
      </c>
      <c r="H182" s="12">
        <v>19.07</v>
      </c>
      <c r="I182" s="12">
        <v>4.93</v>
      </c>
      <c r="J182" s="12">
        <v>17.78</v>
      </c>
      <c r="K182" s="12">
        <v>1.28</v>
      </c>
      <c r="L182" s="12">
        <v>62.08</v>
      </c>
      <c r="M182" s="12">
        <v>5</v>
      </c>
      <c r="N182" s="12">
        <v>0</v>
      </c>
      <c r="O182" s="12">
        <v>173</v>
      </c>
      <c r="P182" s="12">
        <v>4</v>
      </c>
      <c r="Q182" s="12">
        <v>4</v>
      </c>
      <c r="R182" s="12">
        <v>6</v>
      </c>
      <c r="S182" s="12">
        <v>206</v>
      </c>
      <c r="T182" s="12">
        <v>0</v>
      </c>
      <c r="U182">
        <f t="shared" si="7"/>
        <v>1390.7</v>
      </c>
      <c r="V182" s="23">
        <f>'Listado Equipos'!$B$10-W182</f>
        <v>41768.160000000003</v>
      </c>
      <c r="W182">
        <f t="shared" si="6"/>
        <v>974.84000000000015</v>
      </c>
      <c r="X182">
        <f t="shared" si="8"/>
        <v>182</v>
      </c>
    </row>
    <row r="183" spans="1:24" ht="17.399999999999999" x14ac:dyDescent="0.3">
      <c r="A183" s="11">
        <v>45230</v>
      </c>
      <c r="B183" s="12">
        <v>251101</v>
      </c>
      <c r="C183" s="12" t="s">
        <v>343</v>
      </c>
      <c r="D183" s="12" t="s">
        <v>344</v>
      </c>
      <c r="E183" s="12" t="s">
        <v>345</v>
      </c>
      <c r="F183" s="12" t="s">
        <v>346</v>
      </c>
      <c r="G183" s="12" t="s">
        <v>347</v>
      </c>
      <c r="H183" s="12">
        <v>19.68</v>
      </c>
      <c r="I183" s="12">
        <v>4.32</v>
      </c>
      <c r="J183" s="12">
        <v>17.75</v>
      </c>
      <c r="K183" s="12">
        <v>1.93</v>
      </c>
      <c r="L183" s="12">
        <v>47.55</v>
      </c>
      <c r="M183" s="12">
        <v>4</v>
      </c>
      <c r="N183" s="12">
        <v>0</v>
      </c>
      <c r="O183" s="12">
        <v>51</v>
      </c>
      <c r="P183" s="12">
        <v>4</v>
      </c>
      <c r="Q183" s="12">
        <v>2</v>
      </c>
      <c r="R183" s="12">
        <v>5</v>
      </c>
      <c r="S183" s="12">
        <v>55</v>
      </c>
      <c r="T183" s="12">
        <v>0</v>
      </c>
      <c r="U183">
        <f t="shared" si="7"/>
        <v>1410.38</v>
      </c>
      <c r="V183" s="23">
        <f>'Listado Equipos'!$B$10-W183</f>
        <v>41778.19</v>
      </c>
      <c r="W183">
        <f t="shared" si="6"/>
        <v>964.81000000000017</v>
      </c>
      <c r="X183">
        <f t="shared" si="8"/>
        <v>183</v>
      </c>
    </row>
    <row r="184" spans="1:24" ht="17.399999999999999" x14ac:dyDescent="0.3">
      <c r="A184" s="11">
        <v>45231</v>
      </c>
      <c r="B184" s="12">
        <v>251101</v>
      </c>
      <c r="C184" s="12" t="s">
        <v>343</v>
      </c>
      <c r="D184" s="12" t="s">
        <v>344</v>
      </c>
      <c r="E184" s="12" t="s">
        <v>345</v>
      </c>
      <c r="F184" s="12" t="s">
        <v>346</v>
      </c>
      <c r="G184" s="12" t="s">
        <v>347</v>
      </c>
      <c r="H184" s="12">
        <v>18.5</v>
      </c>
      <c r="I184" s="12">
        <v>5.5</v>
      </c>
      <c r="J184" s="12">
        <v>16.399999999999999</v>
      </c>
      <c r="K184" s="12">
        <v>2.1</v>
      </c>
      <c r="L184" s="12">
        <v>45.49</v>
      </c>
      <c r="M184" s="12">
        <v>4</v>
      </c>
      <c r="N184" s="12">
        <v>0</v>
      </c>
      <c r="O184" s="12">
        <v>44</v>
      </c>
      <c r="P184" s="12">
        <v>2</v>
      </c>
      <c r="Q184" s="12">
        <v>0</v>
      </c>
      <c r="R184" s="12">
        <v>7</v>
      </c>
      <c r="S184" s="12">
        <v>50</v>
      </c>
      <c r="T184" s="12">
        <v>0</v>
      </c>
      <c r="U184">
        <f t="shared" si="7"/>
        <v>1428.88</v>
      </c>
      <c r="V184" s="23">
        <f>'Listado Equipos'!$B$10-W184</f>
        <v>41794.49</v>
      </c>
      <c r="W184">
        <f t="shared" si="6"/>
        <v>948.51000000000022</v>
      </c>
      <c r="X184">
        <f t="shared" si="8"/>
        <v>184</v>
      </c>
    </row>
    <row r="185" spans="1:24" ht="17.399999999999999" x14ac:dyDescent="0.3">
      <c r="A185" s="11">
        <v>45232</v>
      </c>
      <c r="B185" s="12">
        <v>251101</v>
      </c>
      <c r="C185" s="12" t="s">
        <v>343</v>
      </c>
      <c r="D185" s="12" t="s">
        <v>344</v>
      </c>
      <c r="E185" s="12" t="s">
        <v>345</v>
      </c>
      <c r="F185" s="12" t="s">
        <v>346</v>
      </c>
      <c r="G185" s="12" t="s">
        <v>347</v>
      </c>
      <c r="H185" s="12">
        <v>15.47</v>
      </c>
      <c r="I185" s="12">
        <v>8.5299999999999994</v>
      </c>
      <c r="J185" s="12">
        <v>13.2</v>
      </c>
      <c r="K185" s="12">
        <v>2.27</v>
      </c>
      <c r="L185" s="12">
        <v>38.03</v>
      </c>
      <c r="M185" s="12">
        <v>5</v>
      </c>
      <c r="N185" s="12">
        <v>0</v>
      </c>
      <c r="O185" s="12">
        <v>29</v>
      </c>
      <c r="P185" s="12">
        <v>0</v>
      </c>
      <c r="Q185" s="12">
        <v>1</v>
      </c>
      <c r="R185" s="12">
        <v>7</v>
      </c>
      <c r="S185" s="12">
        <v>33</v>
      </c>
      <c r="T185" s="12">
        <v>0</v>
      </c>
      <c r="U185">
        <f t="shared" si="7"/>
        <v>1444.3500000000001</v>
      </c>
      <c r="V185" s="23">
        <f>'Listado Equipos'!$B$10-W185</f>
        <v>41808.82</v>
      </c>
      <c r="W185">
        <f t="shared" si="6"/>
        <v>934.18000000000018</v>
      </c>
      <c r="X185">
        <f t="shared" si="8"/>
        <v>185</v>
      </c>
    </row>
    <row r="186" spans="1:24" ht="17.399999999999999" x14ac:dyDescent="0.3">
      <c r="A186" s="11">
        <v>45233</v>
      </c>
      <c r="B186" s="12">
        <v>251101</v>
      </c>
      <c r="C186" s="12" t="s">
        <v>343</v>
      </c>
      <c r="D186" s="12" t="s">
        <v>344</v>
      </c>
      <c r="E186" s="12" t="s">
        <v>345</v>
      </c>
      <c r="F186" s="12" t="s">
        <v>346</v>
      </c>
      <c r="G186" s="12" t="s">
        <v>347</v>
      </c>
      <c r="H186" s="12">
        <v>12.52</v>
      </c>
      <c r="I186" s="12">
        <v>11.48</v>
      </c>
      <c r="J186" s="12">
        <v>10.7</v>
      </c>
      <c r="K186" s="12">
        <v>1.82</v>
      </c>
      <c r="L186" s="12">
        <v>31.21</v>
      </c>
      <c r="M186" s="12">
        <v>5</v>
      </c>
      <c r="N186" s="12">
        <v>0</v>
      </c>
      <c r="O186" s="12">
        <v>19</v>
      </c>
      <c r="P186" s="12">
        <v>0</v>
      </c>
      <c r="Q186" s="12">
        <v>0</v>
      </c>
      <c r="R186" s="12">
        <v>6</v>
      </c>
      <c r="S186" s="12">
        <v>23</v>
      </c>
      <c r="T186" s="12">
        <v>0</v>
      </c>
      <c r="U186">
        <f t="shared" si="7"/>
        <v>1456.8700000000001</v>
      </c>
      <c r="V186" s="23">
        <f>'Listado Equipos'!$B$10-W186</f>
        <v>41808.839999999997</v>
      </c>
      <c r="W186">
        <f t="shared" si="6"/>
        <v>934.1600000000002</v>
      </c>
      <c r="X186">
        <f t="shared" si="8"/>
        <v>186</v>
      </c>
    </row>
    <row r="187" spans="1:24" ht="17.399999999999999" x14ac:dyDescent="0.3">
      <c r="A187" s="11">
        <v>45234</v>
      </c>
      <c r="B187" s="12">
        <v>251101</v>
      </c>
      <c r="C187" s="12" t="s">
        <v>343</v>
      </c>
      <c r="D187" s="12" t="s">
        <v>344</v>
      </c>
      <c r="E187" s="12" t="s">
        <v>345</v>
      </c>
      <c r="F187" s="12" t="s">
        <v>346</v>
      </c>
      <c r="G187" s="12" t="s">
        <v>347</v>
      </c>
      <c r="H187" s="12">
        <v>12.62</v>
      </c>
      <c r="I187" s="12">
        <v>11.38</v>
      </c>
      <c r="J187" s="12">
        <v>11.4</v>
      </c>
      <c r="K187" s="12">
        <v>1.22</v>
      </c>
      <c r="L187" s="12">
        <v>38.659999999999997</v>
      </c>
      <c r="M187" s="12">
        <v>4</v>
      </c>
      <c r="N187" s="12">
        <v>0</v>
      </c>
      <c r="O187" s="12">
        <v>17</v>
      </c>
      <c r="P187" s="12">
        <v>0</v>
      </c>
      <c r="Q187" s="12">
        <v>0</v>
      </c>
      <c r="R187" s="12">
        <v>4</v>
      </c>
      <c r="S187" s="12">
        <v>19</v>
      </c>
      <c r="T187" s="12">
        <v>1</v>
      </c>
      <c r="U187">
        <f t="shared" si="7"/>
        <v>1469.49</v>
      </c>
      <c r="V187" s="23">
        <f>'Listado Equipos'!$B$10-W187</f>
        <v>41812.51</v>
      </c>
      <c r="W187">
        <f t="shared" si="6"/>
        <v>930.49000000000024</v>
      </c>
      <c r="X187">
        <f t="shared" si="8"/>
        <v>187</v>
      </c>
    </row>
    <row r="188" spans="1:24" ht="17.399999999999999" x14ac:dyDescent="0.3">
      <c r="A188" s="11">
        <v>45235</v>
      </c>
      <c r="B188" s="12">
        <v>251101</v>
      </c>
      <c r="C188" s="12" t="s">
        <v>343</v>
      </c>
      <c r="D188" s="12" t="s">
        <v>344</v>
      </c>
      <c r="E188" s="12" t="s">
        <v>345</v>
      </c>
      <c r="F188" s="12" t="s">
        <v>346</v>
      </c>
      <c r="G188" s="12" t="s">
        <v>347</v>
      </c>
      <c r="H188" s="12">
        <v>3.23</v>
      </c>
      <c r="I188" s="12">
        <v>20.77</v>
      </c>
      <c r="J188" s="12">
        <v>2.2799999999999998</v>
      </c>
      <c r="K188" s="12">
        <v>0.95</v>
      </c>
      <c r="L188" s="12">
        <v>4.51</v>
      </c>
      <c r="M188" s="12">
        <v>3</v>
      </c>
      <c r="N188" s="12">
        <v>0</v>
      </c>
      <c r="O188" s="12">
        <v>0</v>
      </c>
      <c r="P188" s="12">
        <v>0</v>
      </c>
      <c r="Q188" s="12">
        <v>0</v>
      </c>
      <c r="R188" s="12">
        <v>5</v>
      </c>
      <c r="S188" s="12">
        <v>0</v>
      </c>
      <c r="T188" s="12">
        <v>0</v>
      </c>
      <c r="U188">
        <f t="shared" si="7"/>
        <v>1472.72</v>
      </c>
      <c r="V188" s="23">
        <f>'Listado Equipos'!$B$10-W188</f>
        <v>41818.04</v>
      </c>
      <c r="W188">
        <f t="shared" si="6"/>
        <v>924.96000000000026</v>
      </c>
      <c r="X188">
        <f t="shared" si="8"/>
        <v>188</v>
      </c>
    </row>
    <row r="189" spans="1:24" ht="17.399999999999999" x14ac:dyDescent="0.3">
      <c r="A189" s="11">
        <v>45236</v>
      </c>
      <c r="B189" s="12">
        <v>251101</v>
      </c>
      <c r="C189" s="12" t="s">
        <v>343</v>
      </c>
      <c r="D189" s="12" t="s">
        <v>344</v>
      </c>
      <c r="E189" s="12" t="s">
        <v>345</v>
      </c>
      <c r="F189" s="12" t="s">
        <v>346</v>
      </c>
      <c r="G189" s="12" t="s">
        <v>347</v>
      </c>
      <c r="H189" s="12">
        <v>3.65</v>
      </c>
      <c r="I189" s="12">
        <v>20.350000000000001</v>
      </c>
      <c r="J189" s="12">
        <v>2.9</v>
      </c>
      <c r="K189" s="12">
        <v>0.75</v>
      </c>
      <c r="L189" s="12">
        <v>5.61</v>
      </c>
      <c r="M189" s="12">
        <v>4</v>
      </c>
      <c r="N189" s="12">
        <v>0</v>
      </c>
      <c r="O189" s="12">
        <v>4</v>
      </c>
      <c r="P189" s="12">
        <v>0</v>
      </c>
      <c r="Q189" s="12">
        <v>0</v>
      </c>
      <c r="R189" s="12">
        <v>2</v>
      </c>
      <c r="S189" s="12">
        <v>5</v>
      </c>
      <c r="T189" s="12">
        <v>0</v>
      </c>
      <c r="U189">
        <f t="shared" si="7"/>
        <v>1476.3700000000001</v>
      </c>
      <c r="V189" s="23">
        <f>'Listado Equipos'!$B$10-W189</f>
        <v>41818.04</v>
      </c>
      <c r="W189">
        <f t="shared" si="6"/>
        <v>924.96000000000026</v>
      </c>
      <c r="X189">
        <f t="shared" si="8"/>
        <v>189</v>
      </c>
    </row>
    <row r="190" spans="1:24" ht="17.399999999999999" x14ac:dyDescent="0.3">
      <c r="A190" s="11">
        <v>45237</v>
      </c>
      <c r="B190" s="12">
        <v>251101</v>
      </c>
      <c r="C190" s="12" t="s">
        <v>343</v>
      </c>
      <c r="D190" s="12" t="s">
        <v>344</v>
      </c>
      <c r="E190" s="12" t="s">
        <v>345</v>
      </c>
      <c r="F190" s="12" t="s">
        <v>346</v>
      </c>
      <c r="G190" s="12" t="s">
        <v>347</v>
      </c>
      <c r="H190" s="12">
        <v>9.43</v>
      </c>
      <c r="I190" s="12">
        <v>14.57</v>
      </c>
      <c r="J190" s="12">
        <v>8.93</v>
      </c>
      <c r="K190" s="12">
        <v>0.5</v>
      </c>
      <c r="L190" s="12">
        <v>34.270000000000003</v>
      </c>
      <c r="M190" s="12">
        <v>5</v>
      </c>
      <c r="N190" s="12">
        <v>0</v>
      </c>
      <c r="O190" s="12">
        <v>42</v>
      </c>
      <c r="P190" s="12">
        <v>1</v>
      </c>
      <c r="Q190" s="12">
        <v>0</v>
      </c>
      <c r="R190" s="12">
        <v>2</v>
      </c>
      <c r="S190" s="12">
        <v>49</v>
      </c>
      <c r="T190" s="12">
        <v>0</v>
      </c>
      <c r="U190">
        <f t="shared" si="7"/>
        <v>1485.8000000000002</v>
      </c>
      <c r="V190" s="23">
        <f>'Listado Equipos'!$B$10-W190</f>
        <v>41818.32</v>
      </c>
      <c r="W190">
        <f t="shared" si="6"/>
        <v>924.68000000000029</v>
      </c>
      <c r="X190">
        <f t="shared" si="8"/>
        <v>190</v>
      </c>
    </row>
    <row r="191" spans="1:24" ht="17.399999999999999" x14ac:dyDescent="0.3">
      <c r="A191" s="11">
        <v>45238</v>
      </c>
      <c r="B191" s="12">
        <v>251101</v>
      </c>
      <c r="C191" s="12" t="s">
        <v>343</v>
      </c>
      <c r="D191" s="12" t="s">
        <v>344</v>
      </c>
      <c r="E191" s="12" t="s">
        <v>345</v>
      </c>
      <c r="F191" s="12" t="s">
        <v>346</v>
      </c>
      <c r="G191" s="12" t="s">
        <v>347</v>
      </c>
      <c r="H191" s="12">
        <v>5.25</v>
      </c>
      <c r="I191" s="12">
        <v>18.75</v>
      </c>
      <c r="J191" s="12">
        <v>4.83</v>
      </c>
      <c r="K191" s="12">
        <v>0.42</v>
      </c>
      <c r="L191" s="12">
        <v>16.420000000000002</v>
      </c>
      <c r="M191" s="12">
        <v>4</v>
      </c>
      <c r="N191" s="12">
        <v>0</v>
      </c>
      <c r="O191" s="12">
        <v>0</v>
      </c>
      <c r="P191" s="12">
        <v>0</v>
      </c>
      <c r="Q191" s="12">
        <v>0</v>
      </c>
      <c r="R191" s="12">
        <v>2</v>
      </c>
      <c r="S191" s="12">
        <v>0</v>
      </c>
      <c r="T191" s="12">
        <v>0</v>
      </c>
      <c r="U191">
        <f t="shared" si="7"/>
        <v>1491.0500000000002</v>
      </c>
      <c r="V191" s="23">
        <f>'Listado Equipos'!$B$10-W191</f>
        <v>41818.94</v>
      </c>
      <c r="W191">
        <f t="shared" si="6"/>
        <v>924.06000000000029</v>
      </c>
      <c r="X191">
        <f t="shared" si="8"/>
        <v>191</v>
      </c>
    </row>
    <row r="192" spans="1:24" ht="17.399999999999999" x14ac:dyDescent="0.3">
      <c r="A192" s="11">
        <v>45239</v>
      </c>
      <c r="B192" s="12">
        <v>251101</v>
      </c>
      <c r="C192" s="12" t="s">
        <v>343</v>
      </c>
      <c r="D192" s="12" t="s">
        <v>344</v>
      </c>
      <c r="E192" s="12" t="s">
        <v>345</v>
      </c>
      <c r="F192" s="12" t="s">
        <v>346</v>
      </c>
      <c r="G192" s="12" t="s">
        <v>347</v>
      </c>
      <c r="H192" s="12">
        <v>8.35</v>
      </c>
      <c r="I192" s="12">
        <v>15.65</v>
      </c>
      <c r="J192" s="12">
        <v>7.15</v>
      </c>
      <c r="K192" s="12">
        <v>1.2</v>
      </c>
      <c r="L192" s="12">
        <v>22.43</v>
      </c>
      <c r="M192" s="12">
        <v>4</v>
      </c>
      <c r="N192" s="12">
        <v>0</v>
      </c>
      <c r="O192" s="12">
        <v>8</v>
      </c>
      <c r="P192" s="12">
        <v>0</v>
      </c>
      <c r="Q192" s="12">
        <v>0</v>
      </c>
      <c r="R192" s="12">
        <v>3</v>
      </c>
      <c r="S192" s="12">
        <v>8</v>
      </c>
      <c r="T192" s="12">
        <v>0</v>
      </c>
      <c r="U192">
        <f t="shared" si="7"/>
        <v>1499.4</v>
      </c>
      <c r="V192" s="23">
        <f>'Listado Equipos'!$B$10-W192</f>
        <v>41818.94</v>
      </c>
      <c r="W192">
        <f t="shared" si="6"/>
        <v>924.06000000000029</v>
      </c>
      <c r="X192">
        <f t="shared" si="8"/>
        <v>192</v>
      </c>
    </row>
    <row r="193" spans="1:24" ht="17.399999999999999" x14ac:dyDescent="0.3">
      <c r="A193" s="11">
        <v>45240</v>
      </c>
      <c r="B193" s="12">
        <v>251101</v>
      </c>
      <c r="C193" s="12" t="s">
        <v>343</v>
      </c>
      <c r="D193" s="12" t="s">
        <v>344</v>
      </c>
      <c r="E193" s="12" t="s">
        <v>345</v>
      </c>
      <c r="F193" s="12" t="s">
        <v>346</v>
      </c>
      <c r="G193" s="12" t="s">
        <v>347</v>
      </c>
      <c r="H193" s="12">
        <v>8.9499999999999993</v>
      </c>
      <c r="I193" s="12">
        <v>15.05</v>
      </c>
      <c r="J193" s="12">
        <v>8.83</v>
      </c>
      <c r="K193" s="12">
        <v>0.12</v>
      </c>
      <c r="L193" s="12">
        <v>27.93</v>
      </c>
      <c r="M193" s="12">
        <v>4</v>
      </c>
      <c r="N193" s="12">
        <v>0</v>
      </c>
      <c r="O193" s="12">
        <v>10</v>
      </c>
      <c r="P193" s="12">
        <v>0</v>
      </c>
      <c r="Q193" s="12">
        <v>0</v>
      </c>
      <c r="R193" s="12">
        <v>2</v>
      </c>
      <c r="S193" s="12">
        <v>11</v>
      </c>
      <c r="T193" s="12">
        <v>0</v>
      </c>
      <c r="U193">
        <f t="shared" si="7"/>
        <v>1508.3500000000001</v>
      </c>
      <c r="V193" s="23">
        <f>'Listado Equipos'!$B$10-W193</f>
        <v>41818.94</v>
      </c>
      <c r="W193">
        <f t="shared" si="6"/>
        <v>924.06000000000029</v>
      </c>
      <c r="X193">
        <f t="shared" si="8"/>
        <v>193</v>
      </c>
    </row>
    <row r="194" spans="1:24" ht="17.399999999999999" x14ac:dyDescent="0.3">
      <c r="A194" s="11">
        <v>45241</v>
      </c>
      <c r="B194" s="12">
        <v>251101</v>
      </c>
      <c r="C194" s="12" t="s">
        <v>343</v>
      </c>
      <c r="D194" s="12" t="s">
        <v>344</v>
      </c>
      <c r="E194" s="12" t="s">
        <v>345</v>
      </c>
      <c r="F194" s="12" t="s">
        <v>346</v>
      </c>
      <c r="G194" s="12" t="s">
        <v>347</v>
      </c>
      <c r="H194" s="12">
        <v>6.33</v>
      </c>
      <c r="I194" s="12">
        <v>17.670000000000002</v>
      </c>
      <c r="J194" s="12">
        <v>5.67</v>
      </c>
      <c r="K194" s="12">
        <v>0.67</v>
      </c>
      <c r="L194" s="12">
        <v>18.350000000000001</v>
      </c>
      <c r="M194" s="12">
        <v>4</v>
      </c>
      <c r="N194" s="12">
        <v>0</v>
      </c>
      <c r="O194" s="12">
        <v>12</v>
      </c>
      <c r="P194" s="12">
        <v>0</v>
      </c>
      <c r="Q194" s="12">
        <v>0</v>
      </c>
      <c r="R194" s="12">
        <v>3</v>
      </c>
      <c r="S194" s="12">
        <v>14</v>
      </c>
      <c r="T194" s="12">
        <v>0</v>
      </c>
      <c r="U194">
        <f t="shared" si="7"/>
        <v>1514.68</v>
      </c>
      <c r="V194" s="23">
        <f>'Listado Equipos'!$B$10-W194</f>
        <v>41819.269999999997</v>
      </c>
      <c r="W194">
        <f t="shared" ref="W194:W257" si="9">LARGE($U$2:$U$322,X194-1)</f>
        <v>923.73000000000025</v>
      </c>
      <c r="X194">
        <f t="shared" si="8"/>
        <v>194</v>
      </c>
    </row>
    <row r="195" spans="1:24" ht="17.399999999999999" x14ac:dyDescent="0.3">
      <c r="A195" s="11">
        <v>45242</v>
      </c>
      <c r="B195" s="12">
        <v>251101</v>
      </c>
      <c r="C195" s="12" t="s">
        <v>343</v>
      </c>
      <c r="D195" s="12" t="s">
        <v>344</v>
      </c>
      <c r="E195" s="12" t="s">
        <v>345</v>
      </c>
      <c r="F195" s="12" t="s">
        <v>346</v>
      </c>
      <c r="G195" s="12" t="s">
        <v>347</v>
      </c>
      <c r="H195" s="12">
        <v>0</v>
      </c>
      <c r="I195" s="12">
        <v>24</v>
      </c>
      <c r="J195" s="12">
        <v>0</v>
      </c>
      <c r="K195" s="12">
        <v>0</v>
      </c>
      <c r="L195" s="12">
        <v>0</v>
      </c>
      <c r="M195" s="12">
        <v>0</v>
      </c>
      <c r="N195" s="12">
        <v>0</v>
      </c>
      <c r="O195" s="12">
        <v>0</v>
      </c>
      <c r="P195" s="12">
        <v>0</v>
      </c>
      <c r="Q195" s="12">
        <v>0</v>
      </c>
      <c r="R195" s="12">
        <v>0</v>
      </c>
      <c r="S195" s="12">
        <v>0</v>
      </c>
      <c r="T195" s="12">
        <v>0</v>
      </c>
      <c r="U195">
        <f t="shared" si="7"/>
        <v>1514.68</v>
      </c>
      <c r="V195" s="23">
        <f>'Listado Equipos'!$B$10-W195</f>
        <v>41822.300000000003</v>
      </c>
      <c r="W195">
        <f t="shared" si="9"/>
        <v>920.70000000000027</v>
      </c>
      <c r="X195">
        <f t="shared" si="8"/>
        <v>195</v>
      </c>
    </row>
    <row r="196" spans="1:24" ht="17.399999999999999" x14ac:dyDescent="0.3">
      <c r="A196" s="11">
        <v>45243</v>
      </c>
      <c r="B196" s="12">
        <v>251101</v>
      </c>
      <c r="C196" s="12" t="s">
        <v>343</v>
      </c>
      <c r="D196" s="12" t="s">
        <v>344</v>
      </c>
      <c r="E196" s="12" t="s">
        <v>345</v>
      </c>
      <c r="F196" s="12" t="s">
        <v>346</v>
      </c>
      <c r="G196" s="12" t="s">
        <v>347</v>
      </c>
      <c r="H196" s="12">
        <v>0</v>
      </c>
      <c r="I196" s="12">
        <v>24</v>
      </c>
      <c r="J196" s="12">
        <v>0</v>
      </c>
      <c r="K196" s="12">
        <v>0</v>
      </c>
      <c r="L196" s="12">
        <v>0</v>
      </c>
      <c r="M196" s="12">
        <v>0</v>
      </c>
      <c r="N196" s="12">
        <v>0</v>
      </c>
      <c r="O196" s="12">
        <v>0</v>
      </c>
      <c r="P196" s="12">
        <v>0</v>
      </c>
      <c r="Q196" s="12">
        <v>0</v>
      </c>
      <c r="R196" s="12">
        <v>0</v>
      </c>
      <c r="S196" s="12">
        <v>0</v>
      </c>
      <c r="T196" s="12">
        <v>0</v>
      </c>
      <c r="U196">
        <f t="shared" ref="U196:U259" si="10">H196+U195</f>
        <v>1514.68</v>
      </c>
      <c r="V196" s="23">
        <f>'Listado Equipos'!$B$10-W196</f>
        <v>41823.019999999997</v>
      </c>
      <c r="W196">
        <f t="shared" si="9"/>
        <v>919.98000000000025</v>
      </c>
      <c r="X196">
        <f t="shared" ref="X196:X259" si="11">X195+1</f>
        <v>196</v>
      </c>
    </row>
    <row r="197" spans="1:24" ht="17.399999999999999" x14ac:dyDescent="0.3">
      <c r="A197" s="11">
        <v>45244</v>
      </c>
      <c r="B197" s="12">
        <v>251101</v>
      </c>
      <c r="C197" s="12" t="s">
        <v>343</v>
      </c>
      <c r="D197" s="12" t="s">
        <v>344</v>
      </c>
      <c r="E197" s="12" t="s">
        <v>345</v>
      </c>
      <c r="F197" s="12" t="s">
        <v>346</v>
      </c>
      <c r="G197" s="12" t="s">
        <v>347</v>
      </c>
      <c r="H197" s="12">
        <v>1.47</v>
      </c>
      <c r="I197" s="12">
        <v>22.53</v>
      </c>
      <c r="J197" s="12">
        <v>0.83</v>
      </c>
      <c r="K197" s="12">
        <v>0.63</v>
      </c>
      <c r="L197" s="12">
        <v>1.45</v>
      </c>
      <c r="M197" s="12">
        <v>5</v>
      </c>
      <c r="N197" s="12">
        <v>0</v>
      </c>
      <c r="O197" s="12">
        <v>2</v>
      </c>
      <c r="P197" s="12">
        <v>0</v>
      </c>
      <c r="Q197" s="12">
        <v>0</v>
      </c>
      <c r="R197" s="12">
        <v>4</v>
      </c>
      <c r="S197" s="12">
        <v>2</v>
      </c>
      <c r="T197" s="12">
        <v>1</v>
      </c>
      <c r="U197">
        <f t="shared" si="10"/>
        <v>1516.15</v>
      </c>
      <c r="V197" s="23">
        <f>'Listado Equipos'!$B$10-W197</f>
        <v>41823.120000000003</v>
      </c>
      <c r="W197">
        <f t="shared" si="9"/>
        <v>919.88000000000022</v>
      </c>
      <c r="X197">
        <f t="shared" si="11"/>
        <v>197</v>
      </c>
    </row>
    <row r="198" spans="1:24" ht="17.399999999999999" x14ac:dyDescent="0.3">
      <c r="A198" s="11">
        <v>45245</v>
      </c>
      <c r="B198" s="12">
        <v>251101</v>
      </c>
      <c r="C198" s="12" t="s">
        <v>343</v>
      </c>
      <c r="D198" s="12" t="s">
        <v>344</v>
      </c>
      <c r="E198" s="12" t="s">
        <v>345</v>
      </c>
      <c r="F198" s="12" t="s">
        <v>346</v>
      </c>
      <c r="G198" s="12" t="s">
        <v>347</v>
      </c>
      <c r="H198" s="12">
        <v>8.1199999999999992</v>
      </c>
      <c r="I198" s="12">
        <v>15.88</v>
      </c>
      <c r="J198" s="12">
        <v>6.5</v>
      </c>
      <c r="K198" s="12">
        <v>1.62</v>
      </c>
      <c r="L198" s="12">
        <v>18.07</v>
      </c>
      <c r="M198" s="12">
        <v>4</v>
      </c>
      <c r="N198" s="12">
        <v>0</v>
      </c>
      <c r="O198" s="12">
        <v>0</v>
      </c>
      <c r="P198" s="12">
        <v>0</v>
      </c>
      <c r="Q198" s="12">
        <v>0</v>
      </c>
      <c r="R198" s="12">
        <v>10</v>
      </c>
      <c r="S198" s="12">
        <v>0</v>
      </c>
      <c r="T198" s="12">
        <v>1</v>
      </c>
      <c r="U198">
        <f t="shared" si="10"/>
        <v>1524.27</v>
      </c>
      <c r="V198" s="23">
        <f>'Listado Equipos'!$B$10-W198</f>
        <v>41825.1</v>
      </c>
      <c r="W198">
        <f t="shared" si="9"/>
        <v>917.9000000000002</v>
      </c>
      <c r="X198">
        <f t="shared" si="11"/>
        <v>198</v>
      </c>
    </row>
    <row r="199" spans="1:24" ht="17.399999999999999" x14ac:dyDescent="0.3">
      <c r="A199" s="11">
        <v>45246</v>
      </c>
      <c r="B199" s="12">
        <v>251101</v>
      </c>
      <c r="C199" s="12" t="s">
        <v>343</v>
      </c>
      <c r="D199" s="12" t="s">
        <v>344</v>
      </c>
      <c r="E199" s="12" t="s">
        <v>345</v>
      </c>
      <c r="F199" s="12" t="s">
        <v>346</v>
      </c>
      <c r="G199" s="12" t="s">
        <v>347</v>
      </c>
      <c r="H199" s="12">
        <v>0</v>
      </c>
      <c r="I199" s="12">
        <v>24</v>
      </c>
      <c r="J199" s="12">
        <v>0</v>
      </c>
      <c r="K199" s="12">
        <v>0</v>
      </c>
      <c r="L199" s="12">
        <v>0</v>
      </c>
      <c r="M199" s="12">
        <v>0</v>
      </c>
      <c r="N199" s="12">
        <v>0</v>
      </c>
      <c r="O199" s="12">
        <v>0</v>
      </c>
      <c r="P199" s="12">
        <v>0</v>
      </c>
      <c r="Q199" s="12">
        <v>0</v>
      </c>
      <c r="R199" s="12">
        <v>0</v>
      </c>
      <c r="S199" s="12">
        <v>0</v>
      </c>
      <c r="T199" s="12">
        <v>0</v>
      </c>
      <c r="U199">
        <f t="shared" si="10"/>
        <v>1524.27</v>
      </c>
      <c r="V199" s="23">
        <f>'Listado Equipos'!$B$10-W199</f>
        <v>41825.480000000003</v>
      </c>
      <c r="W199">
        <f t="shared" si="9"/>
        <v>917.52000000000021</v>
      </c>
      <c r="X199">
        <f t="shared" si="11"/>
        <v>199</v>
      </c>
    </row>
    <row r="200" spans="1:24" ht="17.399999999999999" x14ac:dyDescent="0.3">
      <c r="A200" s="11">
        <v>45247</v>
      </c>
      <c r="B200" s="12">
        <v>251101</v>
      </c>
      <c r="C200" s="12" t="s">
        <v>343</v>
      </c>
      <c r="D200" s="12" t="s">
        <v>344</v>
      </c>
      <c r="E200" s="12" t="s">
        <v>345</v>
      </c>
      <c r="F200" s="12" t="s">
        <v>346</v>
      </c>
      <c r="G200" s="12" t="s">
        <v>347</v>
      </c>
      <c r="H200" s="12">
        <v>0.62</v>
      </c>
      <c r="I200" s="12">
        <v>23.38</v>
      </c>
      <c r="J200" s="12">
        <v>0.5</v>
      </c>
      <c r="K200" s="12">
        <v>0.12</v>
      </c>
      <c r="L200" s="12">
        <v>0.78</v>
      </c>
      <c r="M200" s="12">
        <v>5</v>
      </c>
      <c r="N200" s="12">
        <v>0</v>
      </c>
      <c r="O200" s="12">
        <v>0</v>
      </c>
      <c r="P200" s="12">
        <v>0</v>
      </c>
      <c r="Q200" s="12">
        <v>0</v>
      </c>
      <c r="R200" s="12">
        <v>0</v>
      </c>
      <c r="S200" s="12">
        <v>0</v>
      </c>
      <c r="T200" s="12">
        <v>0</v>
      </c>
      <c r="U200">
        <f t="shared" si="10"/>
        <v>1524.8899999999999</v>
      </c>
      <c r="V200" s="23">
        <f>'Listado Equipos'!$B$10-W200</f>
        <v>41825.480000000003</v>
      </c>
      <c r="W200">
        <f t="shared" si="9"/>
        <v>917.52000000000021</v>
      </c>
      <c r="X200">
        <f t="shared" si="11"/>
        <v>200</v>
      </c>
    </row>
    <row r="201" spans="1:24" ht="17.399999999999999" x14ac:dyDescent="0.3">
      <c r="A201" s="11">
        <v>45248</v>
      </c>
      <c r="B201" s="12">
        <v>251101</v>
      </c>
      <c r="C201" s="12" t="s">
        <v>343</v>
      </c>
      <c r="D201" s="12" t="s">
        <v>344</v>
      </c>
      <c r="E201" s="12" t="s">
        <v>345</v>
      </c>
      <c r="F201" s="12" t="s">
        <v>346</v>
      </c>
      <c r="G201" s="12" t="s">
        <v>347</v>
      </c>
      <c r="H201" s="12">
        <v>0</v>
      </c>
      <c r="I201" s="12">
        <v>24</v>
      </c>
      <c r="J201" s="12">
        <v>0</v>
      </c>
      <c r="K201" s="12">
        <v>0</v>
      </c>
      <c r="L201" s="12">
        <v>0</v>
      </c>
      <c r="M201" s="12">
        <v>0</v>
      </c>
      <c r="N201" s="12">
        <v>0</v>
      </c>
      <c r="O201" s="12">
        <v>0</v>
      </c>
      <c r="P201" s="12">
        <v>0</v>
      </c>
      <c r="Q201" s="12">
        <v>0</v>
      </c>
      <c r="R201" s="12">
        <v>0</v>
      </c>
      <c r="S201" s="12">
        <v>0</v>
      </c>
      <c r="T201" s="12">
        <v>0</v>
      </c>
      <c r="U201">
        <f t="shared" si="10"/>
        <v>1524.8899999999999</v>
      </c>
      <c r="V201" s="23">
        <f>'Listado Equipos'!$B$10-W201</f>
        <v>41825.480000000003</v>
      </c>
      <c r="W201">
        <f t="shared" si="9"/>
        <v>917.52000000000021</v>
      </c>
      <c r="X201">
        <f t="shared" si="11"/>
        <v>201</v>
      </c>
    </row>
    <row r="202" spans="1:24" ht="17.399999999999999" x14ac:dyDescent="0.3">
      <c r="A202" s="11">
        <v>45397</v>
      </c>
      <c r="B202" s="12">
        <v>251101</v>
      </c>
      <c r="C202" s="12" t="s">
        <v>343</v>
      </c>
      <c r="D202" s="12" t="s">
        <v>344</v>
      </c>
      <c r="E202" s="12" t="s">
        <v>345</v>
      </c>
      <c r="F202" s="12" t="s">
        <v>346</v>
      </c>
      <c r="G202" s="12" t="s">
        <v>347</v>
      </c>
      <c r="H202" s="12">
        <v>0.03</v>
      </c>
      <c r="I202" s="12">
        <v>23.97</v>
      </c>
      <c r="J202" s="12">
        <v>0</v>
      </c>
      <c r="K202" s="12">
        <v>0.03</v>
      </c>
      <c r="L202" s="12">
        <v>0</v>
      </c>
      <c r="M202" s="12">
        <v>0</v>
      </c>
      <c r="N202" s="12">
        <v>0</v>
      </c>
      <c r="O202" s="12">
        <v>0</v>
      </c>
      <c r="P202" s="12">
        <v>0</v>
      </c>
      <c r="Q202" s="12">
        <v>0</v>
      </c>
      <c r="R202" s="12">
        <v>0</v>
      </c>
      <c r="S202" s="12">
        <v>0</v>
      </c>
      <c r="T202" s="12">
        <v>0</v>
      </c>
      <c r="U202">
        <f t="shared" si="10"/>
        <v>1524.9199999999998</v>
      </c>
      <c r="V202" s="23">
        <f>'Listado Equipos'!$B$10-W202</f>
        <v>41825.480000000003</v>
      </c>
      <c r="W202">
        <f t="shared" si="9"/>
        <v>917.52000000000021</v>
      </c>
      <c r="X202">
        <f t="shared" si="11"/>
        <v>202</v>
      </c>
    </row>
    <row r="203" spans="1:24" ht="17.399999999999999" x14ac:dyDescent="0.3">
      <c r="A203" s="11">
        <v>45412</v>
      </c>
      <c r="B203" s="12">
        <v>251101</v>
      </c>
      <c r="C203" s="12" t="s">
        <v>343</v>
      </c>
      <c r="D203" s="12" t="s">
        <v>344</v>
      </c>
      <c r="E203" s="12" t="s">
        <v>345</v>
      </c>
      <c r="F203" s="12" t="s">
        <v>346</v>
      </c>
      <c r="G203" s="12" t="s">
        <v>347</v>
      </c>
      <c r="H203" s="12">
        <v>1.42</v>
      </c>
      <c r="I203" s="12">
        <v>22.58</v>
      </c>
      <c r="J203" s="12">
        <v>0.05</v>
      </c>
      <c r="K203" s="12">
        <v>1.37</v>
      </c>
      <c r="L203" s="12">
        <v>0.01</v>
      </c>
      <c r="M203" s="12">
        <v>0</v>
      </c>
      <c r="N203" s="12">
        <v>0</v>
      </c>
      <c r="O203" s="12">
        <v>0</v>
      </c>
      <c r="P203" s="12">
        <v>0</v>
      </c>
      <c r="Q203" s="12">
        <v>0</v>
      </c>
      <c r="R203" s="12">
        <v>7</v>
      </c>
      <c r="S203" s="12">
        <v>0</v>
      </c>
      <c r="T203" s="12">
        <v>2</v>
      </c>
      <c r="U203">
        <f t="shared" si="10"/>
        <v>1526.34</v>
      </c>
      <c r="V203" s="23">
        <f>'Listado Equipos'!$B$10-W203</f>
        <v>41825.480000000003</v>
      </c>
      <c r="W203">
        <f t="shared" si="9"/>
        <v>917.52000000000021</v>
      </c>
      <c r="X203">
        <f t="shared" si="11"/>
        <v>203</v>
      </c>
    </row>
    <row r="204" spans="1:24" ht="17.399999999999999" x14ac:dyDescent="0.3">
      <c r="A204" s="11">
        <v>45413</v>
      </c>
      <c r="B204" s="12">
        <v>251101</v>
      </c>
      <c r="C204" s="12" t="s">
        <v>343</v>
      </c>
      <c r="D204" s="12" t="s">
        <v>344</v>
      </c>
      <c r="E204" s="12" t="s">
        <v>345</v>
      </c>
      <c r="F204" s="12" t="s">
        <v>346</v>
      </c>
      <c r="G204" s="12" t="s">
        <v>347</v>
      </c>
      <c r="H204" s="12">
        <v>0.08</v>
      </c>
      <c r="I204" s="12">
        <v>23.92</v>
      </c>
      <c r="J204" s="12">
        <v>0.03</v>
      </c>
      <c r="K204" s="12">
        <v>0.05</v>
      </c>
      <c r="L204" s="12">
        <v>0.05</v>
      </c>
      <c r="M204" s="12">
        <v>0</v>
      </c>
      <c r="N204" s="12">
        <v>0</v>
      </c>
      <c r="O204" s="12">
        <v>0</v>
      </c>
      <c r="P204" s="12">
        <v>0</v>
      </c>
      <c r="Q204" s="12">
        <v>0</v>
      </c>
      <c r="R204" s="12">
        <v>0</v>
      </c>
      <c r="S204" s="12">
        <v>0</v>
      </c>
      <c r="T204" s="12">
        <v>0</v>
      </c>
      <c r="U204">
        <f t="shared" si="10"/>
        <v>1526.4199999999998</v>
      </c>
      <c r="V204" s="23">
        <f>'Listado Equipos'!$B$10-W204</f>
        <v>41825.480000000003</v>
      </c>
      <c r="W204">
        <f t="shared" si="9"/>
        <v>917.52000000000021</v>
      </c>
      <c r="X204">
        <f t="shared" si="11"/>
        <v>204</v>
      </c>
    </row>
    <row r="205" spans="1:24" ht="17.399999999999999" x14ac:dyDescent="0.3">
      <c r="A205" s="11">
        <v>45414</v>
      </c>
      <c r="B205" s="12">
        <v>251101</v>
      </c>
      <c r="C205" s="12" t="s">
        <v>343</v>
      </c>
      <c r="D205" s="12" t="s">
        <v>344</v>
      </c>
      <c r="E205" s="12" t="s">
        <v>345</v>
      </c>
      <c r="F205" s="12" t="s">
        <v>346</v>
      </c>
      <c r="G205" s="12" t="s">
        <v>347</v>
      </c>
      <c r="H205" s="12">
        <v>4.2300000000000004</v>
      </c>
      <c r="I205" s="12">
        <v>19.77</v>
      </c>
      <c r="J205" s="12">
        <v>2.08</v>
      </c>
      <c r="K205" s="12">
        <v>2.15</v>
      </c>
      <c r="L205" s="12">
        <v>5.0599999999999996</v>
      </c>
      <c r="M205" s="12">
        <v>5</v>
      </c>
      <c r="N205" s="12">
        <v>0</v>
      </c>
      <c r="O205" s="12">
        <v>8</v>
      </c>
      <c r="P205" s="12">
        <v>0</v>
      </c>
      <c r="Q205" s="12">
        <v>0</v>
      </c>
      <c r="R205" s="12">
        <v>10</v>
      </c>
      <c r="S205" s="12">
        <v>12</v>
      </c>
      <c r="T205" s="12">
        <v>1</v>
      </c>
      <c r="U205">
        <f t="shared" si="10"/>
        <v>1530.6499999999999</v>
      </c>
      <c r="V205" s="23">
        <f>'Listado Equipos'!$B$10-W205</f>
        <v>41825.480000000003</v>
      </c>
      <c r="W205">
        <f t="shared" si="9"/>
        <v>917.52000000000021</v>
      </c>
      <c r="X205">
        <f t="shared" si="11"/>
        <v>205</v>
      </c>
    </row>
    <row r="206" spans="1:24" ht="17.399999999999999" x14ac:dyDescent="0.3">
      <c r="A206" s="11">
        <v>45415</v>
      </c>
      <c r="B206" s="12">
        <v>251101</v>
      </c>
      <c r="C206" s="12" t="s">
        <v>343</v>
      </c>
      <c r="D206" s="12" t="s">
        <v>344</v>
      </c>
      <c r="E206" s="12" t="s">
        <v>345</v>
      </c>
      <c r="F206" s="12" t="s">
        <v>346</v>
      </c>
      <c r="G206" s="12" t="s">
        <v>347</v>
      </c>
      <c r="H206" s="12">
        <v>12.08</v>
      </c>
      <c r="I206" s="12">
        <v>11.92</v>
      </c>
      <c r="J206" s="12">
        <v>11.18</v>
      </c>
      <c r="K206" s="12">
        <v>0.9</v>
      </c>
      <c r="L206" s="12">
        <v>50.62</v>
      </c>
      <c r="M206" s="12">
        <v>6</v>
      </c>
      <c r="N206" s="12">
        <v>0</v>
      </c>
      <c r="O206" s="12">
        <v>202</v>
      </c>
      <c r="P206" s="12">
        <v>23</v>
      </c>
      <c r="Q206" s="12">
        <v>2</v>
      </c>
      <c r="R206" s="12">
        <v>4</v>
      </c>
      <c r="S206" s="12">
        <v>226</v>
      </c>
      <c r="T206" s="12">
        <v>0</v>
      </c>
      <c r="U206">
        <f t="shared" si="10"/>
        <v>1542.7299999999998</v>
      </c>
      <c r="V206" s="23">
        <f>'Listado Equipos'!$B$10-W206</f>
        <v>41825.480000000003</v>
      </c>
      <c r="W206">
        <f t="shared" si="9"/>
        <v>917.52000000000021</v>
      </c>
      <c r="X206">
        <f t="shared" si="11"/>
        <v>206</v>
      </c>
    </row>
    <row r="207" spans="1:24" ht="17.399999999999999" x14ac:dyDescent="0.3">
      <c r="A207" s="11">
        <v>45416</v>
      </c>
      <c r="B207" s="12">
        <v>251101</v>
      </c>
      <c r="C207" s="12" t="s">
        <v>343</v>
      </c>
      <c r="D207" s="12" t="s">
        <v>344</v>
      </c>
      <c r="E207" s="12" t="s">
        <v>345</v>
      </c>
      <c r="F207" s="12" t="s">
        <v>346</v>
      </c>
      <c r="G207" s="12" t="s">
        <v>347</v>
      </c>
      <c r="H207" s="12">
        <v>20.23</v>
      </c>
      <c r="I207" s="12">
        <v>3.77</v>
      </c>
      <c r="J207" s="12">
        <v>18.079999999999998</v>
      </c>
      <c r="K207" s="12">
        <v>2.15</v>
      </c>
      <c r="L207" s="12">
        <v>62.28</v>
      </c>
      <c r="M207" s="12">
        <v>5</v>
      </c>
      <c r="N207" s="12">
        <v>0</v>
      </c>
      <c r="O207" s="12">
        <v>115</v>
      </c>
      <c r="P207" s="12">
        <v>28</v>
      </c>
      <c r="Q207" s="12">
        <v>0</v>
      </c>
      <c r="R207" s="12">
        <v>6</v>
      </c>
      <c r="S207" s="12">
        <v>128</v>
      </c>
      <c r="T207" s="12">
        <v>0</v>
      </c>
      <c r="U207">
        <f t="shared" si="10"/>
        <v>1562.9599999999998</v>
      </c>
      <c r="V207" s="23">
        <f>'Listado Equipos'!$B$10-W207</f>
        <v>41825.480000000003</v>
      </c>
      <c r="W207">
        <f t="shared" si="9"/>
        <v>917.52000000000021</v>
      </c>
      <c r="X207">
        <f t="shared" si="11"/>
        <v>207</v>
      </c>
    </row>
    <row r="208" spans="1:24" ht="17.399999999999999" x14ac:dyDescent="0.3">
      <c r="A208" s="11">
        <v>45417</v>
      </c>
      <c r="B208" s="12">
        <v>251101</v>
      </c>
      <c r="C208" s="12" t="s">
        <v>343</v>
      </c>
      <c r="D208" s="12" t="s">
        <v>344</v>
      </c>
      <c r="E208" s="12" t="s">
        <v>345</v>
      </c>
      <c r="F208" s="12" t="s">
        <v>346</v>
      </c>
      <c r="G208" s="12" t="s">
        <v>347</v>
      </c>
      <c r="H208" s="12">
        <v>5.42</v>
      </c>
      <c r="I208" s="12">
        <v>18.579999999999998</v>
      </c>
      <c r="J208" s="12">
        <v>4.9000000000000004</v>
      </c>
      <c r="K208" s="12">
        <v>0.52</v>
      </c>
      <c r="L208" s="12">
        <v>20.100000000000001</v>
      </c>
      <c r="M208" s="12">
        <v>7</v>
      </c>
      <c r="N208" s="12">
        <v>0</v>
      </c>
      <c r="O208" s="12">
        <v>96</v>
      </c>
      <c r="P208" s="12">
        <v>3</v>
      </c>
      <c r="Q208" s="12">
        <v>0</v>
      </c>
      <c r="R208" s="12">
        <v>0</v>
      </c>
      <c r="S208" s="12">
        <v>107</v>
      </c>
      <c r="T208" s="12">
        <v>0</v>
      </c>
      <c r="U208">
        <f t="shared" si="10"/>
        <v>1568.3799999999999</v>
      </c>
      <c r="V208" s="23">
        <f>'Listado Equipos'!$B$10-W208</f>
        <v>41825.480000000003</v>
      </c>
      <c r="W208">
        <f t="shared" si="9"/>
        <v>917.52000000000021</v>
      </c>
      <c r="X208">
        <f t="shared" si="11"/>
        <v>208</v>
      </c>
    </row>
    <row r="209" spans="1:24" ht="17.399999999999999" x14ac:dyDescent="0.3">
      <c r="A209" s="11">
        <v>45418</v>
      </c>
      <c r="B209" s="12">
        <v>251101</v>
      </c>
      <c r="C209" s="12" t="s">
        <v>343</v>
      </c>
      <c r="D209" s="12" t="s">
        <v>344</v>
      </c>
      <c r="E209" s="12" t="s">
        <v>345</v>
      </c>
      <c r="F209" s="12" t="s">
        <v>346</v>
      </c>
      <c r="G209" s="12" t="s">
        <v>347</v>
      </c>
      <c r="H209" s="12">
        <v>10.83</v>
      </c>
      <c r="I209" s="12">
        <v>13.17</v>
      </c>
      <c r="J209" s="12">
        <v>9.1</v>
      </c>
      <c r="K209" s="12">
        <v>1.73</v>
      </c>
      <c r="L209" s="12">
        <v>23.22</v>
      </c>
      <c r="M209" s="12">
        <v>5</v>
      </c>
      <c r="N209" s="12">
        <v>0</v>
      </c>
      <c r="O209" s="12">
        <v>28</v>
      </c>
      <c r="P209" s="12">
        <v>1</v>
      </c>
      <c r="Q209" s="12">
        <v>0</v>
      </c>
      <c r="R209" s="12">
        <v>4</v>
      </c>
      <c r="S209" s="12">
        <v>35</v>
      </c>
      <c r="T209" s="12">
        <v>0</v>
      </c>
      <c r="U209">
        <f t="shared" si="10"/>
        <v>1579.2099999999998</v>
      </c>
      <c r="V209" s="23">
        <f>'Listado Equipos'!$B$10-W209</f>
        <v>41825.480000000003</v>
      </c>
      <c r="W209">
        <f t="shared" si="9"/>
        <v>917.52000000000021</v>
      </c>
      <c r="X209">
        <f t="shared" si="11"/>
        <v>209</v>
      </c>
    </row>
    <row r="210" spans="1:24" ht="17.399999999999999" x14ac:dyDescent="0.3">
      <c r="A210" s="11">
        <v>45419</v>
      </c>
      <c r="B210" s="12">
        <v>251101</v>
      </c>
      <c r="C210" s="12" t="s">
        <v>343</v>
      </c>
      <c r="D210" s="12" t="s">
        <v>344</v>
      </c>
      <c r="E210" s="12" t="s">
        <v>345</v>
      </c>
      <c r="F210" s="12" t="s">
        <v>346</v>
      </c>
      <c r="G210" s="12" t="s">
        <v>347</v>
      </c>
      <c r="H210" s="12">
        <v>16.57</v>
      </c>
      <c r="I210" s="12">
        <v>7.43</v>
      </c>
      <c r="J210" s="12">
        <v>13.77</v>
      </c>
      <c r="K210" s="12">
        <v>2.8</v>
      </c>
      <c r="L210" s="12">
        <v>43.28</v>
      </c>
      <c r="M210" s="12">
        <v>4</v>
      </c>
      <c r="N210" s="12">
        <v>0</v>
      </c>
      <c r="O210" s="12">
        <v>86</v>
      </c>
      <c r="P210" s="12">
        <v>1</v>
      </c>
      <c r="Q210" s="12">
        <v>0</v>
      </c>
      <c r="R210" s="12">
        <v>13</v>
      </c>
      <c r="S210" s="12">
        <v>95</v>
      </c>
      <c r="T210" s="12">
        <v>1</v>
      </c>
      <c r="U210">
        <f t="shared" si="10"/>
        <v>1595.7799999999997</v>
      </c>
      <c r="V210" s="23">
        <f>'Listado Equipos'!$B$10-W210</f>
        <v>41826.300000000003</v>
      </c>
      <c r="W210">
        <f t="shared" si="9"/>
        <v>916.70000000000016</v>
      </c>
      <c r="X210">
        <f t="shared" si="11"/>
        <v>210</v>
      </c>
    </row>
    <row r="211" spans="1:24" ht="17.399999999999999" x14ac:dyDescent="0.3">
      <c r="A211" s="11">
        <v>45420</v>
      </c>
      <c r="B211" s="12">
        <v>251101</v>
      </c>
      <c r="C211" s="12" t="s">
        <v>343</v>
      </c>
      <c r="D211" s="12" t="s">
        <v>344</v>
      </c>
      <c r="E211" s="12" t="s">
        <v>345</v>
      </c>
      <c r="F211" s="12" t="s">
        <v>346</v>
      </c>
      <c r="G211" s="12" t="s">
        <v>347</v>
      </c>
      <c r="H211" s="12">
        <v>15.63</v>
      </c>
      <c r="I211" s="12">
        <v>8.3699999999999992</v>
      </c>
      <c r="J211" s="12">
        <v>13.23</v>
      </c>
      <c r="K211" s="12">
        <v>2.4</v>
      </c>
      <c r="L211" s="12">
        <v>38.49</v>
      </c>
      <c r="M211" s="12">
        <v>5</v>
      </c>
      <c r="N211" s="12">
        <v>0</v>
      </c>
      <c r="O211" s="12">
        <v>80</v>
      </c>
      <c r="P211" s="12">
        <v>7</v>
      </c>
      <c r="Q211" s="12">
        <v>0</v>
      </c>
      <c r="R211" s="12">
        <v>5</v>
      </c>
      <c r="S211" s="12">
        <v>87</v>
      </c>
      <c r="T211" s="12">
        <v>0</v>
      </c>
      <c r="U211">
        <f t="shared" si="10"/>
        <v>1611.4099999999999</v>
      </c>
      <c r="V211" s="23">
        <f>'Listado Equipos'!$B$10-W211</f>
        <v>41826.300000000003</v>
      </c>
      <c r="W211">
        <f t="shared" si="9"/>
        <v>916.70000000000016</v>
      </c>
      <c r="X211">
        <f t="shared" si="11"/>
        <v>211</v>
      </c>
    </row>
    <row r="212" spans="1:24" ht="17.399999999999999" x14ac:dyDescent="0.3">
      <c r="A212" s="11">
        <v>45421</v>
      </c>
      <c r="B212" s="12">
        <v>251101</v>
      </c>
      <c r="C212" s="12" t="s">
        <v>343</v>
      </c>
      <c r="D212" s="12" t="s">
        <v>344</v>
      </c>
      <c r="E212" s="12" t="s">
        <v>345</v>
      </c>
      <c r="F212" s="12" t="s">
        <v>346</v>
      </c>
      <c r="G212" s="12" t="s">
        <v>347</v>
      </c>
      <c r="H212" s="12">
        <v>19.37</v>
      </c>
      <c r="I212" s="12">
        <v>4.63</v>
      </c>
      <c r="J212" s="12">
        <v>16.63</v>
      </c>
      <c r="K212" s="12">
        <v>2.73</v>
      </c>
      <c r="L212" s="12">
        <v>54.44</v>
      </c>
      <c r="M212" s="12">
        <v>5</v>
      </c>
      <c r="N212" s="12">
        <v>0</v>
      </c>
      <c r="O212" s="12">
        <v>120</v>
      </c>
      <c r="P212" s="12">
        <v>2</v>
      </c>
      <c r="Q212" s="12">
        <v>0</v>
      </c>
      <c r="R212" s="12">
        <v>3</v>
      </c>
      <c r="S212" s="12">
        <v>139</v>
      </c>
      <c r="T212" s="12">
        <v>0</v>
      </c>
      <c r="U212">
        <f t="shared" si="10"/>
        <v>1630.7799999999997</v>
      </c>
      <c r="V212" s="23">
        <f>'Listado Equipos'!$B$10-W212</f>
        <v>41826.300000000003</v>
      </c>
      <c r="W212">
        <f t="shared" si="9"/>
        <v>916.70000000000016</v>
      </c>
      <c r="X212">
        <f t="shared" si="11"/>
        <v>212</v>
      </c>
    </row>
    <row r="213" spans="1:24" ht="17.399999999999999" x14ac:dyDescent="0.3">
      <c r="A213" s="11">
        <v>45422</v>
      </c>
      <c r="B213" s="12">
        <v>251101</v>
      </c>
      <c r="C213" s="12" t="s">
        <v>343</v>
      </c>
      <c r="D213" s="12" t="s">
        <v>344</v>
      </c>
      <c r="E213" s="12" t="s">
        <v>345</v>
      </c>
      <c r="F213" s="12" t="s">
        <v>346</v>
      </c>
      <c r="G213" s="12" t="s">
        <v>347</v>
      </c>
      <c r="H213" s="12">
        <v>21.03</v>
      </c>
      <c r="I213" s="12">
        <v>2.97</v>
      </c>
      <c r="J213" s="12">
        <v>19.12</v>
      </c>
      <c r="K213" s="12">
        <v>1.92</v>
      </c>
      <c r="L213" s="12">
        <v>61.83</v>
      </c>
      <c r="M213" s="12">
        <v>5</v>
      </c>
      <c r="N213" s="12">
        <v>0</v>
      </c>
      <c r="O213" s="12">
        <v>161</v>
      </c>
      <c r="P213" s="12">
        <v>10</v>
      </c>
      <c r="Q213" s="12">
        <v>2</v>
      </c>
      <c r="R213" s="12">
        <v>2</v>
      </c>
      <c r="S213" s="12">
        <v>183</v>
      </c>
      <c r="T213" s="12">
        <v>0</v>
      </c>
      <c r="U213">
        <f t="shared" si="10"/>
        <v>1651.8099999999997</v>
      </c>
      <c r="V213" s="23">
        <f>'Listado Equipos'!$B$10-W213</f>
        <v>41826.83</v>
      </c>
      <c r="W213">
        <f t="shared" si="9"/>
        <v>916.17000000000019</v>
      </c>
      <c r="X213">
        <f t="shared" si="11"/>
        <v>213</v>
      </c>
    </row>
    <row r="214" spans="1:24" ht="17.399999999999999" x14ac:dyDescent="0.3">
      <c r="A214" s="11">
        <v>45423</v>
      </c>
      <c r="B214" s="12">
        <v>251101</v>
      </c>
      <c r="C214" s="12" t="s">
        <v>343</v>
      </c>
      <c r="D214" s="12" t="s">
        <v>344</v>
      </c>
      <c r="E214" s="12" t="s">
        <v>345</v>
      </c>
      <c r="F214" s="12" t="s">
        <v>346</v>
      </c>
      <c r="G214" s="12" t="s">
        <v>347</v>
      </c>
      <c r="H214" s="12">
        <v>17.37</v>
      </c>
      <c r="I214" s="12">
        <v>6.63</v>
      </c>
      <c r="J214" s="12">
        <v>14.07</v>
      </c>
      <c r="K214" s="12">
        <v>3.3</v>
      </c>
      <c r="L214" s="12">
        <v>48.48</v>
      </c>
      <c r="M214" s="12">
        <v>5</v>
      </c>
      <c r="N214" s="12">
        <v>0</v>
      </c>
      <c r="O214" s="12">
        <v>119</v>
      </c>
      <c r="P214" s="12">
        <v>9</v>
      </c>
      <c r="Q214" s="12">
        <v>1</v>
      </c>
      <c r="R214" s="12">
        <v>15</v>
      </c>
      <c r="S214" s="12">
        <v>142</v>
      </c>
      <c r="T214" s="12">
        <v>2</v>
      </c>
      <c r="U214">
        <f t="shared" si="10"/>
        <v>1669.1799999999996</v>
      </c>
      <c r="V214" s="23">
        <f>'Listado Equipos'!$B$10-W214</f>
        <v>41826.83</v>
      </c>
      <c r="W214">
        <f t="shared" si="9"/>
        <v>916.17000000000019</v>
      </c>
      <c r="X214">
        <f t="shared" si="11"/>
        <v>214</v>
      </c>
    </row>
    <row r="215" spans="1:24" ht="17.399999999999999" x14ac:dyDescent="0.3">
      <c r="A215" s="11">
        <v>45424</v>
      </c>
      <c r="B215" s="12">
        <v>251101</v>
      </c>
      <c r="C215" s="12" t="s">
        <v>343</v>
      </c>
      <c r="D215" s="12" t="s">
        <v>344</v>
      </c>
      <c r="E215" s="12" t="s">
        <v>345</v>
      </c>
      <c r="F215" s="12" t="s">
        <v>346</v>
      </c>
      <c r="G215" s="12" t="s">
        <v>347</v>
      </c>
      <c r="H215" s="12">
        <v>2.98</v>
      </c>
      <c r="I215" s="12">
        <v>21.02</v>
      </c>
      <c r="J215" s="12">
        <v>2.2799999999999998</v>
      </c>
      <c r="K215" s="12">
        <v>0.7</v>
      </c>
      <c r="L215" s="12">
        <v>10.17</v>
      </c>
      <c r="M215" s="12">
        <v>6</v>
      </c>
      <c r="N215" s="12">
        <v>0</v>
      </c>
      <c r="O215" s="12">
        <v>27</v>
      </c>
      <c r="P215" s="12">
        <v>1</v>
      </c>
      <c r="Q215" s="12">
        <v>0</v>
      </c>
      <c r="R215" s="12">
        <v>4</v>
      </c>
      <c r="S215" s="12">
        <v>30</v>
      </c>
      <c r="T215" s="12">
        <v>0</v>
      </c>
      <c r="U215">
        <f t="shared" si="10"/>
        <v>1672.1599999999996</v>
      </c>
      <c r="V215" s="23">
        <f>'Listado Equipos'!$B$10-W215</f>
        <v>41826.959999999999</v>
      </c>
      <c r="W215">
        <f t="shared" si="9"/>
        <v>916.04000000000019</v>
      </c>
      <c r="X215">
        <f t="shared" si="11"/>
        <v>215</v>
      </c>
    </row>
    <row r="216" spans="1:24" ht="17.399999999999999" x14ac:dyDescent="0.3">
      <c r="A216" s="11">
        <v>45425</v>
      </c>
      <c r="B216" s="12">
        <v>251101</v>
      </c>
      <c r="C216" s="12" t="s">
        <v>343</v>
      </c>
      <c r="D216" s="12" t="s">
        <v>344</v>
      </c>
      <c r="E216" s="12" t="s">
        <v>345</v>
      </c>
      <c r="F216" s="12" t="s">
        <v>346</v>
      </c>
      <c r="G216" s="12" t="s">
        <v>347</v>
      </c>
      <c r="H216" s="12">
        <v>18.63</v>
      </c>
      <c r="I216" s="12">
        <v>5.37</v>
      </c>
      <c r="J216" s="12">
        <v>16</v>
      </c>
      <c r="K216" s="12">
        <v>2.63</v>
      </c>
      <c r="L216" s="12">
        <v>61.35</v>
      </c>
      <c r="M216" s="12">
        <v>5</v>
      </c>
      <c r="N216" s="12">
        <v>0</v>
      </c>
      <c r="O216" s="12">
        <v>204</v>
      </c>
      <c r="P216" s="12">
        <v>17</v>
      </c>
      <c r="Q216" s="12">
        <v>3</v>
      </c>
      <c r="R216" s="12">
        <v>7</v>
      </c>
      <c r="S216" s="12">
        <v>225</v>
      </c>
      <c r="T216" s="12">
        <v>1</v>
      </c>
      <c r="U216">
        <f t="shared" si="10"/>
        <v>1690.7899999999997</v>
      </c>
      <c r="V216" s="23">
        <f>'Listado Equipos'!$B$10-W216</f>
        <v>41826.959999999999</v>
      </c>
      <c r="W216">
        <f t="shared" si="9"/>
        <v>916.04000000000019</v>
      </c>
      <c r="X216">
        <f t="shared" si="11"/>
        <v>216</v>
      </c>
    </row>
    <row r="217" spans="1:24" ht="17.399999999999999" x14ac:dyDescent="0.3">
      <c r="A217" s="11">
        <v>45426</v>
      </c>
      <c r="B217" s="12">
        <v>251101</v>
      </c>
      <c r="C217" s="12" t="s">
        <v>343</v>
      </c>
      <c r="D217" s="12" t="s">
        <v>344</v>
      </c>
      <c r="E217" s="12" t="s">
        <v>345</v>
      </c>
      <c r="F217" s="12" t="s">
        <v>346</v>
      </c>
      <c r="G217" s="12" t="s">
        <v>347</v>
      </c>
      <c r="H217" s="12">
        <v>19.77</v>
      </c>
      <c r="I217" s="12">
        <v>4.2300000000000004</v>
      </c>
      <c r="J217" s="12">
        <v>17.850000000000001</v>
      </c>
      <c r="K217" s="12">
        <v>1.92</v>
      </c>
      <c r="L217" s="12">
        <v>64.81</v>
      </c>
      <c r="M217" s="12">
        <v>5</v>
      </c>
      <c r="N217" s="12">
        <v>0</v>
      </c>
      <c r="O217" s="12">
        <v>155</v>
      </c>
      <c r="P217" s="12">
        <v>10</v>
      </c>
      <c r="Q217" s="12">
        <v>1</v>
      </c>
      <c r="R217" s="12">
        <v>4</v>
      </c>
      <c r="S217" s="12">
        <v>187</v>
      </c>
      <c r="T217" s="12">
        <v>0</v>
      </c>
      <c r="U217">
        <f t="shared" si="10"/>
        <v>1710.5599999999997</v>
      </c>
      <c r="V217" s="23">
        <f>'Listado Equipos'!$B$10-W217</f>
        <v>41826.959999999999</v>
      </c>
      <c r="W217">
        <f t="shared" si="9"/>
        <v>916.04000000000019</v>
      </c>
      <c r="X217">
        <f t="shared" si="11"/>
        <v>217</v>
      </c>
    </row>
    <row r="218" spans="1:24" ht="17.399999999999999" x14ac:dyDescent="0.3">
      <c r="A218" s="11">
        <v>45427</v>
      </c>
      <c r="B218" s="12">
        <v>251101</v>
      </c>
      <c r="C218" s="12" t="s">
        <v>343</v>
      </c>
      <c r="D218" s="12" t="s">
        <v>344</v>
      </c>
      <c r="E218" s="12" t="s">
        <v>345</v>
      </c>
      <c r="F218" s="12" t="s">
        <v>346</v>
      </c>
      <c r="G218" s="12" t="s">
        <v>347</v>
      </c>
      <c r="H218" s="12">
        <v>21.5</v>
      </c>
      <c r="I218" s="12">
        <v>2.5</v>
      </c>
      <c r="J218" s="12">
        <v>20.2</v>
      </c>
      <c r="K218" s="12">
        <v>1.3</v>
      </c>
      <c r="L218" s="12">
        <v>74.58</v>
      </c>
      <c r="M218" s="12">
        <v>5</v>
      </c>
      <c r="N218" s="12">
        <v>0</v>
      </c>
      <c r="O218" s="12">
        <v>233</v>
      </c>
      <c r="P218" s="12">
        <v>17</v>
      </c>
      <c r="Q218" s="12">
        <v>2</v>
      </c>
      <c r="R218" s="12">
        <v>0</v>
      </c>
      <c r="S218" s="12">
        <v>253</v>
      </c>
      <c r="T218" s="12">
        <v>0</v>
      </c>
      <c r="U218">
        <f t="shared" si="10"/>
        <v>1732.0599999999997</v>
      </c>
      <c r="V218" s="23">
        <f>'Listado Equipos'!$B$10-W218</f>
        <v>41826.959999999999</v>
      </c>
      <c r="W218">
        <f t="shared" si="9"/>
        <v>916.04000000000019</v>
      </c>
      <c r="X218">
        <f t="shared" si="11"/>
        <v>218</v>
      </c>
    </row>
    <row r="219" spans="1:24" ht="17.399999999999999" x14ac:dyDescent="0.3">
      <c r="A219" s="11">
        <v>45428</v>
      </c>
      <c r="B219" s="12">
        <v>251101</v>
      </c>
      <c r="C219" s="12" t="s">
        <v>343</v>
      </c>
      <c r="D219" s="12" t="s">
        <v>344</v>
      </c>
      <c r="E219" s="12" t="s">
        <v>345</v>
      </c>
      <c r="F219" s="12" t="s">
        <v>346</v>
      </c>
      <c r="G219" s="12" t="s">
        <v>347</v>
      </c>
      <c r="H219" s="12">
        <v>23.25</v>
      </c>
      <c r="I219" s="12">
        <v>0.75</v>
      </c>
      <c r="J219" s="12">
        <v>21.38</v>
      </c>
      <c r="K219" s="12">
        <v>1.87</v>
      </c>
      <c r="L219" s="12">
        <v>83.22</v>
      </c>
      <c r="M219" s="12">
        <v>6</v>
      </c>
      <c r="N219" s="12">
        <v>0</v>
      </c>
      <c r="O219" s="12">
        <v>271</v>
      </c>
      <c r="P219" s="12">
        <v>30</v>
      </c>
      <c r="Q219" s="12">
        <v>5</v>
      </c>
      <c r="R219" s="12">
        <v>3</v>
      </c>
      <c r="S219" s="12">
        <v>319</v>
      </c>
      <c r="T219" s="12">
        <v>0</v>
      </c>
      <c r="U219">
        <f t="shared" si="10"/>
        <v>1755.3099999999997</v>
      </c>
      <c r="V219" s="23">
        <f>'Listado Equipos'!$B$10-W219</f>
        <v>41826.959999999999</v>
      </c>
      <c r="W219">
        <f t="shared" si="9"/>
        <v>916.04000000000019</v>
      </c>
      <c r="X219">
        <f t="shared" si="11"/>
        <v>219</v>
      </c>
    </row>
    <row r="220" spans="1:24" ht="17.399999999999999" x14ac:dyDescent="0.3">
      <c r="A220" s="11">
        <v>45429</v>
      </c>
      <c r="B220" s="12">
        <v>251101</v>
      </c>
      <c r="C220" s="12" t="s">
        <v>343</v>
      </c>
      <c r="D220" s="12" t="s">
        <v>344</v>
      </c>
      <c r="E220" s="12" t="s">
        <v>345</v>
      </c>
      <c r="F220" s="12" t="s">
        <v>346</v>
      </c>
      <c r="G220" s="12" t="s">
        <v>347</v>
      </c>
      <c r="H220" s="12">
        <v>21.18</v>
      </c>
      <c r="I220" s="12">
        <v>2.82</v>
      </c>
      <c r="J220" s="12">
        <v>19.52</v>
      </c>
      <c r="K220" s="12">
        <v>1.67</v>
      </c>
      <c r="L220" s="12">
        <v>64.38</v>
      </c>
      <c r="M220" s="12">
        <v>5</v>
      </c>
      <c r="N220" s="12">
        <v>0</v>
      </c>
      <c r="O220" s="12">
        <v>217</v>
      </c>
      <c r="P220" s="12">
        <v>6</v>
      </c>
      <c r="Q220" s="12">
        <v>6</v>
      </c>
      <c r="R220" s="12">
        <v>5</v>
      </c>
      <c r="S220" s="12">
        <v>237</v>
      </c>
      <c r="T220" s="12">
        <v>0</v>
      </c>
      <c r="U220">
        <f t="shared" si="10"/>
        <v>1776.4899999999998</v>
      </c>
      <c r="V220" s="23">
        <f>'Listado Equipos'!$B$10-W220</f>
        <v>41826.959999999999</v>
      </c>
      <c r="W220">
        <f t="shared" si="9"/>
        <v>916.04000000000019</v>
      </c>
      <c r="X220">
        <f t="shared" si="11"/>
        <v>220</v>
      </c>
    </row>
    <row r="221" spans="1:24" ht="17.399999999999999" x14ac:dyDescent="0.3">
      <c r="A221" s="11">
        <v>45430</v>
      </c>
      <c r="B221" s="12">
        <v>251101</v>
      </c>
      <c r="C221" s="12" t="s">
        <v>343</v>
      </c>
      <c r="D221" s="12" t="s">
        <v>344</v>
      </c>
      <c r="E221" s="12" t="s">
        <v>345</v>
      </c>
      <c r="F221" s="12" t="s">
        <v>346</v>
      </c>
      <c r="G221" s="12" t="s">
        <v>347</v>
      </c>
      <c r="H221" s="12">
        <v>18.97</v>
      </c>
      <c r="I221" s="12">
        <v>5.03</v>
      </c>
      <c r="J221" s="12">
        <v>17</v>
      </c>
      <c r="K221" s="12">
        <v>1.97</v>
      </c>
      <c r="L221" s="12">
        <v>74.989999999999995</v>
      </c>
      <c r="M221" s="12">
        <v>6</v>
      </c>
      <c r="N221" s="12">
        <v>0</v>
      </c>
      <c r="O221" s="12">
        <v>283</v>
      </c>
      <c r="P221" s="12">
        <v>28</v>
      </c>
      <c r="Q221" s="12">
        <v>1</v>
      </c>
      <c r="R221" s="12">
        <v>8</v>
      </c>
      <c r="S221" s="12">
        <v>329</v>
      </c>
      <c r="T221" s="12">
        <v>1</v>
      </c>
      <c r="U221">
        <f t="shared" si="10"/>
        <v>1795.4599999999998</v>
      </c>
      <c r="V221" s="23">
        <f>'Listado Equipos'!$B$10-W221</f>
        <v>41826.959999999999</v>
      </c>
      <c r="W221">
        <f t="shared" si="9"/>
        <v>916.04000000000019</v>
      </c>
      <c r="X221">
        <f t="shared" si="11"/>
        <v>221</v>
      </c>
    </row>
    <row r="222" spans="1:24" ht="17.399999999999999" x14ac:dyDescent="0.3">
      <c r="A222" s="11">
        <v>45431</v>
      </c>
      <c r="B222" s="12">
        <v>251101</v>
      </c>
      <c r="C222" s="12" t="s">
        <v>343</v>
      </c>
      <c r="D222" s="12" t="s">
        <v>344</v>
      </c>
      <c r="E222" s="12" t="s">
        <v>345</v>
      </c>
      <c r="F222" s="12" t="s">
        <v>346</v>
      </c>
      <c r="G222" s="12" t="s">
        <v>347</v>
      </c>
      <c r="H222" s="12">
        <v>4.17</v>
      </c>
      <c r="I222" s="12">
        <v>19.829999999999998</v>
      </c>
      <c r="J222" s="12">
        <v>2.98</v>
      </c>
      <c r="K222" s="12">
        <v>1.18</v>
      </c>
      <c r="L222" s="12">
        <v>11.88</v>
      </c>
      <c r="M222" s="12">
        <v>5</v>
      </c>
      <c r="N222" s="12">
        <v>0</v>
      </c>
      <c r="O222" s="12">
        <v>16</v>
      </c>
      <c r="P222" s="12">
        <v>2</v>
      </c>
      <c r="Q222" s="12">
        <v>0</v>
      </c>
      <c r="R222" s="12">
        <v>5</v>
      </c>
      <c r="S222" s="12">
        <v>19</v>
      </c>
      <c r="T222" s="12">
        <v>0</v>
      </c>
      <c r="U222">
        <f t="shared" si="10"/>
        <v>1799.6299999999999</v>
      </c>
      <c r="V222" s="23">
        <f>'Listado Equipos'!$B$10-W222</f>
        <v>41826.959999999999</v>
      </c>
      <c r="W222">
        <f t="shared" si="9"/>
        <v>916.04000000000019</v>
      </c>
      <c r="X222">
        <f t="shared" si="11"/>
        <v>222</v>
      </c>
    </row>
    <row r="223" spans="1:24" ht="17.399999999999999" x14ac:dyDescent="0.3">
      <c r="A223" s="11">
        <v>45432</v>
      </c>
      <c r="B223" s="12">
        <v>251101</v>
      </c>
      <c r="C223" s="12" t="s">
        <v>343</v>
      </c>
      <c r="D223" s="12" t="s">
        <v>344</v>
      </c>
      <c r="E223" s="12" t="s">
        <v>345</v>
      </c>
      <c r="F223" s="12" t="s">
        <v>346</v>
      </c>
      <c r="G223" s="12" t="s">
        <v>347</v>
      </c>
      <c r="H223" s="12">
        <v>4.47</v>
      </c>
      <c r="I223" s="12">
        <v>19.53</v>
      </c>
      <c r="J223" s="12">
        <v>3.78</v>
      </c>
      <c r="K223" s="12">
        <v>0.68</v>
      </c>
      <c r="L223" s="12">
        <v>15.99</v>
      </c>
      <c r="M223" s="12">
        <v>6</v>
      </c>
      <c r="N223" s="12">
        <v>0</v>
      </c>
      <c r="O223" s="12">
        <v>34</v>
      </c>
      <c r="P223" s="12">
        <v>1</v>
      </c>
      <c r="Q223" s="12">
        <v>0</v>
      </c>
      <c r="R223" s="12">
        <v>0</v>
      </c>
      <c r="S223" s="12">
        <v>41</v>
      </c>
      <c r="T223" s="12">
        <v>0</v>
      </c>
      <c r="U223">
        <f t="shared" si="10"/>
        <v>1804.1</v>
      </c>
      <c r="V223" s="23">
        <f>'Listado Equipos'!$B$10-W223</f>
        <v>41826.959999999999</v>
      </c>
      <c r="W223">
        <f t="shared" si="9"/>
        <v>916.04000000000019</v>
      </c>
      <c r="X223">
        <f t="shared" si="11"/>
        <v>223</v>
      </c>
    </row>
    <row r="224" spans="1:24" ht="17.399999999999999" x14ac:dyDescent="0.3">
      <c r="A224" s="11">
        <v>45433</v>
      </c>
      <c r="B224" s="12">
        <v>251101</v>
      </c>
      <c r="C224" s="12" t="s">
        <v>343</v>
      </c>
      <c r="D224" s="12" t="s">
        <v>344</v>
      </c>
      <c r="E224" s="12" t="s">
        <v>345</v>
      </c>
      <c r="F224" s="12" t="s">
        <v>346</v>
      </c>
      <c r="G224" s="12" t="s">
        <v>347</v>
      </c>
      <c r="H224" s="12">
        <v>20.23</v>
      </c>
      <c r="I224" s="12">
        <v>3.77</v>
      </c>
      <c r="J224" s="12">
        <v>18.93</v>
      </c>
      <c r="K224" s="12">
        <v>1.3</v>
      </c>
      <c r="L224" s="12">
        <v>69.150000000000006</v>
      </c>
      <c r="M224" s="12">
        <v>5</v>
      </c>
      <c r="N224" s="12">
        <v>0</v>
      </c>
      <c r="O224" s="12">
        <v>248</v>
      </c>
      <c r="P224" s="12">
        <v>18</v>
      </c>
      <c r="Q224" s="12">
        <v>2</v>
      </c>
      <c r="R224" s="12">
        <v>3</v>
      </c>
      <c r="S224" s="12">
        <v>270</v>
      </c>
      <c r="T224" s="12">
        <v>0</v>
      </c>
      <c r="U224">
        <f t="shared" si="10"/>
        <v>1824.33</v>
      </c>
      <c r="V224" s="23">
        <f>'Listado Equipos'!$B$10-W224</f>
        <v>41826.959999999999</v>
      </c>
      <c r="W224">
        <f t="shared" si="9"/>
        <v>916.04000000000019</v>
      </c>
      <c r="X224">
        <f t="shared" si="11"/>
        <v>224</v>
      </c>
    </row>
    <row r="225" spans="1:24" ht="17.399999999999999" x14ac:dyDescent="0.3">
      <c r="A225" s="11">
        <v>45434</v>
      </c>
      <c r="B225" s="12">
        <v>251101</v>
      </c>
      <c r="C225" s="12" t="s">
        <v>343</v>
      </c>
      <c r="D225" s="12" t="s">
        <v>344</v>
      </c>
      <c r="E225" s="12" t="s">
        <v>345</v>
      </c>
      <c r="F225" s="12" t="s">
        <v>346</v>
      </c>
      <c r="G225" s="12" t="s">
        <v>347</v>
      </c>
      <c r="H225" s="12">
        <v>19.579999999999998</v>
      </c>
      <c r="I225" s="12">
        <v>4.42</v>
      </c>
      <c r="J225" s="12">
        <v>16.93</v>
      </c>
      <c r="K225" s="12">
        <v>2.65</v>
      </c>
      <c r="L225" s="12">
        <v>60.97</v>
      </c>
      <c r="M225" s="12">
        <v>6</v>
      </c>
      <c r="N225" s="12">
        <v>0</v>
      </c>
      <c r="O225" s="12">
        <v>219</v>
      </c>
      <c r="P225" s="12">
        <v>17</v>
      </c>
      <c r="Q225" s="12">
        <v>6</v>
      </c>
      <c r="R225" s="12">
        <v>6</v>
      </c>
      <c r="S225" s="12">
        <v>258</v>
      </c>
      <c r="T225" s="12">
        <v>1</v>
      </c>
      <c r="U225">
        <f t="shared" si="10"/>
        <v>1843.9099999999999</v>
      </c>
      <c r="V225" s="23">
        <f>'Listado Equipos'!$B$10-W225</f>
        <v>41827.03</v>
      </c>
      <c r="W225">
        <f t="shared" si="9"/>
        <v>915.97000000000014</v>
      </c>
      <c r="X225">
        <f t="shared" si="11"/>
        <v>225</v>
      </c>
    </row>
    <row r="226" spans="1:24" ht="17.399999999999999" x14ac:dyDescent="0.3">
      <c r="A226" s="11">
        <v>45435</v>
      </c>
      <c r="B226" s="12">
        <v>251101</v>
      </c>
      <c r="C226" s="12" t="s">
        <v>343</v>
      </c>
      <c r="D226" s="12" t="s">
        <v>344</v>
      </c>
      <c r="E226" s="12" t="s">
        <v>345</v>
      </c>
      <c r="F226" s="12" t="s">
        <v>346</v>
      </c>
      <c r="G226" s="12" t="s">
        <v>347</v>
      </c>
      <c r="H226" s="12">
        <v>21.2</v>
      </c>
      <c r="I226" s="12">
        <v>2.8</v>
      </c>
      <c r="J226" s="12">
        <v>19.28</v>
      </c>
      <c r="K226" s="12">
        <v>1.92</v>
      </c>
      <c r="L226" s="12">
        <v>74.58</v>
      </c>
      <c r="M226" s="12">
        <v>5</v>
      </c>
      <c r="N226" s="12">
        <v>0</v>
      </c>
      <c r="O226" s="12">
        <v>191</v>
      </c>
      <c r="P226" s="12">
        <v>4</v>
      </c>
      <c r="Q226" s="12">
        <v>1</v>
      </c>
      <c r="R226" s="12">
        <v>3</v>
      </c>
      <c r="S226" s="12">
        <v>225</v>
      </c>
      <c r="T226" s="12">
        <v>0</v>
      </c>
      <c r="U226">
        <f t="shared" si="10"/>
        <v>1865.11</v>
      </c>
      <c r="V226" s="23">
        <f>'Listado Equipos'!$B$10-W226</f>
        <v>41827.03</v>
      </c>
      <c r="W226">
        <f t="shared" si="9"/>
        <v>915.97000000000014</v>
      </c>
      <c r="X226">
        <f t="shared" si="11"/>
        <v>226</v>
      </c>
    </row>
    <row r="227" spans="1:24" ht="17.399999999999999" x14ac:dyDescent="0.3">
      <c r="A227" s="11">
        <v>45436</v>
      </c>
      <c r="B227" s="12">
        <v>251101</v>
      </c>
      <c r="C227" s="12" t="s">
        <v>343</v>
      </c>
      <c r="D227" s="12" t="s">
        <v>344</v>
      </c>
      <c r="E227" s="12" t="s">
        <v>345</v>
      </c>
      <c r="F227" s="12" t="s">
        <v>346</v>
      </c>
      <c r="G227" s="12" t="s">
        <v>347</v>
      </c>
      <c r="H227" s="12">
        <v>12.15</v>
      </c>
      <c r="I227" s="12">
        <v>11.85</v>
      </c>
      <c r="J227" s="12">
        <v>9.75</v>
      </c>
      <c r="K227" s="12">
        <v>2.4</v>
      </c>
      <c r="L227" s="12">
        <v>30.78</v>
      </c>
      <c r="M227" s="12">
        <v>6</v>
      </c>
      <c r="N227" s="12">
        <v>0</v>
      </c>
      <c r="O227" s="12">
        <v>87</v>
      </c>
      <c r="P227" s="12">
        <v>7</v>
      </c>
      <c r="Q227" s="12">
        <v>0</v>
      </c>
      <c r="R227" s="12">
        <v>3</v>
      </c>
      <c r="S227" s="12">
        <v>97</v>
      </c>
      <c r="T227" s="12">
        <v>0</v>
      </c>
      <c r="U227">
        <f t="shared" si="10"/>
        <v>1877.26</v>
      </c>
      <c r="V227" s="23">
        <f>'Listado Equipos'!$B$10-W227</f>
        <v>41827.03</v>
      </c>
      <c r="W227">
        <f t="shared" si="9"/>
        <v>915.97000000000014</v>
      </c>
      <c r="X227">
        <f t="shared" si="11"/>
        <v>227</v>
      </c>
    </row>
    <row r="228" spans="1:24" ht="17.399999999999999" x14ac:dyDescent="0.3">
      <c r="A228" s="11">
        <v>45437</v>
      </c>
      <c r="B228" s="12">
        <v>251101</v>
      </c>
      <c r="C228" s="12" t="s">
        <v>343</v>
      </c>
      <c r="D228" s="12" t="s">
        <v>344</v>
      </c>
      <c r="E228" s="12" t="s">
        <v>345</v>
      </c>
      <c r="F228" s="12" t="s">
        <v>346</v>
      </c>
      <c r="G228" s="12" t="s">
        <v>347</v>
      </c>
      <c r="H228" s="12">
        <v>11.45</v>
      </c>
      <c r="I228" s="12">
        <v>12.55</v>
      </c>
      <c r="J228" s="12">
        <v>8.07</v>
      </c>
      <c r="K228" s="12">
        <v>3.38</v>
      </c>
      <c r="L228" s="12">
        <v>30.47</v>
      </c>
      <c r="M228" s="12">
        <v>5</v>
      </c>
      <c r="N228" s="12">
        <v>0</v>
      </c>
      <c r="O228" s="12">
        <v>28</v>
      </c>
      <c r="P228" s="12">
        <v>3</v>
      </c>
      <c r="Q228" s="12">
        <v>0</v>
      </c>
      <c r="R228" s="12">
        <v>14</v>
      </c>
      <c r="S228" s="12">
        <v>31</v>
      </c>
      <c r="T228" s="12">
        <v>2</v>
      </c>
      <c r="U228">
        <f t="shared" si="10"/>
        <v>1888.71</v>
      </c>
      <c r="V228" s="23">
        <f>'Listado Equipos'!$B$10-W228</f>
        <v>41834.83</v>
      </c>
      <c r="W228">
        <f t="shared" si="9"/>
        <v>908.17000000000019</v>
      </c>
      <c r="X228">
        <f t="shared" si="11"/>
        <v>228</v>
      </c>
    </row>
    <row r="229" spans="1:24" ht="17.399999999999999" x14ac:dyDescent="0.3">
      <c r="A229" s="11">
        <v>45438</v>
      </c>
      <c r="B229" s="12">
        <v>251101</v>
      </c>
      <c r="C229" s="12" t="s">
        <v>343</v>
      </c>
      <c r="D229" s="12" t="s">
        <v>344</v>
      </c>
      <c r="E229" s="12" t="s">
        <v>345</v>
      </c>
      <c r="F229" s="12" t="s">
        <v>346</v>
      </c>
      <c r="G229" s="12" t="s">
        <v>347</v>
      </c>
      <c r="H229" s="12">
        <v>0.37</v>
      </c>
      <c r="I229" s="12">
        <v>23.63</v>
      </c>
      <c r="J229" s="12">
        <v>0.2</v>
      </c>
      <c r="K229" s="12">
        <v>0.17</v>
      </c>
      <c r="L229" s="12">
        <v>0.84</v>
      </c>
      <c r="M229" s="12">
        <v>5</v>
      </c>
      <c r="N229" s="12">
        <v>0</v>
      </c>
      <c r="O229" s="12">
        <v>0</v>
      </c>
      <c r="P229" s="12">
        <v>0</v>
      </c>
      <c r="Q229" s="12">
        <v>0</v>
      </c>
      <c r="R229" s="12">
        <v>1</v>
      </c>
      <c r="S229" s="12">
        <v>0</v>
      </c>
      <c r="T229" s="12">
        <v>0</v>
      </c>
      <c r="U229">
        <f t="shared" si="10"/>
        <v>1889.08</v>
      </c>
      <c r="V229" s="23">
        <f>'Listado Equipos'!$B$10-W229</f>
        <v>41835.93</v>
      </c>
      <c r="W229">
        <f t="shared" si="9"/>
        <v>907.07000000000016</v>
      </c>
      <c r="X229">
        <f t="shared" si="11"/>
        <v>229</v>
      </c>
    </row>
    <row r="230" spans="1:24" ht="17.399999999999999" x14ac:dyDescent="0.3">
      <c r="A230" s="11">
        <v>45439</v>
      </c>
      <c r="B230" s="12">
        <v>251101</v>
      </c>
      <c r="C230" s="12" t="s">
        <v>343</v>
      </c>
      <c r="D230" s="12" t="s">
        <v>344</v>
      </c>
      <c r="E230" s="12" t="s">
        <v>345</v>
      </c>
      <c r="F230" s="12" t="s">
        <v>346</v>
      </c>
      <c r="G230" s="12" t="s">
        <v>347</v>
      </c>
      <c r="H230" s="12">
        <v>4.57</v>
      </c>
      <c r="I230" s="12">
        <v>19.43</v>
      </c>
      <c r="J230" s="12">
        <v>4.13</v>
      </c>
      <c r="K230" s="12">
        <v>0.43</v>
      </c>
      <c r="L230" s="12">
        <v>11</v>
      </c>
      <c r="M230" s="12">
        <v>3</v>
      </c>
      <c r="N230" s="12">
        <v>0</v>
      </c>
      <c r="O230" s="12">
        <v>9</v>
      </c>
      <c r="P230" s="12">
        <v>2</v>
      </c>
      <c r="Q230" s="12">
        <v>0</v>
      </c>
      <c r="R230" s="12">
        <v>3</v>
      </c>
      <c r="S230" s="12">
        <v>9</v>
      </c>
      <c r="T230" s="12">
        <v>1</v>
      </c>
      <c r="U230">
        <f t="shared" si="10"/>
        <v>1893.6499999999999</v>
      </c>
      <c r="V230" s="23">
        <f>'Listado Equipos'!$B$10-W230</f>
        <v>41836.83</v>
      </c>
      <c r="W230">
        <f t="shared" si="9"/>
        <v>906.17000000000019</v>
      </c>
      <c r="X230">
        <f t="shared" si="11"/>
        <v>230</v>
      </c>
    </row>
    <row r="231" spans="1:24" ht="17.399999999999999" x14ac:dyDescent="0.3">
      <c r="A231" s="11">
        <v>45440</v>
      </c>
      <c r="B231" s="12">
        <v>251101</v>
      </c>
      <c r="C231" s="12" t="s">
        <v>343</v>
      </c>
      <c r="D231" s="12" t="s">
        <v>344</v>
      </c>
      <c r="E231" s="12" t="s">
        <v>345</v>
      </c>
      <c r="F231" s="12" t="s">
        <v>346</v>
      </c>
      <c r="G231" s="12" t="s">
        <v>347</v>
      </c>
      <c r="H231" s="12">
        <v>22.05</v>
      </c>
      <c r="I231" s="12">
        <v>1.95</v>
      </c>
      <c r="J231" s="12">
        <v>20.7</v>
      </c>
      <c r="K231" s="12">
        <v>1.35</v>
      </c>
      <c r="L231" s="12">
        <v>68.099999999999994</v>
      </c>
      <c r="M231" s="12">
        <v>5</v>
      </c>
      <c r="N231" s="12">
        <v>0</v>
      </c>
      <c r="O231" s="12">
        <v>146</v>
      </c>
      <c r="P231" s="12">
        <v>11</v>
      </c>
      <c r="Q231" s="12">
        <v>1</v>
      </c>
      <c r="R231" s="12">
        <v>0</v>
      </c>
      <c r="S231" s="12">
        <v>159</v>
      </c>
      <c r="T231" s="12">
        <v>0</v>
      </c>
      <c r="U231">
        <f t="shared" si="10"/>
        <v>1915.6999999999998</v>
      </c>
      <c r="V231" s="23">
        <f>'Listado Equipos'!$B$10-W231</f>
        <v>41854.300000000003</v>
      </c>
      <c r="W231">
        <f t="shared" si="9"/>
        <v>888.70000000000016</v>
      </c>
      <c r="X231">
        <f t="shared" si="11"/>
        <v>231</v>
      </c>
    </row>
    <row r="232" spans="1:24" ht="17.399999999999999" x14ac:dyDescent="0.3">
      <c r="A232" s="11">
        <v>45441</v>
      </c>
      <c r="B232" s="12">
        <v>251101</v>
      </c>
      <c r="C232" s="12" t="s">
        <v>343</v>
      </c>
      <c r="D232" s="12" t="s">
        <v>344</v>
      </c>
      <c r="E232" s="12" t="s">
        <v>345</v>
      </c>
      <c r="F232" s="12" t="s">
        <v>346</v>
      </c>
      <c r="G232" s="12" t="s">
        <v>347</v>
      </c>
      <c r="H232" s="12">
        <v>21.48</v>
      </c>
      <c r="I232" s="12">
        <v>2.52</v>
      </c>
      <c r="J232" s="12">
        <v>18.75</v>
      </c>
      <c r="K232" s="12">
        <v>2.73</v>
      </c>
      <c r="L232" s="12">
        <v>55.29</v>
      </c>
      <c r="M232" s="12">
        <v>5</v>
      </c>
      <c r="N232" s="12">
        <v>0</v>
      </c>
      <c r="O232" s="12">
        <v>85</v>
      </c>
      <c r="P232" s="12">
        <v>5</v>
      </c>
      <c r="Q232" s="12">
        <v>1</v>
      </c>
      <c r="R232" s="12">
        <v>9</v>
      </c>
      <c r="S232" s="12">
        <v>97</v>
      </c>
      <c r="T232" s="12">
        <v>0</v>
      </c>
      <c r="U232">
        <f t="shared" si="10"/>
        <v>1937.1799999999998</v>
      </c>
      <c r="V232" s="23">
        <f>'Listado Equipos'!$B$10-W232</f>
        <v>41867.18</v>
      </c>
      <c r="W232">
        <f t="shared" si="9"/>
        <v>875.82000000000016</v>
      </c>
      <c r="X232">
        <f t="shared" si="11"/>
        <v>232</v>
      </c>
    </row>
    <row r="233" spans="1:24" ht="17.399999999999999" x14ac:dyDescent="0.3">
      <c r="A233" s="11">
        <v>45442</v>
      </c>
      <c r="B233" s="12">
        <v>251101</v>
      </c>
      <c r="C233" s="12" t="s">
        <v>343</v>
      </c>
      <c r="D233" s="12" t="s">
        <v>344</v>
      </c>
      <c r="E233" s="12" t="s">
        <v>345</v>
      </c>
      <c r="F233" s="12" t="s">
        <v>346</v>
      </c>
      <c r="G233" s="12" t="s">
        <v>347</v>
      </c>
      <c r="H233" s="12">
        <v>20.27</v>
      </c>
      <c r="I233" s="12">
        <v>3.73</v>
      </c>
      <c r="J233" s="12">
        <v>18.53</v>
      </c>
      <c r="K233" s="12">
        <v>1.73</v>
      </c>
      <c r="L233" s="12">
        <v>53.08</v>
      </c>
      <c r="M233" s="12">
        <v>4</v>
      </c>
      <c r="N233" s="12">
        <v>0</v>
      </c>
      <c r="O233" s="12">
        <v>90</v>
      </c>
      <c r="P233" s="12">
        <v>9</v>
      </c>
      <c r="Q233" s="12">
        <v>1</v>
      </c>
      <c r="R233" s="12">
        <v>5</v>
      </c>
      <c r="S233" s="12">
        <v>102</v>
      </c>
      <c r="T233" s="12">
        <v>1</v>
      </c>
      <c r="U233">
        <f t="shared" si="10"/>
        <v>1957.4499999999998</v>
      </c>
      <c r="V233" s="23">
        <f>'Listado Equipos'!$B$10-W233</f>
        <v>41867.730000000003</v>
      </c>
      <c r="W233">
        <f t="shared" si="9"/>
        <v>875.27000000000021</v>
      </c>
      <c r="X233">
        <f t="shared" si="11"/>
        <v>233</v>
      </c>
    </row>
    <row r="234" spans="1:24" ht="17.399999999999999" x14ac:dyDescent="0.3">
      <c r="A234" s="11">
        <v>45443</v>
      </c>
      <c r="B234" s="12">
        <v>251101</v>
      </c>
      <c r="C234" s="12" t="s">
        <v>343</v>
      </c>
      <c r="D234" s="12" t="s">
        <v>344</v>
      </c>
      <c r="E234" s="12" t="s">
        <v>345</v>
      </c>
      <c r="F234" s="12" t="s">
        <v>346</v>
      </c>
      <c r="G234" s="12" t="s">
        <v>347</v>
      </c>
      <c r="H234" s="12">
        <v>21.33</v>
      </c>
      <c r="I234" s="12">
        <v>2.67</v>
      </c>
      <c r="J234" s="12">
        <v>20.05</v>
      </c>
      <c r="K234" s="12">
        <v>1.28</v>
      </c>
      <c r="L234" s="12">
        <v>74.959999999999994</v>
      </c>
      <c r="M234" s="12">
        <v>5</v>
      </c>
      <c r="N234" s="12">
        <v>0</v>
      </c>
      <c r="O234" s="12">
        <v>126</v>
      </c>
      <c r="P234" s="12">
        <v>7</v>
      </c>
      <c r="Q234" s="12">
        <v>1</v>
      </c>
      <c r="R234" s="12">
        <v>4</v>
      </c>
      <c r="S234" s="12">
        <v>149</v>
      </c>
      <c r="T234" s="12">
        <v>0</v>
      </c>
      <c r="U234">
        <f t="shared" si="10"/>
        <v>1978.7799999999997</v>
      </c>
      <c r="V234" s="23">
        <f>'Listado Equipos'!$B$10-W234</f>
        <v>41883.980000000003</v>
      </c>
      <c r="W234">
        <f t="shared" si="9"/>
        <v>859.02000000000021</v>
      </c>
      <c r="X234">
        <f t="shared" si="11"/>
        <v>234</v>
      </c>
    </row>
    <row r="235" spans="1:24" ht="17.399999999999999" x14ac:dyDescent="0.3">
      <c r="A235" s="11">
        <v>45444</v>
      </c>
      <c r="B235" s="12">
        <v>251101</v>
      </c>
      <c r="C235" s="12" t="s">
        <v>343</v>
      </c>
      <c r="D235" s="12" t="s">
        <v>344</v>
      </c>
      <c r="E235" s="12" t="s">
        <v>345</v>
      </c>
      <c r="F235" s="12" t="s">
        <v>346</v>
      </c>
      <c r="G235" s="12" t="s">
        <v>347</v>
      </c>
      <c r="H235" s="12">
        <v>16.72</v>
      </c>
      <c r="I235" s="12">
        <v>7.28</v>
      </c>
      <c r="J235" s="12">
        <v>14.08</v>
      </c>
      <c r="K235" s="12">
        <v>2.63</v>
      </c>
      <c r="L235" s="12">
        <v>49.49</v>
      </c>
      <c r="M235" s="12">
        <v>5</v>
      </c>
      <c r="N235" s="12">
        <v>0</v>
      </c>
      <c r="O235" s="12">
        <v>139</v>
      </c>
      <c r="P235" s="12">
        <v>6</v>
      </c>
      <c r="Q235" s="12">
        <v>1</v>
      </c>
      <c r="R235" s="12">
        <v>14</v>
      </c>
      <c r="S235" s="12">
        <v>159</v>
      </c>
      <c r="T235" s="12">
        <v>2</v>
      </c>
      <c r="U235">
        <f t="shared" si="10"/>
        <v>1995.4999999999998</v>
      </c>
      <c r="V235" s="23">
        <f>'Listado Equipos'!$B$10-W235</f>
        <v>41899.08</v>
      </c>
      <c r="W235">
        <f t="shared" si="9"/>
        <v>843.92000000000019</v>
      </c>
      <c r="X235">
        <f t="shared" si="11"/>
        <v>235</v>
      </c>
    </row>
    <row r="236" spans="1:24" ht="17.399999999999999" x14ac:dyDescent="0.3">
      <c r="A236" s="11">
        <v>45445</v>
      </c>
      <c r="B236" s="12">
        <v>251101</v>
      </c>
      <c r="C236" s="12" t="s">
        <v>343</v>
      </c>
      <c r="D236" s="12" t="s">
        <v>344</v>
      </c>
      <c r="E236" s="12" t="s">
        <v>345</v>
      </c>
      <c r="F236" s="12" t="s">
        <v>346</v>
      </c>
      <c r="G236" s="12" t="s">
        <v>347</v>
      </c>
      <c r="H236" s="12">
        <v>0.75</v>
      </c>
      <c r="I236" s="12">
        <v>23.25</v>
      </c>
      <c r="J236" s="12">
        <v>0.42</v>
      </c>
      <c r="K236" s="12">
        <v>0.33</v>
      </c>
      <c r="L236" s="12">
        <v>1.43</v>
      </c>
      <c r="M236" s="12">
        <v>4</v>
      </c>
      <c r="N236" s="12">
        <v>0</v>
      </c>
      <c r="O236" s="12">
        <v>0</v>
      </c>
      <c r="P236" s="12">
        <v>0</v>
      </c>
      <c r="Q236" s="12">
        <v>0</v>
      </c>
      <c r="R236" s="12">
        <v>1</v>
      </c>
      <c r="S236" s="12">
        <v>0</v>
      </c>
      <c r="T236" s="12">
        <v>0</v>
      </c>
      <c r="U236">
        <f t="shared" si="10"/>
        <v>1996.2499999999998</v>
      </c>
      <c r="V236" s="23">
        <f>'Listado Equipos'!$B$10-W236</f>
        <v>41912.58</v>
      </c>
      <c r="W236">
        <f t="shared" si="9"/>
        <v>830.42000000000019</v>
      </c>
      <c r="X236">
        <f t="shared" si="11"/>
        <v>236</v>
      </c>
    </row>
    <row r="237" spans="1:24" ht="17.399999999999999" x14ac:dyDescent="0.3">
      <c r="A237" s="11">
        <v>45446</v>
      </c>
      <c r="B237" s="12">
        <v>251101</v>
      </c>
      <c r="C237" s="12" t="s">
        <v>343</v>
      </c>
      <c r="D237" s="12" t="s">
        <v>344</v>
      </c>
      <c r="E237" s="12" t="s">
        <v>345</v>
      </c>
      <c r="F237" s="12" t="s">
        <v>346</v>
      </c>
      <c r="G237" s="12" t="s">
        <v>347</v>
      </c>
      <c r="H237" s="12">
        <v>6.78</v>
      </c>
      <c r="I237" s="12">
        <v>17.22</v>
      </c>
      <c r="J237" s="12">
        <v>6.22</v>
      </c>
      <c r="K237" s="12">
        <v>0.56999999999999995</v>
      </c>
      <c r="L237" s="12">
        <v>22.11</v>
      </c>
      <c r="M237" s="12">
        <v>5</v>
      </c>
      <c r="N237" s="12">
        <v>0</v>
      </c>
      <c r="O237" s="12">
        <v>37</v>
      </c>
      <c r="P237" s="12">
        <v>2</v>
      </c>
      <c r="Q237" s="12">
        <v>0</v>
      </c>
      <c r="R237" s="12">
        <v>2</v>
      </c>
      <c r="S237" s="12">
        <v>41</v>
      </c>
      <c r="T237" s="12">
        <v>0</v>
      </c>
      <c r="U237">
        <f t="shared" si="10"/>
        <v>2003.0299999999997</v>
      </c>
      <c r="V237" s="23">
        <f>'Listado Equipos'!$B$10-W237</f>
        <v>41923.68</v>
      </c>
      <c r="W237">
        <f t="shared" si="9"/>
        <v>819.32000000000016</v>
      </c>
      <c r="X237">
        <f t="shared" si="11"/>
        <v>237</v>
      </c>
    </row>
    <row r="238" spans="1:24" ht="17.399999999999999" x14ac:dyDescent="0.3">
      <c r="A238" s="11">
        <v>45447</v>
      </c>
      <c r="B238" s="12">
        <v>251101</v>
      </c>
      <c r="C238" s="12" t="s">
        <v>343</v>
      </c>
      <c r="D238" s="12" t="s">
        <v>344</v>
      </c>
      <c r="E238" s="12" t="s">
        <v>345</v>
      </c>
      <c r="F238" s="12" t="s">
        <v>346</v>
      </c>
      <c r="G238" s="12" t="s">
        <v>347</v>
      </c>
      <c r="H238" s="12">
        <v>9.93</v>
      </c>
      <c r="I238" s="12">
        <v>14.07</v>
      </c>
      <c r="J238" s="12">
        <v>9.52</v>
      </c>
      <c r="K238" s="12">
        <v>0.42</v>
      </c>
      <c r="L238" s="12">
        <v>31.69</v>
      </c>
      <c r="M238" s="12">
        <v>4</v>
      </c>
      <c r="N238" s="12">
        <v>0</v>
      </c>
      <c r="O238" s="12">
        <v>51</v>
      </c>
      <c r="P238" s="12">
        <v>9</v>
      </c>
      <c r="Q238" s="12">
        <v>0</v>
      </c>
      <c r="R238" s="12">
        <v>0</v>
      </c>
      <c r="S238" s="12">
        <v>58</v>
      </c>
      <c r="T238" s="12">
        <v>0</v>
      </c>
      <c r="U238">
        <f t="shared" si="10"/>
        <v>2012.9599999999998</v>
      </c>
      <c r="V238" s="23">
        <f>'Listado Equipos'!$B$10-W238</f>
        <v>41939.279999999999</v>
      </c>
      <c r="W238">
        <f t="shared" si="9"/>
        <v>803.72000000000014</v>
      </c>
      <c r="X238">
        <f t="shared" si="11"/>
        <v>238</v>
      </c>
    </row>
    <row r="239" spans="1:24" ht="17.399999999999999" x14ac:dyDescent="0.3">
      <c r="A239" s="11">
        <v>45448</v>
      </c>
      <c r="B239" s="12">
        <v>251101</v>
      </c>
      <c r="C239" s="12" t="s">
        <v>343</v>
      </c>
      <c r="D239" s="12" t="s">
        <v>344</v>
      </c>
      <c r="E239" s="12" t="s">
        <v>345</v>
      </c>
      <c r="F239" s="12" t="s">
        <v>346</v>
      </c>
      <c r="G239" s="12" t="s">
        <v>347</v>
      </c>
      <c r="H239" s="12">
        <v>18.5</v>
      </c>
      <c r="I239" s="12">
        <v>5.5</v>
      </c>
      <c r="J239" s="12">
        <v>16.05</v>
      </c>
      <c r="K239" s="12">
        <v>2.4500000000000002</v>
      </c>
      <c r="L239" s="12">
        <v>54.47</v>
      </c>
      <c r="M239" s="12">
        <v>5</v>
      </c>
      <c r="N239" s="12">
        <v>0</v>
      </c>
      <c r="O239" s="12">
        <v>86</v>
      </c>
      <c r="P239" s="12">
        <v>7</v>
      </c>
      <c r="Q239" s="12">
        <v>2</v>
      </c>
      <c r="R239" s="12">
        <v>9</v>
      </c>
      <c r="S239" s="12">
        <v>103</v>
      </c>
      <c r="T239" s="12">
        <v>1</v>
      </c>
      <c r="U239">
        <f t="shared" si="10"/>
        <v>2031.4599999999998</v>
      </c>
      <c r="V239" s="23">
        <f>'Listado Equipos'!$B$10-W239</f>
        <v>41954.13</v>
      </c>
      <c r="W239">
        <f t="shared" si="9"/>
        <v>788.87000000000012</v>
      </c>
      <c r="X239">
        <f t="shared" si="11"/>
        <v>239</v>
      </c>
    </row>
    <row r="240" spans="1:24" ht="17.399999999999999" x14ac:dyDescent="0.3">
      <c r="A240" s="11">
        <v>45449</v>
      </c>
      <c r="B240" s="12">
        <v>251101</v>
      </c>
      <c r="C240" s="12" t="s">
        <v>343</v>
      </c>
      <c r="D240" s="12" t="s">
        <v>344</v>
      </c>
      <c r="E240" s="12" t="s">
        <v>345</v>
      </c>
      <c r="F240" s="12" t="s">
        <v>346</v>
      </c>
      <c r="G240" s="12" t="s">
        <v>347</v>
      </c>
      <c r="H240" s="12">
        <v>11.23</v>
      </c>
      <c r="I240" s="12">
        <v>12.77</v>
      </c>
      <c r="J240" s="12">
        <v>10.4</v>
      </c>
      <c r="K240" s="12">
        <v>0.83</v>
      </c>
      <c r="L240" s="12">
        <v>33.340000000000003</v>
      </c>
      <c r="M240" s="12">
        <v>5</v>
      </c>
      <c r="N240" s="12">
        <v>0</v>
      </c>
      <c r="O240" s="12">
        <v>60</v>
      </c>
      <c r="P240" s="12">
        <v>1</v>
      </c>
      <c r="Q240" s="12">
        <v>0</v>
      </c>
      <c r="R240" s="12">
        <v>1</v>
      </c>
      <c r="S240" s="12">
        <v>65</v>
      </c>
      <c r="T240" s="12">
        <v>0</v>
      </c>
      <c r="U240">
        <f t="shared" si="10"/>
        <v>2042.6899999999998</v>
      </c>
      <c r="V240" s="23">
        <f>'Listado Equipos'!$B$10-W240</f>
        <v>41957.98</v>
      </c>
      <c r="W240">
        <f t="shared" si="9"/>
        <v>785.0200000000001</v>
      </c>
      <c r="X240">
        <f t="shared" si="11"/>
        <v>240</v>
      </c>
    </row>
    <row r="241" spans="1:24" ht="17.399999999999999" x14ac:dyDescent="0.3">
      <c r="A241" s="11">
        <v>45450</v>
      </c>
      <c r="B241" s="12">
        <v>251101</v>
      </c>
      <c r="C241" s="12" t="s">
        <v>343</v>
      </c>
      <c r="D241" s="12" t="s">
        <v>344</v>
      </c>
      <c r="E241" s="12" t="s">
        <v>345</v>
      </c>
      <c r="F241" s="12" t="s">
        <v>346</v>
      </c>
      <c r="G241" s="12" t="s">
        <v>347</v>
      </c>
      <c r="H241" s="12">
        <v>19.149999999999999</v>
      </c>
      <c r="I241" s="12">
        <v>4.8499999999999996</v>
      </c>
      <c r="J241" s="12">
        <v>18.78</v>
      </c>
      <c r="K241" s="12">
        <v>0.37</v>
      </c>
      <c r="L241" s="12">
        <v>72.34</v>
      </c>
      <c r="M241" s="12">
        <v>4</v>
      </c>
      <c r="N241" s="12">
        <v>0</v>
      </c>
      <c r="O241" s="12">
        <v>179</v>
      </c>
      <c r="P241" s="12">
        <v>19</v>
      </c>
      <c r="Q241" s="12">
        <v>3</v>
      </c>
      <c r="R241" s="12">
        <v>1</v>
      </c>
      <c r="S241" s="12">
        <v>203</v>
      </c>
      <c r="T241" s="12">
        <v>0</v>
      </c>
      <c r="U241">
        <f t="shared" si="10"/>
        <v>2061.8399999999997</v>
      </c>
      <c r="V241" s="23">
        <f>'Listado Equipos'!$B$10-W241</f>
        <v>41969.95</v>
      </c>
      <c r="W241">
        <f t="shared" si="9"/>
        <v>773.05000000000007</v>
      </c>
      <c r="X241">
        <f t="shared" si="11"/>
        <v>241</v>
      </c>
    </row>
    <row r="242" spans="1:24" ht="17.399999999999999" x14ac:dyDescent="0.3">
      <c r="A242" s="11">
        <v>45451</v>
      </c>
      <c r="B242" s="12">
        <v>251101</v>
      </c>
      <c r="C242" s="12" t="s">
        <v>343</v>
      </c>
      <c r="D242" s="12" t="s">
        <v>344</v>
      </c>
      <c r="E242" s="12" t="s">
        <v>345</v>
      </c>
      <c r="F242" s="12" t="s">
        <v>346</v>
      </c>
      <c r="G242" s="12" t="s">
        <v>347</v>
      </c>
      <c r="H242" s="12">
        <v>12.33</v>
      </c>
      <c r="I242" s="12">
        <v>11.67</v>
      </c>
      <c r="J242" s="12">
        <v>10.95</v>
      </c>
      <c r="K242" s="12">
        <v>1.38</v>
      </c>
      <c r="L242" s="12">
        <v>41.6</v>
      </c>
      <c r="M242" s="12">
        <v>4</v>
      </c>
      <c r="N242" s="12">
        <v>0</v>
      </c>
      <c r="O242" s="12">
        <v>123</v>
      </c>
      <c r="P242" s="12">
        <v>17</v>
      </c>
      <c r="Q242" s="12">
        <v>5</v>
      </c>
      <c r="R242" s="12">
        <v>7</v>
      </c>
      <c r="S242" s="12">
        <v>136</v>
      </c>
      <c r="T242" s="12">
        <v>1</v>
      </c>
      <c r="U242">
        <f t="shared" si="10"/>
        <v>2074.1699999999996</v>
      </c>
      <c r="V242" s="23">
        <f>'Listado Equipos'!$B$10-W242</f>
        <v>41985.42</v>
      </c>
      <c r="W242">
        <f t="shared" si="9"/>
        <v>757.58</v>
      </c>
      <c r="X242">
        <f t="shared" si="11"/>
        <v>242</v>
      </c>
    </row>
    <row r="243" spans="1:24" ht="17.399999999999999" x14ac:dyDescent="0.3">
      <c r="A243" s="11">
        <v>45452</v>
      </c>
      <c r="B243" s="12">
        <v>251101</v>
      </c>
      <c r="C243" s="12" t="s">
        <v>343</v>
      </c>
      <c r="D243" s="12" t="s">
        <v>344</v>
      </c>
      <c r="E243" s="12" t="s">
        <v>345</v>
      </c>
      <c r="F243" s="12" t="s">
        <v>346</v>
      </c>
      <c r="G243" s="12" t="s">
        <v>347</v>
      </c>
      <c r="H243" s="12">
        <v>0.05</v>
      </c>
      <c r="I243" s="12">
        <v>23.95</v>
      </c>
      <c r="J243" s="12">
        <v>0</v>
      </c>
      <c r="K243" s="12">
        <v>0.05</v>
      </c>
      <c r="L243" s="12">
        <v>0</v>
      </c>
      <c r="M243" s="12">
        <v>0</v>
      </c>
      <c r="N243" s="12">
        <v>0</v>
      </c>
      <c r="O243" s="12">
        <v>0</v>
      </c>
      <c r="P243" s="12">
        <v>0</v>
      </c>
      <c r="Q243" s="12">
        <v>0</v>
      </c>
      <c r="R243" s="12">
        <v>0</v>
      </c>
      <c r="S243" s="12">
        <v>0</v>
      </c>
      <c r="T243" s="12">
        <v>0</v>
      </c>
      <c r="U243">
        <f t="shared" si="10"/>
        <v>2074.2199999999998</v>
      </c>
      <c r="V243" s="23">
        <f>'Listado Equipos'!$B$10-W243</f>
        <v>41987.02</v>
      </c>
      <c r="W243">
        <f t="shared" si="9"/>
        <v>755.98</v>
      </c>
      <c r="X243">
        <f t="shared" si="11"/>
        <v>243</v>
      </c>
    </row>
    <row r="244" spans="1:24" ht="17.399999999999999" x14ac:dyDescent="0.3">
      <c r="A244" s="11">
        <v>45453</v>
      </c>
      <c r="B244" s="12">
        <v>251101</v>
      </c>
      <c r="C244" s="12" t="s">
        <v>343</v>
      </c>
      <c r="D244" s="12" t="s">
        <v>344</v>
      </c>
      <c r="E244" s="12" t="s">
        <v>345</v>
      </c>
      <c r="F244" s="12" t="s">
        <v>346</v>
      </c>
      <c r="G244" s="12" t="s">
        <v>347</v>
      </c>
      <c r="H244" s="12">
        <v>0</v>
      </c>
      <c r="I244" s="12">
        <v>24</v>
      </c>
      <c r="J244" s="12">
        <v>0</v>
      </c>
      <c r="K244" s="12">
        <v>0</v>
      </c>
      <c r="L244" s="12">
        <v>0</v>
      </c>
      <c r="M244" s="12">
        <v>0</v>
      </c>
      <c r="N244" s="12">
        <v>0</v>
      </c>
      <c r="O244" s="12">
        <v>0</v>
      </c>
      <c r="P244" s="12">
        <v>0</v>
      </c>
      <c r="Q244" s="12">
        <v>0</v>
      </c>
      <c r="R244" s="12">
        <v>0</v>
      </c>
      <c r="S244" s="12">
        <v>0</v>
      </c>
      <c r="T244" s="12">
        <v>0</v>
      </c>
      <c r="U244">
        <f t="shared" si="10"/>
        <v>2074.2199999999998</v>
      </c>
      <c r="V244" s="23">
        <f>'Listado Equipos'!$B$10-W244</f>
        <v>41991.12</v>
      </c>
      <c r="W244">
        <f t="shared" si="9"/>
        <v>751.88</v>
      </c>
      <c r="X244">
        <f t="shared" si="11"/>
        <v>244</v>
      </c>
    </row>
    <row r="245" spans="1:24" ht="17.399999999999999" x14ac:dyDescent="0.3">
      <c r="A245" s="11">
        <v>45454</v>
      </c>
      <c r="B245" s="12">
        <v>251101</v>
      </c>
      <c r="C245" s="12" t="s">
        <v>343</v>
      </c>
      <c r="D245" s="12" t="s">
        <v>344</v>
      </c>
      <c r="E245" s="12" t="s">
        <v>345</v>
      </c>
      <c r="F245" s="12" t="s">
        <v>346</v>
      </c>
      <c r="G245" s="12" t="s">
        <v>347</v>
      </c>
      <c r="H245" s="12">
        <v>0</v>
      </c>
      <c r="I245" s="12">
        <v>24</v>
      </c>
      <c r="J245" s="12">
        <v>0</v>
      </c>
      <c r="K245" s="12">
        <v>0</v>
      </c>
      <c r="L245" s="12">
        <v>0</v>
      </c>
      <c r="M245" s="12">
        <v>0</v>
      </c>
      <c r="N245" s="12">
        <v>0</v>
      </c>
      <c r="O245" s="12">
        <v>0</v>
      </c>
      <c r="P245" s="12">
        <v>0</v>
      </c>
      <c r="Q245" s="12">
        <v>0</v>
      </c>
      <c r="R245" s="12">
        <v>0</v>
      </c>
      <c r="S245" s="12">
        <v>0</v>
      </c>
      <c r="T245" s="12">
        <v>0</v>
      </c>
      <c r="U245">
        <f t="shared" si="10"/>
        <v>2074.2199999999998</v>
      </c>
      <c r="V245" s="23">
        <f>'Listado Equipos'!$B$10-W245</f>
        <v>42009.65</v>
      </c>
      <c r="W245">
        <f t="shared" si="9"/>
        <v>733.35</v>
      </c>
      <c r="X245">
        <f t="shared" si="11"/>
        <v>245</v>
      </c>
    </row>
    <row r="246" spans="1:24" ht="17.399999999999999" x14ac:dyDescent="0.3">
      <c r="A246" s="11">
        <v>45455</v>
      </c>
      <c r="B246" s="12">
        <v>251101</v>
      </c>
      <c r="C246" s="12" t="s">
        <v>343</v>
      </c>
      <c r="D246" s="12" t="s">
        <v>344</v>
      </c>
      <c r="E246" s="12" t="s">
        <v>345</v>
      </c>
      <c r="F246" s="12" t="s">
        <v>346</v>
      </c>
      <c r="G246" s="12" t="s">
        <v>347</v>
      </c>
      <c r="H246" s="12">
        <v>0</v>
      </c>
      <c r="I246" s="12">
        <v>24</v>
      </c>
      <c r="J246" s="12">
        <v>0</v>
      </c>
      <c r="K246" s="12">
        <v>0</v>
      </c>
      <c r="L246" s="12">
        <v>0</v>
      </c>
      <c r="M246" s="12">
        <v>0</v>
      </c>
      <c r="N246" s="12">
        <v>0</v>
      </c>
      <c r="O246" s="12">
        <v>0</v>
      </c>
      <c r="P246" s="12">
        <v>0</v>
      </c>
      <c r="Q246" s="12">
        <v>0</v>
      </c>
      <c r="R246" s="12">
        <v>0</v>
      </c>
      <c r="S246" s="12">
        <v>0</v>
      </c>
      <c r="T246" s="12">
        <v>0</v>
      </c>
      <c r="U246">
        <f t="shared" si="10"/>
        <v>2074.2199999999998</v>
      </c>
      <c r="V246" s="23">
        <f>'Listado Equipos'!$B$10-W246</f>
        <v>42022.8</v>
      </c>
      <c r="W246">
        <f t="shared" si="9"/>
        <v>720.2</v>
      </c>
      <c r="X246">
        <f t="shared" si="11"/>
        <v>246</v>
      </c>
    </row>
    <row r="247" spans="1:24" ht="17.399999999999999" x14ac:dyDescent="0.3">
      <c r="A247" s="11">
        <v>45456</v>
      </c>
      <c r="B247" s="12">
        <v>251101</v>
      </c>
      <c r="C247" s="12" t="s">
        <v>343</v>
      </c>
      <c r="D247" s="12" t="s">
        <v>344</v>
      </c>
      <c r="E247" s="12" t="s">
        <v>345</v>
      </c>
      <c r="F247" s="12" t="s">
        <v>346</v>
      </c>
      <c r="G247" s="12" t="s">
        <v>347</v>
      </c>
      <c r="H247" s="12">
        <v>0</v>
      </c>
      <c r="I247" s="12">
        <v>24</v>
      </c>
      <c r="J247" s="12">
        <v>0</v>
      </c>
      <c r="K247" s="12">
        <v>0</v>
      </c>
      <c r="L247" s="12">
        <v>0</v>
      </c>
      <c r="M247" s="12">
        <v>0</v>
      </c>
      <c r="N247" s="12">
        <v>0</v>
      </c>
      <c r="O247" s="12">
        <v>0</v>
      </c>
      <c r="P247" s="12">
        <v>0</v>
      </c>
      <c r="Q247" s="12">
        <v>0</v>
      </c>
      <c r="R247" s="12">
        <v>0</v>
      </c>
      <c r="S247" s="12">
        <v>0</v>
      </c>
      <c r="T247" s="12">
        <v>0</v>
      </c>
      <c r="U247">
        <f t="shared" si="10"/>
        <v>2074.2199999999998</v>
      </c>
      <c r="V247" s="23">
        <f>'Listado Equipos'!$B$10-W247</f>
        <v>42029.88</v>
      </c>
      <c r="W247">
        <f t="shared" si="9"/>
        <v>713.12</v>
      </c>
      <c r="X247">
        <f t="shared" si="11"/>
        <v>247</v>
      </c>
    </row>
    <row r="248" spans="1:24" ht="17.399999999999999" x14ac:dyDescent="0.3">
      <c r="A248" s="11">
        <v>45457</v>
      </c>
      <c r="B248" s="12">
        <v>251101</v>
      </c>
      <c r="C248" s="12" t="s">
        <v>343</v>
      </c>
      <c r="D248" s="12" t="s">
        <v>344</v>
      </c>
      <c r="E248" s="12" t="s">
        <v>345</v>
      </c>
      <c r="F248" s="12" t="s">
        <v>346</v>
      </c>
      <c r="G248" s="12" t="s">
        <v>347</v>
      </c>
      <c r="H248" s="12">
        <v>0</v>
      </c>
      <c r="I248" s="12">
        <v>24</v>
      </c>
      <c r="J248" s="12">
        <v>0</v>
      </c>
      <c r="K248" s="12">
        <v>0</v>
      </c>
      <c r="L248" s="12">
        <v>0</v>
      </c>
      <c r="M248" s="12">
        <v>0</v>
      </c>
      <c r="N248" s="12">
        <v>0</v>
      </c>
      <c r="O248" s="12">
        <v>0</v>
      </c>
      <c r="P248" s="12">
        <v>0</v>
      </c>
      <c r="Q248" s="12">
        <v>0</v>
      </c>
      <c r="R248" s="12">
        <v>0</v>
      </c>
      <c r="S248" s="12">
        <v>0</v>
      </c>
      <c r="T248" s="12">
        <v>0</v>
      </c>
      <c r="U248">
        <f t="shared" si="10"/>
        <v>2074.2199999999998</v>
      </c>
      <c r="V248" s="23">
        <f>'Listado Equipos'!$B$10-W248</f>
        <v>42043.61</v>
      </c>
      <c r="W248">
        <f t="shared" si="9"/>
        <v>699.39</v>
      </c>
      <c r="X248">
        <f t="shared" si="11"/>
        <v>248</v>
      </c>
    </row>
    <row r="249" spans="1:24" ht="17.399999999999999" x14ac:dyDescent="0.3">
      <c r="A249" s="11">
        <v>45458</v>
      </c>
      <c r="B249" s="12">
        <v>251101</v>
      </c>
      <c r="C249" s="12" t="s">
        <v>343</v>
      </c>
      <c r="D249" s="12" t="s">
        <v>344</v>
      </c>
      <c r="E249" s="12" t="s">
        <v>345</v>
      </c>
      <c r="F249" s="12" t="s">
        <v>346</v>
      </c>
      <c r="G249" s="12" t="s">
        <v>347</v>
      </c>
      <c r="H249" s="12">
        <v>0</v>
      </c>
      <c r="I249" s="12">
        <v>24</v>
      </c>
      <c r="J249" s="12">
        <v>0</v>
      </c>
      <c r="K249" s="12">
        <v>0</v>
      </c>
      <c r="L249" s="12">
        <v>0</v>
      </c>
      <c r="M249" s="12">
        <v>0</v>
      </c>
      <c r="N249" s="12">
        <v>0</v>
      </c>
      <c r="O249" s="12">
        <v>0</v>
      </c>
      <c r="P249" s="12">
        <v>0</v>
      </c>
      <c r="Q249" s="12">
        <v>0</v>
      </c>
      <c r="R249" s="12">
        <v>0</v>
      </c>
      <c r="S249" s="12">
        <v>0</v>
      </c>
      <c r="T249" s="12">
        <v>0</v>
      </c>
      <c r="U249">
        <f t="shared" si="10"/>
        <v>2074.2199999999998</v>
      </c>
      <c r="V249" s="23">
        <f>'Listado Equipos'!$B$10-W249</f>
        <v>42062.63</v>
      </c>
      <c r="W249">
        <f t="shared" si="9"/>
        <v>680.37</v>
      </c>
      <c r="X249">
        <f t="shared" si="11"/>
        <v>249</v>
      </c>
    </row>
    <row r="250" spans="1:24" ht="17.399999999999999" x14ac:dyDescent="0.3">
      <c r="A250" s="11">
        <v>45459</v>
      </c>
      <c r="B250" s="12">
        <v>251101</v>
      </c>
      <c r="C250" s="12" t="s">
        <v>343</v>
      </c>
      <c r="D250" s="12" t="s">
        <v>344</v>
      </c>
      <c r="E250" s="12" t="s">
        <v>345</v>
      </c>
      <c r="F250" s="12" t="s">
        <v>346</v>
      </c>
      <c r="G250" s="12" t="s">
        <v>347</v>
      </c>
      <c r="H250" s="12">
        <v>0</v>
      </c>
      <c r="I250" s="12">
        <v>24</v>
      </c>
      <c r="J250" s="12">
        <v>0</v>
      </c>
      <c r="K250" s="12">
        <v>0</v>
      </c>
      <c r="L250" s="12">
        <v>0</v>
      </c>
      <c r="M250" s="12">
        <v>0</v>
      </c>
      <c r="N250" s="12">
        <v>0</v>
      </c>
      <c r="O250" s="12">
        <v>0</v>
      </c>
      <c r="P250" s="12">
        <v>0</v>
      </c>
      <c r="Q250" s="12">
        <v>0</v>
      </c>
      <c r="R250" s="12">
        <v>0</v>
      </c>
      <c r="S250" s="12">
        <v>0</v>
      </c>
      <c r="T250" s="12">
        <v>0</v>
      </c>
      <c r="U250">
        <f t="shared" si="10"/>
        <v>2074.2199999999998</v>
      </c>
      <c r="V250" s="23">
        <f>'Listado Equipos'!$B$10-W250</f>
        <v>42080.28</v>
      </c>
      <c r="W250">
        <f t="shared" si="9"/>
        <v>662.72</v>
      </c>
      <c r="X250">
        <f t="shared" si="11"/>
        <v>250</v>
      </c>
    </row>
    <row r="251" spans="1:24" ht="17.399999999999999" x14ac:dyDescent="0.3">
      <c r="A251" s="11">
        <v>45460</v>
      </c>
      <c r="B251" s="12">
        <v>251101</v>
      </c>
      <c r="C251" s="12" t="s">
        <v>343</v>
      </c>
      <c r="D251" s="12" t="s">
        <v>344</v>
      </c>
      <c r="E251" s="12" t="s">
        <v>345</v>
      </c>
      <c r="F251" s="12" t="s">
        <v>346</v>
      </c>
      <c r="G251" s="12" t="s">
        <v>347</v>
      </c>
      <c r="H251" s="12">
        <v>0</v>
      </c>
      <c r="I251" s="12">
        <v>24</v>
      </c>
      <c r="J251" s="12">
        <v>0</v>
      </c>
      <c r="K251" s="12">
        <v>0</v>
      </c>
      <c r="L251" s="12">
        <v>0</v>
      </c>
      <c r="M251" s="12">
        <v>0</v>
      </c>
      <c r="N251" s="12">
        <v>0</v>
      </c>
      <c r="O251" s="12">
        <v>0</v>
      </c>
      <c r="P251" s="12">
        <v>0</v>
      </c>
      <c r="Q251" s="12">
        <v>0</v>
      </c>
      <c r="R251" s="12">
        <v>0</v>
      </c>
      <c r="S251" s="12">
        <v>0</v>
      </c>
      <c r="T251" s="12">
        <v>0</v>
      </c>
      <c r="U251">
        <f t="shared" si="10"/>
        <v>2074.2199999999998</v>
      </c>
      <c r="V251" s="23">
        <f>'Listado Equipos'!$B$10-W251</f>
        <v>42099.65</v>
      </c>
      <c r="W251">
        <f t="shared" si="9"/>
        <v>643.35</v>
      </c>
      <c r="X251">
        <f t="shared" si="11"/>
        <v>251</v>
      </c>
    </row>
    <row r="252" spans="1:24" ht="17.399999999999999" x14ac:dyDescent="0.3">
      <c r="A252" s="11">
        <v>45461</v>
      </c>
      <c r="B252" s="12">
        <v>251101</v>
      </c>
      <c r="C252" s="12" t="s">
        <v>343</v>
      </c>
      <c r="D252" s="12" t="s">
        <v>344</v>
      </c>
      <c r="E252" s="12" t="s">
        <v>345</v>
      </c>
      <c r="F252" s="12" t="s">
        <v>346</v>
      </c>
      <c r="G252" s="12" t="s">
        <v>347</v>
      </c>
      <c r="H252" s="12">
        <v>0</v>
      </c>
      <c r="I252" s="12">
        <v>24</v>
      </c>
      <c r="J252" s="12">
        <v>0</v>
      </c>
      <c r="K252" s="12">
        <v>0</v>
      </c>
      <c r="L252" s="12">
        <v>0</v>
      </c>
      <c r="M252" s="12">
        <v>0</v>
      </c>
      <c r="N252" s="12">
        <v>0</v>
      </c>
      <c r="O252" s="12">
        <v>0</v>
      </c>
      <c r="P252" s="12">
        <v>0</v>
      </c>
      <c r="Q252" s="12">
        <v>0</v>
      </c>
      <c r="R252" s="12">
        <v>0</v>
      </c>
      <c r="S252" s="12">
        <v>0</v>
      </c>
      <c r="T252" s="12">
        <v>0</v>
      </c>
      <c r="U252">
        <f t="shared" si="10"/>
        <v>2074.2199999999998</v>
      </c>
      <c r="V252" s="23">
        <f>'Listado Equipos'!$B$10-W252</f>
        <v>42118.48</v>
      </c>
      <c r="W252">
        <f t="shared" si="9"/>
        <v>624.52</v>
      </c>
      <c r="X252">
        <f t="shared" si="11"/>
        <v>252</v>
      </c>
    </row>
    <row r="253" spans="1:24" ht="17.399999999999999" x14ac:dyDescent="0.3">
      <c r="A253" s="11">
        <v>45462</v>
      </c>
      <c r="B253" s="12">
        <v>251101</v>
      </c>
      <c r="C253" s="12" t="s">
        <v>343</v>
      </c>
      <c r="D253" s="12" t="s">
        <v>344</v>
      </c>
      <c r="E253" s="12" t="s">
        <v>345</v>
      </c>
      <c r="F253" s="12" t="s">
        <v>346</v>
      </c>
      <c r="G253" s="12" t="s">
        <v>347</v>
      </c>
      <c r="H253" s="12">
        <v>0</v>
      </c>
      <c r="I253" s="12">
        <v>24</v>
      </c>
      <c r="J253" s="12">
        <v>0</v>
      </c>
      <c r="K253" s="12">
        <v>0</v>
      </c>
      <c r="L253" s="12">
        <v>0</v>
      </c>
      <c r="M253" s="12">
        <v>0</v>
      </c>
      <c r="N253" s="12">
        <v>0</v>
      </c>
      <c r="O253" s="12">
        <v>0</v>
      </c>
      <c r="P253" s="12">
        <v>0</v>
      </c>
      <c r="Q253" s="12">
        <v>0</v>
      </c>
      <c r="R253" s="12">
        <v>0</v>
      </c>
      <c r="S253" s="12">
        <v>0</v>
      </c>
      <c r="T253" s="12">
        <v>0</v>
      </c>
      <c r="U253">
        <f t="shared" si="10"/>
        <v>2074.2199999999998</v>
      </c>
      <c r="V253" s="23">
        <f>'Listado Equipos'!$B$10-W253</f>
        <v>42137.55</v>
      </c>
      <c r="W253">
        <f t="shared" si="9"/>
        <v>605.44999999999993</v>
      </c>
      <c r="X253">
        <f t="shared" si="11"/>
        <v>253</v>
      </c>
    </row>
    <row r="254" spans="1:24" ht="17.399999999999999" x14ac:dyDescent="0.3">
      <c r="A254" s="11">
        <v>45463</v>
      </c>
      <c r="B254" s="12">
        <v>251101</v>
      </c>
      <c r="C254" s="12" t="s">
        <v>343</v>
      </c>
      <c r="D254" s="12" t="s">
        <v>344</v>
      </c>
      <c r="E254" s="12" t="s">
        <v>345</v>
      </c>
      <c r="F254" s="12" t="s">
        <v>346</v>
      </c>
      <c r="G254" s="12" t="s">
        <v>347</v>
      </c>
      <c r="H254" s="12">
        <v>0</v>
      </c>
      <c r="I254" s="12">
        <v>24</v>
      </c>
      <c r="J254" s="12">
        <v>0</v>
      </c>
      <c r="K254" s="12">
        <v>0</v>
      </c>
      <c r="L254" s="12">
        <v>0</v>
      </c>
      <c r="M254" s="12">
        <v>0</v>
      </c>
      <c r="N254" s="12">
        <v>0</v>
      </c>
      <c r="O254" s="12">
        <v>0</v>
      </c>
      <c r="P254" s="12">
        <v>0</v>
      </c>
      <c r="Q254" s="12">
        <v>0</v>
      </c>
      <c r="R254" s="12">
        <v>0</v>
      </c>
      <c r="S254" s="12">
        <v>0</v>
      </c>
      <c r="T254" s="12">
        <v>0</v>
      </c>
      <c r="U254">
        <f t="shared" si="10"/>
        <v>2074.2199999999998</v>
      </c>
      <c r="V254" s="23">
        <f>'Listado Equipos'!$B$10-W254</f>
        <v>42145.919999999998</v>
      </c>
      <c r="W254">
        <f t="shared" si="9"/>
        <v>597.07999999999993</v>
      </c>
      <c r="X254">
        <f t="shared" si="11"/>
        <v>254</v>
      </c>
    </row>
    <row r="255" spans="1:24" ht="17.399999999999999" x14ac:dyDescent="0.3">
      <c r="A255" s="11">
        <v>45464</v>
      </c>
      <c r="B255" s="12">
        <v>251101</v>
      </c>
      <c r="C255" s="12" t="s">
        <v>343</v>
      </c>
      <c r="D255" s="12" t="s">
        <v>344</v>
      </c>
      <c r="E255" s="12" t="s">
        <v>345</v>
      </c>
      <c r="F255" s="12" t="s">
        <v>346</v>
      </c>
      <c r="G255" s="12" t="s">
        <v>347</v>
      </c>
      <c r="H255" s="12">
        <v>0</v>
      </c>
      <c r="I255" s="12">
        <v>24</v>
      </c>
      <c r="J255" s="12">
        <v>0</v>
      </c>
      <c r="K255" s="12">
        <v>0</v>
      </c>
      <c r="L255" s="12">
        <v>0</v>
      </c>
      <c r="M255" s="12">
        <v>0</v>
      </c>
      <c r="N255" s="12">
        <v>0</v>
      </c>
      <c r="O255" s="12">
        <v>0</v>
      </c>
      <c r="P255" s="12">
        <v>0</v>
      </c>
      <c r="Q255" s="12">
        <v>0</v>
      </c>
      <c r="R255" s="12">
        <v>0</v>
      </c>
      <c r="S255" s="12">
        <v>0</v>
      </c>
      <c r="T255" s="12">
        <v>0</v>
      </c>
      <c r="U255">
        <f t="shared" si="10"/>
        <v>2074.2199999999998</v>
      </c>
      <c r="V255" s="23">
        <f>'Listado Equipos'!$B$10-W255</f>
        <v>42164.52</v>
      </c>
      <c r="W255">
        <f t="shared" si="9"/>
        <v>578.4799999999999</v>
      </c>
      <c r="X255">
        <f t="shared" si="11"/>
        <v>255</v>
      </c>
    </row>
    <row r="256" spans="1:24" ht="17.399999999999999" x14ac:dyDescent="0.3">
      <c r="A256" s="11">
        <v>45465</v>
      </c>
      <c r="B256" s="12">
        <v>251101</v>
      </c>
      <c r="C256" s="12" t="s">
        <v>343</v>
      </c>
      <c r="D256" s="12" t="s">
        <v>344</v>
      </c>
      <c r="E256" s="12" t="s">
        <v>345</v>
      </c>
      <c r="F256" s="12" t="s">
        <v>346</v>
      </c>
      <c r="G256" s="12" t="s">
        <v>347</v>
      </c>
      <c r="H256" s="12">
        <v>0.13</v>
      </c>
      <c r="I256" s="12">
        <v>23.87</v>
      </c>
      <c r="J256" s="12">
        <v>0.03</v>
      </c>
      <c r="K256" s="12">
        <v>0.1</v>
      </c>
      <c r="L256" s="12">
        <v>0.02</v>
      </c>
      <c r="M256" s="12">
        <v>0</v>
      </c>
      <c r="N256" s="12">
        <v>0</v>
      </c>
      <c r="O256" s="12">
        <v>0</v>
      </c>
      <c r="P256" s="12">
        <v>0</v>
      </c>
      <c r="Q256" s="12">
        <v>0</v>
      </c>
      <c r="R256" s="12">
        <v>0</v>
      </c>
      <c r="S256" s="12">
        <v>0</v>
      </c>
      <c r="T256" s="12">
        <v>0</v>
      </c>
      <c r="U256">
        <f t="shared" si="10"/>
        <v>2074.35</v>
      </c>
      <c r="V256" s="23">
        <f>'Listado Equipos'!$B$10-W256</f>
        <v>42182.27</v>
      </c>
      <c r="W256">
        <f t="shared" si="9"/>
        <v>560.7299999999999</v>
      </c>
      <c r="X256">
        <f t="shared" si="11"/>
        <v>256</v>
      </c>
    </row>
    <row r="257" spans="1:24" ht="17.399999999999999" x14ac:dyDescent="0.3">
      <c r="A257" s="11">
        <v>45466</v>
      </c>
      <c r="B257" s="12">
        <v>251101</v>
      </c>
      <c r="C257" s="12" t="s">
        <v>343</v>
      </c>
      <c r="D257" s="12" t="s">
        <v>344</v>
      </c>
      <c r="E257" s="12" t="s">
        <v>345</v>
      </c>
      <c r="F257" s="12" t="s">
        <v>346</v>
      </c>
      <c r="G257" s="12" t="s">
        <v>347</v>
      </c>
      <c r="H257" s="12">
        <v>0</v>
      </c>
      <c r="I257" s="12">
        <v>24</v>
      </c>
      <c r="J257" s="12">
        <v>0</v>
      </c>
      <c r="K257" s="12">
        <v>0</v>
      </c>
      <c r="L257" s="12">
        <v>0</v>
      </c>
      <c r="M257" s="12">
        <v>0</v>
      </c>
      <c r="N257" s="12">
        <v>0</v>
      </c>
      <c r="O257" s="12">
        <v>0</v>
      </c>
      <c r="P257" s="12">
        <v>0</v>
      </c>
      <c r="Q257" s="12">
        <v>0</v>
      </c>
      <c r="R257" s="12">
        <v>0</v>
      </c>
      <c r="S257" s="12">
        <v>0</v>
      </c>
      <c r="T257" s="12">
        <v>0</v>
      </c>
      <c r="U257">
        <f t="shared" si="10"/>
        <v>2074.35</v>
      </c>
      <c r="V257" s="23">
        <f>'Listado Equipos'!$B$10-W257</f>
        <v>42201.440000000002</v>
      </c>
      <c r="W257">
        <f t="shared" si="9"/>
        <v>541.55999999999995</v>
      </c>
      <c r="X257">
        <f t="shared" si="11"/>
        <v>257</v>
      </c>
    </row>
    <row r="258" spans="1:24" ht="17.399999999999999" x14ac:dyDescent="0.3">
      <c r="A258" s="11">
        <v>45467</v>
      </c>
      <c r="B258" s="12">
        <v>251101</v>
      </c>
      <c r="C258" s="12" t="s">
        <v>343</v>
      </c>
      <c r="D258" s="12" t="s">
        <v>344</v>
      </c>
      <c r="E258" s="12" t="s">
        <v>345</v>
      </c>
      <c r="F258" s="12" t="s">
        <v>346</v>
      </c>
      <c r="G258" s="12" t="s">
        <v>347</v>
      </c>
      <c r="H258" s="12">
        <v>0.13</v>
      </c>
      <c r="I258" s="12">
        <v>23.87</v>
      </c>
      <c r="J258" s="12">
        <v>0.12</v>
      </c>
      <c r="K258" s="12">
        <v>0.02</v>
      </c>
      <c r="L258" s="12">
        <v>0.43</v>
      </c>
      <c r="M258" s="12">
        <v>7</v>
      </c>
      <c r="N258" s="12">
        <v>0</v>
      </c>
      <c r="O258" s="12">
        <v>0</v>
      </c>
      <c r="P258" s="12">
        <v>0</v>
      </c>
      <c r="Q258" s="12">
        <v>0</v>
      </c>
      <c r="R258" s="12">
        <v>0</v>
      </c>
      <c r="S258" s="12">
        <v>0</v>
      </c>
      <c r="T258" s="12">
        <v>0</v>
      </c>
      <c r="U258">
        <f t="shared" si="10"/>
        <v>2074.48</v>
      </c>
      <c r="V258" s="23">
        <f>'Listado Equipos'!$B$10-W258</f>
        <v>42215.99</v>
      </c>
      <c r="W258">
        <f t="shared" ref="W258:W321" si="12">LARGE($U$2:$U$322,X258-1)</f>
        <v>527.01</v>
      </c>
      <c r="X258">
        <f t="shared" si="11"/>
        <v>258</v>
      </c>
    </row>
    <row r="259" spans="1:24" ht="17.399999999999999" x14ac:dyDescent="0.3">
      <c r="A259" s="11">
        <v>45468</v>
      </c>
      <c r="B259" s="12">
        <v>251101</v>
      </c>
      <c r="C259" s="12" t="s">
        <v>343</v>
      </c>
      <c r="D259" s="12" t="s">
        <v>344</v>
      </c>
      <c r="E259" s="12" t="s">
        <v>345</v>
      </c>
      <c r="F259" s="12" t="s">
        <v>346</v>
      </c>
      <c r="G259" s="12" t="s">
        <v>347</v>
      </c>
      <c r="H259" s="12">
        <v>0</v>
      </c>
      <c r="I259" s="12">
        <v>24</v>
      </c>
      <c r="J259" s="12">
        <v>0</v>
      </c>
      <c r="K259" s="12">
        <v>0</v>
      </c>
      <c r="L259" s="12">
        <v>0</v>
      </c>
      <c r="M259" s="12">
        <v>0</v>
      </c>
      <c r="N259" s="12">
        <v>0</v>
      </c>
      <c r="O259" s="12">
        <v>0</v>
      </c>
      <c r="P259" s="12">
        <v>0</v>
      </c>
      <c r="Q259" s="12">
        <v>0</v>
      </c>
      <c r="R259" s="12">
        <v>0</v>
      </c>
      <c r="S259" s="12">
        <v>0</v>
      </c>
      <c r="T259" s="12">
        <v>0</v>
      </c>
      <c r="U259">
        <f t="shared" si="10"/>
        <v>2074.48</v>
      </c>
      <c r="V259" s="23">
        <f>'Listado Equipos'!$B$10-W259</f>
        <v>42226.91</v>
      </c>
      <c r="W259">
        <f t="shared" si="12"/>
        <v>516.09</v>
      </c>
      <c r="X259">
        <f t="shared" si="11"/>
        <v>259</v>
      </c>
    </row>
    <row r="260" spans="1:24" ht="17.399999999999999" x14ac:dyDescent="0.3">
      <c r="A260" s="11">
        <v>45469</v>
      </c>
      <c r="B260" s="12">
        <v>251101</v>
      </c>
      <c r="C260" s="12" t="s">
        <v>343</v>
      </c>
      <c r="D260" s="12" t="s">
        <v>344</v>
      </c>
      <c r="E260" s="12" t="s">
        <v>345</v>
      </c>
      <c r="F260" s="12" t="s">
        <v>346</v>
      </c>
      <c r="G260" s="12" t="s">
        <v>347</v>
      </c>
      <c r="H260" s="12">
        <v>0.25</v>
      </c>
      <c r="I260" s="12">
        <v>23.75</v>
      </c>
      <c r="J260" s="12">
        <v>0.08</v>
      </c>
      <c r="K260" s="12">
        <v>0.17</v>
      </c>
      <c r="L260" s="12">
        <v>7.0000000000000007E-2</v>
      </c>
      <c r="M260" s="12">
        <v>0</v>
      </c>
      <c r="N260" s="12">
        <v>0</v>
      </c>
      <c r="O260" s="12">
        <v>0</v>
      </c>
      <c r="P260" s="12">
        <v>0</v>
      </c>
      <c r="Q260" s="12">
        <v>0</v>
      </c>
      <c r="R260" s="12">
        <v>0</v>
      </c>
      <c r="S260" s="12">
        <v>0</v>
      </c>
      <c r="T260" s="12">
        <v>0</v>
      </c>
      <c r="U260">
        <f t="shared" ref="U260:U322" si="13">H260+U259</f>
        <v>2074.73</v>
      </c>
      <c r="V260" s="23">
        <f>'Listado Equipos'!$B$10-W260</f>
        <v>42227.81</v>
      </c>
      <c r="W260">
        <f t="shared" si="12"/>
        <v>515.19000000000005</v>
      </c>
      <c r="X260">
        <f t="shared" ref="X260:X322" si="14">X259+1</f>
        <v>260</v>
      </c>
    </row>
    <row r="261" spans="1:24" ht="17.399999999999999" x14ac:dyDescent="0.3">
      <c r="A261" s="11">
        <v>45470</v>
      </c>
      <c r="B261" s="12">
        <v>251101</v>
      </c>
      <c r="C261" s="12" t="s">
        <v>343</v>
      </c>
      <c r="D261" s="12" t="s">
        <v>344</v>
      </c>
      <c r="E261" s="12" t="s">
        <v>345</v>
      </c>
      <c r="F261" s="12" t="s">
        <v>346</v>
      </c>
      <c r="G261" s="12" t="s">
        <v>347</v>
      </c>
      <c r="H261" s="12">
        <v>10.65</v>
      </c>
      <c r="I261" s="12">
        <v>13.35</v>
      </c>
      <c r="J261" s="12">
        <v>9.73</v>
      </c>
      <c r="K261" s="12">
        <v>0.92</v>
      </c>
      <c r="L261" s="12">
        <v>35.96</v>
      </c>
      <c r="M261" s="12">
        <v>4</v>
      </c>
      <c r="N261" s="12">
        <v>0</v>
      </c>
      <c r="O261" s="12">
        <v>29</v>
      </c>
      <c r="P261" s="12">
        <v>2</v>
      </c>
      <c r="Q261" s="12">
        <v>0</v>
      </c>
      <c r="R261" s="12">
        <v>5</v>
      </c>
      <c r="S261" s="12">
        <v>32</v>
      </c>
      <c r="T261" s="12">
        <v>0</v>
      </c>
      <c r="U261">
        <f t="shared" si="13"/>
        <v>2085.38</v>
      </c>
      <c r="V261" s="23">
        <f>'Listado Equipos'!$B$10-W261</f>
        <v>42229.08</v>
      </c>
      <c r="W261">
        <f t="shared" si="12"/>
        <v>513.92000000000007</v>
      </c>
      <c r="X261">
        <f t="shared" si="14"/>
        <v>261</v>
      </c>
    </row>
    <row r="262" spans="1:24" ht="17.399999999999999" x14ac:dyDescent="0.3">
      <c r="A262" s="11">
        <v>45471</v>
      </c>
      <c r="B262" s="12">
        <v>251101</v>
      </c>
      <c r="C262" s="12" t="s">
        <v>343</v>
      </c>
      <c r="D262" s="12" t="s">
        <v>344</v>
      </c>
      <c r="E262" s="12" t="s">
        <v>345</v>
      </c>
      <c r="F262" s="12" t="s">
        <v>346</v>
      </c>
      <c r="G262" s="12" t="s">
        <v>347</v>
      </c>
      <c r="H262" s="12">
        <v>11.88</v>
      </c>
      <c r="I262" s="12">
        <v>12.12</v>
      </c>
      <c r="J262" s="12">
        <v>11.38</v>
      </c>
      <c r="K262" s="12">
        <v>0.5</v>
      </c>
      <c r="L262" s="12">
        <v>41.67</v>
      </c>
      <c r="M262" s="12">
        <v>5</v>
      </c>
      <c r="N262" s="12">
        <v>0</v>
      </c>
      <c r="O262" s="12">
        <v>71</v>
      </c>
      <c r="P262" s="12">
        <v>6</v>
      </c>
      <c r="Q262" s="12">
        <v>0</v>
      </c>
      <c r="R262" s="12">
        <v>1</v>
      </c>
      <c r="S262" s="12">
        <v>82</v>
      </c>
      <c r="T262" s="12">
        <v>0</v>
      </c>
      <c r="U262">
        <f t="shared" si="13"/>
        <v>2097.2600000000002</v>
      </c>
      <c r="V262" s="23">
        <f>'Listado Equipos'!$B$10-W262</f>
        <v>42239.93</v>
      </c>
      <c r="W262">
        <f t="shared" si="12"/>
        <v>503.07000000000011</v>
      </c>
      <c r="X262">
        <f t="shared" si="14"/>
        <v>262</v>
      </c>
    </row>
    <row r="263" spans="1:24" ht="17.399999999999999" x14ac:dyDescent="0.3">
      <c r="A263" s="11">
        <v>45472</v>
      </c>
      <c r="B263" s="12">
        <v>251101</v>
      </c>
      <c r="C263" s="12" t="s">
        <v>343</v>
      </c>
      <c r="D263" s="12" t="s">
        <v>344</v>
      </c>
      <c r="E263" s="12" t="s">
        <v>345</v>
      </c>
      <c r="F263" s="12" t="s">
        <v>346</v>
      </c>
      <c r="G263" s="12" t="s">
        <v>347</v>
      </c>
      <c r="H263" s="12">
        <v>9.4</v>
      </c>
      <c r="I263" s="12">
        <v>14.6</v>
      </c>
      <c r="J263" s="12">
        <v>8.8800000000000008</v>
      </c>
      <c r="K263" s="12">
        <v>0.52</v>
      </c>
      <c r="L263" s="12">
        <v>29.65</v>
      </c>
      <c r="M263" s="12">
        <v>4</v>
      </c>
      <c r="N263" s="12">
        <v>0</v>
      </c>
      <c r="O263" s="12">
        <v>23</v>
      </c>
      <c r="P263" s="12">
        <v>1</v>
      </c>
      <c r="Q263" s="12">
        <v>0</v>
      </c>
      <c r="R263" s="12">
        <v>1</v>
      </c>
      <c r="S263" s="12">
        <v>24</v>
      </c>
      <c r="T263" s="12">
        <v>0</v>
      </c>
      <c r="U263">
        <f t="shared" si="13"/>
        <v>2106.6600000000003</v>
      </c>
      <c r="V263" s="23">
        <f>'Listado Equipos'!$B$10-W263</f>
        <v>42257.66</v>
      </c>
      <c r="W263">
        <f t="shared" si="12"/>
        <v>485.34000000000009</v>
      </c>
      <c r="X263">
        <f t="shared" si="14"/>
        <v>263</v>
      </c>
    </row>
    <row r="264" spans="1:24" ht="17.399999999999999" x14ac:dyDescent="0.3">
      <c r="A264" s="11">
        <v>45473</v>
      </c>
      <c r="B264" s="12">
        <v>251101</v>
      </c>
      <c r="C264" s="12" t="s">
        <v>343</v>
      </c>
      <c r="D264" s="12" t="s">
        <v>344</v>
      </c>
      <c r="E264" s="12" t="s">
        <v>345</v>
      </c>
      <c r="F264" s="12" t="s">
        <v>346</v>
      </c>
      <c r="G264" s="12" t="s">
        <v>347</v>
      </c>
      <c r="H264" s="12">
        <v>0</v>
      </c>
      <c r="I264" s="12">
        <v>24</v>
      </c>
      <c r="J264" s="12">
        <v>0</v>
      </c>
      <c r="K264" s="12">
        <v>0</v>
      </c>
      <c r="L264" s="12">
        <v>0</v>
      </c>
      <c r="M264" s="12">
        <v>0</v>
      </c>
      <c r="N264" s="12">
        <v>0</v>
      </c>
      <c r="O264" s="12">
        <v>0</v>
      </c>
      <c r="P264" s="12">
        <v>0</v>
      </c>
      <c r="Q264" s="12">
        <v>0</v>
      </c>
      <c r="R264" s="12">
        <v>0</v>
      </c>
      <c r="S264" s="12">
        <v>0</v>
      </c>
      <c r="T264" s="12">
        <v>0</v>
      </c>
      <c r="U264">
        <f t="shared" si="13"/>
        <v>2106.6600000000003</v>
      </c>
      <c r="V264" s="23">
        <f>'Listado Equipos'!$B$10-W264</f>
        <v>42270.61</v>
      </c>
      <c r="W264">
        <f t="shared" si="12"/>
        <v>472.3900000000001</v>
      </c>
      <c r="X264">
        <f t="shared" si="14"/>
        <v>264</v>
      </c>
    </row>
    <row r="265" spans="1:24" ht="17.399999999999999" x14ac:dyDescent="0.3">
      <c r="A265" s="11">
        <v>45474</v>
      </c>
      <c r="B265" s="12">
        <v>251101</v>
      </c>
      <c r="C265" s="12" t="s">
        <v>343</v>
      </c>
      <c r="D265" s="12" t="s">
        <v>344</v>
      </c>
      <c r="E265" s="12" t="s">
        <v>345</v>
      </c>
      <c r="F265" s="12" t="s">
        <v>346</v>
      </c>
      <c r="G265" s="12" t="s">
        <v>347</v>
      </c>
      <c r="H265" s="12">
        <v>4.92</v>
      </c>
      <c r="I265" s="12">
        <v>19.079999999999998</v>
      </c>
      <c r="J265" s="12">
        <v>4.47</v>
      </c>
      <c r="K265" s="12">
        <v>0.45</v>
      </c>
      <c r="L265" s="12">
        <v>15.31</v>
      </c>
      <c r="M265" s="12">
        <v>4</v>
      </c>
      <c r="N265" s="12">
        <v>0</v>
      </c>
      <c r="O265" s="12">
        <v>4</v>
      </c>
      <c r="P265" s="12">
        <v>0</v>
      </c>
      <c r="Q265" s="12">
        <v>0</v>
      </c>
      <c r="R265" s="12">
        <v>1</v>
      </c>
      <c r="S265" s="12">
        <v>4</v>
      </c>
      <c r="T265" s="12">
        <v>0</v>
      </c>
      <c r="U265">
        <f t="shared" si="13"/>
        <v>2111.5800000000004</v>
      </c>
      <c r="V265" s="23">
        <f>'Listado Equipos'!$B$10-W265</f>
        <v>42279.01</v>
      </c>
      <c r="W265">
        <f t="shared" si="12"/>
        <v>463.99000000000012</v>
      </c>
      <c r="X265">
        <f t="shared" si="14"/>
        <v>265</v>
      </c>
    </row>
    <row r="266" spans="1:24" ht="17.399999999999999" x14ac:dyDescent="0.3">
      <c r="A266" s="11">
        <v>45475</v>
      </c>
      <c r="B266" s="12">
        <v>251101</v>
      </c>
      <c r="C266" s="12" t="s">
        <v>343</v>
      </c>
      <c r="D266" s="12" t="s">
        <v>344</v>
      </c>
      <c r="E266" s="12" t="s">
        <v>345</v>
      </c>
      <c r="F266" s="12" t="s">
        <v>346</v>
      </c>
      <c r="G266" s="12" t="s">
        <v>347</v>
      </c>
      <c r="H266" s="12">
        <v>15.92</v>
      </c>
      <c r="I266" s="12">
        <v>8.08</v>
      </c>
      <c r="J266" s="12">
        <v>14.9</v>
      </c>
      <c r="K266" s="12">
        <v>1.02</v>
      </c>
      <c r="L266" s="12">
        <v>50.62</v>
      </c>
      <c r="M266" s="12">
        <v>4</v>
      </c>
      <c r="N266" s="12">
        <v>0</v>
      </c>
      <c r="O266" s="12">
        <v>91</v>
      </c>
      <c r="P266" s="12">
        <v>4</v>
      </c>
      <c r="Q266" s="12">
        <v>0</v>
      </c>
      <c r="R266" s="12">
        <v>5</v>
      </c>
      <c r="S266" s="12">
        <v>101</v>
      </c>
      <c r="T266" s="12">
        <v>0</v>
      </c>
      <c r="U266">
        <f t="shared" si="13"/>
        <v>2127.5000000000005</v>
      </c>
      <c r="V266" s="23">
        <f>'Listado Equipos'!$B$10-W266</f>
        <v>42295.13</v>
      </c>
      <c r="W266">
        <f t="shared" si="12"/>
        <v>447.87000000000012</v>
      </c>
      <c r="X266">
        <f t="shared" si="14"/>
        <v>266</v>
      </c>
    </row>
    <row r="267" spans="1:24" ht="17.399999999999999" x14ac:dyDescent="0.3">
      <c r="A267" s="11">
        <v>45476</v>
      </c>
      <c r="B267" s="12">
        <v>251101</v>
      </c>
      <c r="C267" s="12" t="s">
        <v>343</v>
      </c>
      <c r="D267" s="12" t="s">
        <v>344</v>
      </c>
      <c r="E267" s="12" t="s">
        <v>345</v>
      </c>
      <c r="F267" s="12" t="s">
        <v>346</v>
      </c>
      <c r="G267" s="12" t="s">
        <v>347</v>
      </c>
      <c r="H267" s="12">
        <v>15.73</v>
      </c>
      <c r="I267" s="12">
        <v>8.27</v>
      </c>
      <c r="J267" s="12">
        <v>15.35</v>
      </c>
      <c r="K267" s="12">
        <v>0.38</v>
      </c>
      <c r="L267" s="12">
        <v>58.64</v>
      </c>
      <c r="M267" s="12">
        <v>5</v>
      </c>
      <c r="N267" s="12">
        <v>0</v>
      </c>
      <c r="O267" s="12">
        <v>116</v>
      </c>
      <c r="P267" s="12">
        <v>1</v>
      </c>
      <c r="Q267" s="12">
        <v>1</v>
      </c>
      <c r="R267" s="12">
        <v>0</v>
      </c>
      <c r="S267" s="12">
        <v>131</v>
      </c>
      <c r="T267" s="12">
        <v>0</v>
      </c>
      <c r="U267">
        <f t="shared" si="13"/>
        <v>2143.2300000000005</v>
      </c>
      <c r="V267" s="23">
        <f>'Listado Equipos'!$B$10-W267</f>
        <v>42308.5</v>
      </c>
      <c r="W267">
        <f t="shared" si="12"/>
        <v>434.50000000000011</v>
      </c>
      <c r="X267">
        <f t="shared" si="14"/>
        <v>267</v>
      </c>
    </row>
    <row r="268" spans="1:24" ht="17.399999999999999" x14ac:dyDescent="0.3">
      <c r="A268" s="11">
        <v>45477</v>
      </c>
      <c r="B268" s="12">
        <v>251101</v>
      </c>
      <c r="C268" s="12" t="s">
        <v>343</v>
      </c>
      <c r="D268" s="12" t="s">
        <v>344</v>
      </c>
      <c r="E268" s="12" t="s">
        <v>345</v>
      </c>
      <c r="F268" s="12" t="s">
        <v>346</v>
      </c>
      <c r="G268" s="12" t="s">
        <v>347</v>
      </c>
      <c r="H268" s="12">
        <v>19.07</v>
      </c>
      <c r="I268" s="12">
        <v>4.93</v>
      </c>
      <c r="J268" s="12">
        <v>17.03</v>
      </c>
      <c r="K268" s="12">
        <v>2.0299999999999998</v>
      </c>
      <c r="L268" s="12">
        <v>60.7</v>
      </c>
      <c r="M268" s="12">
        <v>4</v>
      </c>
      <c r="N268" s="12">
        <v>0</v>
      </c>
      <c r="O268" s="12">
        <v>82</v>
      </c>
      <c r="P268" s="12">
        <v>7</v>
      </c>
      <c r="Q268" s="12">
        <v>0</v>
      </c>
      <c r="R268" s="12">
        <v>9</v>
      </c>
      <c r="S268" s="12">
        <v>88</v>
      </c>
      <c r="T268" s="12">
        <v>1</v>
      </c>
      <c r="U268">
        <f t="shared" si="13"/>
        <v>2162.3000000000006</v>
      </c>
      <c r="V268" s="23">
        <f>'Listado Equipos'!$B$10-W268</f>
        <v>42308.5</v>
      </c>
      <c r="W268">
        <f t="shared" si="12"/>
        <v>434.50000000000011</v>
      </c>
      <c r="X268">
        <f t="shared" si="14"/>
        <v>268</v>
      </c>
    </row>
    <row r="269" spans="1:24" ht="17.399999999999999" x14ac:dyDescent="0.3">
      <c r="A269" s="11">
        <v>45478</v>
      </c>
      <c r="B269" s="12">
        <v>251101</v>
      </c>
      <c r="C269" s="12" t="s">
        <v>343</v>
      </c>
      <c r="D269" s="12" t="s">
        <v>344</v>
      </c>
      <c r="E269" s="12" t="s">
        <v>345</v>
      </c>
      <c r="F269" s="12" t="s">
        <v>346</v>
      </c>
      <c r="G269" s="12" t="s">
        <v>347</v>
      </c>
      <c r="H269" s="12">
        <v>18.45</v>
      </c>
      <c r="I269" s="12">
        <v>5.55</v>
      </c>
      <c r="J269" s="12">
        <v>16.420000000000002</v>
      </c>
      <c r="K269" s="12">
        <v>2.0299999999999998</v>
      </c>
      <c r="L269" s="12">
        <v>59.65</v>
      </c>
      <c r="M269" s="12">
        <v>5</v>
      </c>
      <c r="N269" s="12">
        <v>0</v>
      </c>
      <c r="O269" s="12">
        <v>112</v>
      </c>
      <c r="P269" s="12">
        <v>3</v>
      </c>
      <c r="Q269" s="12">
        <v>1</v>
      </c>
      <c r="R269" s="12">
        <v>17</v>
      </c>
      <c r="S269" s="12">
        <v>126</v>
      </c>
      <c r="T269" s="12">
        <v>2</v>
      </c>
      <c r="U269">
        <f t="shared" si="13"/>
        <v>2180.7500000000005</v>
      </c>
      <c r="V269" s="23">
        <f>'Listado Equipos'!$B$10-W269</f>
        <v>42316.43</v>
      </c>
      <c r="W269">
        <f t="shared" si="12"/>
        <v>426.57000000000011</v>
      </c>
      <c r="X269">
        <f t="shared" si="14"/>
        <v>269</v>
      </c>
    </row>
    <row r="270" spans="1:24" ht="17.399999999999999" x14ac:dyDescent="0.3">
      <c r="A270" s="11">
        <v>45479</v>
      </c>
      <c r="B270" s="12">
        <v>251101</v>
      </c>
      <c r="C270" s="12" t="s">
        <v>343</v>
      </c>
      <c r="D270" s="12" t="s">
        <v>344</v>
      </c>
      <c r="E270" s="12" t="s">
        <v>345</v>
      </c>
      <c r="F270" s="12" t="s">
        <v>346</v>
      </c>
      <c r="G270" s="12" t="s">
        <v>347</v>
      </c>
      <c r="H270" s="12">
        <v>14.8</v>
      </c>
      <c r="I270" s="12">
        <v>9.1999999999999993</v>
      </c>
      <c r="J270" s="12">
        <v>13.92</v>
      </c>
      <c r="K270" s="12">
        <v>0.88</v>
      </c>
      <c r="L270" s="12">
        <v>49.21</v>
      </c>
      <c r="M270" s="12">
        <v>4</v>
      </c>
      <c r="N270" s="12">
        <v>0</v>
      </c>
      <c r="O270" s="12">
        <v>96</v>
      </c>
      <c r="P270" s="12">
        <v>4</v>
      </c>
      <c r="Q270" s="12">
        <v>0</v>
      </c>
      <c r="R270" s="12">
        <v>3</v>
      </c>
      <c r="S270" s="12">
        <v>105</v>
      </c>
      <c r="T270" s="12">
        <v>0</v>
      </c>
      <c r="U270">
        <f t="shared" si="13"/>
        <v>2195.5500000000006</v>
      </c>
      <c r="V270" s="23">
        <f>'Listado Equipos'!$B$10-W270</f>
        <v>42329.5</v>
      </c>
      <c r="W270">
        <f t="shared" si="12"/>
        <v>413.50000000000011</v>
      </c>
      <c r="X270">
        <f t="shared" si="14"/>
        <v>270</v>
      </c>
    </row>
    <row r="271" spans="1:24" ht="17.399999999999999" x14ac:dyDescent="0.3">
      <c r="A271" s="11">
        <v>45480</v>
      </c>
      <c r="B271" s="12">
        <v>251101</v>
      </c>
      <c r="C271" s="12" t="s">
        <v>343</v>
      </c>
      <c r="D271" s="12" t="s">
        <v>344</v>
      </c>
      <c r="E271" s="12" t="s">
        <v>345</v>
      </c>
      <c r="F271" s="12" t="s">
        <v>346</v>
      </c>
      <c r="G271" s="12" t="s">
        <v>347</v>
      </c>
      <c r="H271" s="12">
        <v>6.27</v>
      </c>
      <c r="I271" s="12">
        <v>17.73</v>
      </c>
      <c r="J271" s="12">
        <v>6.08</v>
      </c>
      <c r="K271" s="12">
        <v>0.18</v>
      </c>
      <c r="L271" s="12">
        <v>22.09</v>
      </c>
      <c r="M271" s="12">
        <v>4</v>
      </c>
      <c r="N271" s="12">
        <v>0</v>
      </c>
      <c r="O271" s="12">
        <v>40</v>
      </c>
      <c r="P271" s="12">
        <v>0</v>
      </c>
      <c r="Q271" s="12">
        <v>0</v>
      </c>
      <c r="R271" s="12">
        <v>0</v>
      </c>
      <c r="S271" s="12">
        <v>45</v>
      </c>
      <c r="T271" s="12">
        <v>0</v>
      </c>
      <c r="U271">
        <f t="shared" si="13"/>
        <v>2201.8200000000006</v>
      </c>
      <c r="V271" s="23">
        <f>'Listado Equipos'!$B$10-W271</f>
        <v>42344.92</v>
      </c>
      <c r="W271">
        <f t="shared" si="12"/>
        <v>398.0800000000001</v>
      </c>
      <c r="X271">
        <f t="shared" si="14"/>
        <v>271</v>
      </c>
    </row>
    <row r="272" spans="1:24" ht="17.399999999999999" x14ac:dyDescent="0.3">
      <c r="A272" s="11">
        <v>45481</v>
      </c>
      <c r="B272" s="12">
        <v>251101</v>
      </c>
      <c r="C272" s="12" t="s">
        <v>343</v>
      </c>
      <c r="D272" s="12" t="s">
        <v>344</v>
      </c>
      <c r="E272" s="12" t="s">
        <v>345</v>
      </c>
      <c r="F272" s="12" t="s">
        <v>346</v>
      </c>
      <c r="G272" s="12" t="s">
        <v>347</v>
      </c>
      <c r="H272" s="12">
        <v>19.23</v>
      </c>
      <c r="I272" s="12">
        <v>4.7699999999999996</v>
      </c>
      <c r="J272" s="12">
        <v>18.02</v>
      </c>
      <c r="K272" s="12">
        <v>1.22</v>
      </c>
      <c r="L272" s="12">
        <v>65.680000000000007</v>
      </c>
      <c r="M272" s="12">
        <v>4</v>
      </c>
      <c r="N272" s="12">
        <v>0</v>
      </c>
      <c r="O272" s="12">
        <v>100</v>
      </c>
      <c r="P272" s="12">
        <v>6</v>
      </c>
      <c r="Q272" s="12">
        <v>0</v>
      </c>
      <c r="R272" s="12">
        <v>6</v>
      </c>
      <c r="S272" s="12">
        <v>116</v>
      </c>
      <c r="T272" s="12">
        <v>0</v>
      </c>
      <c r="U272">
        <f t="shared" si="13"/>
        <v>2221.0500000000006</v>
      </c>
      <c r="V272" s="23">
        <f>'Listado Equipos'!$B$10-W272</f>
        <v>42356.1</v>
      </c>
      <c r="W272">
        <f t="shared" si="12"/>
        <v>386.90000000000009</v>
      </c>
      <c r="X272">
        <f t="shared" si="14"/>
        <v>272</v>
      </c>
    </row>
    <row r="273" spans="1:24" ht="17.399999999999999" x14ac:dyDescent="0.3">
      <c r="A273" s="11">
        <v>45482</v>
      </c>
      <c r="B273" s="12">
        <v>251101</v>
      </c>
      <c r="C273" s="12" t="s">
        <v>343</v>
      </c>
      <c r="D273" s="12" t="s">
        <v>344</v>
      </c>
      <c r="E273" s="12" t="s">
        <v>345</v>
      </c>
      <c r="F273" s="12" t="s">
        <v>346</v>
      </c>
      <c r="G273" s="12" t="s">
        <v>347</v>
      </c>
      <c r="H273" s="12">
        <v>18.82</v>
      </c>
      <c r="I273" s="12">
        <v>5.18</v>
      </c>
      <c r="J273" s="12">
        <v>17.12</v>
      </c>
      <c r="K273" s="12">
        <v>1.7</v>
      </c>
      <c r="L273" s="12">
        <v>58.58</v>
      </c>
      <c r="M273" s="12">
        <v>4</v>
      </c>
      <c r="N273" s="12">
        <v>0</v>
      </c>
      <c r="O273" s="12">
        <v>107</v>
      </c>
      <c r="P273" s="12">
        <v>4</v>
      </c>
      <c r="Q273" s="12">
        <v>0</v>
      </c>
      <c r="R273" s="12">
        <v>6</v>
      </c>
      <c r="S273" s="12">
        <v>129</v>
      </c>
      <c r="T273" s="12">
        <v>0</v>
      </c>
      <c r="U273">
        <f t="shared" si="13"/>
        <v>2239.8700000000008</v>
      </c>
      <c r="V273" s="23">
        <f>'Listado Equipos'!$B$10-W273</f>
        <v>42372.2</v>
      </c>
      <c r="W273">
        <f t="shared" si="12"/>
        <v>370.80000000000007</v>
      </c>
      <c r="X273">
        <f t="shared" si="14"/>
        <v>273</v>
      </c>
    </row>
    <row r="274" spans="1:24" ht="17.399999999999999" x14ac:dyDescent="0.3">
      <c r="A274" s="11">
        <v>45483</v>
      </c>
      <c r="B274" s="12">
        <v>251101</v>
      </c>
      <c r="C274" s="12" t="s">
        <v>343</v>
      </c>
      <c r="D274" s="12" t="s">
        <v>344</v>
      </c>
      <c r="E274" s="12" t="s">
        <v>345</v>
      </c>
      <c r="F274" s="12" t="s">
        <v>346</v>
      </c>
      <c r="G274" s="12" t="s">
        <v>347</v>
      </c>
      <c r="H274" s="12">
        <v>15.03</v>
      </c>
      <c r="I274" s="12">
        <v>8.9700000000000006</v>
      </c>
      <c r="J274" s="12">
        <v>13.38</v>
      </c>
      <c r="K274" s="12">
        <v>1.65</v>
      </c>
      <c r="L274" s="12">
        <v>46.52</v>
      </c>
      <c r="M274" s="12">
        <v>4</v>
      </c>
      <c r="N274" s="12">
        <v>0</v>
      </c>
      <c r="O274" s="12">
        <v>129</v>
      </c>
      <c r="P274" s="12">
        <v>7</v>
      </c>
      <c r="Q274" s="12">
        <v>0</v>
      </c>
      <c r="R274" s="12">
        <v>13</v>
      </c>
      <c r="S274" s="12">
        <v>143</v>
      </c>
      <c r="T274" s="12">
        <v>1</v>
      </c>
      <c r="U274">
        <f t="shared" si="13"/>
        <v>2254.900000000001</v>
      </c>
      <c r="V274" s="23">
        <f>'Listado Equipos'!$B$10-W274</f>
        <v>42383.33</v>
      </c>
      <c r="W274">
        <f t="shared" si="12"/>
        <v>359.67000000000007</v>
      </c>
      <c r="X274">
        <f t="shared" si="14"/>
        <v>274</v>
      </c>
    </row>
    <row r="275" spans="1:24" ht="17.399999999999999" x14ac:dyDescent="0.3">
      <c r="A275" s="11">
        <v>45484</v>
      </c>
      <c r="B275" s="12">
        <v>251101</v>
      </c>
      <c r="C275" s="12" t="s">
        <v>343</v>
      </c>
      <c r="D275" s="12" t="s">
        <v>344</v>
      </c>
      <c r="E275" s="12" t="s">
        <v>345</v>
      </c>
      <c r="F275" s="12" t="s">
        <v>346</v>
      </c>
      <c r="G275" s="12" t="s">
        <v>347</v>
      </c>
      <c r="H275" s="12">
        <v>7.63</v>
      </c>
      <c r="I275" s="12">
        <v>16.37</v>
      </c>
      <c r="J275" s="12">
        <v>7.12</v>
      </c>
      <c r="K275" s="12">
        <v>0.52</v>
      </c>
      <c r="L275" s="12">
        <v>22.65</v>
      </c>
      <c r="M275" s="12">
        <v>4</v>
      </c>
      <c r="N275" s="12">
        <v>0</v>
      </c>
      <c r="O275" s="12">
        <v>31</v>
      </c>
      <c r="P275" s="12">
        <v>2</v>
      </c>
      <c r="Q275" s="12">
        <v>0</v>
      </c>
      <c r="R275" s="12">
        <v>2</v>
      </c>
      <c r="S275" s="12">
        <v>34</v>
      </c>
      <c r="T275" s="12">
        <v>0</v>
      </c>
      <c r="U275">
        <f t="shared" si="13"/>
        <v>2262.5300000000011</v>
      </c>
      <c r="V275" s="23">
        <f>'Listado Equipos'!$B$10-W275</f>
        <v>42386.26</v>
      </c>
      <c r="W275">
        <f t="shared" si="12"/>
        <v>356.74000000000007</v>
      </c>
      <c r="X275">
        <f t="shared" si="14"/>
        <v>275</v>
      </c>
    </row>
    <row r="276" spans="1:24" ht="17.399999999999999" x14ac:dyDescent="0.3">
      <c r="A276" s="11">
        <v>45485</v>
      </c>
      <c r="B276" s="12">
        <v>251101</v>
      </c>
      <c r="C276" s="12" t="s">
        <v>343</v>
      </c>
      <c r="D276" s="12" t="s">
        <v>344</v>
      </c>
      <c r="E276" s="12" t="s">
        <v>345</v>
      </c>
      <c r="F276" s="12" t="s">
        <v>346</v>
      </c>
      <c r="G276" s="12" t="s">
        <v>347</v>
      </c>
      <c r="H276" s="12">
        <v>3.05</v>
      </c>
      <c r="I276" s="12">
        <v>20.95</v>
      </c>
      <c r="J276" s="12">
        <v>2.77</v>
      </c>
      <c r="K276" s="12">
        <v>0.28000000000000003</v>
      </c>
      <c r="L276" s="12">
        <v>9.69</v>
      </c>
      <c r="M276" s="12">
        <v>5</v>
      </c>
      <c r="N276" s="12">
        <v>0</v>
      </c>
      <c r="O276" s="12">
        <v>34</v>
      </c>
      <c r="P276" s="12">
        <v>3</v>
      </c>
      <c r="Q276" s="12">
        <v>1</v>
      </c>
      <c r="R276" s="12">
        <v>1</v>
      </c>
      <c r="S276" s="12">
        <v>42</v>
      </c>
      <c r="T276" s="12">
        <v>0</v>
      </c>
      <c r="U276">
        <f t="shared" si="13"/>
        <v>2265.5800000000013</v>
      </c>
      <c r="V276" s="23">
        <f>'Listado Equipos'!$B$10-W276</f>
        <v>42397.86</v>
      </c>
      <c r="W276">
        <f t="shared" si="12"/>
        <v>345.14000000000004</v>
      </c>
      <c r="X276">
        <f t="shared" si="14"/>
        <v>276</v>
      </c>
    </row>
    <row r="277" spans="1:24" ht="17.399999999999999" x14ac:dyDescent="0.3">
      <c r="A277" s="11">
        <v>45486</v>
      </c>
      <c r="B277" s="12">
        <v>251101</v>
      </c>
      <c r="C277" s="12" t="s">
        <v>343</v>
      </c>
      <c r="D277" s="12" t="s">
        <v>344</v>
      </c>
      <c r="E277" s="12" t="s">
        <v>345</v>
      </c>
      <c r="F277" s="12" t="s">
        <v>346</v>
      </c>
      <c r="G277" s="12" t="s">
        <v>347</v>
      </c>
      <c r="H277" s="12">
        <v>1.47</v>
      </c>
      <c r="I277" s="12">
        <v>22.53</v>
      </c>
      <c r="J277" s="12">
        <v>0.87</v>
      </c>
      <c r="K277" s="12">
        <v>0.6</v>
      </c>
      <c r="L277" s="12">
        <v>1.84</v>
      </c>
      <c r="M277" s="12">
        <v>4</v>
      </c>
      <c r="N277" s="12">
        <v>0</v>
      </c>
      <c r="O277" s="12">
        <v>0</v>
      </c>
      <c r="P277" s="12">
        <v>0</v>
      </c>
      <c r="Q277" s="12">
        <v>0</v>
      </c>
      <c r="R277" s="12">
        <v>3</v>
      </c>
      <c r="S277" s="12">
        <v>0</v>
      </c>
      <c r="T277" s="12">
        <v>0</v>
      </c>
      <c r="U277">
        <f t="shared" si="13"/>
        <v>2267.0500000000011</v>
      </c>
      <c r="V277" s="23">
        <f>'Listado Equipos'!$B$10-W277</f>
        <v>42417.06</v>
      </c>
      <c r="W277">
        <f t="shared" si="12"/>
        <v>325.94000000000005</v>
      </c>
      <c r="X277">
        <f t="shared" si="14"/>
        <v>277</v>
      </c>
    </row>
    <row r="278" spans="1:24" ht="17.399999999999999" x14ac:dyDescent="0.3">
      <c r="A278" s="11">
        <v>45487</v>
      </c>
      <c r="B278" s="12">
        <v>251101</v>
      </c>
      <c r="C278" s="12" t="s">
        <v>343</v>
      </c>
      <c r="D278" s="12" t="s">
        <v>344</v>
      </c>
      <c r="E278" s="12" t="s">
        <v>345</v>
      </c>
      <c r="F278" s="12" t="s">
        <v>346</v>
      </c>
      <c r="G278" s="12" t="s">
        <v>347</v>
      </c>
      <c r="H278" s="12">
        <v>4.7699999999999996</v>
      </c>
      <c r="I278" s="12">
        <v>19.23</v>
      </c>
      <c r="J278" s="12">
        <v>3.63</v>
      </c>
      <c r="K278" s="12">
        <v>1.1299999999999999</v>
      </c>
      <c r="L278" s="12">
        <v>8.93</v>
      </c>
      <c r="M278" s="12">
        <v>4</v>
      </c>
      <c r="N278" s="12">
        <v>0</v>
      </c>
      <c r="O278" s="12">
        <v>8</v>
      </c>
      <c r="P278" s="12">
        <v>0</v>
      </c>
      <c r="Q278" s="12">
        <v>0</v>
      </c>
      <c r="R278" s="12">
        <v>8</v>
      </c>
      <c r="S278" s="12">
        <v>9</v>
      </c>
      <c r="T278" s="12">
        <v>2</v>
      </c>
      <c r="U278">
        <f t="shared" si="13"/>
        <v>2271.8200000000011</v>
      </c>
      <c r="V278" s="23">
        <f>'Listado Equipos'!$B$10-W278</f>
        <v>42435.41</v>
      </c>
      <c r="W278">
        <f t="shared" si="12"/>
        <v>307.59000000000003</v>
      </c>
      <c r="X278">
        <f t="shared" si="14"/>
        <v>278</v>
      </c>
    </row>
    <row r="279" spans="1:24" ht="17.399999999999999" x14ac:dyDescent="0.3">
      <c r="A279" s="11">
        <v>45488</v>
      </c>
      <c r="B279" s="12">
        <v>251101</v>
      </c>
      <c r="C279" s="12" t="s">
        <v>343</v>
      </c>
      <c r="D279" s="12" t="s">
        <v>344</v>
      </c>
      <c r="E279" s="12" t="s">
        <v>345</v>
      </c>
      <c r="F279" s="12" t="s">
        <v>346</v>
      </c>
      <c r="G279" s="12" t="s">
        <v>347</v>
      </c>
      <c r="H279" s="12">
        <v>5.12</v>
      </c>
      <c r="I279" s="12">
        <v>18.88</v>
      </c>
      <c r="J279" s="12">
        <v>3.83</v>
      </c>
      <c r="K279" s="12">
        <v>1.28</v>
      </c>
      <c r="L279" s="12">
        <v>14.17</v>
      </c>
      <c r="M279" s="12">
        <v>5</v>
      </c>
      <c r="N279" s="12">
        <v>0</v>
      </c>
      <c r="O279" s="12">
        <v>7</v>
      </c>
      <c r="P279" s="12">
        <v>0</v>
      </c>
      <c r="Q279" s="12">
        <v>0</v>
      </c>
      <c r="R279" s="12">
        <v>8</v>
      </c>
      <c r="S279" s="12">
        <v>8</v>
      </c>
      <c r="T279" s="12">
        <v>1</v>
      </c>
      <c r="U279">
        <f t="shared" si="13"/>
        <v>2276.940000000001</v>
      </c>
      <c r="V279" s="23">
        <f>'Listado Equipos'!$B$10-W279</f>
        <v>42452.14</v>
      </c>
      <c r="W279">
        <f t="shared" si="12"/>
        <v>290.86</v>
      </c>
      <c r="X279">
        <f t="shared" si="14"/>
        <v>279</v>
      </c>
    </row>
    <row r="280" spans="1:24" ht="17.399999999999999" x14ac:dyDescent="0.3">
      <c r="A280" s="11">
        <v>45489</v>
      </c>
      <c r="B280" s="12">
        <v>251101</v>
      </c>
      <c r="C280" s="12" t="s">
        <v>343</v>
      </c>
      <c r="D280" s="12" t="s">
        <v>344</v>
      </c>
      <c r="E280" s="12" t="s">
        <v>345</v>
      </c>
      <c r="F280" s="12" t="s">
        <v>346</v>
      </c>
      <c r="G280" s="12" t="s">
        <v>347</v>
      </c>
      <c r="H280" s="12">
        <v>4.03</v>
      </c>
      <c r="I280" s="12">
        <v>19.97</v>
      </c>
      <c r="J280" s="12">
        <v>3.62</v>
      </c>
      <c r="K280" s="12">
        <v>0.42</v>
      </c>
      <c r="L280" s="12">
        <v>11.45</v>
      </c>
      <c r="M280" s="12">
        <v>5</v>
      </c>
      <c r="N280" s="12">
        <v>0</v>
      </c>
      <c r="O280" s="12">
        <v>19</v>
      </c>
      <c r="P280" s="12">
        <v>4</v>
      </c>
      <c r="Q280" s="12">
        <v>0</v>
      </c>
      <c r="R280" s="12">
        <v>1</v>
      </c>
      <c r="S280" s="12">
        <v>23</v>
      </c>
      <c r="T280" s="12">
        <v>0</v>
      </c>
      <c r="U280">
        <f t="shared" si="13"/>
        <v>2280.9700000000012</v>
      </c>
      <c r="V280" s="23">
        <f>'Listado Equipos'!$B$10-W280</f>
        <v>42461.64</v>
      </c>
      <c r="W280">
        <f t="shared" si="12"/>
        <v>281.36</v>
      </c>
      <c r="X280">
        <f t="shared" si="14"/>
        <v>280</v>
      </c>
    </row>
    <row r="281" spans="1:24" ht="17.399999999999999" x14ac:dyDescent="0.3">
      <c r="A281" s="11">
        <v>45490</v>
      </c>
      <c r="B281" s="12">
        <v>251101</v>
      </c>
      <c r="C281" s="12" t="s">
        <v>343</v>
      </c>
      <c r="D281" s="12" t="s">
        <v>344</v>
      </c>
      <c r="E281" s="12" t="s">
        <v>345</v>
      </c>
      <c r="F281" s="12" t="s">
        <v>346</v>
      </c>
      <c r="G281" s="12" t="s">
        <v>347</v>
      </c>
      <c r="H281" s="12">
        <v>3.37</v>
      </c>
      <c r="I281" s="12">
        <v>20.63</v>
      </c>
      <c r="J281" s="12">
        <v>2.93</v>
      </c>
      <c r="K281" s="12">
        <v>0.43</v>
      </c>
      <c r="L281" s="12">
        <v>8.42</v>
      </c>
      <c r="M281" s="12">
        <v>4</v>
      </c>
      <c r="N281" s="12">
        <v>0</v>
      </c>
      <c r="O281" s="12">
        <v>6</v>
      </c>
      <c r="P281" s="12">
        <v>0</v>
      </c>
      <c r="Q281" s="12">
        <v>0</v>
      </c>
      <c r="R281" s="12">
        <v>3</v>
      </c>
      <c r="S281" s="12">
        <v>7</v>
      </c>
      <c r="T281" s="12">
        <v>0</v>
      </c>
      <c r="U281">
        <f t="shared" si="13"/>
        <v>2284.3400000000011</v>
      </c>
      <c r="V281" s="23">
        <f>'Listado Equipos'!$B$10-W281</f>
        <v>42469.74</v>
      </c>
      <c r="W281">
        <f t="shared" si="12"/>
        <v>273.26</v>
      </c>
      <c r="X281">
        <f t="shared" si="14"/>
        <v>281</v>
      </c>
    </row>
    <row r="282" spans="1:24" ht="17.399999999999999" x14ac:dyDescent="0.3">
      <c r="A282" s="11">
        <v>45491</v>
      </c>
      <c r="B282" s="12">
        <v>251101</v>
      </c>
      <c r="C282" s="12" t="s">
        <v>343</v>
      </c>
      <c r="D282" s="12" t="s">
        <v>344</v>
      </c>
      <c r="E282" s="12" t="s">
        <v>345</v>
      </c>
      <c r="F282" s="12" t="s">
        <v>346</v>
      </c>
      <c r="G282" s="12" t="s">
        <v>347</v>
      </c>
      <c r="H282" s="12">
        <v>0</v>
      </c>
      <c r="I282" s="12">
        <v>24</v>
      </c>
      <c r="J282" s="12">
        <v>0</v>
      </c>
      <c r="K282" s="12">
        <v>0</v>
      </c>
      <c r="L282" s="12">
        <v>0</v>
      </c>
      <c r="M282" s="12">
        <v>0</v>
      </c>
      <c r="N282" s="12">
        <v>0</v>
      </c>
      <c r="O282" s="12">
        <v>0</v>
      </c>
      <c r="P282" s="12">
        <v>0</v>
      </c>
      <c r="Q282" s="12">
        <v>0</v>
      </c>
      <c r="R282" s="12">
        <v>0</v>
      </c>
      <c r="S282" s="12">
        <v>0</v>
      </c>
      <c r="T282" s="12">
        <v>0</v>
      </c>
      <c r="U282">
        <f t="shared" si="13"/>
        <v>2284.3400000000011</v>
      </c>
      <c r="V282" s="23">
        <f>'Listado Equipos'!$B$10-W282</f>
        <v>42473.67</v>
      </c>
      <c r="W282">
        <f t="shared" si="12"/>
        <v>269.33</v>
      </c>
      <c r="X282">
        <f t="shared" si="14"/>
        <v>282</v>
      </c>
    </row>
    <row r="283" spans="1:24" ht="17.399999999999999" x14ac:dyDescent="0.3">
      <c r="A283" s="11">
        <v>45492</v>
      </c>
      <c r="B283" s="12">
        <v>251101</v>
      </c>
      <c r="C283" s="12" t="s">
        <v>343</v>
      </c>
      <c r="D283" s="12" t="s">
        <v>344</v>
      </c>
      <c r="E283" s="12" t="s">
        <v>345</v>
      </c>
      <c r="F283" s="12" t="s">
        <v>346</v>
      </c>
      <c r="G283" s="12" t="s">
        <v>347</v>
      </c>
      <c r="H283" s="12">
        <v>0</v>
      </c>
      <c r="I283" s="12">
        <v>24</v>
      </c>
      <c r="J283" s="12">
        <v>0</v>
      </c>
      <c r="K283" s="12">
        <v>0</v>
      </c>
      <c r="L283" s="12">
        <v>0</v>
      </c>
      <c r="M283" s="12">
        <v>0</v>
      </c>
      <c r="N283" s="12">
        <v>0</v>
      </c>
      <c r="O283" s="12">
        <v>0</v>
      </c>
      <c r="P283" s="12">
        <v>0</v>
      </c>
      <c r="Q283" s="12">
        <v>0</v>
      </c>
      <c r="R283" s="12">
        <v>0</v>
      </c>
      <c r="S283" s="12">
        <v>0</v>
      </c>
      <c r="T283" s="12">
        <v>0</v>
      </c>
      <c r="U283">
        <f t="shared" si="13"/>
        <v>2284.3400000000011</v>
      </c>
      <c r="V283" s="23">
        <f>'Listado Equipos'!$B$10-W283</f>
        <v>42486.52</v>
      </c>
      <c r="W283">
        <f t="shared" si="12"/>
        <v>256.47999999999996</v>
      </c>
      <c r="X283">
        <f t="shared" si="14"/>
        <v>283</v>
      </c>
    </row>
    <row r="284" spans="1:24" ht="17.399999999999999" x14ac:dyDescent="0.3">
      <c r="A284" s="11">
        <v>45494</v>
      </c>
      <c r="B284" s="12">
        <v>251101</v>
      </c>
      <c r="C284" s="12" t="s">
        <v>343</v>
      </c>
      <c r="D284" s="12" t="s">
        <v>344</v>
      </c>
      <c r="E284" s="12" t="s">
        <v>345</v>
      </c>
      <c r="F284" s="12" t="s">
        <v>346</v>
      </c>
      <c r="G284" s="12" t="s">
        <v>347</v>
      </c>
      <c r="H284" s="12">
        <v>7.0000000000000007E-2</v>
      </c>
      <c r="I284" s="12">
        <v>23.93</v>
      </c>
      <c r="J284" s="12">
        <v>7.0000000000000007E-2</v>
      </c>
      <c r="K284" s="12">
        <v>0</v>
      </c>
      <c r="L284" s="12">
        <v>0.16</v>
      </c>
      <c r="M284" s="12">
        <v>5</v>
      </c>
      <c r="N284" s="12">
        <v>0</v>
      </c>
      <c r="O284" s="12">
        <v>0</v>
      </c>
      <c r="P284" s="12">
        <v>0</v>
      </c>
      <c r="Q284" s="12">
        <v>0</v>
      </c>
      <c r="R284" s="12">
        <v>0</v>
      </c>
      <c r="S284" s="12">
        <v>0</v>
      </c>
      <c r="T284" s="12">
        <v>0</v>
      </c>
      <c r="U284">
        <f t="shared" si="13"/>
        <v>2284.4100000000012</v>
      </c>
      <c r="V284" s="23">
        <f>'Listado Equipos'!$B$10-W284</f>
        <v>42502.07</v>
      </c>
      <c r="W284">
        <f t="shared" si="12"/>
        <v>240.92999999999995</v>
      </c>
      <c r="X284">
        <f t="shared" si="14"/>
        <v>284</v>
      </c>
    </row>
    <row r="285" spans="1:24" ht="17.399999999999999" x14ac:dyDescent="0.3">
      <c r="A285" s="11">
        <v>45495</v>
      </c>
      <c r="B285" s="12">
        <v>251101</v>
      </c>
      <c r="C285" s="12" t="s">
        <v>343</v>
      </c>
      <c r="D285" s="12" t="s">
        <v>344</v>
      </c>
      <c r="E285" s="12" t="s">
        <v>345</v>
      </c>
      <c r="F285" s="12" t="s">
        <v>346</v>
      </c>
      <c r="G285" s="12" t="s">
        <v>347</v>
      </c>
      <c r="H285" s="12">
        <v>15.8</v>
      </c>
      <c r="I285" s="12">
        <v>8.1999999999999993</v>
      </c>
      <c r="J285" s="12">
        <v>14.77</v>
      </c>
      <c r="K285" s="12">
        <v>1.03</v>
      </c>
      <c r="L285" s="12">
        <v>52.12</v>
      </c>
      <c r="M285" s="12">
        <v>5</v>
      </c>
      <c r="N285" s="12">
        <v>0</v>
      </c>
      <c r="O285" s="12">
        <v>84</v>
      </c>
      <c r="P285" s="12">
        <v>6</v>
      </c>
      <c r="Q285" s="12">
        <v>0</v>
      </c>
      <c r="R285" s="12">
        <v>1</v>
      </c>
      <c r="S285" s="12">
        <v>91</v>
      </c>
      <c r="T285" s="12">
        <v>0</v>
      </c>
      <c r="U285">
        <f t="shared" si="13"/>
        <v>2300.2100000000014</v>
      </c>
      <c r="V285" s="23">
        <f>'Listado Equipos'!$B$10-W285</f>
        <v>42517.3</v>
      </c>
      <c r="W285">
        <f t="shared" si="12"/>
        <v>225.69999999999996</v>
      </c>
      <c r="X285">
        <f t="shared" si="14"/>
        <v>285</v>
      </c>
    </row>
    <row r="286" spans="1:24" ht="17.399999999999999" x14ac:dyDescent="0.3">
      <c r="A286" s="11">
        <v>45496</v>
      </c>
      <c r="B286" s="12">
        <v>251101</v>
      </c>
      <c r="C286" s="12" t="s">
        <v>343</v>
      </c>
      <c r="D286" s="12" t="s">
        <v>344</v>
      </c>
      <c r="E286" s="12" t="s">
        <v>345</v>
      </c>
      <c r="F286" s="12" t="s">
        <v>346</v>
      </c>
      <c r="G286" s="12" t="s">
        <v>347</v>
      </c>
      <c r="H286" s="12">
        <v>21.52</v>
      </c>
      <c r="I286" s="12">
        <v>2.48</v>
      </c>
      <c r="J286" s="12">
        <v>20.7</v>
      </c>
      <c r="K286" s="12">
        <v>0.82</v>
      </c>
      <c r="L286" s="12">
        <v>79.38</v>
      </c>
      <c r="M286" s="12">
        <v>5</v>
      </c>
      <c r="N286" s="12">
        <v>0</v>
      </c>
      <c r="O286" s="12">
        <v>179</v>
      </c>
      <c r="P286" s="12">
        <v>14</v>
      </c>
      <c r="Q286" s="12">
        <v>4</v>
      </c>
      <c r="R286" s="12">
        <v>2</v>
      </c>
      <c r="S286" s="12">
        <v>191</v>
      </c>
      <c r="T286" s="12">
        <v>0</v>
      </c>
      <c r="U286">
        <f t="shared" si="13"/>
        <v>2321.7300000000014</v>
      </c>
      <c r="V286" s="23">
        <f>'Listado Equipos'!$B$10-W286</f>
        <v>42533.32</v>
      </c>
      <c r="W286">
        <f t="shared" si="12"/>
        <v>209.67999999999995</v>
      </c>
      <c r="X286">
        <f t="shared" si="14"/>
        <v>286</v>
      </c>
    </row>
    <row r="287" spans="1:24" ht="17.399999999999999" x14ac:dyDescent="0.3">
      <c r="A287" s="11">
        <v>45497</v>
      </c>
      <c r="B287" s="12">
        <v>251101</v>
      </c>
      <c r="C287" s="12" t="s">
        <v>343</v>
      </c>
      <c r="D287" s="12" t="s">
        <v>344</v>
      </c>
      <c r="E287" s="12" t="s">
        <v>345</v>
      </c>
      <c r="F287" s="12" t="s">
        <v>346</v>
      </c>
      <c r="G287" s="12" t="s">
        <v>347</v>
      </c>
      <c r="H287" s="12">
        <v>21.98</v>
      </c>
      <c r="I287" s="12">
        <v>2.02</v>
      </c>
      <c r="J287" s="12">
        <v>20.77</v>
      </c>
      <c r="K287" s="12">
        <v>1.22</v>
      </c>
      <c r="L287" s="12">
        <v>69.72</v>
      </c>
      <c r="M287" s="12">
        <v>4</v>
      </c>
      <c r="N287" s="12">
        <v>0</v>
      </c>
      <c r="O287" s="12">
        <v>88</v>
      </c>
      <c r="P287" s="12">
        <v>13</v>
      </c>
      <c r="Q287" s="12">
        <v>0</v>
      </c>
      <c r="R287" s="12">
        <v>5</v>
      </c>
      <c r="S287" s="12">
        <v>100</v>
      </c>
      <c r="T287" s="12">
        <v>0</v>
      </c>
      <c r="U287">
        <f t="shared" si="13"/>
        <v>2343.7100000000014</v>
      </c>
      <c r="V287" s="23">
        <f>'Listado Equipos'!$B$10-W287</f>
        <v>42551.49</v>
      </c>
      <c r="W287">
        <f t="shared" si="12"/>
        <v>191.50999999999996</v>
      </c>
      <c r="X287">
        <f t="shared" si="14"/>
        <v>287</v>
      </c>
    </row>
    <row r="288" spans="1:24" ht="17.399999999999999" x14ac:dyDescent="0.3">
      <c r="A288" s="11">
        <v>45498</v>
      </c>
      <c r="B288" s="12">
        <v>251101</v>
      </c>
      <c r="C288" s="12" t="s">
        <v>343</v>
      </c>
      <c r="D288" s="12" t="s">
        <v>344</v>
      </c>
      <c r="E288" s="12" t="s">
        <v>345</v>
      </c>
      <c r="F288" s="12" t="s">
        <v>346</v>
      </c>
      <c r="G288" s="12" t="s">
        <v>347</v>
      </c>
      <c r="H288" s="12">
        <v>21.53</v>
      </c>
      <c r="I288" s="12">
        <v>2.4700000000000002</v>
      </c>
      <c r="J288" s="12">
        <v>20.57</v>
      </c>
      <c r="K288" s="12">
        <v>0.97</v>
      </c>
      <c r="L288" s="12">
        <v>82.24</v>
      </c>
      <c r="M288" s="12">
        <v>5</v>
      </c>
      <c r="N288" s="12">
        <v>0</v>
      </c>
      <c r="O288" s="12">
        <v>85</v>
      </c>
      <c r="P288" s="12">
        <v>9</v>
      </c>
      <c r="Q288" s="12">
        <v>0</v>
      </c>
      <c r="R288" s="12">
        <v>2</v>
      </c>
      <c r="S288" s="12">
        <v>93</v>
      </c>
      <c r="T288" s="12">
        <v>0</v>
      </c>
      <c r="U288">
        <f t="shared" si="13"/>
        <v>2365.2400000000016</v>
      </c>
      <c r="V288" s="23">
        <f>'Listado Equipos'!$B$10-W288</f>
        <v>42555.94</v>
      </c>
      <c r="W288">
        <f t="shared" si="12"/>
        <v>187.05999999999997</v>
      </c>
      <c r="X288">
        <f t="shared" si="14"/>
        <v>288</v>
      </c>
    </row>
    <row r="289" spans="1:24" ht="17.399999999999999" x14ac:dyDescent="0.3">
      <c r="A289" s="11">
        <v>45499</v>
      </c>
      <c r="B289" s="12">
        <v>251101</v>
      </c>
      <c r="C289" s="12" t="s">
        <v>343</v>
      </c>
      <c r="D289" s="12" t="s">
        <v>344</v>
      </c>
      <c r="E289" s="12" t="s">
        <v>345</v>
      </c>
      <c r="F289" s="12" t="s">
        <v>346</v>
      </c>
      <c r="G289" s="12" t="s">
        <v>347</v>
      </c>
      <c r="H289" s="12">
        <v>19.05</v>
      </c>
      <c r="I289" s="12">
        <v>4.95</v>
      </c>
      <c r="J289" s="12">
        <v>18.03</v>
      </c>
      <c r="K289" s="12">
        <v>1.02</v>
      </c>
      <c r="L289" s="12">
        <v>73.83</v>
      </c>
      <c r="M289" s="12">
        <v>4</v>
      </c>
      <c r="N289" s="12">
        <v>0</v>
      </c>
      <c r="O289" s="12">
        <v>142</v>
      </c>
      <c r="P289" s="12">
        <v>10</v>
      </c>
      <c r="Q289" s="12">
        <v>0</v>
      </c>
      <c r="R289" s="12">
        <v>5</v>
      </c>
      <c r="S289" s="12">
        <v>161</v>
      </c>
      <c r="T289" s="12">
        <v>0</v>
      </c>
      <c r="U289">
        <f t="shared" si="13"/>
        <v>2384.2900000000018</v>
      </c>
      <c r="V289" s="23">
        <f>'Listado Equipos'!$B$10-W289</f>
        <v>42555.94</v>
      </c>
      <c r="W289">
        <f t="shared" si="12"/>
        <v>187.05999999999997</v>
      </c>
      <c r="X289">
        <f t="shared" si="14"/>
        <v>289</v>
      </c>
    </row>
    <row r="290" spans="1:24" ht="17.399999999999999" x14ac:dyDescent="0.3">
      <c r="A290" s="11">
        <v>45500</v>
      </c>
      <c r="B290" s="12">
        <v>251101</v>
      </c>
      <c r="C290" s="12" t="s">
        <v>343</v>
      </c>
      <c r="D290" s="12" t="s">
        <v>344</v>
      </c>
      <c r="E290" s="12" t="s">
        <v>345</v>
      </c>
      <c r="F290" s="12" t="s">
        <v>346</v>
      </c>
      <c r="G290" s="12" t="s">
        <v>347</v>
      </c>
      <c r="H290" s="12">
        <v>4.7300000000000004</v>
      </c>
      <c r="I290" s="12">
        <v>19.27</v>
      </c>
      <c r="J290" s="12">
        <v>4.45</v>
      </c>
      <c r="K290" s="12">
        <v>0.28000000000000003</v>
      </c>
      <c r="L290" s="12">
        <v>14.22</v>
      </c>
      <c r="M290" s="12">
        <v>4</v>
      </c>
      <c r="N290" s="12">
        <v>0</v>
      </c>
      <c r="O290" s="12">
        <v>3</v>
      </c>
      <c r="P290" s="12">
        <v>0</v>
      </c>
      <c r="Q290" s="12">
        <v>0</v>
      </c>
      <c r="R290" s="12">
        <v>1</v>
      </c>
      <c r="S290" s="12">
        <v>3</v>
      </c>
      <c r="T290" s="12">
        <v>0</v>
      </c>
      <c r="U290">
        <f t="shared" si="13"/>
        <v>2389.0200000000018</v>
      </c>
      <c r="V290" s="23">
        <f>'Listado Equipos'!$B$10-W290</f>
        <v>42561.04</v>
      </c>
      <c r="W290">
        <f t="shared" si="12"/>
        <v>181.95999999999998</v>
      </c>
      <c r="X290">
        <f t="shared" si="14"/>
        <v>290</v>
      </c>
    </row>
    <row r="291" spans="1:24" ht="17.399999999999999" x14ac:dyDescent="0.3">
      <c r="A291" s="11">
        <v>45501</v>
      </c>
      <c r="B291" s="12">
        <v>251101</v>
      </c>
      <c r="C291" s="12" t="s">
        <v>343</v>
      </c>
      <c r="D291" s="12" t="s">
        <v>344</v>
      </c>
      <c r="E291" s="12" t="s">
        <v>345</v>
      </c>
      <c r="F291" s="12" t="s">
        <v>346</v>
      </c>
      <c r="G291" s="12" t="s">
        <v>347</v>
      </c>
      <c r="H291" s="12">
        <v>0</v>
      </c>
      <c r="I291" s="12">
        <v>24</v>
      </c>
      <c r="J291" s="12">
        <v>0</v>
      </c>
      <c r="K291" s="12">
        <v>0</v>
      </c>
      <c r="L291" s="12">
        <v>0</v>
      </c>
      <c r="M291" s="12">
        <v>0</v>
      </c>
      <c r="N291" s="12">
        <v>0</v>
      </c>
      <c r="O291" s="12">
        <v>0</v>
      </c>
      <c r="P291" s="12">
        <v>0</v>
      </c>
      <c r="Q291" s="12">
        <v>0</v>
      </c>
      <c r="R291" s="12">
        <v>0</v>
      </c>
      <c r="S291" s="12">
        <v>0</v>
      </c>
      <c r="T291" s="12">
        <v>0</v>
      </c>
      <c r="U291">
        <f t="shared" si="13"/>
        <v>2389.0200000000018</v>
      </c>
      <c r="V291" s="23">
        <f>'Listado Equipos'!$B$10-W291</f>
        <v>42575.24</v>
      </c>
      <c r="W291">
        <f t="shared" si="12"/>
        <v>167.76</v>
      </c>
      <c r="X291">
        <f t="shared" si="14"/>
        <v>291</v>
      </c>
    </row>
    <row r="292" spans="1:24" ht="17.399999999999999" x14ac:dyDescent="0.3">
      <c r="A292" s="11">
        <v>45502</v>
      </c>
      <c r="B292" s="12">
        <v>251101</v>
      </c>
      <c r="C292" s="12" t="s">
        <v>343</v>
      </c>
      <c r="D292" s="12" t="s">
        <v>344</v>
      </c>
      <c r="E292" s="12" t="s">
        <v>345</v>
      </c>
      <c r="F292" s="12" t="s">
        <v>346</v>
      </c>
      <c r="G292" s="12" t="s">
        <v>347</v>
      </c>
      <c r="H292" s="12">
        <v>2.95</v>
      </c>
      <c r="I292" s="12">
        <v>21.05</v>
      </c>
      <c r="J292" s="12">
        <v>2.73</v>
      </c>
      <c r="K292" s="12">
        <v>0.22</v>
      </c>
      <c r="L292" s="12">
        <v>7.76</v>
      </c>
      <c r="M292" s="12">
        <v>4</v>
      </c>
      <c r="N292" s="12">
        <v>0</v>
      </c>
      <c r="O292" s="12">
        <v>6</v>
      </c>
      <c r="P292" s="12">
        <v>1</v>
      </c>
      <c r="Q292" s="12">
        <v>1</v>
      </c>
      <c r="R292" s="12">
        <v>1</v>
      </c>
      <c r="S292" s="12">
        <v>7</v>
      </c>
      <c r="T292" s="12">
        <v>0</v>
      </c>
      <c r="U292">
        <f t="shared" si="13"/>
        <v>2391.9700000000016</v>
      </c>
      <c r="V292" s="23">
        <f>'Listado Equipos'!$B$10-W292</f>
        <v>42586.31</v>
      </c>
      <c r="W292">
        <f t="shared" si="12"/>
        <v>156.69</v>
      </c>
      <c r="X292">
        <f t="shared" si="14"/>
        <v>292</v>
      </c>
    </row>
    <row r="293" spans="1:24" ht="17.399999999999999" x14ac:dyDescent="0.3">
      <c r="A293" s="11">
        <v>45503</v>
      </c>
      <c r="B293" s="12">
        <v>251101</v>
      </c>
      <c r="C293" s="12" t="s">
        <v>343</v>
      </c>
      <c r="D293" s="12" t="s">
        <v>344</v>
      </c>
      <c r="E293" s="12" t="s">
        <v>345</v>
      </c>
      <c r="F293" s="12" t="s">
        <v>346</v>
      </c>
      <c r="G293" s="12" t="s">
        <v>347</v>
      </c>
      <c r="H293" s="12">
        <v>7.55</v>
      </c>
      <c r="I293" s="12">
        <v>16.45</v>
      </c>
      <c r="J293" s="12">
        <v>6.42</v>
      </c>
      <c r="K293" s="12">
        <v>1.1299999999999999</v>
      </c>
      <c r="L293" s="12">
        <v>23.28</v>
      </c>
      <c r="M293" s="12">
        <v>5</v>
      </c>
      <c r="N293" s="12">
        <v>0</v>
      </c>
      <c r="O293" s="12">
        <v>22</v>
      </c>
      <c r="P293" s="12">
        <v>2</v>
      </c>
      <c r="Q293" s="12">
        <v>1</v>
      </c>
      <c r="R293" s="12">
        <v>5</v>
      </c>
      <c r="S293" s="12">
        <v>30</v>
      </c>
      <c r="T293" s="12">
        <v>0</v>
      </c>
      <c r="U293">
        <f t="shared" si="13"/>
        <v>2399.5200000000018</v>
      </c>
      <c r="V293" s="23">
        <f>'Listado Equipos'!$B$10-W293</f>
        <v>42605.21</v>
      </c>
      <c r="W293">
        <f t="shared" si="12"/>
        <v>137.79</v>
      </c>
      <c r="X293">
        <f t="shared" si="14"/>
        <v>293</v>
      </c>
    </row>
    <row r="294" spans="1:24" ht="17.399999999999999" x14ac:dyDescent="0.3">
      <c r="A294" s="11">
        <v>45504</v>
      </c>
      <c r="B294" s="12">
        <v>251101</v>
      </c>
      <c r="C294" s="12" t="s">
        <v>343</v>
      </c>
      <c r="D294" s="12" t="s">
        <v>344</v>
      </c>
      <c r="E294" s="12" t="s">
        <v>345</v>
      </c>
      <c r="F294" s="12" t="s">
        <v>346</v>
      </c>
      <c r="G294" s="12" t="s">
        <v>347</v>
      </c>
      <c r="H294" s="12">
        <v>6.4</v>
      </c>
      <c r="I294" s="12">
        <v>17.600000000000001</v>
      </c>
      <c r="J294" s="12">
        <v>5.35</v>
      </c>
      <c r="K294" s="12">
        <v>1.05</v>
      </c>
      <c r="L294" s="12">
        <v>15.05</v>
      </c>
      <c r="M294" s="12">
        <v>4</v>
      </c>
      <c r="N294" s="12">
        <v>0</v>
      </c>
      <c r="O294" s="12">
        <v>3</v>
      </c>
      <c r="P294" s="12">
        <v>0</v>
      </c>
      <c r="Q294" s="12">
        <v>0</v>
      </c>
      <c r="R294" s="12">
        <v>4</v>
      </c>
      <c r="S294" s="12">
        <v>3</v>
      </c>
      <c r="T294" s="12">
        <v>1</v>
      </c>
      <c r="U294">
        <f t="shared" si="13"/>
        <v>2405.9200000000019</v>
      </c>
      <c r="V294" s="23">
        <f>'Listado Equipos'!$B$10-W294</f>
        <v>42626.84</v>
      </c>
      <c r="W294">
        <f t="shared" si="12"/>
        <v>116.16</v>
      </c>
      <c r="X294">
        <f t="shared" si="14"/>
        <v>294</v>
      </c>
    </row>
    <row r="295" spans="1:24" ht="17.399999999999999" x14ac:dyDescent="0.3">
      <c r="A295" s="11">
        <v>45505</v>
      </c>
      <c r="B295" s="12">
        <v>251101</v>
      </c>
      <c r="C295" s="12" t="s">
        <v>343</v>
      </c>
      <c r="D295" s="12" t="s">
        <v>344</v>
      </c>
      <c r="E295" s="12" t="s">
        <v>345</v>
      </c>
      <c r="F295" s="12" t="s">
        <v>346</v>
      </c>
      <c r="G295" s="12" t="s">
        <v>347</v>
      </c>
      <c r="H295" s="12">
        <v>14.68</v>
      </c>
      <c r="I295" s="12">
        <v>9.32</v>
      </c>
      <c r="J295" s="12">
        <v>12.87</v>
      </c>
      <c r="K295" s="12">
        <v>1.82</v>
      </c>
      <c r="L295" s="12">
        <v>45.03</v>
      </c>
      <c r="M295" s="12">
        <v>4</v>
      </c>
      <c r="N295" s="12">
        <v>0</v>
      </c>
      <c r="O295" s="12">
        <v>58</v>
      </c>
      <c r="P295" s="12">
        <v>7</v>
      </c>
      <c r="Q295" s="12">
        <v>0</v>
      </c>
      <c r="R295" s="12">
        <v>11</v>
      </c>
      <c r="S295" s="12">
        <v>63</v>
      </c>
      <c r="T295" s="12">
        <v>1</v>
      </c>
      <c r="U295">
        <f t="shared" si="13"/>
        <v>2420.6000000000017</v>
      </c>
      <c r="V295" s="23">
        <f>'Listado Equipos'!$B$10-W295</f>
        <v>42638.62</v>
      </c>
      <c r="W295">
        <f t="shared" si="12"/>
        <v>104.38</v>
      </c>
      <c r="X295">
        <f t="shared" si="14"/>
        <v>295</v>
      </c>
    </row>
    <row r="296" spans="1:24" ht="17.399999999999999" x14ac:dyDescent="0.3">
      <c r="A296" s="11">
        <v>45506</v>
      </c>
      <c r="B296" s="12">
        <v>251101</v>
      </c>
      <c r="C296" s="12" t="s">
        <v>343</v>
      </c>
      <c r="D296" s="12" t="s">
        <v>344</v>
      </c>
      <c r="E296" s="12" t="s">
        <v>345</v>
      </c>
      <c r="F296" s="12" t="s">
        <v>346</v>
      </c>
      <c r="G296" s="12" t="s">
        <v>347</v>
      </c>
      <c r="H296" s="12">
        <v>18.8</v>
      </c>
      <c r="I296" s="12">
        <v>5.2</v>
      </c>
      <c r="J296" s="12">
        <v>17.600000000000001</v>
      </c>
      <c r="K296" s="12">
        <v>1.2</v>
      </c>
      <c r="L296" s="12">
        <v>59.83</v>
      </c>
      <c r="M296" s="12">
        <v>4</v>
      </c>
      <c r="N296" s="12">
        <v>0</v>
      </c>
      <c r="O296" s="12">
        <v>42</v>
      </c>
      <c r="P296" s="12">
        <v>3</v>
      </c>
      <c r="Q296" s="12">
        <v>1</v>
      </c>
      <c r="R296" s="12">
        <v>3</v>
      </c>
      <c r="S296" s="12">
        <v>48</v>
      </c>
      <c r="T296" s="12">
        <v>0</v>
      </c>
      <c r="U296">
        <f t="shared" si="13"/>
        <v>2439.4000000000019</v>
      </c>
      <c r="V296" s="23">
        <f>'Listado Equipos'!$B$10-W296</f>
        <v>42641.62</v>
      </c>
      <c r="W296">
        <f t="shared" si="12"/>
        <v>101.38</v>
      </c>
      <c r="X296">
        <f t="shared" si="14"/>
        <v>296</v>
      </c>
    </row>
    <row r="297" spans="1:24" ht="17.399999999999999" x14ac:dyDescent="0.3">
      <c r="A297" s="11">
        <v>45507</v>
      </c>
      <c r="B297" s="12">
        <v>251101</v>
      </c>
      <c r="C297" s="12" t="s">
        <v>343</v>
      </c>
      <c r="D297" s="12" t="s">
        <v>344</v>
      </c>
      <c r="E297" s="12" t="s">
        <v>345</v>
      </c>
      <c r="F297" s="12" t="s">
        <v>346</v>
      </c>
      <c r="G297" s="12" t="s">
        <v>347</v>
      </c>
      <c r="H297" s="12">
        <v>16.18</v>
      </c>
      <c r="I297" s="12">
        <v>7.82</v>
      </c>
      <c r="J297" s="12">
        <v>15.35</v>
      </c>
      <c r="K297" s="12">
        <v>0.83</v>
      </c>
      <c r="L297" s="12">
        <v>53.6</v>
      </c>
      <c r="M297" s="12">
        <v>4</v>
      </c>
      <c r="N297" s="12">
        <v>0</v>
      </c>
      <c r="O297" s="12">
        <v>77</v>
      </c>
      <c r="P297" s="12">
        <v>4</v>
      </c>
      <c r="Q297" s="12">
        <v>0</v>
      </c>
      <c r="R297" s="12">
        <v>5</v>
      </c>
      <c r="S297" s="12">
        <v>93</v>
      </c>
      <c r="T297" s="12">
        <v>0</v>
      </c>
      <c r="U297">
        <f t="shared" si="13"/>
        <v>2455.5800000000017</v>
      </c>
      <c r="V297" s="23">
        <f>'Listado Equipos'!$B$10-W297</f>
        <v>42653.8</v>
      </c>
      <c r="W297">
        <f t="shared" si="12"/>
        <v>89.2</v>
      </c>
      <c r="X297">
        <f t="shared" si="14"/>
        <v>297</v>
      </c>
    </row>
    <row r="298" spans="1:24" ht="17.399999999999999" x14ac:dyDescent="0.3">
      <c r="A298" s="11">
        <v>45508</v>
      </c>
      <c r="B298" s="12">
        <v>251101</v>
      </c>
      <c r="C298" s="12" t="s">
        <v>343</v>
      </c>
      <c r="D298" s="12" t="s">
        <v>344</v>
      </c>
      <c r="E298" s="12" t="s">
        <v>345</v>
      </c>
      <c r="F298" s="12" t="s">
        <v>346</v>
      </c>
      <c r="G298" s="12" t="s">
        <v>347</v>
      </c>
      <c r="H298" s="12">
        <v>5.6</v>
      </c>
      <c r="I298" s="12">
        <v>18.399999999999999</v>
      </c>
      <c r="J298" s="12">
        <v>4.63</v>
      </c>
      <c r="K298" s="12">
        <v>0.97</v>
      </c>
      <c r="L298" s="12">
        <v>16.11</v>
      </c>
      <c r="M298" s="12">
        <v>4</v>
      </c>
      <c r="N298" s="12">
        <v>0</v>
      </c>
      <c r="O298" s="12">
        <v>0</v>
      </c>
      <c r="P298" s="12">
        <v>0</v>
      </c>
      <c r="Q298" s="12">
        <v>0</v>
      </c>
      <c r="R298" s="12">
        <v>6</v>
      </c>
      <c r="S298" s="12">
        <v>0</v>
      </c>
      <c r="T298" s="12">
        <v>1</v>
      </c>
      <c r="U298">
        <f t="shared" si="13"/>
        <v>2461.1800000000017</v>
      </c>
      <c r="V298" s="23">
        <f>'Listado Equipos'!$B$10-W298</f>
        <v>42673.8</v>
      </c>
      <c r="W298">
        <f t="shared" si="12"/>
        <v>69.2</v>
      </c>
      <c r="X298">
        <f t="shared" si="14"/>
        <v>298</v>
      </c>
    </row>
    <row r="299" spans="1:24" ht="17.399999999999999" x14ac:dyDescent="0.3">
      <c r="A299" s="11">
        <v>45509</v>
      </c>
      <c r="B299" s="12">
        <v>251101</v>
      </c>
      <c r="C299" s="12" t="s">
        <v>343</v>
      </c>
      <c r="D299" s="12" t="s">
        <v>344</v>
      </c>
      <c r="E299" s="12" t="s">
        <v>345</v>
      </c>
      <c r="F299" s="12" t="s">
        <v>346</v>
      </c>
      <c r="G299" s="12" t="s">
        <v>347</v>
      </c>
      <c r="H299" s="12">
        <v>16.98</v>
      </c>
      <c r="I299" s="12">
        <v>7.02</v>
      </c>
      <c r="J299" s="12">
        <v>15.55</v>
      </c>
      <c r="K299" s="12">
        <v>1.43</v>
      </c>
      <c r="L299" s="12">
        <v>54.49</v>
      </c>
      <c r="M299" s="12">
        <v>4</v>
      </c>
      <c r="N299" s="12">
        <v>0</v>
      </c>
      <c r="O299" s="12">
        <v>30</v>
      </c>
      <c r="P299" s="12">
        <v>5</v>
      </c>
      <c r="Q299" s="12">
        <v>1</v>
      </c>
      <c r="R299" s="12">
        <v>6</v>
      </c>
      <c r="S299" s="12">
        <v>33</v>
      </c>
      <c r="T299" s="12">
        <v>1</v>
      </c>
      <c r="U299">
        <f t="shared" si="13"/>
        <v>2478.1600000000017</v>
      </c>
      <c r="V299" s="23">
        <f>'Listado Equipos'!$B$10-W299</f>
        <v>42695.15</v>
      </c>
      <c r="W299">
        <f t="shared" si="12"/>
        <v>47.85</v>
      </c>
      <c r="X299">
        <f t="shared" si="14"/>
        <v>299</v>
      </c>
    </row>
    <row r="300" spans="1:24" ht="17.399999999999999" x14ac:dyDescent="0.3">
      <c r="A300" s="11">
        <v>45510</v>
      </c>
      <c r="B300" s="12">
        <v>251101</v>
      </c>
      <c r="C300" s="12" t="s">
        <v>343</v>
      </c>
      <c r="D300" s="12" t="s">
        <v>344</v>
      </c>
      <c r="E300" s="12" t="s">
        <v>345</v>
      </c>
      <c r="F300" s="12" t="s">
        <v>346</v>
      </c>
      <c r="G300" s="12" t="s">
        <v>347</v>
      </c>
      <c r="H300" s="12">
        <v>17.8</v>
      </c>
      <c r="I300" s="12">
        <v>6.2</v>
      </c>
      <c r="J300" s="12">
        <v>16.37</v>
      </c>
      <c r="K300" s="12">
        <v>1.43</v>
      </c>
      <c r="L300" s="12">
        <v>56.81</v>
      </c>
      <c r="M300" s="12">
        <v>4</v>
      </c>
      <c r="N300" s="12">
        <v>0</v>
      </c>
      <c r="O300" s="12">
        <v>83</v>
      </c>
      <c r="P300" s="12">
        <v>15</v>
      </c>
      <c r="Q300" s="12">
        <v>3</v>
      </c>
      <c r="R300" s="12">
        <v>10</v>
      </c>
      <c r="S300" s="12">
        <v>94</v>
      </c>
      <c r="T300" s="12">
        <v>2</v>
      </c>
      <c r="U300">
        <f t="shared" si="13"/>
        <v>2495.9600000000019</v>
      </c>
      <c r="V300" s="23">
        <f>'Listado Equipos'!$B$10-W300</f>
        <v>42715.88</v>
      </c>
      <c r="W300">
        <f t="shared" si="12"/>
        <v>27.12</v>
      </c>
      <c r="X300">
        <f t="shared" si="14"/>
        <v>300</v>
      </c>
    </row>
    <row r="301" spans="1:24" ht="17.399999999999999" x14ac:dyDescent="0.3">
      <c r="A301" s="11">
        <v>45511</v>
      </c>
      <c r="B301" s="12">
        <v>251101</v>
      </c>
      <c r="C301" s="12" t="s">
        <v>343</v>
      </c>
      <c r="D301" s="12" t="s">
        <v>344</v>
      </c>
      <c r="E301" s="12" t="s">
        <v>345</v>
      </c>
      <c r="F301" s="12" t="s">
        <v>346</v>
      </c>
      <c r="G301" s="12" t="s">
        <v>347</v>
      </c>
      <c r="H301" s="12">
        <v>19</v>
      </c>
      <c r="I301" s="12">
        <v>5</v>
      </c>
      <c r="J301" s="12">
        <v>18.350000000000001</v>
      </c>
      <c r="K301" s="12">
        <v>0.65</v>
      </c>
      <c r="L301" s="12">
        <v>71.95</v>
      </c>
      <c r="M301" s="12">
        <v>4</v>
      </c>
      <c r="N301" s="12">
        <v>0</v>
      </c>
      <c r="O301" s="12">
        <v>100</v>
      </c>
      <c r="P301" s="12">
        <v>28</v>
      </c>
      <c r="Q301" s="12">
        <v>5</v>
      </c>
      <c r="R301" s="12">
        <v>1</v>
      </c>
      <c r="S301" s="12">
        <v>111</v>
      </c>
      <c r="T301" s="12">
        <v>0</v>
      </c>
      <c r="U301">
        <f t="shared" si="13"/>
        <v>2514.9600000000019</v>
      </c>
      <c r="V301" s="23">
        <f>'Listado Equipos'!$B$10-W301</f>
        <v>42731.95</v>
      </c>
      <c r="W301">
        <f t="shared" si="12"/>
        <v>11.05</v>
      </c>
      <c r="X301">
        <f t="shared" si="14"/>
        <v>301</v>
      </c>
    </row>
    <row r="302" spans="1:24" ht="17.399999999999999" x14ac:dyDescent="0.3">
      <c r="A302" s="11">
        <v>45512</v>
      </c>
      <c r="B302" s="12">
        <v>251101</v>
      </c>
      <c r="C302" s="12" t="s">
        <v>343</v>
      </c>
      <c r="D302" s="12" t="s">
        <v>344</v>
      </c>
      <c r="E302" s="12" t="s">
        <v>345</v>
      </c>
      <c r="F302" s="12" t="s">
        <v>346</v>
      </c>
      <c r="G302" s="12" t="s">
        <v>347</v>
      </c>
      <c r="H302" s="12">
        <v>20.7</v>
      </c>
      <c r="I302" s="12">
        <v>3.3</v>
      </c>
      <c r="J302" s="12">
        <v>20.02</v>
      </c>
      <c r="K302" s="12">
        <v>0.68</v>
      </c>
      <c r="L302" s="12">
        <v>82.71</v>
      </c>
      <c r="M302" s="12">
        <v>5</v>
      </c>
      <c r="N302" s="12">
        <v>0</v>
      </c>
      <c r="O302" s="12">
        <v>162</v>
      </c>
      <c r="P302" s="12">
        <v>50</v>
      </c>
      <c r="Q302" s="12">
        <v>4</v>
      </c>
      <c r="R302" s="12">
        <v>1</v>
      </c>
      <c r="S302" s="12">
        <v>186</v>
      </c>
      <c r="T302" s="12">
        <v>0</v>
      </c>
      <c r="U302">
        <f t="shared" si="13"/>
        <v>2535.6600000000017</v>
      </c>
      <c r="V302" s="23">
        <f>'Listado Equipos'!$B$10-W302</f>
        <v>42740.68</v>
      </c>
      <c r="W302">
        <f t="shared" si="12"/>
        <v>2.3199999999999998</v>
      </c>
      <c r="X302">
        <f t="shared" si="14"/>
        <v>302</v>
      </c>
    </row>
    <row r="303" spans="1:24" ht="17.399999999999999" x14ac:dyDescent="0.3">
      <c r="A303" s="11">
        <v>45513</v>
      </c>
      <c r="B303" s="12">
        <v>251101</v>
      </c>
      <c r="C303" s="12" t="s">
        <v>343</v>
      </c>
      <c r="D303" s="12" t="s">
        <v>344</v>
      </c>
      <c r="E303" s="12" t="s">
        <v>345</v>
      </c>
      <c r="F303" s="12" t="s">
        <v>346</v>
      </c>
      <c r="G303" s="12" t="s">
        <v>347</v>
      </c>
      <c r="H303" s="12">
        <v>16.62</v>
      </c>
      <c r="I303" s="12">
        <v>7.38</v>
      </c>
      <c r="J303" s="12">
        <v>15.43</v>
      </c>
      <c r="K303" s="12">
        <v>1.18</v>
      </c>
      <c r="L303" s="12">
        <v>65.58</v>
      </c>
      <c r="M303" s="12">
        <v>5</v>
      </c>
      <c r="N303" s="12">
        <v>0</v>
      </c>
      <c r="O303" s="12">
        <v>120</v>
      </c>
      <c r="P303" s="12">
        <v>26</v>
      </c>
      <c r="Q303" s="12">
        <v>4</v>
      </c>
      <c r="R303" s="12">
        <v>3</v>
      </c>
      <c r="S303" s="12">
        <v>133</v>
      </c>
      <c r="T303" s="12">
        <v>0</v>
      </c>
      <c r="U303">
        <f t="shared" si="13"/>
        <v>2552.2800000000016</v>
      </c>
      <c r="V303" s="23">
        <f>'Listado Equipos'!$B$10-W303</f>
        <v>42743</v>
      </c>
      <c r="W303">
        <f t="shared" si="12"/>
        <v>0</v>
      </c>
      <c r="X303">
        <f t="shared" si="14"/>
        <v>303</v>
      </c>
    </row>
    <row r="304" spans="1:24" ht="17.399999999999999" x14ac:dyDescent="0.3">
      <c r="A304" s="11">
        <v>45514</v>
      </c>
      <c r="B304" s="12">
        <v>251101</v>
      </c>
      <c r="C304" s="12" t="s">
        <v>343</v>
      </c>
      <c r="D304" s="12" t="s">
        <v>344</v>
      </c>
      <c r="E304" s="12" t="s">
        <v>345</v>
      </c>
      <c r="F304" s="12" t="s">
        <v>346</v>
      </c>
      <c r="G304" s="12" t="s">
        <v>347</v>
      </c>
      <c r="H304" s="12">
        <v>15.83</v>
      </c>
      <c r="I304" s="12">
        <v>8.17</v>
      </c>
      <c r="J304" s="12">
        <v>14.45</v>
      </c>
      <c r="K304" s="12">
        <v>1.38</v>
      </c>
      <c r="L304" s="12">
        <v>48.16</v>
      </c>
      <c r="M304" s="12">
        <v>5</v>
      </c>
      <c r="N304" s="12">
        <v>0</v>
      </c>
      <c r="O304" s="12">
        <v>74</v>
      </c>
      <c r="P304" s="12">
        <v>14</v>
      </c>
      <c r="Q304" s="12">
        <v>2</v>
      </c>
      <c r="R304" s="12">
        <v>5</v>
      </c>
      <c r="S304" s="12">
        <v>84</v>
      </c>
      <c r="T304" s="12">
        <v>0</v>
      </c>
      <c r="U304">
        <f t="shared" si="13"/>
        <v>2568.1100000000015</v>
      </c>
      <c r="V304" s="23">
        <f>'Listado Equipos'!$B$10-W304</f>
        <v>42743</v>
      </c>
      <c r="W304">
        <f t="shared" si="12"/>
        <v>0</v>
      </c>
      <c r="X304">
        <f t="shared" si="14"/>
        <v>304</v>
      </c>
    </row>
    <row r="305" spans="1:24" ht="17.399999999999999" x14ac:dyDescent="0.3">
      <c r="A305" s="11">
        <v>45515</v>
      </c>
      <c r="B305" s="12">
        <v>251101</v>
      </c>
      <c r="C305" s="12" t="s">
        <v>343</v>
      </c>
      <c r="D305" s="12" t="s">
        <v>344</v>
      </c>
      <c r="E305" s="12" t="s">
        <v>345</v>
      </c>
      <c r="F305" s="12" t="s">
        <v>346</v>
      </c>
      <c r="G305" s="12" t="s">
        <v>347</v>
      </c>
      <c r="H305" s="12">
        <v>7.8</v>
      </c>
      <c r="I305" s="12">
        <v>16.2</v>
      </c>
      <c r="J305" s="12">
        <v>7.4</v>
      </c>
      <c r="K305" s="12">
        <v>0.4</v>
      </c>
      <c r="L305" s="12">
        <v>28.56</v>
      </c>
      <c r="M305" s="12">
        <v>4</v>
      </c>
      <c r="N305" s="12">
        <v>0</v>
      </c>
      <c r="O305" s="12">
        <v>68</v>
      </c>
      <c r="P305" s="12">
        <v>6</v>
      </c>
      <c r="Q305" s="12">
        <v>2</v>
      </c>
      <c r="R305" s="12">
        <v>2</v>
      </c>
      <c r="S305" s="12">
        <v>72</v>
      </c>
      <c r="T305" s="12">
        <v>0</v>
      </c>
      <c r="U305">
        <f t="shared" si="13"/>
        <v>2575.9100000000017</v>
      </c>
      <c r="V305" s="23">
        <f>'Listado Equipos'!$B$10-W305</f>
        <v>42743</v>
      </c>
      <c r="W305">
        <f t="shared" si="12"/>
        <v>0</v>
      </c>
      <c r="X305">
        <f t="shared" si="14"/>
        <v>305</v>
      </c>
    </row>
    <row r="306" spans="1:24" ht="17.399999999999999" x14ac:dyDescent="0.3">
      <c r="A306" s="11">
        <v>45516</v>
      </c>
      <c r="B306" s="12">
        <v>251101</v>
      </c>
      <c r="C306" s="12" t="s">
        <v>343</v>
      </c>
      <c r="D306" s="12" t="s">
        <v>344</v>
      </c>
      <c r="E306" s="12" t="s">
        <v>345</v>
      </c>
      <c r="F306" s="12" t="s">
        <v>346</v>
      </c>
      <c r="G306" s="12" t="s">
        <v>347</v>
      </c>
      <c r="H306" s="12">
        <v>13.67</v>
      </c>
      <c r="I306" s="12">
        <v>10.33</v>
      </c>
      <c r="J306" s="12">
        <v>12.15</v>
      </c>
      <c r="K306" s="12">
        <v>1.52</v>
      </c>
      <c r="L306" s="12">
        <v>51.48</v>
      </c>
      <c r="M306" s="12">
        <v>4</v>
      </c>
      <c r="N306" s="12">
        <v>0</v>
      </c>
      <c r="O306" s="12">
        <v>61</v>
      </c>
      <c r="P306" s="12">
        <v>5</v>
      </c>
      <c r="Q306" s="12">
        <v>2</v>
      </c>
      <c r="R306" s="12">
        <v>8</v>
      </c>
      <c r="S306" s="12">
        <v>74</v>
      </c>
      <c r="T306" s="12">
        <v>0</v>
      </c>
      <c r="U306">
        <f t="shared" si="13"/>
        <v>2589.5800000000017</v>
      </c>
      <c r="V306" s="23">
        <f>'Listado Equipos'!$B$10-W306</f>
        <v>42743</v>
      </c>
      <c r="W306">
        <f t="shared" si="12"/>
        <v>0</v>
      </c>
      <c r="X306">
        <f t="shared" si="14"/>
        <v>306</v>
      </c>
    </row>
    <row r="307" spans="1:24" ht="17.399999999999999" x14ac:dyDescent="0.3">
      <c r="A307" s="11">
        <v>45517</v>
      </c>
      <c r="B307" s="12">
        <v>251101</v>
      </c>
      <c r="C307" s="12" t="s">
        <v>343</v>
      </c>
      <c r="D307" s="12" t="s">
        <v>344</v>
      </c>
      <c r="E307" s="12" t="s">
        <v>345</v>
      </c>
      <c r="F307" s="12" t="s">
        <v>346</v>
      </c>
      <c r="G307" s="12" t="s">
        <v>347</v>
      </c>
      <c r="H307" s="12">
        <v>12.48</v>
      </c>
      <c r="I307" s="12">
        <v>11.52</v>
      </c>
      <c r="J307" s="12">
        <v>11.78</v>
      </c>
      <c r="K307" s="12">
        <v>0.7</v>
      </c>
      <c r="L307" s="12">
        <v>47.42</v>
      </c>
      <c r="M307" s="12">
        <v>4</v>
      </c>
      <c r="N307" s="12">
        <v>0</v>
      </c>
      <c r="O307" s="12">
        <v>60</v>
      </c>
      <c r="P307" s="12">
        <v>7</v>
      </c>
      <c r="Q307" s="12">
        <v>3</v>
      </c>
      <c r="R307" s="12">
        <v>2</v>
      </c>
      <c r="S307" s="12">
        <v>68</v>
      </c>
      <c r="T307" s="12">
        <v>0</v>
      </c>
      <c r="U307">
        <f t="shared" si="13"/>
        <v>2602.0600000000018</v>
      </c>
      <c r="V307" s="23">
        <f>'Listado Equipos'!$B$10-W307</f>
        <v>42743</v>
      </c>
      <c r="W307">
        <f t="shared" si="12"/>
        <v>0</v>
      </c>
      <c r="X307">
        <f t="shared" si="14"/>
        <v>307</v>
      </c>
    </row>
    <row r="308" spans="1:24" ht="17.399999999999999" x14ac:dyDescent="0.3">
      <c r="A308" s="11">
        <v>45518</v>
      </c>
      <c r="B308" s="12">
        <v>251101</v>
      </c>
      <c r="C308" s="12" t="s">
        <v>343</v>
      </c>
      <c r="D308" s="12" t="s">
        <v>344</v>
      </c>
      <c r="E308" s="12" t="s">
        <v>345</v>
      </c>
      <c r="F308" s="12" t="s">
        <v>346</v>
      </c>
      <c r="G308" s="12" t="s">
        <v>347</v>
      </c>
      <c r="H308" s="12">
        <v>19.97</v>
      </c>
      <c r="I308" s="12">
        <v>4.03</v>
      </c>
      <c r="J308" s="12">
        <v>19.22</v>
      </c>
      <c r="K308" s="12">
        <v>0.75</v>
      </c>
      <c r="L308" s="12">
        <v>69.540000000000006</v>
      </c>
      <c r="M308" s="12">
        <v>4</v>
      </c>
      <c r="N308" s="12">
        <v>0</v>
      </c>
      <c r="O308" s="12">
        <v>125</v>
      </c>
      <c r="P308" s="12">
        <v>26</v>
      </c>
      <c r="Q308" s="12">
        <v>0</v>
      </c>
      <c r="R308" s="12">
        <v>2</v>
      </c>
      <c r="S308" s="12">
        <v>146</v>
      </c>
      <c r="T308" s="12">
        <v>0</v>
      </c>
      <c r="U308">
        <f t="shared" si="13"/>
        <v>2622.0300000000016</v>
      </c>
      <c r="V308" s="23">
        <f>'Listado Equipos'!$B$10-W308</f>
        <v>42743</v>
      </c>
      <c r="W308">
        <f t="shared" si="12"/>
        <v>0</v>
      </c>
      <c r="X308">
        <f t="shared" si="14"/>
        <v>308</v>
      </c>
    </row>
    <row r="309" spans="1:24" ht="17.399999999999999" x14ac:dyDescent="0.3">
      <c r="A309" s="11">
        <v>45519</v>
      </c>
      <c r="B309" s="12">
        <v>251101</v>
      </c>
      <c r="C309" s="12" t="s">
        <v>343</v>
      </c>
      <c r="D309" s="12" t="s">
        <v>344</v>
      </c>
      <c r="E309" s="12" t="s">
        <v>345</v>
      </c>
      <c r="F309" s="12" t="s">
        <v>346</v>
      </c>
      <c r="G309" s="12" t="s">
        <v>347</v>
      </c>
      <c r="H309" s="12">
        <v>21.07</v>
      </c>
      <c r="I309" s="12">
        <v>2.93</v>
      </c>
      <c r="J309" s="12">
        <v>19.95</v>
      </c>
      <c r="K309" s="12">
        <v>1.1200000000000001</v>
      </c>
      <c r="L309" s="12">
        <v>80.27</v>
      </c>
      <c r="M309" s="12">
        <v>5</v>
      </c>
      <c r="N309" s="12">
        <v>0</v>
      </c>
      <c r="O309" s="12">
        <v>189</v>
      </c>
      <c r="P309" s="12">
        <v>35</v>
      </c>
      <c r="Q309" s="12">
        <v>6</v>
      </c>
      <c r="R309" s="12">
        <v>4</v>
      </c>
      <c r="S309" s="12">
        <v>222</v>
      </c>
      <c r="T309" s="12">
        <v>0</v>
      </c>
      <c r="U309">
        <f t="shared" si="13"/>
        <v>2643.1000000000017</v>
      </c>
      <c r="V309" s="23">
        <f>'Listado Equipos'!$B$10-W309</f>
        <v>42743</v>
      </c>
      <c r="W309">
        <f t="shared" si="12"/>
        <v>0</v>
      </c>
      <c r="X309">
        <f t="shared" si="14"/>
        <v>309</v>
      </c>
    </row>
    <row r="310" spans="1:24" ht="17.399999999999999" x14ac:dyDescent="0.3">
      <c r="A310" s="11">
        <v>45520</v>
      </c>
      <c r="B310" s="12">
        <v>251101</v>
      </c>
      <c r="C310" s="12" t="s">
        <v>343</v>
      </c>
      <c r="D310" s="12" t="s">
        <v>344</v>
      </c>
      <c r="E310" s="12" t="s">
        <v>345</v>
      </c>
      <c r="F310" s="12" t="s">
        <v>346</v>
      </c>
      <c r="G310" s="12" t="s">
        <v>347</v>
      </c>
      <c r="H310" s="12">
        <v>21.02</v>
      </c>
      <c r="I310" s="12">
        <v>2.98</v>
      </c>
      <c r="J310" s="12">
        <v>20.87</v>
      </c>
      <c r="K310" s="12">
        <v>0.15</v>
      </c>
      <c r="L310" s="12">
        <v>77.03</v>
      </c>
      <c r="M310" s="12">
        <v>4</v>
      </c>
      <c r="N310" s="12">
        <v>0</v>
      </c>
      <c r="O310" s="12">
        <v>120</v>
      </c>
      <c r="P310" s="12">
        <v>27</v>
      </c>
      <c r="Q310" s="12">
        <v>2</v>
      </c>
      <c r="R310" s="12">
        <v>0</v>
      </c>
      <c r="S310" s="12">
        <v>139</v>
      </c>
      <c r="T310" s="12">
        <v>0</v>
      </c>
      <c r="U310">
        <f t="shared" si="13"/>
        <v>2664.1200000000017</v>
      </c>
      <c r="V310" s="23">
        <f>'Listado Equipos'!$B$10-W310</f>
        <v>42743</v>
      </c>
      <c r="W310">
        <f t="shared" si="12"/>
        <v>0</v>
      </c>
      <c r="X310">
        <f t="shared" si="14"/>
        <v>310</v>
      </c>
    </row>
    <row r="311" spans="1:24" ht="17.399999999999999" x14ac:dyDescent="0.3">
      <c r="A311" s="11">
        <v>45521</v>
      </c>
      <c r="B311" s="12">
        <v>251101</v>
      </c>
      <c r="C311" s="12" t="s">
        <v>343</v>
      </c>
      <c r="D311" s="12" t="s">
        <v>344</v>
      </c>
      <c r="E311" s="12" t="s">
        <v>345</v>
      </c>
      <c r="F311" s="12" t="s">
        <v>346</v>
      </c>
      <c r="G311" s="12" t="s">
        <v>347</v>
      </c>
      <c r="H311" s="12">
        <v>14.92</v>
      </c>
      <c r="I311" s="12">
        <v>9.08</v>
      </c>
      <c r="J311" s="12">
        <v>14.25</v>
      </c>
      <c r="K311" s="12">
        <v>0.67</v>
      </c>
      <c r="L311" s="12">
        <v>61.71</v>
      </c>
      <c r="M311" s="12">
        <v>5</v>
      </c>
      <c r="N311" s="12">
        <v>0</v>
      </c>
      <c r="O311" s="12">
        <v>151</v>
      </c>
      <c r="P311" s="12">
        <v>24</v>
      </c>
      <c r="Q311" s="12">
        <v>5</v>
      </c>
      <c r="R311" s="12">
        <v>2</v>
      </c>
      <c r="S311" s="12">
        <v>166</v>
      </c>
      <c r="T311" s="12">
        <v>0</v>
      </c>
      <c r="U311">
        <f t="shared" si="13"/>
        <v>2679.0400000000018</v>
      </c>
      <c r="V311" s="23">
        <f>'Listado Equipos'!$B$10-W311</f>
        <v>42743</v>
      </c>
      <c r="W311">
        <f t="shared" si="12"/>
        <v>0</v>
      </c>
      <c r="X311">
        <f t="shared" si="14"/>
        <v>311</v>
      </c>
    </row>
    <row r="312" spans="1:24" ht="17.399999999999999" x14ac:dyDescent="0.3">
      <c r="A312" s="11">
        <v>45522</v>
      </c>
      <c r="B312" s="12">
        <v>251101</v>
      </c>
      <c r="C312" s="12" t="s">
        <v>343</v>
      </c>
      <c r="D312" s="12" t="s">
        <v>344</v>
      </c>
      <c r="E312" s="12" t="s">
        <v>345</v>
      </c>
      <c r="F312" s="12" t="s">
        <v>346</v>
      </c>
      <c r="G312" s="12" t="s">
        <v>347</v>
      </c>
      <c r="H312" s="12">
        <v>0</v>
      </c>
      <c r="I312" s="12">
        <v>24</v>
      </c>
      <c r="J312" s="12">
        <v>0</v>
      </c>
      <c r="K312" s="12">
        <v>0</v>
      </c>
      <c r="L312" s="12">
        <v>0</v>
      </c>
      <c r="M312" s="12">
        <v>0</v>
      </c>
      <c r="N312" s="12">
        <v>0</v>
      </c>
      <c r="O312" s="12">
        <v>0</v>
      </c>
      <c r="P312" s="12">
        <v>0</v>
      </c>
      <c r="Q312" s="12">
        <v>0</v>
      </c>
      <c r="R312" s="12">
        <v>0</v>
      </c>
      <c r="S312" s="12">
        <v>0</v>
      </c>
      <c r="T312" s="12">
        <v>0</v>
      </c>
      <c r="U312">
        <f t="shared" si="13"/>
        <v>2679.0400000000018</v>
      </c>
      <c r="V312" s="23">
        <f>'Listado Equipos'!$B$10-W312</f>
        <v>42743</v>
      </c>
      <c r="W312">
        <f t="shared" si="12"/>
        <v>0</v>
      </c>
      <c r="X312">
        <f t="shared" si="14"/>
        <v>312</v>
      </c>
    </row>
    <row r="313" spans="1:24" ht="17.399999999999999" x14ac:dyDescent="0.3">
      <c r="A313" s="11">
        <v>45523</v>
      </c>
      <c r="B313" s="12">
        <v>251101</v>
      </c>
      <c r="C313" s="12" t="s">
        <v>343</v>
      </c>
      <c r="D313" s="12" t="s">
        <v>344</v>
      </c>
      <c r="E313" s="12" t="s">
        <v>345</v>
      </c>
      <c r="F313" s="12" t="s">
        <v>346</v>
      </c>
      <c r="G313" s="12" t="s">
        <v>347</v>
      </c>
      <c r="H313" s="12">
        <v>9.83</v>
      </c>
      <c r="I313" s="12">
        <v>14.17</v>
      </c>
      <c r="J313" s="12">
        <v>9.2799999999999994</v>
      </c>
      <c r="K313" s="12">
        <v>0.55000000000000004</v>
      </c>
      <c r="L313" s="12">
        <v>37.659999999999997</v>
      </c>
      <c r="M313" s="12">
        <v>5</v>
      </c>
      <c r="N313" s="12">
        <v>0</v>
      </c>
      <c r="O313" s="12">
        <v>84</v>
      </c>
      <c r="P313" s="12">
        <v>18</v>
      </c>
      <c r="Q313" s="12">
        <v>2</v>
      </c>
      <c r="R313" s="12">
        <v>3</v>
      </c>
      <c r="S313" s="12">
        <v>97</v>
      </c>
      <c r="T313" s="12">
        <v>0</v>
      </c>
      <c r="U313">
        <f t="shared" si="13"/>
        <v>2688.8700000000017</v>
      </c>
      <c r="V313" s="23">
        <f>'Listado Equipos'!$B$10-W313</f>
        <v>42743</v>
      </c>
      <c r="W313">
        <f t="shared" si="12"/>
        <v>0</v>
      </c>
      <c r="X313">
        <f t="shared" si="14"/>
        <v>313</v>
      </c>
    </row>
    <row r="314" spans="1:24" ht="17.399999999999999" x14ac:dyDescent="0.3">
      <c r="A314" s="11">
        <v>45524</v>
      </c>
      <c r="B314" s="12">
        <v>251101</v>
      </c>
      <c r="C314" s="12" t="s">
        <v>343</v>
      </c>
      <c r="D314" s="12" t="s">
        <v>344</v>
      </c>
      <c r="E314" s="12" t="s">
        <v>345</v>
      </c>
      <c r="F314" s="12" t="s">
        <v>346</v>
      </c>
      <c r="G314" s="12" t="s">
        <v>347</v>
      </c>
      <c r="H314" s="12">
        <v>12.63</v>
      </c>
      <c r="I314" s="12">
        <v>11.37</v>
      </c>
      <c r="J314" s="12">
        <v>12.38</v>
      </c>
      <c r="K314" s="12">
        <v>0.25</v>
      </c>
      <c r="L314" s="12">
        <v>56.97</v>
      </c>
      <c r="M314" s="12">
        <v>5</v>
      </c>
      <c r="N314" s="12">
        <v>0</v>
      </c>
      <c r="O314" s="12">
        <v>165</v>
      </c>
      <c r="P314" s="12">
        <v>43</v>
      </c>
      <c r="Q314" s="12">
        <v>8</v>
      </c>
      <c r="R314" s="12">
        <v>0</v>
      </c>
      <c r="S314" s="12">
        <v>190</v>
      </c>
      <c r="T314" s="12">
        <v>0</v>
      </c>
      <c r="U314">
        <f t="shared" si="13"/>
        <v>2701.5000000000018</v>
      </c>
      <c r="V314" s="23">
        <f>'Listado Equipos'!$B$10-W314</f>
        <v>42743</v>
      </c>
      <c r="W314">
        <f t="shared" si="12"/>
        <v>0</v>
      </c>
      <c r="X314">
        <f t="shared" si="14"/>
        <v>314</v>
      </c>
    </row>
    <row r="315" spans="1:24" ht="17.399999999999999" x14ac:dyDescent="0.3">
      <c r="A315" s="11">
        <v>45525</v>
      </c>
      <c r="B315" s="12">
        <v>251101</v>
      </c>
      <c r="C315" s="12" t="s">
        <v>343</v>
      </c>
      <c r="D315" s="12" t="s">
        <v>344</v>
      </c>
      <c r="E315" s="12" t="s">
        <v>345</v>
      </c>
      <c r="F315" s="12" t="s">
        <v>346</v>
      </c>
      <c r="G315" s="12" t="s">
        <v>347</v>
      </c>
      <c r="H315" s="12">
        <v>15.4</v>
      </c>
      <c r="I315" s="12">
        <v>8.6</v>
      </c>
      <c r="J315" s="12">
        <v>14.57</v>
      </c>
      <c r="K315" s="12">
        <v>0.83</v>
      </c>
      <c r="L315" s="12">
        <v>58.05</v>
      </c>
      <c r="M315" s="12">
        <v>5</v>
      </c>
      <c r="N315" s="12">
        <v>0</v>
      </c>
      <c r="O315" s="12">
        <v>154</v>
      </c>
      <c r="P315" s="12">
        <v>18</v>
      </c>
      <c r="Q315" s="12">
        <v>10</v>
      </c>
      <c r="R315" s="12">
        <v>3</v>
      </c>
      <c r="S315" s="12">
        <v>179</v>
      </c>
      <c r="T315" s="12">
        <v>0</v>
      </c>
      <c r="U315">
        <f t="shared" si="13"/>
        <v>2716.9000000000019</v>
      </c>
      <c r="V315" s="23">
        <f>'Listado Equipos'!$B$10-W315</f>
        <v>42743</v>
      </c>
      <c r="W315">
        <f t="shared" si="12"/>
        <v>0</v>
      </c>
      <c r="X315">
        <f t="shared" si="14"/>
        <v>315</v>
      </c>
    </row>
    <row r="316" spans="1:24" ht="17.399999999999999" x14ac:dyDescent="0.3">
      <c r="A316" s="11">
        <v>45526</v>
      </c>
      <c r="B316" s="12">
        <v>251101</v>
      </c>
      <c r="C316" s="12" t="s">
        <v>343</v>
      </c>
      <c r="D316" s="12" t="s">
        <v>344</v>
      </c>
      <c r="E316" s="12" t="s">
        <v>345</v>
      </c>
      <c r="F316" s="12" t="s">
        <v>346</v>
      </c>
      <c r="G316" s="12" t="s">
        <v>347</v>
      </c>
      <c r="H316" s="12">
        <v>18.079999999999998</v>
      </c>
      <c r="I316" s="12">
        <v>5.92</v>
      </c>
      <c r="J316" s="12">
        <v>16.82</v>
      </c>
      <c r="K316" s="12">
        <v>1.27</v>
      </c>
      <c r="L316" s="12">
        <v>68.39</v>
      </c>
      <c r="M316" s="12">
        <v>4</v>
      </c>
      <c r="N316" s="12">
        <v>0</v>
      </c>
      <c r="O316" s="12">
        <v>95</v>
      </c>
      <c r="P316" s="12">
        <v>21</v>
      </c>
      <c r="Q316" s="12">
        <v>3</v>
      </c>
      <c r="R316" s="12">
        <v>3</v>
      </c>
      <c r="S316" s="12">
        <v>105</v>
      </c>
      <c r="T316" s="12">
        <v>0</v>
      </c>
      <c r="U316">
        <f t="shared" si="13"/>
        <v>2734.9800000000018</v>
      </c>
      <c r="V316" s="23">
        <f>'Listado Equipos'!$B$10-W316</f>
        <v>42743</v>
      </c>
      <c r="W316">
        <f t="shared" si="12"/>
        <v>0</v>
      </c>
      <c r="X316">
        <f t="shared" si="14"/>
        <v>316</v>
      </c>
    </row>
    <row r="317" spans="1:24" ht="17.399999999999999" x14ac:dyDescent="0.3">
      <c r="A317" s="11">
        <v>45527</v>
      </c>
      <c r="B317" s="12">
        <v>251101</v>
      </c>
      <c r="C317" s="12" t="s">
        <v>343</v>
      </c>
      <c r="D317" s="12" t="s">
        <v>344</v>
      </c>
      <c r="E317" s="12" t="s">
        <v>345</v>
      </c>
      <c r="F317" s="12" t="s">
        <v>346</v>
      </c>
      <c r="G317" s="12" t="s">
        <v>347</v>
      </c>
      <c r="H317" s="12">
        <v>16.600000000000001</v>
      </c>
      <c r="I317" s="12">
        <v>7.4</v>
      </c>
      <c r="J317" s="12">
        <v>15.18</v>
      </c>
      <c r="K317" s="12">
        <v>1.42</v>
      </c>
      <c r="L317" s="12">
        <v>62.73</v>
      </c>
      <c r="M317" s="12">
        <v>5</v>
      </c>
      <c r="N317" s="12">
        <v>0</v>
      </c>
      <c r="O317" s="12">
        <v>133</v>
      </c>
      <c r="P317" s="12">
        <v>22</v>
      </c>
      <c r="Q317" s="12">
        <v>6</v>
      </c>
      <c r="R317" s="12">
        <v>10</v>
      </c>
      <c r="S317" s="12">
        <v>146</v>
      </c>
      <c r="T317" s="12">
        <v>1</v>
      </c>
      <c r="U317">
        <f t="shared" si="13"/>
        <v>2751.5800000000017</v>
      </c>
      <c r="V317" s="23">
        <f>'Listado Equipos'!$B$10-W317</f>
        <v>42743</v>
      </c>
      <c r="W317">
        <f t="shared" si="12"/>
        <v>0</v>
      </c>
      <c r="X317">
        <f t="shared" si="14"/>
        <v>317</v>
      </c>
    </row>
    <row r="318" spans="1:24" ht="17.399999999999999" x14ac:dyDescent="0.3">
      <c r="A318" s="11">
        <v>45528</v>
      </c>
      <c r="B318" s="12">
        <v>251101</v>
      </c>
      <c r="C318" s="12" t="s">
        <v>343</v>
      </c>
      <c r="D318" s="12" t="s">
        <v>344</v>
      </c>
      <c r="E318" s="12" t="s">
        <v>345</v>
      </c>
      <c r="F318" s="12" t="s">
        <v>346</v>
      </c>
      <c r="G318" s="12" t="s">
        <v>347</v>
      </c>
      <c r="H318" s="12">
        <v>7.23</v>
      </c>
      <c r="I318" s="12">
        <v>16.77</v>
      </c>
      <c r="J318" s="12">
        <v>6.75</v>
      </c>
      <c r="K318" s="12">
        <v>0.48</v>
      </c>
      <c r="L318" s="12">
        <v>24.3</v>
      </c>
      <c r="M318" s="12">
        <v>5</v>
      </c>
      <c r="N318" s="12">
        <v>0</v>
      </c>
      <c r="O318" s="12">
        <v>47</v>
      </c>
      <c r="P318" s="12">
        <v>9</v>
      </c>
      <c r="Q318" s="12">
        <v>0</v>
      </c>
      <c r="R318" s="12">
        <v>4</v>
      </c>
      <c r="S318" s="12">
        <v>55</v>
      </c>
      <c r="T318" s="12">
        <v>1</v>
      </c>
      <c r="U318">
        <f t="shared" si="13"/>
        <v>2758.8100000000018</v>
      </c>
      <c r="V318" s="23">
        <f>'Listado Equipos'!$B$10-W318</f>
        <v>42743</v>
      </c>
      <c r="W318">
        <f t="shared" si="12"/>
        <v>0</v>
      </c>
      <c r="X318">
        <f t="shared" si="14"/>
        <v>318</v>
      </c>
    </row>
    <row r="319" spans="1:24" ht="17.399999999999999" x14ac:dyDescent="0.3">
      <c r="A319" s="11">
        <v>45529</v>
      </c>
      <c r="B319" s="12">
        <v>251101</v>
      </c>
      <c r="C319" s="12" t="s">
        <v>343</v>
      </c>
      <c r="D319" s="12" t="s">
        <v>344</v>
      </c>
      <c r="E319" s="12" t="s">
        <v>345</v>
      </c>
      <c r="F319" s="12" t="s">
        <v>346</v>
      </c>
      <c r="G319" s="12" t="s">
        <v>347</v>
      </c>
      <c r="H319" s="12">
        <v>0</v>
      </c>
      <c r="I319" s="12">
        <v>24</v>
      </c>
      <c r="J319" s="12">
        <v>0</v>
      </c>
      <c r="K319" s="12">
        <v>0</v>
      </c>
      <c r="L319" s="12">
        <v>0</v>
      </c>
      <c r="M319" s="12">
        <v>0</v>
      </c>
      <c r="N319" s="12">
        <v>0</v>
      </c>
      <c r="O319" s="12">
        <v>0</v>
      </c>
      <c r="P319" s="12">
        <v>0</v>
      </c>
      <c r="Q319" s="12">
        <v>0</v>
      </c>
      <c r="R319" s="12">
        <v>0</v>
      </c>
      <c r="S319" s="12">
        <v>0</v>
      </c>
      <c r="T319" s="12">
        <v>0</v>
      </c>
      <c r="U319">
        <f t="shared" si="13"/>
        <v>2758.8100000000018</v>
      </c>
      <c r="V319" s="23">
        <f>'Listado Equipos'!$B$10-W319</f>
        <v>42743</v>
      </c>
      <c r="W319">
        <f t="shared" si="12"/>
        <v>0</v>
      </c>
      <c r="X319">
        <f t="shared" si="14"/>
        <v>319</v>
      </c>
    </row>
    <row r="320" spans="1:24" ht="17.399999999999999" x14ac:dyDescent="0.3">
      <c r="A320" s="11">
        <v>45530</v>
      </c>
      <c r="B320" s="12">
        <v>251101</v>
      </c>
      <c r="C320" s="12" t="s">
        <v>343</v>
      </c>
      <c r="D320" s="12" t="s">
        <v>344</v>
      </c>
      <c r="E320" s="12" t="s">
        <v>345</v>
      </c>
      <c r="F320" s="12" t="s">
        <v>346</v>
      </c>
      <c r="G320" s="12" t="s">
        <v>347</v>
      </c>
      <c r="H320" s="12">
        <v>13.52</v>
      </c>
      <c r="I320" s="12">
        <v>10.48</v>
      </c>
      <c r="J320" s="12">
        <v>12.62</v>
      </c>
      <c r="K320" s="12">
        <v>0.9</v>
      </c>
      <c r="L320" s="12">
        <v>48.12</v>
      </c>
      <c r="M320" s="12">
        <v>5</v>
      </c>
      <c r="N320" s="12">
        <v>0</v>
      </c>
      <c r="O320" s="12">
        <v>43</v>
      </c>
      <c r="P320" s="12">
        <v>4</v>
      </c>
      <c r="Q320" s="12">
        <v>1</v>
      </c>
      <c r="R320" s="12">
        <v>1</v>
      </c>
      <c r="S320" s="12">
        <v>53</v>
      </c>
      <c r="T320" s="12">
        <v>0</v>
      </c>
      <c r="U320">
        <f t="shared" si="13"/>
        <v>2772.3300000000017</v>
      </c>
      <c r="V320" s="23">
        <f>'Listado Equipos'!$B$10-W320</f>
        <v>42743</v>
      </c>
      <c r="W320">
        <f t="shared" si="12"/>
        <v>0</v>
      </c>
      <c r="X320">
        <f t="shared" si="14"/>
        <v>320</v>
      </c>
    </row>
    <row r="321" spans="1:24" ht="17.399999999999999" x14ac:dyDescent="0.3">
      <c r="A321" s="11">
        <v>45531</v>
      </c>
      <c r="B321" s="12">
        <v>251101</v>
      </c>
      <c r="C321" s="12" t="s">
        <v>343</v>
      </c>
      <c r="D321" s="12" t="s">
        <v>344</v>
      </c>
      <c r="E321" s="12" t="s">
        <v>345</v>
      </c>
      <c r="F321" s="12" t="s">
        <v>346</v>
      </c>
      <c r="G321" s="12" t="s">
        <v>347</v>
      </c>
      <c r="H321" s="12">
        <v>19.05</v>
      </c>
      <c r="I321" s="12">
        <v>4.95</v>
      </c>
      <c r="J321" s="12">
        <v>18.2</v>
      </c>
      <c r="K321" s="12">
        <v>0.85</v>
      </c>
      <c r="L321" s="12">
        <v>72.42</v>
      </c>
      <c r="M321" s="12">
        <v>5</v>
      </c>
      <c r="N321" s="12">
        <v>0</v>
      </c>
      <c r="O321" s="12">
        <v>181</v>
      </c>
      <c r="P321" s="12">
        <v>21</v>
      </c>
      <c r="Q321" s="12">
        <v>2</v>
      </c>
      <c r="R321" s="12">
        <v>2</v>
      </c>
      <c r="S321" s="12">
        <v>211</v>
      </c>
      <c r="T321" s="12">
        <v>0</v>
      </c>
      <c r="U321">
        <f t="shared" si="13"/>
        <v>2791.3800000000019</v>
      </c>
      <c r="V321" s="23">
        <f>'Listado Equipos'!$B$10-W321</f>
        <v>42743</v>
      </c>
      <c r="W321">
        <f t="shared" si="12"/>
        <v>0</v>
      </c>
      <c r="X321">
        <f t="shared" si="14"/>
        <v>321</v>
      </c>
    </row>
    <row r="322" spans="1:24" ht="17.399999999999999" x14ac:dyDescent="0.3">
      <c r="A322" s="11">
        <v>45532</v>
      </c>
      <c r="B322" s="12">
        <v>251101</v>
      </c>
      <c r="C322" s="12" t="s">
        <v>343</v>
      </c>
      <c r="D322" s="12" t="s">
        <v>344</v>
      </c>
      <c r="E322" s="12" t="s">
        <v>345</v>
      </c>
      <c r="F322" s="12" t="s">
        <v>346</v>
      </c>
      <c r="G322" s="12" t="s">
        <v>347</v>
      </c>
      <c r="H322" s="12">
        <v>18.98</v>
      </c>
      <c r="I322" s="12">
        <v>5.0199999999999996</v>
      </c>
      <c r="J322" s="12">
        <v>18.350000000000001</v>
      </c>
      <c r="K322" s="12">
        <v>0.63</v>
      </c>
      <c r="L322" s="12">
        <v>67.14</v>
      </c>
      <c r="M322" s="12">
        <v>4</v>
      </c>
      <c r="N322" s="12">
        <v>0</v>
      </c>
      <c r="O322" s="12">
        <v>90</v>
      </c>
      <c r="P322" s="12">
        <v>14</v>
      </c>
      <c r="Q322" s="12">
        <v>2</v>
      </c>
      <c r="R322" s="12">
        <v>1</v>
      </c>
      <c r="S322" s="12">
        <v>104</v>
      </c>
      <c r="T322" s="12">
        <v>0</v>
      </c>
      <c r="U322">
        <f t="shared" si="13"/>
        <v>2810.3600000000019</v>
      </c>
      <c r="V322" s="23">
        <f>'Listado Equipos'!$B$10-W322</f>
        <v>42743</v>
      </c>
      <c r="W322">
        <f>LARGE($U$2:$U$322,X322-1)</f>
        <v>0</v>
      </c>
      <c r="X322">
        <f t="shared" si="14"/>
        <v>322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Y357"/>
  <sheetViews>
    <sheetView topLeftCell="A334" workbookViewId="0">
      <pane xSplit="2" topLeftCell="L1" activePane="topRight" state="frozen"/>
      <selection activeCell="A262" sqref="A262"/>
      <selection pane="topRight" activeCell="V355" sqref="V355:V358"/>
    </sheetView>
  </sheetViews>
  <sheetFormatPr defaultColWidth="11.5546875" defaultRowHeight="14.4" x14ac:dyDescent="0.3"/>
  <cols>
    <col min="23" max="24" width="10.88671875" customWidth="1"/>
  </cols>
  <sheetData>
    <row r="1" spans="1:25" ht="25.2" x14ac:dyDescent="0.3">
      <c r="A1" s="10" t="s">
        <v>323</v>
      </c>
      <c r="B1" s="10" t="s">
        <v>324</v>
      </c>
      <c r="C1" s="10" t="s">
        <v>325</v>
      </c>
      <c r="D1" s="10" t="s">
        <v>326</v>
      </c>
      <c r="E1" s="10" t="s">
        <v>327</v>
      </c>
      <c r="F1" s="10" t="s">
        <v>328</v>
      </c>
      <c r="G1" s="10" t="s">
        <v>329</v>
      </c>
      <c r="H1" s="10" t="s">
        <v>330</v>
      </c>
      <c r="I1" s="10" t="s">
        <v>331</v>
      </c>
      <c r="J1" s="10" t="s">
        <v>332</v>
      </c>
      <c r="K1" s="10" t="s">
        <v>333</v>
      </c>
      <c r="L1" s="10" t="s">
        <v>334</v>
      </c>
      <c r="M1" s="10" t="s">
        <v>335</v>
      </c>
      <c r="N1" s="10" t="s">
        <v>336</v>
      </c>
      <c r="O1" s="10" t="s">
        <v>337</v>
      </c>
      <c r="P1" s="10" t="s">
        <v>338</v>
      </c>
      <c r="Q1" s="10" t="s">
        <v>339</v>
      </c>
      <c r="R1" s="10" t="s">
        <v>340</v>
      </c>
      <c r="S1" s="10" t="s">
        <v>341</v>
      </c>
      <c r="T1" s="10" t="s">
        <v>342</v>
      </c>
      <c r="U1" s="24" t="s">
        <v>429</v>
      </c>
      <c r="V1" s="24" t="s">
        <v>430</v>
      </c>
      <c r="W1" s="10" t="s">
        <v>431</v>
      </c>
      <c r="X1" s="10" t="s">
        <v>432</v>
      </c>
    </row>
    <row r="2" spans="1:25" ht="17.399999999999999" x14ac:dyDescent="0.3">
      <c r="A2" s="11">
        <v>44986</v>
      </c>
      <c r="B2" s="12">
        <v>251199</v>
      </c>
      <c r="C2" s="12" t="s">
        <v>343</v>
      </c>
      <c r="D2" s="12" t="s">
        <v>344</v>
      </c>
      <c r="E2" s="12" t="s">
        <v>345</v>
      </c>
      <c r="F2" s="12"/>
      <c r="G2" s="12"/>
      <c r="H2" s="12">
        <v>20.68</v>
      </c>
      <c r="I2" s="12">
        <v>3.32</v>
      </c>
      <c r="J2" s="12">
        <v>20.68</v>
      </c>
      <c r="K2" s="12">
        <v>0</v>
      </c>
      <c r="L2" s="12">
        <v>69.75</v>
      </c>
      <c r="M2" s="12">
        <v>4</v>
      </c>
      <c r="N2" s="12">
        <v>0</v>
      </c>
      <c r="O2" s="12">
        <v>133</v>
      </c>
      <c r="P2" s="12">
        <v>0</v>
      </c>
      <c r="Q2" s="12">
        <v>0</v>
      </c>
      <c r="R2" s="12">
        <v>0</v>
      </c>
      <c r="S2" s="12">
        <v>121</v>
      </c>
      <c r="T2" s="12">
        <v>0</v>
      </c>
      <c r="U2">
        <f>H2</f>
        <v>20.68</v>
      </c>
      <c r="V2">
        <f t="shared" ref="V2:V65" si="0">V3-H2</f>
        <v>34204.139999999985</v>
      </c>
      <c r="W2">
        <f>LARGE($U$2:$U$350,X2-1)</f>
        <v>4768.1600000000008</v>
      </c>
      <c r="X2" s="12">
        <v>2</v>
      </c>
      <c r="Y2" t="e">
        <f t="shared" ref="Y2:Y65" si="1">A2-A1</f>
        <v>#VALUE!</v>
      </c>
    </row>
    <row r="3" spans="1:25" ht="17.399999999999999" x14ac:dyDescent="0.3">
      <c r="A3" s="11">
        <v>44987</v>
      </c>
      <c r="B3" s="12">
        <v>251199</v>
      </c>
      <c r="C3" s="12" t="s">
        <v>343</v>
      </c>
      <c r="D3" s="12" t="s">
        <v>344</v>
      </c>
      <c r="E3" s="12" t="s">
        <v>345</v>
      </c>
      <c r="F3" s="12"/>
      <c r="G3" s="12"/>
      <c r="H3" s="12">
        <v>14.25</v>
      </c>
      <c r="I3" s="12">
        <v>9.75</v>
      </c>
      <c r="J3" s="12">
        <v>14.25</v>
      </c>
      <c r="K3" s="12">
        <v>0</v>
      </c>
      <c r="L3" s="12">
        <v>43.68</v>
      </c>
      <c r="M3" s="12">
        <v>4</v>
      </c>
      <c r="N3" s="12">
        <v>0</v>
      </c>
      <c r="O3" s="12">
        <v>77</v>
      </c>
      <c r="P3" s="12">
        <v>0</v>
      </c>
      <c r="Q3" s="12">
        <v>0</v>
      </c>
      <c r="R3" s="12">
        <v>0</v>
      </c>
      <c r="S3" s="12">
        <v>71</v>
      </c>
      <c r="T3" s="12">
        <v>0</v>
      </c>
      <c r="U3">
        <f>H3+U2</f>
        <v>34.93</v>
      </c>
      <c r="V3">
        <f t="shared" si="0"/>
        <v>34224.819999999985</v>
      </c>
      <c r="W3">
        <f t="shared" ref="W3:W66" si="2">LARGE($U$2:$U$350,X3-1)</f>
        <v>4754.5400000000009</v>
      </c>
      <c r="X3">
        <f>X2+1</f>
        <v>3</v>
      </c>
      <c r="Y3">
        <f t="shared" si="1"/>
        <v>1</v>
      </c>
    </row>
    <row r="4" spans="1:25" ht="17.399999999999999" x14ac:dyDescent="0.3">
      <c r="A4" s="11">
        <v>44988</v>
      </c>
      <c r="B4" s="12">
        <v>251199</v>
      </c>
      <c r="C4" s="12" t="s">
        <v>343</v>
      </c>
      <c r="D4" s="12" t="s">
        <v>344</v>
      </c>
      <c r="E4" s="12" t="s">
        <v>345</v>
      </c>
      <c r="F4" s="12"/>
      <c r="G4" s="12"/>
      <c r="H4" s="12">
        <v>20.52</v>
      </c>
      <c r="I4" s="12">
        <v>3.48</v>
      </c>
      <c r="J4" s="12">
        <v>20.52</v>
      </c>
      <c r="K4" s="12">
        <v>0</v>
      </c>
      <c r="L4" s="12">
        <v>57.66</v>
      </c>
      <c r="M4" s="12">
        <v>4</v>
      </c>
      <c r="N4" s="12">
        <v>0</v>
      </c>
      <c r="O4" s="12">
        <v>118</v>
      </c>
      <c r="P4" s="12">
        <v>1</v>
      </c>
      <c r="Q4" s="12">
        <v>0</v>
      </c>
      <c r="R4" s="12">
        <v>0</v>
      </c>
      <c r="S4" s="12">
        <v>133</v>
      </c>
      <c r="T4" s="12">
        <v>0</v>
      </c>
      <c r="U4">
        <f t="shared" ref="U4:U67" si="3">H4+U3</f>
        <v>55.45</v>
      </c>
      <c r="V4">
        <f t="shared" si="0"/>
        <v>34239.069999999985</v>
      </c>
      <c r="W4">
        <f t="shared" si="2"/>
        <v>4739.7100000000009</v>
      </c>
      <c r="X4">
        <f t="shared" ref="X4:X67" si="4">X3+1</f>
        <v>4</v>
      </c>
      <c r="Y4">
        <f t="shared" si="1"/>
        <v>1</v>
      </c>
    </row>
    <row r="5" spans="1:25" ht="17.399999999999999" x14ac:dyDescent="0.3">
      <c r="A5" s="11">
        <v>44989</v>
      </c>
      <c r="B5" s="12">
        <v>251199</v>
      </c>
      <c r="C5" s="12" t="s">
        <v>343</v>
      </c>
      <c r="D5" s="12" t="s">
        <v>344</v>
      </c>
      <c r="E5" s="12" t="s">
        <v>345</v>
      </c>
      <c r="F5" s="12"/>
      <c r="G5" s="12"/>
      <c r="H5" s="12">
        <v>17.27</v>
      </c>
      <c r="I5" s="12">
        <v>6.73</v>
      </c>
      <c r="J5" s="12">
        <v>17.27</v>
      </c>
      <c r="K5" s="12">
        <v>0</v>
      </c>
      <c r="L5" s="12">
        <v>63.71</v>
      </c>
      <c r="M5" s="12">
        <v>5</v>
      </c>
      <c r="N5" s="12">
        <v>0</v>
      </c>
      <c r="O5" s="12">
        <v>200</v>
      </c>
      <c r="P5" s="12">
        <v>5</v>
      </c>
      <c r="Q5" s="12">
        <v>1</v>
      </c>
      <c r="R5" s="12">
        <v>0</v>
      </c>
      <c r="S5" s="12">
        <v>238</v>
      </c>
      <c r="T5" s="12">
        <v>0</v>
      </c>
      <c r="U5">
        <f t="shared" si="3"/>
        <v>72.72</v>
      </c>
      <c r="V5">
        <f t="shared" si="0"/>
        <v>34259.589999999982</v>
      </c>
      <c r="W5">
        <f t="shared" si="2"/>
        <v>4732.1400000000012</v>
      </c>
      <c r="X5">
        <f t="shared" si="4"/>
        <v>5</v>
      </c>
      <c r="Y5">
        <f t="shared" si="1"/>
        <v>1</v>
      </c>
    </row>
    <row r="6" spans="1:25" ht="17.399999999999999" x14ac:dyDescent="0.3">
      <c r="A6" s="11">
        <v>44990</v>
      </c>
      <c r="B6" s="12">
        <v>251199</v>
      </c>
      <c r="C6" s="12" t="s">
        <v>343</v>
      </c>
      <c r="D6" s="12" t="s">
        <v>344</v>
      </c>
      <c r="E6" s="12" t="s">
        <v>345</v>
      </c>
      <c r="F6" s="12"/>
      <c r="G6" s="12"/>
      <c r="H6" s="12">
        <v>0</v>
      </c>
      <c r="I6" s="12">
        <v>24</v>
      </c>
      <c r="J6" s="12">
        <v>0</v>
      </c>
      <c r="K6" s="12">
        <v>0</v>
      </c>
      <c r="L6" s="12">
        <v>0</v>
      </c>
      <c r="M6" s="12">
        <v>0</v>
      </c>
      <c r="N6" s="12">
        <v>0</v>
      </c>
      <c r="O6" s="12">
        <v>0</v>
      </c>
      <c r="P6" s="12">
        <v>0</v>
      </c>
      <c r="Q6" s="12">
        <v>0</v>
      </c>
      <c r="R6" s="12">
        <v>0</v>
      </c>
      <c r="S6" s="12">
        <v>0</v>
      </c>
      <c r="T6" s="12">
        <v>0</v>
      </c>
      <c r="U6">
        <f t="shared" si="3"/>
        <v>72.72</v>
      </c>
      <c r="V6">
        <f t="shared" si="0"/>
        <v>34276.859999999979</v>
      </c>
      <c r="W6">
        <f t="shared" si="2"/>
        <v>4727.4900000000016</v>
      </c>
      <c r="X6">
        <f t="shared" si="4"/>
        <v>6</v>
      </c>
      <c r="Y6">
        <f t="shared" si="1"/>
        <v>1</v>
      </c>
    </row>
    <row r="7" spans="1:25" ht="17.399999999999999" x14ac:dyDescent="0.3">
      <c r="A7" s="11">
        <v>44991</v>
      </c>
      <c r="B7" s="12">
        <v>251199</v>
      </c>
      <c r="C7" s="12" t="s">
        <v>343</v>
      </c>
      <c r="D7" s="12" t="s">
        <v>344</v>
      </c>
      <c r="E7" s="12" t="s">
        <v>345</v>
      </c>
      <c r="F7" s="12"/>
      <c r="G7" s="12"/>
      <c r="H7" s="12">
        <v>11.48</v>
      </c>
      <c r="I7" s="12">
        <v>12.52</v>
      </c>
      <c r="J7" s="12">
        <v>11.48</v>
      </c>
      <c r="K7" s="12">
        <v>0</v>
      </c>
      <c r="L7" s="12">
        <v>32.299999999999997</v>
      </c>
      <c r="M7" s="12">
        <v>6</v>
      </c>
      <c r="N7" s="12">
        <v>0</v>
      </c>
      <c r="O7" s="12">
        <v>89</v>
      </c>
      <c r="P7" s="12">
        <v>0</v>
      </c>
      <c r="Q7" s="12">
        <v>1</v>
      </c>
      <c r="R7" s="12">
        <v>0</v>
      </c>
      <c r="S7" s="12">
        <v>108</v>
      </c>
      <c r="T7" s="12">
        <v>0</v>
      </c>
      <c r="U7">
        <f t="shared" si="3"/>
        <v>84.2</v>
      </c>
      <c r="V7">
        <f t="shared" si="0"/>
        <v>34276.859999999979</v>
      </c>
      <c r="W7">
        <f t="shared" si="2"/>
        <v>4712.7900000000018</v>
      </c>
      <c r="X7">
        <f t="shared" si="4"/>
        <v>7</v>
      </c>
      <c r="Y7">
        <f t="shared" si="1"/>
        <v>1</v>
      </c>
    </row>
    <row r="8" spans="1:25" ht="17.399999999999999" x14ac:dyDescent="0.3">
      <c r="A8" s="11">
        <v>44992</v>
      </c>
      <c r="B8" s="12">
        <v>251199</v>
      </c>
      <c r="C8" s="12" t="s">
        <v>343</v>
      </c>
      <c r="D8" s="12" t="s">
        <v>344</v>
      </c>
      <c r="E8" s="12" t="s">
        <v>345</v>
      </c>
      <c r="F8" s="12"/>
      <c r="G8" s="12"/>
      <c r="H8" s="12">
        <v>15.63</v>
      </c>
      <c r="I8" s="12">
        <v>8.3699999999999992</v>
      </c>
      <c r="J8" s="12">
        <v>15.63</v>
      </c>
      <c r="K8" s="12">
        <v>0</v>
      </c>
      <c r="L8" s="12">
        <v>52.13</v>
      </c>
      <c r="M8" s="12">
        <v>5</v>
      </c>
      <c r="N8" s="12">
        <v>0</v>
      </c>
      <c r="O8" s="12">
        <v>201</v>
      </c>
      <c r="P8" s="12">
        <v>2</v>
      </c>
      <c r="Q8" s="12">
        <v>1</v>
      </c>
      <c r="R8" s="12">
        <v>0</v>
      </c>
      <c r="S8" s="12">
        <v>227</v>
      </c>
      <c r="T8" s="12">
        <v>0</v>
      </c>
      <c r="U8">
        <f t="shared" si="3"/>
        <v>99.83</v>
      </c>
      <c r="V8">
        <f t="shared" si="0"/>
        <v>34288.339999999982</v>
      </c>
      <c r="W8">
        <f t="shared" si="2"/>
        <v>4701.9100000000017</v>
      </c>
      <c r="X8">
        <f t="shared" si="4"/>
        <v>8</v>
      </c>
      <c r="Y8">
        <f t="shared" si="1"/>
        <v>1</v>
      </c>
    </row>
    <row r="9" spans="1:25" ht="17.399999999999999" x14ac:dyDescent="0.3">
      <c r="A9" s="11">
        <v>44993</v>
      </c>
      <c r="B9" s="12">
        <v>251199</v>
      </c>
      <c r="C9" s="12" t="s">
        <v>343</v>
      </c>
      <c r="D9" s="12" t="s">
        <v>344</v>
      </c>
      <c r="E9" s="12" t="s">
        <v>345</v>
      </c>
      <c r="F9" s="12"/>
      <c r="G9" s="12"/>
      <c r="H9" s="12">
        <v>10.23</v>
      </c>
      <c r="I9" s="12">
        <v>13.77</v>
      </c>
      <c r="J9" s="12">
        <v>10.029999999999999</v>
      </c>
      <c r="K9" s="12">
        <v>0.2</v>
      </c>
      <c r="L9" s="12">
        <v>34.71</v>
      </c>
      <c r="M9" s="12">
        <v>4</v>
      </c>
      <c r="N9" s="12">
        <v>0</v>
      </c>
      <c r="O9" s="12">
        <v>54</v>
      </c>
      <c r="P9" s="12">
        <v>0</v>
      </c>
      <c r="Q9" s="12">
        <v>0</v>
      </c>
      <c r="R9" s="12">
        <v>0</v>
      </c>
      <c r="S9" s="12">
        <v>66</v>
      </c>
      <c r="T9" s="12">
        <v>0</v>
      </c>
      <c r="U9">
        <f t="shared" si="3"/>
        <v>110.06</v>
      </c>
      <c r="V9">
        <f t="shared" si="0"/>
        <v>34303.969999999979</v>
      </c>
      <c r="W9">
        <f t="shared" si="2"/>
        <v>4688.0600000000013</v>
      </c>
      <c r="X9">
        <f t="shared" si="4"/>
        <v>9</v>
      </c>
      <c r="Y9">
        <f t="shared" si="1"/>
        <v>1</v>
      </c>
    </row>
    <row r="10" spans="1:25" ht="17.399999999999999" x14ac:dyDescent="0.3">
      <c r="A10" s="11">
        <v>44994</v>
      </c>
      <c r="B10" s="12">
        <v>251199</v>
      </c>
      <c r="C10" s="12" t="s">
        <v>343</v>
      </c>
      <c r="D10" s="12" t="s">
        <v>344</v>
      </c>
      <c r="E10" s="12" t="s">
        <v>345</v>
      </c>
      <c r="F10" s="12"/>
      <c r="G10" s="12"/>
      <c r="H10" s="12">
        <v>19.37</v>
      </c>
      <c r="I10" s="12">
        <v>4.63</v>
      </c>
      <c r="J10" s="12">
        <v>18.649999999999999</v>
      </c>
      <c r="K10" s="12">
        <v>0.72</v>
      </c>
      <c r="L10" s="12">
        <v>49.25</v>
      </c>
      <c r="M10" s="12">
        <v>5</v>
      </c>
      <c r="N10" s="12">
        <v>0</v>
      </c>
      <c r="O10" s="12">
        <v>148</v>
      </c>
      <c r="P10" s="12">
        <v>0</v>
      </c>
      <c r="Q10" s="12">
        <v>0</v>
      </c>
      <c r="R10" s="12">
        <v>6</v>
      </c>
      <c r="S10" s="12">
        <v>165</v>
      </c>
      <c r="T10" s="12">
        <v>1</v>
      </c>
      <c r="U10">
        <f t="shared" si="3"/>
        <v>129.43</v>
      </c>
      <c r="V10">
        <f t="shared" si="0"/>
        <v>34314.199999999983</v>
      </c>
      <c r="W10">
        <f t="shared" si="2"/>
        <v>4673.9900000000016</v>
      </c>
      <c r="X10">
        <f t="shared" si="4"/>
        <v>10</v>
      </c>
      <c r="Y10">
        <f t="shared" si="1"/>
        <v>1</v>
      </c>
    </row>
    <row r="11" spans="1:25" ht="17.399999999999999" x14ac:dyDescent="0.3">
      <c r="A11" s="11">
        <v>44995</v>
      </c>
      <c r="B11" s="12">
        <v>251199</v>
      </c>
      <c r="C11" s="12" t="s">
        <v>343</v>
      </c>
      <c r="D11" s="12" t="s">
        <v>344</v>
      </c>
      <c r="E11" s="12" t="s">
        <v>345</v>
      </c>
      <c r="F11" s="12"/>
      <c r="G11" s="12"/>
      <c r="H11" s="12">
        <v>14.52</v>
      </c>
      <c r="I11" s="12">
        <v>9.48</v>
      </c>
      <c r="J11" s="12">
        <v>14.43</v>
      </c>
      <c r="K11" s="12">
        <v>0.08</v>
      </c>
      <c r="L11" s="12">
        <v>40.1</v>
      </c>
      <c r="M11" s="12">
        <v>5</v>
      </c>
      <c r="N11" s="12">
        <v>0</v>
      </c>
      <c r="O11" s="12">
        <v>118</v>
      </c>
      <c r="P11" s="12">
        <v>0</v>
      </c>
      <c r="Q11" s="12">
        <v>0</v>
      </c>
      <c r="R11" s="12">
        <v>2</v>
      </c>
      <c r="S11" s="12">
        <v>133</v>
      </c>
      <c r="T11" s="12">
        <v>0</v>
      </c>
      <c r="U11">
        <f t="shared" si="3"/>
        <v>143.95000000000002</v>
      </c>
      <c r="V11">
        <f t="shared" si="0"/>
        <v>34333.569999999985</v>
      </c>
      <c r="W11">
        <f t="shared" si="2"/>
        <v>4663.8700000000017</v>
      </c>
      <c r="X11">
        <f t="shared" si="4"/>
        <v>11</v>
      </c>
      <c r="Y11">
        <f t="shared" si="1"/>
        <v>1</v>
      </c>
    </row>
    <row r="12" spans="1:25" ht="17.399999999999999" x14ac:dyDescent="0.3">
      <c r="A12" s="11">
        <v>44996</v>
      </c>
      <c r="B12" s="12">
        <v>251199</v>
      </c>
      <c r="C12" s="12" t="s">
        <v>343</v>
      </c>
      <c r="D12" s="12" t="s">
        <v>344</v>
      </c>
      <c r="E12" s="12" t="s">
        <v>345</v>
      </c>
      <c r="F12" s="12"/>
      <c r="G12" s="12"/>
      <c r="H12" s="12">
        <v>16.03</v>
      </c>
      <c r="I12" s="12">
        <v>7.97</v>
      </c>
      <c r="J12" s="12">
        <v>16.03</v>
      </c>
      <c r="K12" s="12">
        <v>0</v>
      </c>
      <c r="L12" s="12">
        <v>47.82</v>
      </c>
      <c r="M12" s="12">
        <v>5</v>
      </c>
      <c r="N12" s="12">
        <v>0</v>
      </c>
      <c r="O12" s="12">
        <v>105</v>
      </c>
      <c r="P12" s="12">
        <v>0</v>
      </c>
      <c r="Q12" s="12">
        <v>0</v>
      </c>
      <c r="R12" s="12">
        <v>0</v>
      </c>
      <c r="S12" s="12">
        <v>124</v>
      </c>
      <c r="T12" s="12">
        <v>0</v>
      </c>
      <c r="U12">
        <f t="shared" si="3"/>
        <v>159.98000000000002</v>
      </c>
      <c r="V12">
        <f t="shared" si="0"/>
        <v>34348.089999999982</v>
      </c>
      <c r="W12">
        <f t="shared" si="2"/>
        <v>4662.340000000002</v>
      </c>
      <c r="X12">
        <f t="shared" si="4"/>
        <v>12</v>
      </c>
      <c r="Y12">
        <f t="shared" si="1"/>
        <v>1</v>
      </c>
    </row>
    <row r="13" spans="1:25" ht="17.399999999999999" x14ac:dyDescent="0.3">
      <c r="A13" s="11">
        <v>44997</v>
      </c>
      <c r="B13" s="12">
        <v>251199</v>
      </c>
      <c r="C13" s="12" t="s">
        <v>343</v>
      </c>
      <c r="D13" s="12" t="s">
        <v>344</v>
      </c>
      <c r="E13" s="12" t="s">
        <v>345</v>
      </c>
      <c r="F13" s="12"/>
      <c r="G13" s="12"/>
      <c r="H13" s="12">
        <v>3.95</v>
      </c>
      <c r="I13" s="12">
        <v>20.05</v>
      </c>
      <c r="J13" s="12">
        <v>3.6</v>
      </c>
      <c r="K13" s="12">
        <v>0.35</v>
      </c>
      <c r="L13" s="12">
        <v>11.95</v>
      </c>
      <c r="M13" s="12">
        <v>5</v>
      </c>
      <c r="N13" s="12">
        <v>0</v>
      </c>
      <c r="O13" s="12">
        <v>9</v>
      </c>
      <c r="P13" s="12">
        <v>0</v>
      </c>
      <c r="Q13" s="12">
        <v>0</v>
      </c>
      <c r="R13" s="12">
        <v>2</v>
      </c>
      <c r="S13" s="12">
        <v>9</v>
      </c>
      <c r="T13" s="12">
        <v>0</v>
      </c>
      <c r="U13">
        <f t="shared" si="3"/>
        <v>163.93</v>
      </c>
      <c r="V13">
        <f t="shared" si="0"/>
        <v>34364.119999999981</v>
      </c>
      <c r="W13">
        <f t="shared" si="2"/>
        <v>4662.3200000000015</v>
      </c>
      <c r="X13">
        <f t="shared" si="4"/>
        <v>13</v>
      </c>
      <c r="Y13">
        <f t="shared" si="1"/>
        <v>1</v>
      </c>
    </row>
    <row r="14" spans="1:25" ht="17.399999999999999" x14ac:dyDescent="0.3">
      <c r="A14" s="11">
        <v>44998</v>
      </c>
      <c r="B14" s="12">
        <v>251199</v>
      </c>
      <c r="C14" s="12" t="s">
        <v>343</v>
      </c>
      <c r="D14" s="12" t="s">
        <v>344</v>
      </c>
      <c r="E14" s="12" t="s">
        <v>345</v>
      </c>
      <c r="F14" s="12"/>
      <c r="G14" s="12"/>
      <c r="H14" s="12">
        <v>16.399999999999999</v>
      </c>
      <c r="I14" s="12">
        <v>7.6</v>
      </c>
      <c r="J14" s="12">
        <v>16.399999999999999</v>
      </c>
      <c r="K14" s="12">
        <v>0</v>
      </c>
      <c r="L14" s="12">
        <v>42.14</v>
      </c>
      <c r="M14" s="12">
        <v>4</v>
      </c>
      <c r="N14" s="12">
        <v>0</v>
      </c>
      <c r="O14" s="12">
        <v>70</v>
      </c>
      <c r="P14" s="12">
        <v>0</v>
      </c>
      <c r="Q14" s="12">
        <v>0</v>
      </c>
      <c r="R14" s="12">
        <v>0</v>
      </c>
      <c r="S14" s="12">
        <v>80</v>
      </c>
      <c r="T14" s="12">
        <v>0</v>
      </c>
      <c r="U14">
        <f t="shared" si="3"/>
        <v>180.33</v>
      </c>
      <c r="V14">
        <f t="shared" si="0"/>
        <v>34368.069999999978</v>
      </c>
      <c r="W14">
        <f t="shared" si="2"/>
        <v>4650.9000000000015</v>
      </c>
      <c r="X14">
        <f t="shared" si="4"/>
        <v>14</v>
      </c>
      <c r="Y14">
        <f t="shared" si="1"/>
        <v>1</v>
      </c>
    </row>
    <row r="15" spans="1:25" ht="17.399999999999999" x14ac:dyDescent="0.3">
      <c r="A15" s="11">
        <v>44999</v>
      </c>
      <c r="B15" s="12">
        <v>251199</v>
      </c>
      <c r="C15" s="12" t="s">
        <v>343</v>
      </c>
      <c r="D15" s="12" t="s">
        <v>344</v>
      </c>
      <c r="E15" s="12" t="s">
        <v>345</v>
      </c>
      <c r="F15" s="12"/>
      <c r="G15" s="12"/>
      <c r="H15" s="12">
        <v>20.149999999999999</v>
      </c>
      <c r="I15" s="12">
        <v>3.85</v>
      </c>
      <c r="J15" s="12">
        <v>20.149999999999999</v>
      </c>
      <c r="K15" s="12">
        <v>0</v>
      </c>
      <c r="L15" s="12">
        <v>81.010000000000005</v>
      </c>
      <c r="M15" s="12">
        <v>6</v>
      </c>
      <c r="N15" s="12">
        <v>0</v>
      </c>
      <c r="O15" s="12">
        <v>366</v>
      </c>
      <c r="P15" s="12">
        <v>2</v>
      </c>
      <c r="Q15" s="12">
        <v>0</v>
      </c>
      <c r="R15" s="12">
        <v>0</v>
      </c>
      <c r="S15" s="12">
        <v>426</v>
      </c>
      <c r="T15" s="12">
        <v>0</v>
      </c>
      <c r="U15">
        <f t="shared" si="3"/>
        <v>200.48000000000002</v>
      </c>
      <c r="V15">
        <f t="shared" si="0"/>
        <v>34384.469999999979</v>
      </c>
      <c r="W15">
        <f t="shared" si="2"/>
        <v>4634.7200000000012</v>
      </c>
      <c r="X15">
        <f t="shared" si="4"/>
        <v>15</v>
      </c>
      <c r="Y15">
        <f t="shared" si="1"/>
        <v>1</v>
      </c>
    </row>
    <row r="16" spans="1:25" ht="17.399999999999999" x14ac:dyDescent="0.3">
      <c r="A16" s="11">
        <v>45000</v>
      </c>
      <c r="B16" s="12">
        <v>251199</v>
      </c>
      <c r="C16" s="12" t="s">
        <v>343</v>
      </c>
      <c r="D16" s="12" t="s">
        <v>344</v>
      </c>
      <c r="E16" s="12" t="s">
        <v>345</v>
      </c>
      <c r="F16" s="12"/>
      <c r="G16" s="12"/>
      <c r="H16" s="12">
        <v>19.649999999999999</v>
      </c>
      <c r="I16" s="12">
        <v>4.3499999999999996</v>
      </c>
      <c r="J16" s="12">
        <v>19.45</v>
      </c>
      <c r="K16" s="12">
        <v>0.2</v>
      </c>
      <c r="L16" s="12">
        <v>68.11</v>
      </c>
      <c r="M16" s="12">
        <v>5</v>
      </c>
      <c r="N16" s="12">
        <v>0</v>
      </c>
      <c r="O16" s="12">
        <v>162</v>
      </c>
      <c r="P16" s="12">
        <v>1</v>
      </c>
      <c r="Q16" s="12">
        <v>0</v>
      </c>
      <c r="R16" s="12">
        <v>1</v>
      </c>
      <c r="S16" s="12">
        <v>182</v>
      </c>
      <c r="T16" s="12">
        <v>0</v>
      </c>
      <c r="U16">
        <f t="shared" si="3"/>
        <v>220.13000000000002</v>
      </c>
      <c r="V16">
        <f t="shared" si="0"/>
        <v>34404.619999999981</v>
      </c>
      <c r="W16">
        <f t="shared" si="2"/>
        <v>4618.7400000000016</v>
      </c>
      <c r="X16">
        <f t="shared" si="4"/>
        <v>16</v>
      </c>
      <c r="Y16">
        <f t="shared" si="1"/>
        <v>1</v>
      </c>
    </row>
    <row r="17" spans="1:25" ht="17.399999999999999" x14ac:dyDescent="0.3">
      <c r="A17" s="11">
        <v>45001</v>
      </c>
      <c r="B17" s="12">
        <v>251199</v>
      </c>
      <c r="C17" s="12" t="s">
        <v>343</v>
      </c>
      <c r="D17" s="12" t="s">
        <v>344</v>
      </c>
      <c r="E17" s="12" t="s">
        <v>345</v>
      </c>
      <c r="F17" s="12"/>
      <c r="G17" s="12"/>
      <c r="H17" s="12">
        <v>18.3</v>
      </c>
      <c r="I17" s="12">
        <v>5.7</v>
      </c>
      <c r="J17" s="12">
        <v>18.3</v>
      </c>
      <c r="K17" s="12">
        <v>0</v>
      </c>
      <c r="L17" s="12">
        <v>57.66</v>
      </c>
      <c r="M17" s="12">
        <v>5</v>
      </c>
      <c r="N17" s="12">
        <v>0</v>
      </c>
      <c r="O17" s="12">
        <v>141</v>
      </c>
      <c r="P17" s="12">
        <v>0</v>
      </c>
      <c r="Q17" s="12">
        <v>0</v>
      </c>
      <c r="R17" s="12">
        <v>0</v>
      </c>
      <c r="S17" s="12">
        <v>160</v>
      </c>
      <c r="T17" s="12">
        <v>0</v>
      </c>
      <c r="U17">
        <f t="shared" si="3"/>
        <v>238.43000000000004</v>
      </c>
      <c r="V17">
        <f t="shared" si="0"/>
        <v>34424.269999999982</v>
      </c>
      <c r="W17">
        <f t="shared" si="2"/>
        <v>4601.7400000000016</v>
      </c>
      <c r="X17">
        <f t="shared" si="4"/>
        <v>17</v>
      </c>
      <c r="Y17">
        <f t="shared" si="1"/>
        <v>1</v>
      </c>
    </row>
    <row r="18" spans="1:25" ht="17.399999999999999" x14ac:dyDescent="0.3">
      <c r="A18" s="11">
        <v>45002</v>
      </c>
      <c r="B18" s="12">
        <v>251199</v>
      </c>
      <c r="C18" s="12" t="s">
        <v>343</v>
      </c>
      <c r="D18" s="12" t="s">
        <v>344</v>
      </c>
      <c r="E18" s="12" t="s">
        <v>345</v>
      </c>
      <c r="F18" s="12"/>
      <c r="G18" s="12"/>
      <c r="H18" s="12">
        <v>19.02</v>
      </c>
      <c r="I18" s="12">
        <v>4.9800000000000004</v>
      </c>
      <c r="J18" s="12">
        <v>18.47</v>
      </c>
      <c r="K18" s="12">
        <v>0.55000000000000004</v>
      </c>
      <c r="L18" s="12">
        <v>54.09</v>
      </c>
      <c r="M18" s="12">
        <v>4</v>
      </c>
      <c r="N18" s="12">
        <v>0</v>
      </c>
      <c r="O18" s="12">
        <v>112</v>
      </c>
      <c r="P18" s="12">
        <v>0</v>
      </c>
      <c r="Q18" s="12">
        <v>0</v>
      </c>
      <c r="R18" s="12">
        <v>2</v>
      </c>
      <c r="S18" s="12">
        <v>121</v>
      </c>
      <c r="T18" s="12">
        <v>0</v>
      </c>
      <c r="U18">
        <f t="shared" si="3"/>
        <v>257.45000000000005</v>
      </c>
      <c r="V18">
        <f t="shared" si="0"/>
        <v>34442.569999999985</v>
      </c>
      <c r="W18">
        <f t="shared" si="2"/>
        <v>4588.7200000000012</v>
      </c>
      <c r="X18">
        <f t="shared" si="4"/>
        <v>18</v>
      </c>
      <c r="Y18">
        <f t="shared" si="1"/>
        <v>1</v>
      </c>
    </row>
    <row r="19" spans="1:25" ht="17.399999999999999" x14ac:dyDescent="0.3">
      <c r="A19" s="11">
        <v>45003</v>
      </c>
      <c r="B19" s="12">
        <v>251199</v>
      </c>
      <c r="C19" s="12" t="s">
        <v>343</v>
      </c>
      <c r="D19" s="12" t="s">
        <v>344</v>
      </c>
      <c r="E19" s="12" t="s">
        <v>345</v>
      </c>
      <c r="F19" s="12"/>
      <c r="G19" s="12"/>
      <c r="H19" s="12">
        <v>18.52</v>
      </c>
      <c r="I19" s="12">
        <v>5.48</v>
      </c>
      <c r="J19" s="12">
        <v>18.22</v>
      </c>
      <c r="K19" s="12">
        <v>0.3</v>
      </c>
      <c r="L19" s="12">
        <v>55.26</v>
      </c>
      <c r="M19" s="12">
        <v>4</v>
      </c>
      <c r="N19" s="12">
        <v>0</v>
      </c>
      <c r="O19" s="12">
        <v>69</v>
      </c>
      <c r="P19" s="12">
        <v>2</v>
      </c>
      <c r="Q19" s="12">
        <v>1</v>
      </c>
      <c r="R19" s="12">
        <v>0</v>
      </c>
      <c r="S19" s="12">
        <v>79</v>
      </c>
      <c r="T19" s="12">
        <v>0</v>
      </c>
      <c r="U19">
        <f t="shared" si="3"/>
        <v>275.97000000000003</v>
      </c>
      <c r="V19">
        <f t="shared" si="0"/>
        <v>34461.589999999982</v>
      </c>
      <c r="W19">
        <f t="shared" si="2"/>
        <v>4578.8400000000011</v>
      </c>
      <c r="X19">
        <f t="shared" si="4"/>
        <v>19</v>
      </c>
      <c r="Y19">
        <f t="shared" si="1"/>
        <v>1</v>
      </c>
    </row>
    <row r="20" spans="1:25" ht="17.399999999999999" x14ac:dyDescent="0.3">
      <c r="A20" s="11">
        <v>45004</v>
      </c>
      <c r="B20" s="12">
        <v>251199</v>
      </c>
      <c r="C20" s="12" t="s">
        <v>343</v>
      </c>
      <c r="D20" s="12" t="s">
        <v>344</v>
      </c>
      <c r="E20" s="12" t="s">
        <v>345</v>
      </c>
      <c r="F20" s="12"/>
      <c r="G20" s="12"/>
      <c r="H20" s="12">
        <v>14.12</v>
      </c>
      <c r="I20" s="12">
        <v>9.8800000000000008</v>
      </c>
      <c r="J20" s="12">
        <v>12.72</v>
      </c>
      <c r="K20" s="12">
        <v>1.4</v>
      </c>
      <c r="L20" s="12">
        <v>41.02</v>
      </c>
      <c r="M20" s="12">
        <v>4</v>
      </c>
      <c r="N20" s="12">
        <v>0</v>
      </c>
      <c r="O20" s="12">
        <v>77</v>
      </c>
      <c r="P20" s="12">
        <v>0</v>
      </c>
      <c r="Q20" s="12">
        <v>0</v>
      </c>
      <c r="R20" s="12">
        <v>5</v>
      </c>
      <c r="S20" s="12">
        <v>86</v>
      </c>
      <c r="T20" s="12">
        <v>0</v>
      </c>
      <c r="U20">
        <f t="shared" si="3"/>
        <v>290.09000000000003</v>
      </c>
      <c r="V20">
        <f t="shared" si="0"/>
        <v>34480.109999999979</v>
      </c>
      <c r="W20">
        <f t="shared" si="2"/>
        <v>4578.7400000000007</v>
      </c>
      <c r="X20">
        <f t="shared" si="4"/>
        <v>20</v>
      </c>
      <c r="Y20">
        <f t="shared" si="1"/>
        <v>1</v>
      </c>
    </row>
    <row r="21" spans="1:25" ht="17.399999999999999" x14ac:dyDescent="0.3">
      <c r="A21" s="11">
        <v>45005</v>
      </c>
      <c r="B21" s="12">
        <v>251199</v>
      </c>
      <c r="C21" s="12" t="s">
        <v>343</v>
      </c>
      <c r="D21" s="12" t="s">
        <v>344</v>
      </c>
      <c r="E21" s="12" t="s">
        <v>345</v>
      </c>
      <c r="F21" s="12"/>
      <c r="G21" s="12"/>
      <c r="H21" s="12">
        <v>14.27</v>
      </c>
      <c r="I21" s="12">
        <v>9.73</v>
      </c>
      <c r="J21" s="12">
        <v>14.22</v>
      </c>
      <c r="K21" s="12">
        <v>0.05</v>
      </c>
      <c r="L21" s="12">
        <v>55.18</v>
      </c>
      <c r="M21" s="12">
        <v>5</v>
      </c>
      <c r="N21" s="12">
        <v>0</v>
      </c>
      <c r="O21" s="12">
        <v>188</v>
      </c>
      <c r="P21" s="12">
        <v>2</v>
      </c>
      <c r="Q21" s="12">
        <v>0</v>
      </c>
      <c r="R21" s="12">
        <v>1</v>
      </c>
      <c r="S21" s="12">
        <v>220</v>
      </c>
      <c r="T21" s="12">
        <v>0</v>
      </c>
      <c r="U21">
        <f t="shared" si="3"/>
        <v>304.36</v>
      </c>
      <c r="V21">
        <f t="shared" si="0"/>
        <v>34494.229999999981</v>
      </c>
      <c r="W21">
        <f t="shared" si="2"/>
        <v>4570.8700000000008</v>
      </c>
      <c r="X21">
        <f t="shared" si="4"/>
        <v>21</v>
      </c>
      <c r="Y21">
        <f t="shared" si="1"/>
        <v>1</v>
      </c>
    </row>
    <row r="22" spans="1:25" ht="17.399999999999999" x14ac:dyDescent="0.3">
      <c r="A22" s="11">
        <v>45006</v>
      </c>
      <c r="B22" s="12">
        <v>251199</v>
      </c>
      <c r="C22" s="12" t="s">
        <v>343</v>
      </c>
      <c r="D22" s="12" t="s">
        <v>344</v>
      </c>
      <c r="E22" s="12" t="s">
        <v>345</v>
      </c>
      <c r="F22" s="12"/>
      <c r="G22" s="12"/>
      <c r="H22" s="12">
        <v>20.02</v>
      </c>
      <c r="I22" s="12">
        <v>3.98</v>
      </c>
      <c r="J22" s="12">
        <v>19.87</v>
      </c>
      <c r="K22" s="12">
        <v>0.15</v>
      </c>
      <c r="L22" s="12">
        <v>65.13</v>
      </c>
      <c r="M22" s="12">
        <v>4</v>
      </c>
      <c r="N22" s="12">
        <v>0</v>
      </c>
      <c r="O22" s="12">
        <v>108</v>
      </c>
      <c r="P22" s="12">
        <v>2</v>
      </c>
      <c r="Q22" s="12">
        <v>0</v>
      </c>
      <c r="R22" s="12">
        <v>2</v>
      </c>
      <c r="S22" s="12">
        <v>125</v>
      </c>
      <c r="T22" s="12">
        <v>0</v>
      </c>
      <c r="U22">
        <f t="shared" si="3"/>
        <v>324.38</v>
      </c>
      <c r="V22">
        <f t="shared" si="0"/>
        <v>34508.499999999978</v>
      </c>
      <c r="W22">
        <f t="shared" si="2"/>
        <v>4551.0400000000009</v>
      </c>
      <c r="X22">
        <f t="shared" si="4"/>
        <v>22</v>
      </c>
      <c r="Y22">
        <f t="shared" si="1"/>
        <v>1</v>
      </c>
    </row>
    <row r="23" spans="1:25" ht="17.399999999999999" x14ac:dyDescent="0.3">
      <c r="A23" s="11">
        <v>45007</v>
      </c>
      <c r="B23" s="12">
        <v>251199</v>
      </c>
      <c r="C23" s="12" t="s">
        <v>343</v>
      </c>
      <c r="D23" s="12" t="s">
        <v>344</v>
      </c>
      <c r="E23" s="12" t="s">
        <v>345</v>
      </c>
      <c r="F23" s="12"/>
      <c r="G23" s="12"/>
      <c r="H23" s="12">
        <v>20.27</v>
      </c>
      <c r="I23" s="12">
        <v>3.73</v>
      </c>
      <c r="J23" s="12">
        <v>19.22</v>
      </c>
      <c r="K23" s="12">
        <v>1.05</v>
      </c>
      <c r="L23" s="12">
        <v>53.9</v>
      </c>
      <c r="M23" s="12">
        <v>4</v>
      </c>
      <c r="N23" s="12">
        <v>0</v>
      </c>
      <c r="O23" s="12">
        <v>114</v>
      </c>
      <c r="P23" s="12">
        <v>0</v>
      </c>
      <c r="Q23" s="12">
        <v>0</v>
      </c>
      <c r="R23" s="12">
        <v>2</v>
      </c>
      <c r="S23" s="12">
        <v>123</v>
      </c>
      <c r="T23" s="12">
        <v>0</v>
      </c>
      <c r="U23">
        <f t="shared" si="3"/>
        <v>344.65</v>
      </c>
      <c r="V23">
        <f t="shared" si="0"/>
        <v>34528.519999999975</v>
      </c>
      <c r="W23">
        <f t="shared" si="2"/>
        <v>4541.3100000000013</v>
      </c>
      <c r="X23">
        <f t="shared" si="4"/>
        <v>23</v>
      </c>
      <c r="Y23">
        <f t="shared" si="1"/>
        <v>1</v>
      </c>
    </row>
    <row r="24" spans="1:25" ht="17.399999999999999" x14ac:dyDescent="0.3">
      <c r="A24" s="11">
        <v>45008</v>
      </c>
      <c r="B24" s="12">
        <v>251199</v>
      </c>
      <c r="C24" s="12" t="s">
        <v>343</v>
      </c>
      <c r="D24" s="12" t="s">
        <v>344</v>
      </c>
      <c r="E24" s="12" t="s">
        <v>345</v>
      </c>
      <c r="F24" s="12"/>
      <c r="G24" s="12"/>
      <c r="H24" s="12">
        <v>21.95</v>
      </c>
      <c r="I24" s="12">
        <v>2.0499999999999998</v>
      </c>
      <c r="J24" s="12">
        <v>21.6</v>
      </c>
      <c r="K24" s="12">
        <v>0.35</v>
      </c>
      <c r="L24" s="12">
        <v>74.08</v>
      </c>
      <c r="M24" s="12">
        <v>5</v>
      </c>
      <c r="N24" s="12">
        <v>0</v>
      </c>
      <c r="O24" s="12">
        <v>258</v>
      </c>
      <c r="P24" s="12">
        <v>1</v>
      </c>
      <c r="Q24" s="12">
        <v>1</v>
      </c>
      <c r="R24" s="12">
        <v>2</v>
      </c>
      <c r="S24" s="12">
        <v>296</v>
      </c>
      <c r="T24" s="12">
        <v>0</v>
      </c>
      <c r="U24">
        <f t="shared" si="3"/>
        <v>366.59999999999997</v>
      </c>
      <c r="V24">
        <f t="shared" si="0"/>
        <v>34548.789999999972</v>
      </c>
      <c r="W24">
        <f t="shared" si="2"/>
        <v>4536.4300000000012</v>
      </c>
      <c r="X24">
        <f t="shared" si="4"/>
        <v>24</v>
      </c>
      <c r="Y24">
        <f t="shared" si="1"/>
        <v>1</v>
      </c>
    </row>
    <row r="25" spans="1:25" ht="17.399999999999999" x14ac:dyDescent="0.3">
      <c r="A25" s="11">
        <v>45009</v>
      </c>
      <c r="B25" s="12">
        <v>251199</v>
      </c>
      <c r="C25" s="12" t="s">
        <v>343</v>
      </c>
      <c r="D25" s="12" t="s">
        <v>344</v>
      </c>
      <c r="E25" s="12" t="s">
        <v>345</v>
      </c>
      <c r="F25" s="12"/>
      <c r="G25" s="12"/>
      <c r="H25" s="12">
        <v>21.37</v>
      </c>
      <c r="I25" s="12">
        <v>2.63</v>
      </c>
      <c r="J25" s="12">
        <v>20.82</v>
      </c>
      <c r="K25" s="12">
        <v>0.55000000000000004</v>
      </c>
      <c r="L25" s="12">
        <v>77.599999999999994</v>
      </c>
      <c r="M25" s="12">
        <v>6</v>
      </c>
      <c r="N25" s="12">
        <v>0</v>
      </c>
      <c r="O25" s="12">
        <v>345</v>
      </c>
      <c r="P25" s="12">
        <v>1</v>
      </c>
      <c r="Q25" s="12">
        <v>4</v>
      </c>
      <c r="R25" s="12">
        <v>3</v>
      </c>
      <c r="S25" s="12">
        <v>401</v>
      </c>
      <c r="T25" s="12">
        <v>1</v>
      </c>
      <c r="U25">
        <f t="shared" si="3"/>
        <v>387.96999999999997</v>
      </c>
      <c r="V25">
        <f t="shared" si="0"/>
        <v>34570.739999999969</v>
      </c>
      <c r="W25">
        <f t="shared" si="2"/>
        <v>4525.380000000001</v>
      </c>
      <c r="X25">
        <f t="shared" si="4"/>
        <v>25</v>
      </c>
      <c r="Y25">
        <f t="shared" si="1"/>
        <v>1</v>
      </c>
    </row>
    <row r="26" spans="1:25" ht="17.399999999999999" x14ac:dyDescent="0.3">
      <c r="A26" s="11">
        <v>45010</v>
      </c>
      <c r="B26" s="12">
        <v>251199</v>
      </c>
      <c r="C26" s="12" t="s">
        <v>343</v>
      </c>
      <c r="D26" s="12" t="s">
        <v>344</v>
      </c>
      <c r="E26" s="12" t="s">
        <v>345</v>
      </c>
      <c r="F26" s="12"/>
      <c r="G26" s="12"/>
      <c r="H26" s="12">
        <v>21.07</v>
      </c>
      <c r="I26" s="12">
        <v>2.93</v>
      </c>
      <c r="J26" s="12">
        <v>20.399999999999999</v>
      </c>
      <c r="K26" s="12">
        <v>0.67</v>
      </c>
      <c r="L26" s="12">
        <v>75.12</v>
      </c>
      <c r="M26" s="12">
        <v>5</v>
      </c>
      <c r="N26" s="12">
        <v>0</v>
      </c>
      <c r="O26" s="12">
        <v>206</v>
      </c>
      <c r="P26" s="12">
        <v>5</v>
      </c>
      <c r="Q26" s="12">
        <v>2</v>
      </c>
      <c r="R26" s="12">
        <v>5</v>
      </c>
      <c r="S26" s="12">
        <v>239</v>
      </c>
      <c r="T26" s="12">
        <v>1</v>
      </c>
      <c r="U26">
        <f t="shared" si="3"/>
        <v>409.03999999999996</v>
      </c>
      <c r="V26">
        <f t="shared" si="0"/>
        <v>34592.109999999971</v>
      </c>
      <c r="W26">
        <f t="shared" si="2"/>
        <v>4511.7000000000007</v>
      </c>
      <c r="X26">
        <f t="shared" si="4"/>
        <v>26</v>
      </c>
      <c r="Y26">
        <f t="shared" si="1"/>
        <v>1</v>
      </c>
    </row>
    <row r="27" spans="1:25" ht="17.399999999999999" x14ac:dyDescent="0.3">
      <c r="A27" s="11">
        <v>45011</v>
      </c>
      <c r="B27" s="12">
        <v>251199</v>
      </c>
      <c r="C27" s="12" t="s">
        <v>343</v>
      </c>
      <c r="D27" s="12" t="s">
        <v>344</v>
      </c>
      <c r="E27" s="12" t="s">
        <v>345</v>
      </c>
      <c r="F27" s="12"/>
      <c r="G27" s="12"/>
      <c r="H27" s="12">
        <v>15.35</v>
      </c>
      <c r="I27" s="12">
        <v>8.65</v>
      </c>
      <c r="J27" s="12">
        <v>14.37</v>
      </c>
      <c r="K27" s="12">
        <v>0.98</v>
      </c>
      <c r="L27" s="12">
        <v>39</v>
      </c>
      <c r="M27" s="12">
        <v>5</v>
      </c>
      <c r="N27" s="12">
        <v>0</v>
      </c>
      <c r="O27" s="12">
        <v>59</v>
      </c>
      <c r="P27" s="12">
        <v>1</v>
      </c>
      <c r="Q27" s="12">
        <v>0</v>
      </c>
      <c r="R27" s="12">
        <v>2</v>
      </c>
      <c r="S27" s="12">
        <v>74</v>
      </c>
      <c r="T27" s="12">
        <v>0</v>
      </c>
      <c r="U27">
        <f t="shared" si="3"/>
        <v>424.39</v>
      </c>
      <c r="V27">
        <f t="shared" si="0"/>
        <v>34613.179999999971</v>
      </c>
      <c r="W27">
        <f t="shared" si="2"/>
        <v>4511.7000000000007</v>
      </c>
      <c r="X27">
        <f t="shared" si="4"/>
        <v>27</v>
      </c>
      <c r="Y27">
        <f t="shared" si="1"/>
        <v>1</v>
      </c>
    </row>
    <row r="28" spans="1:25" ht="17.399999999999999" x14ac:dyDescent="0.3">
      <c r="A28" s="11">
        <v>45012</v>
      </c>
      <c r="B28" s="12">
        <v>251199</v>
      </c>
      <c r="C28" s="12" t="s">
        <v>343</v>
      </c>
      <c r="D28" s="12" t="s">
        <v>344</v>
      </c>
      <c r="E28" s="12" t="s">
        <v>345</v>
      </c>
      <c r="F28" s="12"/>
      <c r="G28" s="12"/>
      <c r="H28" s="12">
        <v>20.83</v>
      </c>
      <c r="I28" s="12">
        <v>3.17</v>
      </c>
      <c r="J28" s="12">
        <v>19.38</v>
      </c>
      <c r="K28" s="12">
        <v>1.45</v>
      </c>
      <c r="L28" s="12">
        <v>65.89</v>
      </c>
      <c r="M28" s="12">
        <v>5</v>
      </c>
      <c r="N28" s="12">
        <v>0</v>
      </c>
      <c r="O28" s="12">
        <v>197</v>
      </c>
      <c r="P28" s="12">
        <v>1</v>
      </c>
      <c r="Q28" s="12">
        <v>0</v>
      </c>
      <c r="R28" s="12">
        <v>7</v>
      </c>
      <c r="S28" s="12">
        <v>222</v>
      </c>
      <c r="T28" s="12">
        <v>1</v>
      </c>
      <c r="U28">
        <f t="shared" si="3"/>
        <v>445.21999999999997</v>
      </c>
      <c r="V28">
        <f t="shared" si="0"/>
        <v>34628.52999999997</v>
      </c>
      <c r="W28">
        <f t="shared" si="2"/>
        <v>4505.0800000000008</v>
      </c>
      <c r="X28">
        <f t="shared" si="4"/>
        <v>28</v>
      </c>
      <c r="Y28">
        <f t="shared" si="1"/>
        <v>1</v>
      </c>
    </row>
    <row r="29" spans="1:25" ht="17.399999999999999" x14ac:dyDescent="0.3">
      <c r="A29" s="11">
        <v>45013</v>
      </c>
      <c r="B29" s="12">
        <v>251199</v>
      </c>
      <c r="C29" s="12" t="s">
        <v>343</v>
      </c>
      <c r="D29" s="12" t="s">
        <v>344</v>
      </c>
      <c r="E29" s="12" t="s">
        <v>345</v>
      </c>
      <c r="F29" s="12"/>
      <c r="G29" s="12"/>
      <c r="H29" s="12">
        <v>18.75</v>
      </c>
      <c r="I29" s="12">
        <v>5.25</v>
      </c>
      <c r="J29" s="12">
        <v>17.829999999999998</v>
      </c>
      <c r="K29" s="12">
        <v>0.92</v>
      </c>
      <c r="L29" s="12">
        <v>53.86</v>
      </c>
      <c r="M29" s="12">
        <v>5</v>
      </c>
      <c r="N29" s="12">
        <v>0</v>
      </c>
      <c r="O29" s="12">
        <v>198</v>
      </c>
      <c r="P29" s="12">
        <v>0</v>
      </c>
      <c r="Q29" s="12">
        <v>0</v>
      </c>
      <c r="R29" s="12">
        <v>1</v>
      </c>
      <c r="S29" s="12">
        <v>220</v>
      </c>
      <c r="T29" s="12">
        <v>0</v>
      </c>
      <c r="U29">
        <f t="shared" si="3"/>
        <v>463.96999999999997</v>
      </c>
      <c r="V29">
        <f t="shared" si="0"/>
        <v>34649.359999999971</v>
      </c>
      <c r="W29">
        <f t="shared" si="2"/>
        <v>4494.7800000000007</v>
      </c>
      <c r="X29">
        <f t="shared" si="4"/>
        <v>29</v>
      </c>
      <c r="Y29">
        <f t="shared" si="1"/>
        <v>1</v>
      </c>
    </row>
    <row r="30" spans="1:25" ht="17.399999999999999" x14ac:dyDescent="0.3">
      <c r="A30" s="11">
        <v>45014</v>
      </c>
      <c r="B30" s="12">
        <v>251199</v>
      </c>
      <c r="C30" s="12" t="s">
        <v>343</v>
      </c>
      <c r="D30" s="12" t="s">
        <v>344</v>
      </c>
      <c r="E30" s="12" t="s">
        <v>345</v>
      </c>
      <c r="F30" s="12"/>
      <c r="G30" s="12"/>
      <c r="H30" s="12">
        <v>19.72</v>
      </c>
      <c r="I30" s="12">
        <v>4.28</v>
      </c>
      <c r="J30" s="12">
        <v>18.78</v>
      </c>
      <c r="K30" s="12">
        <v>0.93</v>
      </c>
      <c r="L30" s="12">
        <v>65.63</v>
      </c>
      <c r="M30" s="12">
        <v>5</v>
      </c>
      <c r="N30" s="12">
        <v>0</v>
      </c>
      <c r="O30" s="12">
        <v>224</v>
      </c>
      <c r="P30" s="12">
        <v>0</v>
      </c>
      <c r="Q30" s="12">
        <v>0</v>
      </c>
      <c r="R30" s="12">
        <v>4</v>
      </c>
      <c r="S30" s="12">
        <v>245</v>
      </c>
      <c r="T30" s="12">
        <v>0</v>
      </c>
      <c r="U30">
        <f t="shared" si="3"/>
        <v>483.68999999999994</v>
      </c>
      <c r="V30">
        <f t="shared" si="0"/>
        <v>34668.109999999971</v>
      </c>
      <c r="W30">
        <f t="shared" si="2"/>
        <v>4479.5600000000004</v>
      </c>
      <c r="X30">
        <f t="shared" si="4"/>
        <v>30</v>
      </c>
      <c r="Y30">
        <f t="shared" si="1"/>
        <v>1</v>
      </c>
    </row>
    <row r="31" spans="1:25" ht="17.399999999999999" x14ac:dyDescent="0.3">
      <c r="A31" s="11">
        <v>45015</v>
      </c>
      <c r="B31" s="12">
        <v>251199</v>
      </c>
      <c r="C31" s="12" t="s">
        <v>343</v>
      </c>
      <c r="D31" s="12" t="s">
        <v>344</v>
      </c>
      <c r="E31" s="12" t="s">
        <v>345</v>
      </c>
      <c r="F31" s="12"/>
      <c r="G31" s="12"/>
      <c r="H31" s="12">
        <v>16.57</v>
      </c>
      <c r="I31" s="12">
        <v>7.43</v>
      </c>
      <c r="J31" s="12">
        <v>15.57</v>
      </c>
      <c r="K31" s="12">
        <v>1</v>
      </c>
      <c r="L31" s="12">
        <v>58.19</v>
      </c>
      <c r="M31" s="12">
        <v>5</v>
      </c>
      <c r="N31" s="12">
        <v>0</v>
      </c>
      <c r="O31" s="12">
        <v>129</v>
      </c>
      <c r="P31" s="12">
        <v>3</v>
      </c>
      <c r="Q31" s="12">
        <v>0</v>
      </c>
      <c r="R31" s="12">
        <v>3</v>
      </c>
      <c r="S31" s="12">
        <v>146</v>
      </c>
      <c r="T31" s="12">
        <v>0</v>
      </c>
      <c r="U31">
        <f t="shared" si="3"/>
        <v>500.25999999999993</v>
      </c>
      <c r="V31">
        <f t="shared" si="0"/>
        <v>34687.829999999973</v>
      </c>
      <c r="W31">
        <f t="shared" si="2"/>
        <v>4465.2400000000007</v>
      </c>
      <c r="X31">
        <f t="shared" si="4"/>
        <v>31</v>
      </c>
      <c r="Y31">
        <f t="shared" si="1"/>
        <v>1</v>
      </c>
    </row>
    <row r="32" spans="1:25" ht="17.399999999999999" x14ac:dyDescent="0.3">
      <c r="A32" s="11">
        <v>45016</v>
      </c>
      <c r="B32" s="12">
        <v>251199</v>
      </c>
      <c r="C32" s="12" t="s">
        <v>343</v>
      </c>
      <c r="D32" s="12" t="s">
        <v>344</v>
      </c>
      <c r="E32" s="12" t="s">
        <v>345</v>
      </c>
      <c r="F32" s="12"/>
      <c r="G32" s="12"/>
      <c r="H32" s="12">
        <v>19.43</v>
      </c>
      <c r="I32" s="12">
        <v>4.57</v>
      </c>
      <c r="J32" s="12">
        <v>18.87</v>
      </c>
      <c r="K32" s="12">
        <v>0.56999999999999995</v>
      </c>
      <c r="L32" s="12">
        <v>76.19</v>
      </c>
      <c r="M32" s="12">
        <v>5</v>
      </c>
      <c r="N32" s="12">
        <v>0</v>
      </c>
      <c r="O32" s="12">
        <v>229</v>
      </c>
      <c r="P32" s="12">
        <v>3</v>
      </c>
      <c r="Q32" s="12">
        <v>0</v>
      </c>
      <c r="R32" s="12">
        <v>5</v>
      </c>
      <c r="S32" s="12">
        <v>262</v>
      </c>
      <c r="T32" s="12">
        <v>1</v>
      </c>
      <c r="U32">
        <f t="shared" si="3"/>
        <v>519.68999999999994</v>
      </c>
      <c r="V32">
        <f t="shared" si="0"/>
        <v>34704.399999999972</v>
      </c>
      <c r="W32">
        <f t="shared" si="2"/>
        <v>4447.2700000000004</v>
      </c>
      <c r="X32">
        <f t="shared" si="4"/>
        <v>32</v>
      </c>
      <c r="Y32">
        <f t="shared" si="1"/>
        <v>1</v>
      </c>
    </row>
    <row r="33" spans="1:25" ht="17.399999999999999" x14ac:dyDescent="0.3">
      <c r="A33" s="11">
        <v>45017</v>
      </c>
      <c r="B33" s="12">
        <v>251199</v>
      </c>
      <c r="C33" s="12" t="s">
        <v>343</v>
      </c>
      <c r="D33" s="12" t="s">
        <v>344</v>
      </c>
      <c r="E33" s="12" t="s">
        <v>345</v>
      </c>
      <c r="F33" s="12"/>
      <c r="G33" s="12"/>
      <c r="H33" s="12">
        <v>17.170000000000002</v>
      </c>
      <c r="I33" s="12">
        <v>6.83</v>
      </c>
      <c r="J33" s="12">
        <v>15.62</v>
      </c>
      <c r="K33" s="12">
        <v>1.55</v>
      </c>
      <c r="L33" s="12">
        <v>52.16</v>
      </c>
      <c r="M33" s="12">
        <v>5</v>
      </c>
      <c r="N33" s="12">
        <v>0</v>
      </c>
      <c r="O33" s="12">
        <v>174</v>
      </c>
      <c r="P33" s="12">
        <v>0</v>
      </c>
      <c r="Q33" s="12">
        <v>2</v>
      </c>
      <c r="R33" s="12">
        <v>7</v>
      </c>
      <c r="S33" s="12">
        <v>197</v>
      </c>
      <c r="T33" s="12">
        <v>0</v>
      </c>
      <c r="U33">
        <f t="shared" si="3"/>
        <v>536.8599999999999</v>
      </c>
      <c r="V33">
        <f t="shared" si="0"/>
        <v>34723.829999999973</v>
      </c>
      <c r="W33">
        <f t="shared" si="2"/>
        <v>4433.17</v>
      </c>
      <c r="X33">
        <f t="shared" si="4"/>
        <v>33</v>
      </c>
      <c r="Y33">
        <f t="shared" si="1"/>
        <v>1</v>
      </c>
    </row>
    <row r="34" spans="1:25" ht="17.399999999999999" x14ac:dyDescent="0.3">
      <c r="A34" s="11">
        <v>45018</v>
      </c>
      <c r="B34" s="12">
        <v>251199</v>
      </c>
      <c r="C34" s="12" t="s">
        <v>343</v>
      </c>
      <c r="D34" s="12" t="s">
        <v>344</v>
      </c>
      <c r="E34" s="12" t="s">
        <v>345</v>
      </c>
      <c r="F34" s="12"/>
      <c r="G34" s="12"/>
      <c r="H34" s="12">
        <v>17.05</v>
      </c>
      <c r="I34" s="12">
        <v>6.95</v>
      </c>
      <c r="J34" s="12">
        <v>16.28</v>
      </c>
      <c r="K34" s="12">
        <v>0.77</v>
      </c>
      <c r="L34" s="12">
        <v>58.34</v>
      </c>
      <c r="M34" s="12">
        <v>5</v>
      </c>
      <c r="N34" s="12">
        <v>0</v>
      </c>
      <c r="O34" s="12">
        <v>183</v>
      </c>
      <c r="P34" s="12">
        <v>0</v>
      </c>
      <c r="Q34" s="12">
        <v>0</v>
      </c>
      <c r="R34" s="12">
        <v>3</v>
      </c>
      <c r="S34" s="12">
        <v>209</v>
      </c>
      <c r="T34" s="12">
        <v>0</v>
      </c>
      <c r="U34">
        <f t="shared" si="3"/>
        <v>553.90999999999985</v>
      </c>
      <c r="V34">
        <f t="shared" si="0"/>
        <v>34740.999999999971</v>
      </c>
      <c r="W34">
        <f t="shared" si="2"/>
        <v>4429.3</v>
      </c>
      <c r="X34">
        <f t="shared" si="4"/>
        <v>34</v>
      </c>
      <c r="Y34">
        <f t="shared" si="1"/>
        <v>1</v>
      </c>
    </row>
    <row r="35" spans="1:25" ht="17.399999999999999" x14ac:dyDescent="0.3">
      <c r="A35" s="11">
        <v>45019</v>
      </c>
      <c r="B35" s="12">
        <v>251199</v>
      </c>
      <c r="C35" s="12" t="s">
        <v>343</v>
      </c>
      <c r="D35" s="12" t="s">
        <v>344</v>
      </c>
      <c r="E35" s="12" t="s">
        <v>345</v>
      </c>
      <c r="F35" s="12"/>
      <c r="G35" s="12"/>
      <c r="H35" s="12">
        <v>18.100000000000001</v>
      </c>
      <c r="I35" s="12">
        <v>5.9</v>
      </c>
      <c r="J35" s="12">
        <v>17.78</v>
      </c>
      <c r="K35" s="12">
        <v>0.32</v>
      </c>
      <c r="L35" s="12">
        <v>47.13</v>
      </c>
      <c r="M35" s="12">
        <v>4</v>
      </c>
      <c r="N35" s="12">
        <v>0</v>
      </c>
      <c r="O35" s="12">
        <v>120</v>
      </c>
      <c r="P35" s="12">
        <v>2</v>
      </c>
      <c r="Q35" s="12">
        <v>1</v>
      </c>
      <c r="R35" s="12">
        <v>0</v>
      </c>
      <c r="S35" s="12">
        <v>134</v>
      </c>
      <c r="T35" s="12">
        <v>0</v>
      </c>
      <c r="U35">
        <f t="shared" si="3"/>
        <v>572.00999999999988</v>
      </c>
      <c r="V35">
        <f t="shared" si="0"/>
        <v>34758.049999999974</v>
      </c>
      <c r="W35">
        <f t="shared" si="2"/>
        <v>4419.4800000000005</v>
      </c>
      <c r="X35">
        <f t="shared" si="4"/>
        <v>35</v>
      </c>
      <c r="Y35">
        <f t="shared" si="1"/>
        <v>1</v>
      </c>
    </row>
    <row r="36" spans="1:25" ht="17.399999999999999" x14ac:dyDescent="0.3">
      <c r="A36" s="11">
        <v>45020</v>
      </c>
      <c r="B36" s="12">
        <v>251199</v>
      </c>
      <c r="C36" s="12" t="s">
        <v>343</v>
      </c>
      <c r="D36" s="12" t="s">
        <v>344</v>
      </c>
      <c r="E36" s="12" t="s">
        <v>345</v>
      </c>
      <c r="F36" s="12"/>
      <c r="G36" s="12"/>
      <c r="H36" s="12">
        <v>17.399999999999999</v>
      </c>
      <c r="I36" s="12">
        <v>6.6</v>
      </c>
      <c r="J36" s="12">
        <v>17.32</v>
      </c>
      <c r="K36" s="12">
        <v>0.08</v>
      </c>
      <c r="L36" s="12">
        <v>58.47</v>
      </c>
      <c r="M36" s="12">
        <v>5</v>
      </c>
      <c r="N36" s="12">
        <v>0</v>
      </c>
      <c r="O36" s="12">
        <v>203</v>
      </c>
      <c r="P36" s="12">
        <v>2</v>
      </c>
      <c r="Q36" s="12">
        <v>0</v>
      </c>
      <c r="R36" s="12">
        <v>1</v>
      </c>
      <c r="S36" s="12">
        <v>228</v>
      </c>
      <c r="T36" s="12">
        <v>0</v>
      </c>
      <c r="U36">
        <f t="shared" si="3"/>
        <v>589.40999999999985</v>
      </c>
      <c r="V36">
        <f t="shared" si="0"/>
        <v>34776.149999999972</v>
      </c>
      <c r="W36">
        <f t="shared" si="2"/>
        <v>4418.5600000000004</v>
      </c>
      <c r="X36">
        <f t="shared" si="4"/>
        <v>36</v>
      </c>
      <c r="Y36">
        <f t="shared" si="1"/>
        <v>1</v>
      </c>
    </row>
    <row r="37" spans="1:25" ht="17.399999999999999" x14ac:dyDescent="0.3">
      <c r="A37" s="11">
        <v>45021</v>
      </c>
      <c r="B37" s="12">
        <v>251199</v>
      </c>
      <c r="C37" s="12" t="s">
        <v>343</v>
      </c>
      <c r="D37" s="12" t="s">
        <v>344</v>
      </c>
      <c r="E37" s="12" t="s">
        <v>345</v>
      </c>
      <c r="F37" s="12"/>
      <c r="G37" s="12"/>
      <c r="H37" s="12">
        <v>19.149999999999999</v>
      </c>
      <c r="I37" s="12">
        <v>4.8499999999999996</v>
      </c>
      <c r="J37" s="12">
        <v>17.98</v>
      </c>
      <c r="K37" s="12">
        <v>1.17</v>
      </c>
      <c r="L37" s="12">
        <v>66.44</v>
      </c>
      <c r="M37" s="12">
        <v>5</v>
      </c>
      <c r="N37" s="12">
        <v>0</v>
      </c>
      <c r="O37" s="12">
        <v>203</v>
      </c>
      <c r="P37" s="12">
        <v>6</v>
      </c>
      <c r="Q37" s="12">
        <v>0</v>
      </c>
      <c r="R37" s="12">
        <v>5</v>
      </c>
      <c r="S37" s="12">
        <v>225</v>
      </c>
      <c r="T37" s="12">
        <v>0</v>
      </c>
      <c r="U37">
        <f t="shared" si="3"/>
        <v>608.55999999999983</v>
      </c>
      <c r="V37">
        <f t="shared" si="0"/>
        <v>34793.549999999974</v>
      </c>
      <c r="W37">
        <f t="shared" si="2"/>
        <v>4410.6900000000005</v>
      </c>
      <c r="X37">
        <f t="shared" si="4"/>
        <v>37</v>
      </c>
      <c r="Y37">
        <f t="shared" si="1"/>
        <v>1</v>
      </c>
    </row>
    <row r="38" spans="1:25" ht="17.399999999999999" x14ac:dyDescent="0.3">
      <c r="A38" s="11">
        <v>45022</v>
      </c>
      <c r="B38" s="12">
        <v>251199</v>
      </c>
      <c r="C38" s="12" t="s">
        <v>343</v>
      </c>
      <c r="D38" s="12" t="s">
        <v>344</v>
      </c>
      <c r="E38" s="12" t="s">
        <v>345</v>
      </c>
      <c r="F38" s="12"/>
      <c r="G38" s="12"/>
      <c r="H38" s="12">
        <v>17.45</v>
      </c>
      <c r="I38" s="12">
        <v>6.55</v>
      </c>
      <c r="J38" s="12">
        <v>16.3</v>
      </c>
      <c r="K38" s="12">
        <v>1.1499999999999999</v>
      </c>
      <c r="L38" s="12">
        <v>50.85</v>
      </c>
      <c r="M38" s="12">
        <v>4</v>
      </c>
      <c r="N38" s="12">
        <v>0</v>
      </c>
      <c r="O38" s="12">
        <v>103</v>
      </c>
      <c r="P38" s="12">
        <v>1</v>
      </c>
      <c r="Q38" s="12">
        <v>0</v>
      </c>
      <c r="R38" s="12">
        <v>10</v>
      </c>
      <c r="S38" s="12">
        <v>117</v>
      </c>
      <c r="T38" s="12">
        <v>1</v>
      </c>
      <c r="U38">
        <f t="shared" si="3"/>
        <v>626.00999999999988</v>
      </c>
      <c r="V38">
        <f t="shared" si="0"/>
        <v>34812.699999999975</v>
      </c>
      <c r="W38">
        <f t="shared" si="2"/>
        <v>4389.2100000000009</v>
      </c>
      <c r="X38">
        <f t="shared" si="4"/>
        <v>38</v>
      </c>
      <c r="Y38">
        <f t="shared" si="1"/>
        <v>1</v>
      </c>
    </row>
    <row r="39" spans="1:25" ht="17.399999999999999" x14ac:dyDescent="0.3">
      <c r="A39" s="11">
        <v>45023</v>
      </c>
      <c r="B39" s="12">
        <v>251199</v>
      </c>
      <c r="C39" s="12" t="s">
        <v>343</v>
      </c>
      <c r="D39" s="12" t="s">
        <v>344</v>
      </c>
      <c r="E39" s="12" t="s">
        <v>345</v>
      </c>
      <c r="F39" s="12"/>
      <c r="G39" s="12"/>
      <c r="H39" s="12">
        <v>4.5999999999999996</v>
      </c>
      <c r="I39" s="12">
        <v>19.399999999999999</v>
      </c>
      <c r="J39" s="12">
        <v>4.5999999999999996</v>
      </c>
      <c r="K39" s="12">
        <v>0</v>
      </c>
      <c r="L39" s="12">
        <v>13.47</v>
      </c>
      <c r="M39" s="12">
        <v>5</v>
      </c>
      <c r="N39" s="12">
        <v>0</v>
      </c>
      <c r="O39" s="12">
        <v>18</v>
      </c>
      <c r="P39" s="12">
        <v>0</v>
      </c>
      <c r="Q39" s="12">
        <v>0</v>
      </c>
      <c r="R39" s="12">
        <v>0</v>
      </c>
      <c r="S39" s="12">
        <v>20</v>
      </c>
      <c r="T39" s="12">
        <v>0</v>
      </c>
      <c r="U39">
        <f t="shared" si="3"/>
        <v>630.6099999999999</v>
      </c>
      <c r="V39">
        <f t="shared" si="0"/>
        <v>34830.149999999972</v>
      </c>
      <c r="W39">
        <f t="shared" si="2"/>
        <v>4368.1800000000012</v>
      </c>
      <c r="X39">
        <f t="shared" si="4"/>
        <v>39</v>
      </c>
      <c r="Y39">
        <f t="shared" si="1"/>
        <v>1</v>
      </c>
    </row>
    <row r="40" spans="1:25" ht="17.399999999999999" x14ac:dyDescent="0.3">
      <c r="A40" s="11">
        <v>45024</v>
      </c>
      <c r="B40" s="12">
        <v>251199</v>
      </c>
      <c r="C40" s="12" t="s">
        <v>343</v>
      </c>
      <c r="D40" s="12" t="s">
        <v>344</v>
      </c>
      <c r="E40" s="12" t="s">
        <v>345</v>
      </c>
      <c r="F40" s="12"/>
      <c r="G40" s="12"/>
      <c r="H40" s="12">
        <v>11.38</v>
      </c>
      <c r="I40" s="12">
        <v>12.62</v>
      </c>
      <c r="J40" s="12">
        <v>10.52</v>
      </c>
      <c r="K40" s="12">
        <v>0.87</v>
      </c>
      <c r="L40" s="12">
        <v>25.26</v>
      </c>
      <c r="M40" s="12">
        <v>5</v>
      </c>
      <c r="N40" s="12">
        <v>0</v>
      </c>
      <c r="O40" s="12">
        <v>84</v>
      </c>
      <c r="P40" s="12">
        <v>0</v>
      </c>
      <c r="Q40" s="12">
        <v>0</v>
      </c>
      <c r="R40" s="12">
        <v>7</v>
      </c>
      <c r="S40" s="12">
        <v>96</v>
      </c>
      <c r="T40" s="12">
        <v>0</v>
      </c>
      <c r="U40">
        <f t="shared" si="3"/>
        <v>641.9899999999999</v>
      </c>
      <c r="V40">
        <f t="shared" si="0"/>
        <v>34834.749999999971</v>
      </c>
      <c r="W40">
        <f t="shared" si="2"/>
        <v>4349.7100000000009</v>
      </c>
      <c r="X40">
        <f t="shared" si="4"/>
        <v>40</v>
      </c>
      <c r="Y40">
        <f t="shared" si="1"/>
        <v>1</v>
      </c>
    </row>
    <row r="41" spans="1:25" ht="17.399999999999999" x14ac:dyDescent="0.3">
      <c r="A41" s="11">
        <v>45025</v>
      </c>
      <c r="B41" s="12">
        <v>251199</v>
      </c>
      <c r="C41" s="12" t="s">
        <v>343</v>
      </c>
      <c r="D41" s="12" t="s">
        <v>344</v>
      </c>
      <c r="E41" s="12" t="s">
        <v>345</v>
      </c>
      <c r="F41" s="12"/>
      <c r="G41" s="12"/>
      <c r="H41" s="12">
        <v>7.07</v>
      </c>
      <c r="I41" s="12">
        <v>16.93</v>
      </c>
      <c r="J41" s="12">
        <v>7.07</v>
      </c>
      <c r="K41" s="12">
        <v>0</v>
      </c>
      <c r="L41" s="12">
        <v>16.53</v>
      </c>
      <c r="M41" s="12">
        <v>4</v>
      </c>
      <c r="N41" s="12">
        <v>0</v>
      </c>
      <c r="O41" s="12">
        <v>21</v>
      </c>
      <c r="P41" s="12">
        <v>1</v>
      </c>
      <c r="Q41" s="12">
        <v>0</v>
      </c>
      <c r="R41" s="12">
        <v>0</v>
      </c>
      <c r="S41" s="12">
        <v>23</v>
      </c>
      <c r="T41" s="12">
        <v>0</v>
      </c>
      <c r="U41">
        <f t="shared" si="3"/>
        <v>649.05999999999995</v>
      </c>
      <c r="V41">
        <f t="shared" si="0"/>
        <v>34846.129999999968</v>
      </c>
      <c r="W41">
        <f t="shared" si="2"/>
        <v>4342.8400000000011</v>
      </c>
      <c r="X41">
        <f t="shared" si="4"/>
        <v>41</v>
      </c>
      <c r="Y41">
        <f t="shared" si="1"/>
        <v>1</v>
      </c>
    </row>
    <row r="42" spans="1:25" ht="17.399999999999999" x14ac:dyDescent="0.3">
      <c r="A42" s="11">
        <v>45026</v>
      </c>
      <c r="B42" s="12">
        <v>251199</v>
      </c>
      <c r="C42" s="12" t="s">
        <v>343</v>
      </c>
      <c r="D42" s="12" t="s">
        <v>344</v>
      </c>
      <c r="E42" s="12" t="s">
        <v>345</v>
      </c>
      <c r="F42" s="12"/>
      <c r="G42" s="12"/>
      <c r="H42" s="12">
        <v>19.73</v>
      </c>
      <c r="I42" s="12">
        <v>4.2699999999999996</v>
      </c>
      <c r="J42" s="12">
        <v>19.73</v>
      </c>
      <c r="K42" s="12">
        <v>0</v>
      </c>
      <c r="L42" s="12">
        <v>61.52</v>
      </c>
      <c r="M42" s="12">
        <v>5</v>
      </c>
      <c r="N42" s="12">
        <v>0</v>
      </c>
      <c r="O42" s="12">
        <v>170</v>
      </c>
      <c r="P42" s="12">
        <v>0</v>
      </c>
      <c r="Q42" s="12">
        <v>0</v>
      </c>
      <c r="R42" s="12">
        <v>1</v>
      </c>
      <c r="S42" s="12">
        <v>195</v>
      </c>
      <c r="T42" s="12">
        <v>0</v>
      </c>
      <c r="U42">
        <f t="shared" si="3"/>
        <v>668.79</v>
      </c>
      <c r="V42">
        <f t="shared" si="0"/>
        <v>34853.199999999968</v>
      </c>
      <c r="W42">
        <f t="shared" si="2"/>
        <v>4330.0600000000013</v>
      </c>
      <c r="X42">
        <f t="shared" si="4"/>
        <v>42</v>
      </c>
      <c r="Y42">
        <f t="shared" si="1"/>
        <v>1</v>
      </c>
    </row>
    <row r="43" spans="1:25" ht="17.399999999999999" x14ac:dyDescent="0.3">
      <c r="A43" s="11">
        <v>45027</v>
      </c>
      <c r="B43" s="12">
        <v>251199</v>
      </c>
      <c r="C43" s="12" t="s">
        <v>343</v>
      </c>
      <c r="D43" s="12" t="s">
        <v>344</v>
      </c>
      <c r="E43" s="12" t="s">
        <v>345</v>
      </c>
      <c r="F43" s="12"/>
      <c r="G43" s="12"/>
      <c r="H43" s="12">
        <v>19.37</v>
      </c>
      <c r="I43" s="12">
        <v>4.63</v>
      </c>
      <c r="J43" s="12">
        <v>19.37</v>
      </c>
      <c r="K43" s="12">
        <v>0</v>
      </c>
      <c r="L43" s="12">
        <v>45.91</v>
      </c>
      <c r="M43" s="12">
        <v>4</v>
      </c>
      <c r="N43" s="12">
        <v>0</v>
      </c>
      <c r="O43" s="12">
        <v>83</v>
      </c>
      <c r="P43" s="12">
        <v>0</v>
      </c>
      <c r="Q43" s="12">
        <v>0</v>
      </c>
      <c r="R43" s="12">
        <v>0</v>
      </c>
      <c r="S43" s="12">
        <v>93</v>
      </c>
      <c r="T43" s="12">
        <v>0</v>
      </c>
      <c r="U43">
        <f t="shared" si="3"/>
        <v>688.16</v>
      </c>
      <c r="V43">
        <f t="shared" si="0"/>
        <v>34872.929999999971</v>
      </c>
      <c r="W43">
        <f t="shared" si="2"/>
        <v>4316.1600000000017</v>
      </c>
      <c r="X43">
        <f t="shared" si="4"/>
        <v>43</v>
      </c>
      <c r="Y43">
        <f t="shared" si="1"/>
        <v>1</v>
      </c>
    </row>
    <row r="44" spans="1:25" ht="17.399999999999999" x14ac:dyDescent="0.3">
      <c r="A44" s="11">
        <v>45028</v>
      </c>
      <c r="B44" s="12">
        <v>251199</v>
      </c>
      <c r="C44" s="12" t="s">
        <v>343</v>
      </c>
      <c r="D44" s="12" t="s">
        <v>344</v>
      </c>
      <c r="E44" s="12" t="s">
        <v>345</v>
      </c>
      <c r="F44" s="12"/>
      <c r="G44" s="12"/>
      <c r="H44" s="12">
        <v>20.25</v>
      </c>
      <c r="I44" s="12">
        <v>3.75</v>
      </c>
      <c r="J44" s="12">
        <v>20.25</v>
      </c>
      <c r="K44" s="12">
        <v>0</v>
      </c>
      <c r="L44" s="12">
        <v>52.82</v>
      </c>
      <c r="M44" s="12">
        <v>4</v>
      </c>
      <c r="N44" s="12">
        <v>0</v>
      </c>
      <c r="O44" s="12">
        <v>112</v>
      </c>
      <c r="P44" s="12">
        <v>1</v>
      </c>
      <c r="Q44" s="12">
        <v>0</v>
      </c>
      <c r="R44" s="12">
        <v>0</v>
      </c>
      <c r="S44" s="12">
        <v>122</v>
      </c>
      <c r="T44" s="12">
        <v>0</v>
      </c>
      <c r="U44">
        <f t="shared" si="3"/>
        <v>708.41</v>
      </c>
      <c r="V44">
        <f t="shared" si="0"/>
        <v>34892.299999999974</v>
      </c>
      <c r="W44">
        <f t="shared" si="2"/>
        <v>4299.9600000000019</v>
      </c>
      <c r="X44">
        <f t="shared" si="4"/>
        <v>44</v>
      </c>
      <c r="Y44">
        <f t="shared" si="1"/>
        <v>1</v>
      </c>
    </row>
    <row r="45" spans="1:25" ht="17.399999999999999" x14ac:dyDescent="0.3">
      <c r="A45" s="11">
        <v>45029</v>
      </c>
      <c r="B45" s="12">
        <v>251199</v>
      </c>
      <c r="C45" s="12" t="s">
        <v>343</v>
      </c>
      <c r="D45" s="12" t="s">
        <v>344</v>
      </c>
      <c r="E45" s="12" t="s">
        <v>345</v>
      </c>
      <c r="F45" s="12"/>
      <c r="G45" s="12"/>
      <c r="H45" s="12">
        <v>17</v>
      </c>
      <c r="I45" s="12">
        <v>7</v>
      </c>
      <c r="J45" s="12">
        <v>17</v>
      </c>
      <c r="K45" s="12">
        <v>0</v>
      </c>
      <c r="L45" s="12">
        <v>58.69</v>
      </c>
      <c r="M45" s="12">
        <v>5</v>
      </c>
      <c r="N45" s="12">
        <v>0</v>
      </c>
      <c r="O45" s="12">
        <v>125</v>
      </c>
      <c r="P45" s="12">
        <v>5</v>
      </c>
      <c r="Q45" s="12">
        <v>0</v>
      </c>
      <c r="R45" s="12">
        <v>0</v>
      </c>
      <c r="S45" s="12">
        <v>141</v>
      </c>
      <c r="T45" s="12">
        <v>0</v>
      </c>
      <c r="U45">
        <f t="shared" si="3"/>
        <v>725.41</v>
      </c>
      <c r="V45">
        <f t="shared" si="0"/>
        <v>34912.549999999974</v>
      </c>
      <c r="W45">
        <f t="shared" si="2"/>
        <v>4282.2900000000018</v>
      </c>
      <c r="X45">
        <f t="shared" si="4"/>
        <v>45</v>
      </c>
      <c r="Y45">
        <f t="shared" si="1"/>
        <v>1</v>
      </c>
    </row>
    <row r="46" spans="1:25" ht="17.399999999999999" x14ac:dyDescent="0.3">
      <c r="A46" s="11">
        <v>45030</v>
      </c>
      <c r="B46" s="12">
        <v>251199</v>
      </c>
      <c r="C46" s="12" t="s">
        <v>343</v>
      </c>
      <c r="D46" s="12" t="s">
        <v>344</v>
      </c>
      <c r="E46" s="12" t="s">
        <v>345</v>
      </c>
      <c r="F46" s="12"/>
      <c r="G46" s="12"/>
      <c r="H46" s="12">
        <v>17.3</v>
      </c>
      <c r="I46" s="12">
        <v>6.7</v>
      </c>
      <c r="J46" s="12">
        <v>17.3</v>
      </c>
      <c r="K46" s="12">
        <v>0</v>
      </c>
      <c r="L46" s="12">
        <v>56.58</v>
      </c>
      <c r="M46" s="12">
        <v>4</v>
      </c>
      <c r="N46" s="12">
        <v>0</v>
      </c>
      <c r="O46" s="12">
        <v>123</v>
      </c>
      <c r="P46" s="12">
        <v>7</v>
      </c>
      <c r="Q46" s="12">
        <v>0</v>
      </c>
      <c r="R46" s="12">
        <v>0</v>
      </c>
      <c r="S46" s="12">
        <v>141</v>
      </c>
      <c r="T46" s="12">
        <v>0</v>
      </c>
      <c r="U46">
        <f t="shared" si="3"/>
        <v>742.70999999999992</v>
      </c>
      <c r="V46">
        <f t="shared" si="0"/>
        <v>34929.549999999974</v>
      </c>
      <c r="W46">
        <f t="shared" si="2"/>
        <v>4268.0700000000015</v>
      </c>
      <c r="X46">
        <f t="shared" si="4"/>
        <v>46</v>
      </c>
      <c r="Y46">
        <f t="shared" si="1"/>
        <v>1</v>
      </c>
    </row>
    <row r="47" spans="1:25" ht="17.399999999999999" x14ac:dyDescent="0.3">
      <c r="A47" s="11">
        <v>45031</v>
      </c>
      <c r="B47" s="12">
        <v>251199</v>
      </c>
      <c r="C47" s="12" t="s">
        <v>343</v>
      </c>
      <c r="D47" s="12" t="s">
        <v>344</v>
      </c>
      <c r="E47" s="12" t="s">
        <v>345</v>
      </c>
      <c r="F47" s="12"/>
      <c r="G47" s="12"/>
      <c r="H47" s="12">
        <v>12.3</v>
      </c>
      <c r="I47" s="12">
        <v>11.7</v>
      </c>
      <c r="J47" s="12">
        <v>12.3</v>
      </c>
      <c r="K47" s="12">
        <v>0</v>
      </c>
      <c r="L47" s="12">
        <v>39.15</v>
      </c>
      <c r="M47" s="12">
        <v>4</v>
      </c>
      <c r="N47" s="12">
        <v>0</v>
      </c>
      <c r="O47" s="12">
        <v>106</v>
      </c>
      <c r="P47" s="12">
        <v>0</v>
      </c>
      <c r="Q47" s="12">
        <v>0</v>
      </c>
      <c r="R47" s="12">
        <v>0</v>
      </c>
      <c r="S47" s="12">
        <v>117</v>
      </c>
      <c r="T47" s="12">
        <v>0</v>
      </c>
      <c r="U47">
        <f t="shared" si="3"/>
        <v>755.00999999999988</v>
      </c>
      <c r="V47">
        <f t="shared" si="0"/>
        <v>34946.849999999977</v>
      </c>
      <c r="W47">
        <f t="shared" si="2"/>
        <v>4259.0400000000018</v>
      </c>
      <c r="X47">
        <f t="shared" si="4"/>
        <v>47</v>
      </c>
      <c r="Y47">
        <f t="shared" si="1"/>
        <v>1</v>
      </c>
    </row>
    <row r="48" spans="1:25" ht="17.399999999999999" x14ac:dyDescent="0.3">
      <c r="A48" s="11">
        <v>45032</v>
      </c>
      <c r="B48" s="12">
        <v>251199</v>
      </c>
      <c r="C48" s="12" t="s">
        <v>343</v>
      </c>
      <c r="D48" s="12" t="s">
        <v>344</v>
      </c>
      <c r="E48" s="12" t="s">
        <v>345</v>
      </c>
      <c r="F48" s="12"/>
      <c r="G48" s="12"/>
      <c r="H48" s="12">
        <v>0.22</v>
      </c>
      <c r="I48" s="12">
        <v>23.78</v>
      </c>
      <c r="J48" s="12">
        <v>0.03</v>
      </c>
      <c r="K48" s="12">
        <v>0.18</v>
      </c>
      <c r="L48" s="12">
        <v>0</v>
      </c>
      <c r="M48" s="12">
        <v>0</v>
      </c>
      <c r="N48" s="12">
        <v>0</v>
      </c>
      <c r="O48" s="12">
        <v>0</v>
      </c>
      <c r="P48" s="12">
        <v>0</v>
      </c>
      <c r="Q48" s="12">
        <v>0</v>
      </c>
      <c r="R48" s="12">
        <v>0</v>
      </c>
      <c r="S48" s="12">
        <v>0</v>
      </c>
      <c r="T48" s="12">
        <v>0</v>
      </c>
      <c r="U48">
        <f t="shared" si="3"/>
        <v>755.2299999999999</v>
      </c>
      <c r="V48">
        <f t="shared" si="0"/>
        <v>34959.14999999998</v>
      </c>
      <c r="W48">
        <f t="shared" si="2"/>
        <v>4251.4200000000019</v>
      </c>
      <c r="X48">
        <f t="shared" si="4"/>
        <v>48</v>
      </c>
      <c r="Y48">
        <f t="shared" si="1"/>
        <v>1</v>
      </c>
    </row>
    <row r="49" spans="1:25" ht="17.399999999999999" x14ac:dyDescent="0.3">
      <c r="A49" s="11">
        <v>45033</v>
      </c>
      <c r="B49" s="12">
        <v>251199</v>
      </c>
      <c r="C49" s="12" t="s">
        <v>343</v>
      </c>
      <c r="D49" s="12" t="s">
        <v>344</v>
      </c>
      <c r="E49" s="12" t="s">
        <v>345</v>
      </c>
      <c r="F49" s="12"/>
      <c r="G49" s="12"/>
      <c r="H49" s="12">
        <v>0</v>
      </c>
      <c r="I49" s="12">
        <v>24</v>
      </c>
      <c r="J49" s="12">
        <v>0</v>
      </c>
      <c r="K49" s="12">
        <v>0</v>
      </c>
      <c r="L49" s="12">
        <v>0</v>
      </c>
      <c r="M49" s="12">
        <v>0</v>
      </c>
      <c r="N49" s="12">
        <v>0</v>
      </c>
      <c r="O49" s="12">
        <v>0</v>
      </c>
      <c r="P49" s="12">
        <v>0</v>
      </c>
      <c r="Q49" s="12">
        <v>0</v>
      </c>
      <c r="R49" s="12">
        <v>0</v>
      </c>
      <c r="S49" s="12">
        <v>0</v>
      </c>
      <c r="T49" s="12">
        <v>0</v>
      </c>
      <c r="U49">
        <f t="shared" si="3"/>
        <v>755.2299999999999</v>
      </c>
      <c r="V49">
        <f t="shared" si="0"/>
        <v>34959.369999999981</v>
      </c>
      <c r="W49">
        <f t="shared" si="2"/>
        <v>4239.2000000000016</v>
      </c>
      <c r="X49">
        <f t="shared" si="4"/>
        <v>49</v>
      </c>
      <c r="Y49">
        <f t="shared" si="1"/>
        <v>1</v>
      </c>
    </row>
    <row r="50" spans="1:25" ht="17.399999999999999" x14ac:dyDescent="0.3">
      <c r="A50" s="11">
        <v>45034</v>
      </c>
      <c r="B50" s="12">
        <v>251199</v>
      </c>
      <c r="C50" s="12" t="s">
        <v>343</v>
      </c>
      <c r="D50" s="12" t="s">
        <v>344</v>
      </c>
      <c r="E50" s="12" t="s">
        <v>345</v>
      </c>
      <c r="F50" s="12"/>
      <c r="G50" s="12"/>
      <c r="H50" s="12">
        <v>13.2</v>
      </c>
      <c r="I50" s="12">
        <v>10.8</v>
      </c>
      <c r="J50" s="12">
        <v>13.2</v>
      </c>
      <c r="K50" s="12">
        <v>0</v>
      </c>
      <c r="L50" s="12">
        <v>53.55</v>
      </c>
      <c r="M50" s="12">
        <v>5</v>
      </c>
      <c r="N50" s="12">
        <v>0</v>
      </c>
      <c r="O50" s="12">
        <v>128</v>
      </c>
      <c r="P50" s="12">
        <v>5</v>
      </c>
      <c r="Q50" s="12">
        <v>0</v>
      </c>
      <c r="R50" s="12">
        <v>0</v>
      </c>
      <c r="S50" s="12">
        <v>149</v>
      </c>
      <c r="T50" s="12">
        <v>0</v>
      </c>
      <c r="U50">
        <f t="shared" si="3"/>
        <v>768.43</v>
      </c>
      <c r="V50">
        <f t="shared" si="0"/>
        <v>34959.369999999981</v>
      </c>
      <c r="W50">
        <f t="shared" si="2"/>
        <v>4227.7200000000021</v>
      </c>
      <c r="X50">
        <f t="shared" si="4"/>
        <v>50</v>
      </c>
      <c r="Y50">
        <f t="shared" si="1"/>
        <v>1</v>
      </c>
    </row>
    <row r="51" spans="1:25" ht="17.399999999999999" x14ac:dyDescent="0.3">
      <c r="A51" s="11">
        <v>45035</v>
      </c>
      <c r="B51" s="12">
        <v>251199</v>
      </c>
      <c r="C51" s="12" t="s">
        <v>343</v>
      </c>
      <c r="D51" s="12" t="s">
        <v>344</v>
      </c>
      <c r="E51" s="12" t="s">
        <v>345</v>
      </c>
      <c r="F51" s="12"/>
      <c r="G51" s="12"/>
      <c r="H51" s="12">
        <v>22.32</v>
      </c>
      <c r="I51" s="12">
        <v>1.68</v>
      </c>
      <c r="J51" s="12">
        <v>22.32</v>
      </c>
      <c r="K51" s="12">
        <v>0</v>
      </c>
      <c r="L51" s="12">
        <v>84.94</v>
      </c>
      <c r="M51" s="12">
        <v>4</v>
      </c>
      <c r="N51" s="12">
        <v>0</v>
      </c>
      <c r="O51" s="12">
        <v>121</v>
      </c>
      <c r="P51" s="12">
        <v>2</v>
      </c>
      <c r="Q51" s="12">
        <v>1</v>
      </c>
      <c r="R51" s="12">
        <v>0</v>
      </c>
      <c r="S51" s="12">
        <v>145</v>
      </c>
      <c r="T51" s="12">
        <v>0</v>
      </c>
      <c r="U51">
        <f t="shared" si="3"/>
        <v>790.75</v>
      </c>
      <c r="V51">
        <f t="shared" si="0"/>
        <v>34972.569999999978</v>
      </c>
      <c r="W51">
        <f t="shared" si="2"/>
        <v>4210.9200000000019</v>
      </c>
      <c r="X51">
        <f t="shared" si="4"/>
        <v>51</v>
      </c>
      <c r="Y51">
        <f t="shared" si="1"/>
        <v>1</v>
      </c>
    </row>
    <row r="52" spans="1:25" ht="17.399999999999999" x14ac:dyDescent="0.3">
      <c r="A52" s="11">
        <v>45036</v>
      </c>
      <c r="B52" s="12">
        <v>251199</v>
      </c>
      <c r="C52" s="12" t="s">
        <v>343</v>
      </c>
      <c r="D52" s="12" t="s">
        <v>344</v>
      </c>
      <c r="E52" s="12" t="s">
        <v>345</v>
      </c>
      <c r="F52" s="12"/>
      <c r="G52" s="12"/>
      <c r="H52" s="12">
        <v>22.37</v>
      </c>
      <c r="I52" s="12">
        <v>1.63</v>
      </c>
      <c r="J52" s="12">
        <v>22.37</v>
      </c>
      <c r="K52" s="12">
        <v>0</v>
      </c>
      <c r="L52" s="12">
        <v>83.19</v>
      </c>
      <c r="M52" s="12">
        <v>4</v>
      </c>
      <c r="N52" s="12">
        <v>0</v>
      </c>
      <c r="O52" s="12">
        <v>137</v>
      </c>
      <c r="P52" s="12">
        <v>2</v>
      </c>
      <c r="Q52" s="12">
        <v>0</v>
      </c>
      <c r="R52" s="12">
        <v>0</v>
      </c>
      <c r="S52" s="12">
        <v>164</v>
      </c>
      <c r="T52" s="12">
        <v>0</v>
      </c>
      <c r="U52">
        <f t="shared" si="3"/>
        <v>813.12</v>
      </c>
      <c r="V52">
        <f t="shared" si="0"/>
        <v>34994.889999999978</v>
      </c>
      <c r="W52">
        <f t="shared" si="2"/>
        <v>4199.7400000000016</v>
      </c>
      <c r="X52">
        <f t="shared" si="4"/>
        <v>52</v>
      </c>
      <c r="Y52">
        <f t="shared" si="1"/>
        <v>1</v>
      </c>
    </row>
    <row r="53" spans="1:25" ht="17.399999999999999" x14ac:dyDescent="0.3">
      <c r="A53" s="11">
        <v>45037</v>
      </c>
      <c r="B53" s="12">
        <v>251199</v>
      </c>
      <c r="C53" s="12" t="s">
        <v>343</v>
      </c>
      <c r="D53" s="12" t="s">
        <v>344</v>
      </c>
      <c r="E53" s="12" t="s">
        <v>345</v>
      </c>
      <c r="F53" s="12"/>
      <c r="G53" s="12"/>
      <c r="H53" s="12">
        <v>20.78</v>
      </c>
      <c r="I53" s="12">
        <v>3.22</v>
      </c>
      <c r="J53" s="12">
        <v>20.78</v>
      </c>
      <c r="K53" s="12">
        <v>0</v>
      </c>
      <c r="L53" s="12">
        <v>70.36</v>
      </c>
      <c r="M53" s="12">
        <v>4</v>
      </c>
      <c r="N53" s="12">
        <v>0</v>
      </c>
      <c r="O53" s="12">
        <v>177</v>
      </c>
      <c r="P53" s="12">
        <v>6</v>
      </c>
      <c r="Q53" s="12">
        <v>1</v>
      </c>
      <c r="R53" s="12">
        <v>0</v>
      </c>
      <c r="S53" s="12">
        <v>195</v>
      </c>
      <c r="T53" s="12">
        <v>0</v>
      </c>
      <c r="U53">
        <f t="shared" si="3"/>
        <v>833.9</v>
      </c>
      <c r="V53">
        <f t="shared" si="0"/>
        <v>35017.25999999998</v>
      </c>
      <c r="W53">
        <f t="shared" si="2"/>
        <v>4188.8600000000015</v>
      </c>
      <c r="X53">
        <f t="shared" si="4"/>
        <v>53</v>
      </c>
      <c r="Y53">
        <f t="shared" si="1"/>
        <v>1</v>
      </c>
    </row>
    <row r="54" spans="1:25" ht="17.399999999999999" x14ac:dyDescent="0.3">
      <c r="A54" s="11">
        <v>45038</v>
      </c>
      <c r="B54" s="12">
        <v>251199</v>
      </c>
      <c r="C54" s="12" t="s">
        <v>343</v>
      </c>
      <c r="D54" s="12" t="s">
        <v>344</v>
      </c>
      <c r="E54" s="12" t="s">
        <v>345</v>
      </c>
      <c r="F54" s="12"/>
      <c r="G54" s="12"/>
      <c r="H54" s="12">
        <v>19.97</v>
      </c>
      <c r="I54" s="12">
        <v>4.03</v>
      </c>
      <c r="J54" s="12">
        <v>19.97</v>
      </c>
      <c r="K54" s="12">
        <v>0</v>
      </c>
      <c r="L54" s="12">
        <v>72.67</v>
      </c>
      <c r="M54" s="12">
        <v>4</v>
      </c>
      <c r="N54" s="12">
        <v>0</v>
      </c>
      <c r="O54" s="12">
        <v>246</v>
      </c>
      <c r="P54" s="12">
        <v>16</v>
      </c>
      <c r="Q54" s="12">
        <v>2</v>
      </c>
      <c r="R54" s="12">
        <v>1</v>
      </c>
      <c r="S54" s="12">
        <v>269</v>
      </c>
      <c r="T54" s="12">
        <v>0</v>
      </c>
      <c r="U54">
        <f t="shared" si="3"/>
        <v>853.87</v>
      </c>
      <c r="V54">
        <f t="shared" si="0"/>
        <v>35038.039999999979</v>
      </c>
      <c r="W54">
        <f t="shared" si="2"/>
        <v>4188.6800000000012</v>
      </c>
      <c r="X54">
        <f t="shared" si="4"/>
        <v>54</v>
      </c>
      <c r="Y54">
        <f t="shared" si="1"/>
        <v>1</v>
      </c>
    </row>
    <row r="55" spans="1:25" ht="17.399999999999999" x14ac:dyDescent="0.3">
      <c r="A55" s="11">
        <v>45039</v>
      </c>
      <c r="B55" s="12">
        <v>251199</v>
      </c>
      <c r="C55" s="12" t="s">
        <v>343</v>
      </c>
      <c r="D55" s="12" t="s">
        <v>344</v>
      </c>
      <c r="E55" s="12" t="s">
        <v>345</v>
      </c>
      <c r="F55" s="12"/>
      <c r="G55" s="12"/>
      <c r="H55" s="12">
        <v>16.47</v>
      </c>
      <c r="I55" s="12">
        <v>7.53</v>
      </c>
      <c r="J55" s="12">
        <v>16.47</v>
      </c>
      <c r="K55" s="12">
        <v>0</v>
      </c>
      <c r="L55" s="12">
        <v>55.41</v>
      </c>
      <c r="M55" s="12">
        <v>5</v>
      </c>
      <c r="N55" s="12">
        <v>0</v>
      </c>
      <c r="O55" s="12">
        <v>129</v>
      </c>
      <c r="P55" s="12">
        <v>4</v>
      </c>
      <c r="Q55" s="12">
        <v>0</v>
      </c>
      <c r="R55" s="12">
        <v>0</v>
      </c>
      <c r="S55" s="12">
        <v>148</v>
      </c>
      <c r="T55" s="12">
        <v>0</v>
      </c>
      <c r="U55">
        <f t="shared" si="3"/>
        <v>870.34</v>
      </c>
      <c r="V55">
        <f t="shared" si="0"/>
        <v>35058.00999999998</v>
      </c>
      <c r="W55">
        <f t="shared" si="2"/>
        <v>4188.6800000000012</v>
      </c>
      <c r="X55">
        <f t="shared" si="4"/>
        <v>55</v>
      </c>
      <c r="Y55">
        <f t="shared" si="1"/>
        <v>1</v>
      </c>
    </row>
    <row r="56" spans="1:25" ht="17.399999999999999" x14ac:dyDescent="0.3">
      <c r="A56" s="11">
        <v>45040</v>
      </c>
      <c r="B56" s="12">
        <v>251199</v>
      </c>
      <c r="C56" s="12" t="s">
        <v>343</v>
      </c>
      <c r="D56" s="12" t="s">
        <v>344</v>
      </c>
      <c r="E56" s="12" t="s">
        <v>345</v>
      </c>
      <c r="F56" s="12"/>
      <c r="G56" s="12"/>
      <c r="H56" s="12">
        <v>20.95</v>
      </c>
      <c r="I56" s="12">
        <v>3.05</v>
      </c>
      <c r="J56" s="12">
        <v>20.95</v>
      </c>
      <c r="K56" s="12">
        <v>0</v>
      </c>
      <c r="L56" s="12">
        <v>71.48</v>
      </c>
      <c r="M56" s="12">
        <v>5</v>
      </c>
      <c r="N56" s="12">
        <v>0</v>
      </c>
      <c r="O56" s="12">
        <v>188</v>
      </c>
      <c r="P56" s="12">
        <v>1</v>
      </c>
      <c r="Q56" s="12">
        <v>0</v>
      </c>
      <c r="R56" s="12">
        <v>0</v>
      </c>
      <c r="S56" s="12">
        <v>219</v>
      </c>
      <c r="T56" s="12">
        <v>0</v>
      </c>
      <c r="U56">
        <f t="shared" si="3"/>
        <v>891.29000000000008</v>
      </c>
      <c r="V56">
        <f t="shared" si="0"/>
        <v>35074.479999999981</v>
      </c>
      <c r="W56">
        <f t="shared" si="2"/>
        <v>4186.6000000000013</v>
      </c>
      <c r="X56">
        <f t="shared" si="4"/>
        <v>56</v>
      </c>
      <c r="Y56">
        <f t="shared" si="1"/>
        <v>1</v>
      </c>
    </row>
    <row r="57" spans="1:25" ht="17.399999999999999" x14ac:dyDescent="0.3">
      <c r="A57" s="11">
        <v>45041</v>
      </c>
      <c r="B57" s="12">
        <v>251199</v>
      </c>
      <c r="C57" s="12" t="s">
        <v>343</v>
      </c>
      <c r="D57" s="12" t="s">
        <v>344</v>
      </c>
      <c r="E57" s="12" t="s">
        <v>345</v>
      </c>
      <c r="F57" s="12"/>
      <c r="G57" s="12"/>
      <c r="H57" s="12">
        <v>20.03</v>
      </c>
      <c r="I57" s="12">
        <v>3.97</v>
      </c>
      <c r="J57" s="12">
        <v>20.03</v>
      </c>
      <c r="K57" s="12">
        <v>0</v>
      </c>
      <c r="L57" s="12">
        <v>72.790000000000006</v>
      </c>
      <c r="M57" s="12">
        <v>5</v>
      </c>
      <c r="N57" s="12">
        <v>0</v>
      </c>
      <c r="O57" s="12">
        <v>212</v>
      </c>
      <c r="P57" s="12">
        <v>4</v>
      </c>
      <c r="Q57" s="12">
        <v>1</v>
      </c>
      <c r="R57" s="12">
        <v>0</v>
      </c>
      <c r="S57" s="12">
        <v>242</v>
      </c>
      <c r="T57" s="12">
        <v>0</v>
      </c>
      <c r="U57">
        <f t="shared" si="3"/>
        <v>911.32</v>
      </c>
      <c r="V57">
        <f t="shared" si="0"/>
        <v>35095.429999999978</v>
      </c>
      <c r="W57">
        <f t="shared" si="2"/>
        <v>4186.6000000000013</v>
      </c>
      <c r="X57">
        <f t="shared" si="4"/>
        <v>57</v>
      </c>
      <c r="Y57">
        <f t="shared" si="1"/>
        <v>1</v>
      </c>
    </row>
    <row r="58" spans="1:25" ht="17.399999999999999" x14ac:dyDescent="0.3">
      <c r="A58" s="11">
        <v>45042</v>
      </c>
      <c r="B58" s="12">
        <v>251199</v>
      </c>
      <c r="C58" s="12" t="s">
        <v>343</v>
      </c>
      <c r="D58" s="12" t="s">
        <v>344</v>
      </c>
      <c r="E58" s="12" t="s">
        <v>345</v>
      </c>
      <c r="F58" s="12"/>
      <c r="G58" s="12"/>
      <c r="H58" s="12">
        <v>16.78</v>
      </c>
      <c r="I58" s="12">
        <v>7.22</v>
      </c>
      <c r="J58" s="12">
        <v>16.78</v>
      </c>
      <c r="K58" s="12">
        <v>0</v>
      </c>
      <c r="L58" s="12">
        <v>52.22</v>
      </c>
      <c r="M58" s="12">
        <v>4</v>
      </c>
      <c r="N58" s="12">
        <v>0</v>
      </c>
      <c r="O58" s="12">
        <v>104</v>
      </c>
      <c r="P58" s="12">
        <v>3</v>
      </c>
      <c r="Q58" s="12">
        <v>1</v>
      </c>
      <c r="R58" s="12">
        <v>0</v>
      </c>
      <c r="S58" s="12">
        <v>127</v>
      </c>
      <c r="T58" s="12">
        <v>0</v>
      </c>
      <c r="U58">
        <f t="shared" si="3"/>
        <v>928.1</v>
      </c>
      <c r="V58">
        <f t="shared" si="0"/>
        <v>35115.459999999977</v>
      </c>
      <c r="W58">
        <f t="shared" si="2"/>
        <v>4186.5700000000015</v>
      </c>
      <c r="X58">
        <f t="shared" si="4"/>
        <v>58</v>
      </c>
      <c r="Y58">
        <f t="shared" si="1"/>
        <v>1</v>
      </c>
    </row>
    <row r="59" spans="1:25" ht="17.399999999999999" x14ac:dyDescent="0.3">
      <c r="A59" s="11">
        <v>45043</v>
      </c>
      <c r="B59" s="12">
        <v>251199</v>
      </c>
      <c r="C59" s="12" t="s">
        <v>343</v>
      </c>
      <c r="D59" s="12" t="s">
        <v>344</v>
      </c>
      <c r="E59" s="12" t="s">
        <v>345</v>
      </c>
      <c r="F59" s="12"/>
      <c r="G59" s="12"/>
      <c r="H59" s="12">
        <v>21.45</v>
      </c>
      <c r="I59" s="12">
        <v>2.5499999999999998</v>
      </c>
      <c r="J59" s="12">
        <v>21.45</v>
      </c>
      <c r="K59" s="12">
        <v>0</v>
      </c>
      <c r="L59" s="12">
        <v>57.67</v>
      </c>
      <c r="M59" s="12">
        <v>4</v>
      </c>
      <c r="N59" s="12">
        <v>0</v>
      </c>
      <c r="O59" s="12">
        <v>86</v>
      </c>
      <c r="P59" s="12">
        <v>1</v>
      </c>
      <c r="Q59" s="12">
        <v>1</v>
      </c>
      <c r="R59" s="12">
        <v>1</v>
      </c>
      <c r="S59" s="12">
        <v>99</v>
      </c>
      <c r="T59" s="12">
        <v>0</v>
      </c>
      <c r="U59">
        <f t="shared" si="3"/>
        <v>949.55000000000007</v>
      </c>
      <c r="V59">
        <f t="shared" si="0"/>
        <v>35132.239999999976</v>
      </c>
      <c r="W59">
        <f t="shared" si="2"/>
        <v>4186.5700000000015</v>
      </c>
      <c r="X59">
        <f t="shared" si="4"/>
        <v>59</v>
      </c>
      <c r="Y59">
        <f t="shared" si="1"/>
        <v>1</v>
      </c>
    </row>
    <row r="60" spans="1:25" ht="17.399999999999999" x14ac:dyDescent="0.3">
      <c r="A60" s="11">
        <v>45044</v>
      </c>
      <c r="B60" s="12">
        <v>251199</v>
      </c>
      <c r="C60" s="12" t="s">
        <v>343</v>
      </c>
      <c r="D60" s="12" t="s">
        <v>344</v>
      </c>
      <c r="E60" s="12" t="s">
        <v>345</v>
      </c>
      <c r="F60" s="12"/>
      <c r="G60" s="12"/>
      <c r="H60" s="12">
        <v>21.12</v>
      </c>
      <c r="I60" s="12">
        <v>2.88</v>
      </c>
      <c r="J60" s="12">
        <v>21.12</v>
      </c>
      <c r="K60" s="12">
        <v>0</v>
      </c>
      <c r="L60" s="12">
        <v>61.69</v>
      </c>
      <c r="M60" s="12">
        <v>4</v>
      </c>
      <c r="N60" s="12">
        <v>0</v>
      </c>
      <c r="O60" s="12">
        <v>93</v>
      </c>
      <c r="P60" s="12">
        <v>2</v>
      </c>
      <c r="Q60" s="12">
        <v>2</v>
      </c>
      <c r="R60" s="12">
        <v>0</v>
      </c>
      <c r="S60" s="12">
        <v>96</v>
      </c>
      <c r="T60" s="12">
        <v>0</v>
      </c>
      <c r="U60">
        <f t="shared" si="3"/>
        <v>970.67000000000007</v>
      </c>
      <c r="V60">
        <f t="shared" si="0"/>
        <v>35153.689999999973</v>
      </c>
      <c r="W60">
        <f t="shared" si="2"/>
        <v>4177.1400000000012</v>
      </c>
      <c r="X60">
        <f t="shared" si="4"/>
        <v>60</v>
      </c>
      <c r="Y60">
        <f t="shared" si="1"/>
        <v>1</v>
      </c>
    </row>
    <row r="61" spans="1:25" ht="17.399999999999999" x14ac:dyDescent="0.3">
      <c r="A61" s="11">
        <v>45045</v>
      </c>
      <c r="B61" s="12">
        <v>251199</v>
      </c>
      <c r="C61" s="12" t="s">
        <v>343</v>
      </c>
      <c r="D61" s="12" t="s">
        <v>344</v>
      </c>
      <c r="E61" s="12" t="s">
        <v>345</v>
      </c>
      <c r="F61" s="12"/>
      <c r="G61" s="12"/>
      <c r="H61" s="12">
        <v>16.28</v>
      </c>
      <c r="I61" s="12">
        <v>7.72</v>
      </c>
      <c r="J61" s="12">
        <v>16.170000000000002</v>
      </c>
      <c r="K61" s="12">
        <v>0.12</v>
      </c>
      <c r="L61" s="12">
        <v>54.09</v>
      </c>
      <c r="M61" s="12">
        <v>4</v>
      </c>
      <c r="N61" s="12">
        <v>0</v>
      </c>
      <c r="O61" s="12">
        <v>90</v>
      </c>
      <c r="P61" s="12">
        <v>2</v>
      </c>
      <c r="Q61" s="12">
        <v>0</v>
      </c>
      <c r="R61" s="12">
        <v>0</v>
      </c>
      <c r="S61" s="12">
        <v>99</v>
      </c>
      <c r="T61" s="12">
        <v>0</v>
      </c>
      <c r="U61">
        <f t="shared" si="3"/>
        <v>986.95</v>
      </c>
      <c r="V61">
        <f t="shared" si="0"/>
        <v>35174.809999999976</v>
      </c>
      <c r="W61">
        <f t="shared" si="2"/>
        <v>4161.0700000000015</v>
      </c>
      <c r="X61">
        <f t="shared" si="4"/>
        <v>61</v>
      </c>
      <c r="Y61">
        <f t="shared" si="1"/>
        <v>1</v>
      </c>
    </row>
    <row r="62" spans="1:25" ht="17.399999999999999" x14ac:dyDescent="0.3">
      <c r="A62" s="11">
        <v>45046</v>
      </c>
      <c r="B62" s="12">
        <v>251199</v>
      </c>
      <c r="C62" s="12" t="s">
        <v>343</v>
      </c>
      <c r="D62" s="12" t="s">
        <v>344</v>
      </c>
      <c r="E62" s="12" t="s">
        <v>345</v>
      </c>
      <c r="F62" s="12"/>
      <c r="G62" s="12"/>
      <c r="H62" s="12">
        <v>20.079999999999998</v>
      </c>
      <c r="I62" s="12">
        <v>3.92</v>
      </c>
      <c r="J62" s="12">
        <v>19.78</v>
      </c>
      <c r="K62" s="12">
        <v>0.3</v>
      </c>
      <c r="L62" s="12">
        <v>68.3</v>
      </c>
      <c r="M62" s="12">
        <v>5</v>
      </c>
      <c r="N62" s="12">
        <v>0</v>
      </c>
      <c r="O62" s="12">
        <v>125</v>
      </c>
      <c r="P62" s="12">
        <v>2</v>
      </c>
      <c r="Q62" s="12">
        <v>0</v>
      </c>
      <c r="R62" s="12">
        <v>0</v>
      </c>
      <c r="S62" s="12">
        <v>135</v>
      </c>
      <c r="T62" s="12">
        <v>0</v>
      </c>
      <c r="U62">
        <f t="shared" si="3"/>
        <v>1007.0300000000001</v>
      </c>
      <c r="V62">
        <f t="shared" si="0"/>
        <v>35191.089999999975</v>
      </c>
      <c r="W62">
        <f t="shared" si="2"/>
        <v>4151.2000000000016</v>
      </c>
      <c r="X62">
        <f t="shared" si="4"/>
        <v>62</v>
      </c>
      <c r="Y62">
        <f t="shared" si="1"/>
        <v>1</v>
      </c>
    </row>
    <row r="63" spans="1:25" ht="17.399999999999999" x14ac:dyDescent="0.3">
      <c r="A63" s="11">
        <v>45047</v>
      </c>
      <c r="B63" s="12">
        <v>251199</v>
      </c>
      <c r="C63" s="12" t="s">
        <v>343</v>
      </c>
      <c r="D63" s="12" t="s">
        <v>344</v>
      </c>
      <c r="E63" s="12" t="s">
        <v>345</v>
      </c>
      <c r="F63" s="12"/>
      <c r="G63" s="12"/>
      <c r="H63" s="12">
        <v>12.85</v>
      </c>
      <c r="I63" s="12">
        <v>11.15</v>
      </c>
      <c r="J63" s="12">
        <v>12.82</v>
      </c>
      <c r="K63" s="12">
        <v>0.03</v>
      </c>
      <c r="L63" s="12">
        <v>61.69</v>
      </c>
      <c r="M63" s="12">
        <v>7</v>
      </c>
      <c r="N63" s="12">
        <v>0</v>
      </c>
      <c r="O63" s="12">
        <v>275</v>
      </c>
      <c r="P63" s="12">
        <v>3</v>
      </c>
      <c r="Q63" s="12">
        <v>0</v>
      </c>
      <c r="R63" s="12">
        <v>0</v>
      </c>
      <c r="S63" s="12">
        <v>365</v>
      </c>
      <c r="T63" s="12">
        <v>0</v>
      </c>
      <c r="U63">
        <f t="shared" si="3"/>
        <v>1019.8800000000001</v>
      </c>
      <c r="V63">
        <f t="shared" si="0"/>
        <v>35211.169999999976</v>
      </c>
      <c r="W63">
        <f t="shared" si="2"/>
        <v>4140.5200000000013</v>
      </c>
      <c r="X63">
        <f t="shared" si="4"/>
        <v>63</v>
      </c>
      <c r="Y63">
        <f t="shared" si="1"/>
        <v>1</v>
      </c>
    </row>
    <row r="64" spans="1:25" ht="17.399999999999999" x14ac:dyDescent="0.3">
      <c r="A64" s="11">
        <v>45048</v>
      </c>
      <c r="B64" s="12">
        <v>251199</v>
      </c>
      <c r="C64" s="12" t="s">
        <v>343</v>
      </c>
      <c r="D64" s="12" t="s">
        <v>344</v>
      </c>
      <c r="E64" s="12" t="s">
        <v>345</v>
      </c>
      <c r="F64" s="12"/>
      <c r="G64" s="12"/>
      <c r="H64" s="12">
        <v>18.52</v>
      </c>
      <c r="I64" s="12">
        <v>5.48</v>
      </c>
      <c r="J64" s="12">
        <v>18.07</v>
      </c>
      <c r="K64" s="12">
        <v>0.45</v>
      </c>
      <c r="L64" s="12">
        <v>76.709999999999994</v>
      </c>
      <c r="M64" s="12">
        <v>6</v>
      </c>
      <c r="N64" s="12">
        <v>0</v>
      </c>
      <c r="O64" s="12">
        <v>256</v>
      </c>
      <c r="P64" s="12">
        <v>11</v>
      </c>
      <c r="Q64" s="12">
        <v>5</v>
      </c>
      <c r="R64" s="12">
        <v>3</v>
      </c>
      <c r="S64" s="12">
        <v>314</v>
      </c>
      <c r="T64" s="12">
        <v>0</v>
      </c>
      <c r="U64">
        <f t="shared" si="3"/>
        <v>1038.4000000000001</v>
      </c>
      <c r="V64">
        <f t="shared" si="0"/>
        <v>35224.019999999975</v>
      </c>
      <c r="W64">
        <f t="shared" si="2"/>
        <v>4129.3900000000012</v>
      </c>
      <c r="X64">
        <f t="shared" si="4"/>
        <v>64</v>
      </c>
      <c r="Y64">
        <f t="shared" si="1"/>
        <v>1</v>
      </c>
    </row>
    <row r="65" spans="1:25" ht="17.399999999999999" x14ac:dyDescent="0.3">
      <c r="A65" s="11">
        <v>45049</v>
      </c>
      <c r="B65" s="12">
        <v>251199</v>
      </c>
      <c r="C65" s="12" t="s">
        <v>343</v>
      </c>
      <c r="D65" s="12" t="s">
        <v>344</v>
      </c>
      <c r="E65" s="12" t="s">
        <v>345</v>
      </c>
      <c r="F65" s="12"/>
      <c r="G65" s="12"/>
      <c r="H65" s="12">
        <v>21.07</v>
      </c>
      <c r="I65" s="12">
        <v>2.93</v>
      </c>
      <c r="J65" s="12">
        <v>21</v>
      </c>
      <c r="K65" s="12">
        <v>7.0000000000000007E-2</v>
      </c>
      <c r="L65" s="12">
        <v>74.09</v>
      </c>
      <c r="M65" s="12">
        <v>4</v>
      </c>
      <c r="N65" s="12">
        <v>0</v>
      </c>
      <c r="O65" s="12">
        <v>183</v>
      </c>
      <c r="P65" s="12">
        <v>31</v>
      </c>
      <c r="Q65" s="12">
        <v>0</v>
      </c>
      <c r="R65" s="12">
        <v>2</v>
      </c>
      <c r="S65" s="12">
        <v>209</v>
      </c>
      <c r="T65" s="12">
        <v>0</v>
      </c>
      <c r="U65">
        <f t="shared" si="3"/>
        <v>1059.47</v>
      </c>
      <c r="V65">
        <f t="shared" si="0"/>
        <v>35242.539999999972</v>
      </c>
      <c r="W65">
        <f t="shared" si="2"/>
        <v>4109.5200000000013</v>
      </c>
      <c r="X65">
        <f t="shared" si="4"/>
        <v>65</v>
      </c>
      <c r="Y65">
        <f t="shared" si="1"/>
        <v>1</v>
      </c>
    </row>
    <row r="66" spans="1:25" ht="17.399999999999999" x14ac:dyDescent="0.3">
      <c r="A66" s="11">
        <v>45050</v>
      </c>
      <c r="B66" s="12">
        <v>251199</v>
      </c>
      <c r="C66" s="12" t="s">
        <v>343</v>
      </c>
      <c r="D66" s="12" t="s">
        <v>344</v>
      </c>
      <c r="E66" s="12" t="s">
        <v>345</v>
      </c>
      <c r="F66" s="12"/>
      <c r="G66" s="12"/>
      <c r="H66" s="12">
        <v>18.53</v>
      </c>
      <c r="I66" s="12">
        <v>5.47</v>
      </c>
      <c r="J66" s="12">
        <v>18.5</v>
      </c>
      <c r="K66" s="12">
        <v>0.03</v>
      </c>
      <c r="L66" s="12">
        <v>62.29</v>
      </c>
      <c r="M66" s="12">
        <v>4</v>
      </c>
      <c r="N66" s="12">
        <v>0</v>
      </c>
      <c r="O66" s="12">
        <v>137</v>
      </c>
      <c r="P66" s="12">
        <v>11</v>
      </c>
      <c r="Q66" s="12">
        <v>1</v>
      </c>
      <c r="R66" s="12">
        <v>0</v>
      </c>
      <c r="S66" s="12">
        <v>155</v>
      </c>
      <c r="T66" s="12">
        <v>0</v>
      </c>
      <c r="U66">
        <f t="shared" si="3"/>
        <v>1078</v>
      </c>
      <c r="V66">
        <f t="shared" ref="V66:V129" si="5">V67-H66</f>
        <v>35263.609999999971</v>
      </c>
      <c r="W66">
        <f t="shared" si="2"/>
        <v>4088.9900000000011</v>
      </c>
      <c r="X66">
        <f t="shared" si="4"/>
        <v>66</v>
      </c>
      <c r="Y66">
        <f t="shared" ref="Y66:Y129" si="6">A66-A65</f>
        <v>1</v>
      </c>
    </row>
    <row r="67" spans="1:25" ht="17.399999999999999" x14ac:dyDescent="0.3">
      <c r="A67" s="11">
        <v>45051</v>
      </c>
      <c r="B67" s="12">
        <v>251199</v>
      </c>
      <c r="C67" s="12" t="s">
        <v>343</v>
      </c>
      <c r="D67" s="12" t="s">
        <v>344</v>
      </c>
      <c r="E67" s="12" t="s">
        <v>345</v>
      </c>
      <c r="F67" s="12"/>
      <c r="G67" s="12"/>
      <c r="H67" s="12">
        <v>20.88</v>
      </c>
      <c r="I67" s="12">
        <v>3.12</v>
      </c>
      <c r="J67" s="12">
        <v>20.88</v>
      </c>
      <c r="K67" s="12">
        <v>0</v>
      </c>
      <c r="L67" s="12">
        <v>69.45</v>
      </c>
      <c r="M67" s="12">
        <v>4</v>
      </c>
      <c r="N67" s="12">
        <v>0</v>
      </c>
      <c r="O67" s="12">
        <v>135</v>
      </c>
      <c r="P67" s="12">
        <v>26</v>
      </c>
      <c r="Q67" s="12">
        <v>1</v>
      </c>
      <c r="R67" s="12">
        <v>0</v>
      </c>
      <c r="S67" s="12">
        <v>153</v>
      </c>
      <c r="T67" s="12">
        <v>0</v>
      </c>
      <c r="U67">
        <f t="shared" si="3"/>
        <v>1098.8800000000001</v>
      </c>
      <c r="V67">
        <f t="shared" si="5"/>
        <v>35282.13999999997</v>
      </c>
      <c r="W67">
        <f t="shared" ref="W67:W130" si="7">LARGE($U$2:$U$350,X67-1)</f>
        <v>4069.5900000000011</v>
      </c>
      <c r="X67">
        <f t="shared" si="4"/>
        <v>67</v>
      </c>
      <c r="Y67">
        <f t="shared" si="6"/>
        <v>1</v>
      </c>
    </row>
    <row r="68" spans="1:25" ht="17.399999999999999" x14ac:dyDescent="0.3">
      <c r="A68" s="11">
        <v>45052</v>
      </c>
      <c r="B68" s="12">
        <v>251199</v>
      </c>
      <c r="C68" s="12" t="s">
        <v>343</v>
      </c>
      <c r="D68" s="12" t="s">
        <v>344</v>
      </c>
      <c r="E68" s="12" t="s">
        <v>345</v>
      </c>
      <c r="F68" s="12"/>
      <c r="G68" s="12"/>
      <c r="H68" s="12">
        <v>18.28</v>
      </c>
      <c r="I68" s="12">
        <v>5.72</v>
      </c>
      <c r="J68" s="12">
        <v>18.25</v>
      </c>
      <c r="K68" s="12">
        <v>0.03</v>
      </c>
      <c r="L68" s="12">
        <v>56.42</v>
      </c>
      <c r="M68" s="12">
        <v>4</v>
      </c>
      <c r="N68" s="12">
        <v>0</v>
      </c>
      <c r="O68" s="12">
        <v>102</v>
      </c>
      <c r="P68" s="12">
        <v>7</v>
      </c>
      <c r="Q68" s="12">
        <v>4</v>
      </c>
      <c r="R68" s="12">
        <v>1</v>
      </c>
      <c r="S68" s="12">
        <v>120</v>
      </c>
      <c r="T68" s="12">
        <v>0</v>
      </c>
      <c r="U68">
        <f t="shared" ref="U68:U131" si="8">H68+U67</f>
        <v>1117.1600000000001</v>
      </c>
      <c r="V68">
        <f t="shared" si="5"/>
        <v>35303.019999999968</v>
      </c>
      <c r="W68">
        <f t="shared" si="7"/>
        <v>4052.3400000000011</v>
      </c>
      <c r="X68">
        <f t="shared" ref="X68:X131" si="9">X67+1</f>
        <v>68</v>
      </c>
      <c r="Y68">
        <f t="shared" si="6"/>
        <v>1</v>
      </c>
    </row>
    <row r="69" spans="1:25" ht="17.399999999999999" x14ac:dyDescent="0.3">
      <c r="A69" s="11">
        <v>45053</v>
      </c>
      <c r="B69" s="12">
        <v>251199</v>
      </c>
      <c r="C69" s="12" t="s">
        <v>343</v>
      </c>
      <c r="D69" s="12" t="s">
        <v>344</v>
      </c>
      <c r="E69" s="12" t="s">
        <v>345</v>
      </c>
      <c r="F69" s="12"/>
      <c r="G69" s="12"/>
      <c r="H69" s="12">
        <v>15.37</v>
      </c>
      <c r="I69" s="12">
        <v>8.6300000000000008</v>
      </c>
      <c r="J69" s="12">
        <v>14.32</v>
      </c>
      <c r="K69" s="12">
        <v>1.05</v>
      </c>
      <c r="L69" s="12">
        <v>43.95</v>
      </c>
      <c r="M69" s="12">
        <v>5</v>
      </c>
      <c r="N69" s="12">
        <v>0</v>
      </c>
      <c r="O69" s="12">
        <v>69</v>
      </c>
      <c r="P69" s="12">
        <v>13</v>
      </c>
      <c r="Q69" s="12">
        <v>0</v>
      </c>
      <c r="R69" s="12">
        <v>3</v>
      </c>
      <c r="S69" s="12">
        <v>79</v>
      </c>
      <c r="T69" s="12">
        <v>0</v>
      </c>
      <c r="U69">
        <f t="shared" si="8"/>
        <v>1132.53</v>
      </c>
      <c r="V69">
        <f t="shared" si="5"/>
        <v>35321.299999999967</v>
      </c>
      <c r="W69">
        <f t="shared" si="7"/>
        <v>4040.1600000000012</v>
      </c>
      <c r="X69">
        <f t="shared" si="9"/>
        <v>69</v>
      </c>
      <c r="Y69">
        <f t="shared" si="6"/>
        <v>1</v>
      </c>
    </row>
    <row r="70" spans="1:25" ht="17.399999999999999" x14ac:dyDescent="0.3">
      <c r="A70" s="11">
        <v>45054</v>
      </c>
      <c r="B70" s="12">
        <v>251199</v>
      </c>
      <c r="C70" s="12" t="s">
        <v>343</v>
      </c>
      <c r="D70" s="12" t="s">
        <v>344</v>
      </c>
      <c r="E70" s="12" t="s">
        <v>345</v>
      </c>
      <c r="F70" s="12"/>
      <c r="G70" s="12"/>
      <c r="H70" s="12">
        <v>21.5</v>
      </c>
      <c r="I70" s="12">
        <v>2.5</v>
      </c>
      <c r="J70" s="12">
        <v>21.42</v>
      </c>
      <c r="K70" s="12">
        <v>0.08</v>
      </c>
      <c r="L70" s="12">
        <v>81.53</v>
      </c>
      <c r="M70" s="12">
        <v>5</v>
      </c>
      <c r="N70" s="12">
        <v>0</v>
      </c>
      <c r="O70" s="12">
        <v>204</v>
      </c>
      <c r="P70" s="12">
        <v>17</v>
      </c>
      <c r="Q70" s="12">
        <v>0</v>
      </c>
      <c r="R70" s="12">
        <v>1</v>
      </c>
      <c r="S70" s="12">
        <v>239</v>
      </c>
      <c r="T70" s="12">
        <v>0</v>
      </c>
      <c r="U70">
        <f t="shared" si="8"/>
        <v>1154.03</v>
      </c>
      <c r="V70">
        <f t="shared" si="5"/>
        <v>35336.669999999969</v>
      </c>
      <c r="W70">
        <f t="shared" si="7"/>
        <v>4030.360000000001</v>
      </c>
      <c r="X70">
        <f t="shared" si="9"/>
        <v>70</v>
      </c>
      <c r="Y70">
        <f t="shared" si="6"/>
        <v>1</v>
      </c>
    </row>
    <row r="71" spans="1:25" ht="17.399999999999999" x14ac:dyDescent="0.3">
      <c r="A71" s="11">
        <v>45055</v>
      </c>
      <c r="B71" s="12">
        <v>251199</v>
      </c>
      <c r="C71" s="12" t="s">
        <v>343</v>
      </c>
      <c r="D71" s="12" t="s">
        <v>344</v>
      </c>
      <c r="E71" s="12" t="s">
        <v>345</v>
      </c>
      <c r="F71" s="12"/>
      <c r="G71" s="12"/>
      <c r="H71" s="12">
        <v>20.43</v>
      </c>
      <c r="I71" s="12">
        <v>3.57</v>
      </c>
      <c r="J71" s="12">
        <v>20.399999999999999</v>
      </c>
      <c r="K71" s="12">
        <v>0.03</v>
      </c>
      <c r="L71" s="12">
        <v>80.58</v>
      </c>
      <c r="M71" s="12">
        <v>5</v>
      </c>
      <c r="N71" s="12">
        <v>0</v>
      </c>
      <c r="O71" s="12">
        <v>222</v>
      </c>
      <c r="P71" s="12">
        <v>2</v>
      </c>
      <c r="Q71" s="12">
        <v>1</v>
      </c>
      <c r="R71" s="12">
        <v>0</v>
      </c>
      <c r="S71" s="12">
        <v>246</v>
      </c>
      <c r="T71" s="12">
        <v>0</v>
      </c>
      <c r="U71">
        <f t="shared" si="8"/>
        <v>1174.46</v>
      </c>
      <c r="V71">
        <f t="shared" si="5"/>
        <v>35358.169999999969</v>
      </c>
      <c r="W71">
        <f t="shared" si="7"/>
        <v>4016.5300000000011</v>
      </c>
      <c r="X71">
        <f t="shared" si="9"/>
        <v>71</v>
      </c>
      <c r="Y71">
        <f t="shared" si="6"/>
        <v>1</v>
      </c>
    </row>
    <row r="72" spans="1:25" ht="17.399999999999999" x14ac:dyDescent="0.3">
      <c r="A72" s="11">
        <v>45056</v>
      </c>
      <c r="B72" s="12">
        <v>251199</v>
      </c>
      <c r="C72" s="12" t="s">
        <v>343</v>
      </c>
      <c r="D72" s="12" t="s">
        <v>344</v>
      </c>
      <c r="E72" s="12" t="s">
        <v>345</v>
      </c>
      <c r="F72" s="12"/>
      <c r="G72" s="12"/>
      <c r="H72" s="12">
        <v>0.05</v>
      </c>
      <c r="I72" s="12">
        <v>23.95</v>
      </c>
      <c r="J72" s="12">
        <v>0.05</v>
      </c>
      <c r="K72" s="12">
        <v>0</v>
      </c>
      <c r="L72" s="12">
        <v>0</v>
      </c>
      <c r="M72" s="12">
        <v>0</v>
      </c>
      <c r="N72" s="12">
        <v>0</v>
      </c>
      <c r="O72" s="12">
        <v>0</v>
      </c>
      <c r="P72" s="12">
        <v>0</v>
      </c>
      <c r="Q72" s="12">
        <v>0</v>
      </c>
      <c r="R72" s="12">
        <v>0</v>
      </c>
      <c r="S72" s="12">
        <v>0</v>
      </c>
      <c r="T72" s="12">
        <v>0</v>
      </c>
      <c r="U72">
        <f t="shared" si="8"/>
        <v>1174.51</v>
      </c>
      <c r="V72">
        <f t="shared" si="5"/>
        <v>35378.599999999969</v>
      </c>
      <c r="W72">
        <f t="shared" si="7"/>
        <v>4006.0100000000011</v>
      </c>
      <c r="X72">
        <f t="shared" si="9"/>
        <v>72</v>
      </c>
      <c r="Y72">
        <f t="shared" si="6"/>
        <v>1</v>
      </c>
    </row>
    <row r="73" spans="1:25" ht="17.399999999999999" x14ac:dyDescent="0.3">
      <c r="A73" s="11">
        <v>45057</v>
      </c>
      <c r="B73" s="12">
        <v>251199</v>
      </c>
      <c r="C73" s="12" t="s">
        <v>343</v>
      </c>
      <c r="D73" s="12" t="s">
        <v>344</v>
      </c>
      <c r="E73" s="12" t="s">
        <v>345</v>
      </c>
      <c r="F73" s="12"/>
      <c r="G73" s="12"/>
      <c r="H73" s="12">
        <v>0</v>
      </c>
      <c r="I73" s="12">
        <v>24</v>
      </c>
      <c r="J73" s="12">
        <v>0</v>
      </c>
      <c r="K73" s="12">
        <v>0</v>
      </c>
      <c r="L73" s="12">
        <v>0</v>
      </c>
      <c r="M73" s="12">
        <v>0</v>
      </c>
      <c r="N73" s="12">
        <v>0</v>
      </c>
      <c r="O73" s="12">
        <v>0</v>
      </c>
      <c r="P73" s="12">
        <v>0</v>
      </c>
      <c r="Q73" s="12">
        <v>0</v>
      </c>
      <c r="R73" s="12">
        <v>0</v>
      </c>
      <c r="S73" s="12">
        <v>0</v>
      </c>
      <c r="T73" s="12">
        <v>0</v>
      </c>
      <c r="U73">
        <f t="shared" si="8"/>
        <v>1174.51</v>
      </c>
      <c r="V73">
        <f t="shared" si="5"/>
        <v>35378.649999999972</v>
      </c>
      <c r="W73">
        <f t="shared" si="7"/>
        <v>3997.190000000001</v>
      </c>
      <c r="X73">
        <f t="shared" si="9"/>
        <v>73</v>
      </c>
      <c r="Y73">
        <f t="shared" si="6"/>
        <v>1</v>
      </c>
    </row>
    <row r="74" spans="1:25" ht="17.399999999999999" x14ac:dyDescent="0.3">
      <c r="A74" s="11">
        <v>45058</v>
      </c>
      <c r="B74" s="12">
        <v>251199</v>
      </c>
      <c r="C74" s="12" t="s">
        <v>343</v>
      </c>
      <c r="D74" s="12" t="s">
        <v>344</v>
      </c>
      <c r="E74" s="12" t="s">
        <v>345</v>
      </c>
      <c r="F74" s="12"/>
      <c r="G74" s="12"/>
      <c r="H74" s="12">
        <v>6.17</v>
      </c>
      <c r="I74" s="12">
        <v>17.829999999999998</v>
      </c>
      <c r="J74" s="12">
        <v>6.17</v>
      </c>
      <c r="K74" s="12">
        <v>0</v>
      </c>
      <c r="L74" s="12">
        <v>20.23</v>
      </c>
      <c r="M74" s="12">
        <v>5</v>
      </c>
      <c r="N74" s="12">
        <v>0</v>
      </c>
      <c r="O74" s="12">
        <v>46</v>
      </c>
      <c r="P74" s="12">
        <v>1</v>
      </c>
      <c r="Q74" s="12">
        <v>0</v>
      </c>
      <c r="R74" s="12">
        <v>0</v>
      </c>
      <c r="S74" s="12">
        <v>53</v>
      </c>
      <c r="T74" s="12">
        <v>0</v>
      </c>
      <c r="U74">
        <f t="shared" si="8"/>
        <v>1180.68</v>
      </c>
      <c r="V74">
        <f t="shared" si="5"/>
        <v>35378.649999999972</v>
      </c>
      <c r="W74">
        <f t="shared" si="7"/>
        <v>3992.0100000000011</v>
      </c>
      <c r="X74">
        <f t="shared" si="9"/>
        <v>74</v>
      </c>
      <c r="Y74">
        <f t="shared" si="6"/>
        <v>1</v>
      </c>
    </row>
    <row r="75" spans="1:25" ht="17.399999999999999" x14ac:dyDescent="0.3">
      <c r="A75" s="11">
        <v>45059</v>
      </c>
      <c r="B75" s="12">
        <v>251199</v>
      </c>
      <c r="C75" s="12" t="s">
        <v>343</v>
      </c>
      <c r="D75" s="12" t="s">
        <v>344</v>
      </c>
      <c r="E75" s="12" t="s">
        <v>345</v>
      </c>
      <c r="F75" s="12"/>
      <c r="G75" s="12"/>
      <c r="H75" s="12">
        <v>20.95</v>
      </c>
      <c r="I75" s="12">
        <v>3.05</v>
      </c>
      <c r="J75" s="12">
        <v>20.95</v>
      </c>
      <c r="K75" s="12">
        <v>0</v>
      </c>
      <c r="L75" s="12">
        <v>80.790000000000006</v>
      </c>
      <c r="M75" s="12">
        <v>5</v>
      </c>
      <c r="N75" s="12">
        <v>0</v>
      </c>
      <c r="O75" s="12">
        <v>131</v>
      </c>
      <c r="P75" s="12">
        <v>14</v>
      </c>
      <c r="Q75" s="12">
        <v>0</v>
      </c>
      <c r="R75" s="12">
        <v>1</v>
      </c>
      <c r="S75" s="12">
        <v>148</v>
      </c>
      <c r="T75" s="12">
        <v>0</v>
      </c>
      <c r="U75">
        <f t="shared" si="8"/>
        <v>1201.6300000000001</v>
      </c>
      <c r="V75">
        <f t="shared" si="5"/>
        <v>35384.819999999971</v>
      </c>
      <c r="W75">
        <f t="shared" si="7"/>
        <v>3973.880000000001</v>
      </c>
      <c r="X75">
        <f t="shared" si="9"/>
        <v>75</v>
      </c>
      <c r="Y75">
        <f t="shared" si="6"/>
        <v>1</v>
      </c>
    </row>
    <row r="76" spans="1:25" ht="17.399999999999999" x14ac:dyDescent="0.3">
      <c r="A76" s="11">
        <v>45060</v>
      </c>
      <c r="B76" s="12">
        <v>251199</v>
      </c>
      <c r="C76" s="12" t="s">
        <v>343</v>
      </c>
      <c r="D76" s="12" t="s">
        <v>344</v>
      </c>
      <c r="E76" s="12" t="s">
        <v>345</v>
      </c>
      <c r="F76" s="12"/>
      <c r="G76" s="12"/>
      <c r="H76" s="12">
        <v>7.78</v>
      </c>
      <c r="I76" s="12">
        <v>16.22</v>
      </c>
      <c r="J76" s="12">
        <v>7.78</v>
      </c>
      <c r="K76" s="12">
        <v>0</v>
      </c>
      <c r="L76" s="12">
        <v>21.09</v>
      </c>
      <c r="M76" s="12">
        <v>4</v>
      </c>
      <c r="N76" s="12">
        <v>0</v>
      </c>
      <c r="O76" s="12">
        <v>30</v>
      </c>
      <c r="P76" s="12">
        <v>0</v>
      </c>
      <c r="Q76" s="12">
        <v>0</v>
      </c>
      <c r="R76" s="12">
        <v>0</v>
      </c>
      <c r="S76" s="12">
        <v>32</v>
      </c>
      <c r="T76" s="12">
        <v>0</v>
      </c>
      <c r="U76">
        <f t="shared" si="8"/>
        <v>1209.4100000000001</v>
      </c>
      <c r="V76">
        <f t="shared" si="5"/>
        <v>35405.769999999968</v>
      </c>
      <c r="W76">
        <f t="shared" si="7"/>
        <v>3972.8000000000011</v>
      </c>
      <c r="X76">
        <f t="shared" si="9"/>
        <v>76</v>
      </c>
      <c r="Y76">
        <f t="shared" si="6"/>
        <v>1</v>
      </c>
    </row>
    <row r="77" spans="1:25" ht="17.399999999999999" x14ac:dyDescent="0.3">
      <c r="A77" s="11">
        <v>45061</v>
      </c>
      <c r="B77" s="12">
        <v>251199</v>
      </c>
      <c r="C77" s="12" t="s">
        <v>343</v>
      </c>
      <c r="D77" s="12" t="s">
        <v>344</v>
      </c>
      <c r="E77" s="12" t="s">
        <v>345</v>
      </c>
      <c r="F77" s="12"/>
      <c r="G77" s="12"/>
      <c r="H77" s="12">
        <v>19.920000000000002</v>
      </c>
      <c r="I77" s="12">
        <v>4.08</v>
      </c>
      <c r="J77" s="12">
        <v>19.920000000000002</v>
      </c>
      <c r="K77" s="12">
        <v>0</v>
      </c>
      <c r="L77" s="12">
        <v>76.13</v>
      </c>
      <c r="M77" s="12">
        <v>5</v>
      </c>
      <c r="N77" s="12">
        <v>0</v>
      </c>
      <c r="O77" s="12">
        <v>167</v>
      </c>
      <c r="P77" s="12">
        <v>20</v>
      </c>
      <c r="Q77" s="12">
        <v>0</v>
      </c>
      <c r="R77" s="12">
        <v>0</v>
      </c>
      <c r="S77" s="12">
        <v>183</v>
      </c>
      <c r="T77" s="12">
        <v>0</v>
      </c>
      <c r="U77">
        <f t="shared" si="8"/>
        <v>1229.3300000000002</v>
      </c>
      <c r="V77">
        <f t="shared" si="5"/>
        <v>35413.549999999967</v>
      </c>
      <c r="W77">
        <f t="shared" si="7"/>
        <v>3969.900000000001</v>
      </c>
      <c r="X77">
        <f t="shared" si="9"/>
        <v>77</v>
      </c>
      <c r="Y77">
        <f t="shared" si="6"/>
        <v>1</v>
      </c>
    </row>
    <row r="78" spans="1:25" ht="17.399999999999999" x14ac:dyDescent="0.3">
      <c r="A78" s="11">
        <v>45062</v>
      </c>
      <c r="B78" s="12">
        <v>251199</v>
      </c>
      <c r="C78" s="12" t="s">
        <v>343</v>
      </c>
      <c r="D78" s="12" t="s">
        <v>344</v>
      </c>
      <c r="E78" s="12" t="s">
        <v>345</v>
      </c>
      <c r="F78" s="12"/>
      <c r="G78" s="12"/>
      <c r="H78" s="12">
        <v>20.93</v>
      </c>
      <c r="I78" s="12">
        <v>3.07</v>
      </c>
      <c r="J78" s="12">
        <v>20.93</v>
      </c>
      <c r="K78" s="12">
        <v>0</v>
      </c>
      <c r="L78" s="12">
        <v>77.36</v>
      </c>
      <c r="M78" s="12">
        <v>4</v>
      </c>
      <c r="N78" s="12">
        <v>0</v>
      </c>
      <c r="O78" s="12">
        <v>161</v>
      </c>
      <c r="P78" s="12">
        <v>44</v>
      </c>
      <c r="Q78" s="12">
        <v>2</v>
      </c>
      <c r="R78" s="12">
        <v>2</v>
      </c>
      <c r="S78" s="12">
        <v>183</v>
      </c>
      <c r="T78" s="12">
        <v>0</v>
      </c>
      <c r="U78">
        <f t="shared" si="8"/>
        <v>1250.2600000000002</v>
      </c>
      <c r="V78">
        <f t="shared" si="5"/>
        <v>35433.469999999965</v>
      </c>
      <c r="W78">
        <f t="shared" si="7"/>
        <v>3954.2700000000009</v>
      </c>
      <c r="X78">
        <f t="shared" si="9"/>
        <v>78</v>
      </c>
      <c r="Y78">
        <f t="shared" si="6"/>
        <v>1</v>
      </c>
    </row>
    <row r="79" spans="1:25" ht="17.399999999999999" x14ac:dyDescent="0.3">
      <c r="A79" s="11">
        <v>45063</v>
      </c>
      <c r="B79" s="12">
        <v>251199</v>
      </c>
      <c r="C79" s="12" t="s">
        <v>343</v>
      </c>
      <c r="D79" s="12" t="s">
        <v>344</v>
      </c>
      <c r="E79" s="12" t="s">
        <v>345</v>
      </c>
      <c r="F79" s="12"/>
      <c r="G79" s="12"/>
      <c r="H79" s="12">
        <v>21.77</v>
      </c>
      <c r="I79" s="12">
        <v>2.23</v>
      </c>
      <c r="J79" s="12">
        <v>21.77</v>
      </c>
      <c r="K79" s="12">
        <v>0</v>
      </c>
      <c r="L79" s="12">
        <v>87.65</v>
      </c>
      <c r="M79" s="12">
        <v>5</v>
      </c>
      <c r="N79" s="12">
        <v>0</v>
      </c>
      <c r="O79" s="12">
        <v>292</v>
      </c>
      <c r="P79" s="12">
        <v>52</v>
      </c>
      <c r="Q79" s="12">
        <v>1</v>
      </c>
      <c r="R79" s="12">
        <v>0</v>
      </c>
      <c r="S79" s="12">
        <v>334</v>
      </c>
      <c r="T79" s="12">
        <v>0</v>
      </c>
      <c r="U79">
        <f t="shared" si="8"/>
        <v>1272.0300000000002</v>
      </c>
      <c r="V79">
        <f t="shared" si="5"/>
        <v>35454.399999999965</v>
      </c>
      <c r="W79">
        <f t="shared" si="7"/>
        <v>3942.1200000000008</v>
      </c>
      <c r="X79">
        <f t="shared" si="9"/>
        <v>79</v>
      </c>
      <c r="Y79">
        <f t="shared" si="6"/>
        <v>1</v>
      </c>
    </row>
    <row r="80" spans="1:25" ht="17.399999999999999" x14ac:dyDescent="0.3">
      <c r="A80" s="11">
        <v>45064</v>
      </c>
      <c r="B80" s="12">
        <v>251199</v>
      </c>
      <c r="C80" s="12" t="s">
        <v>343</v>
      </c>
      <c r="D80" s="12" t="s">
        <v>344</v>
      </c>
      <c r="E80" s="12" t="s">
        <v>345</v>
      </c>
      <c r="F80" s="12"/>
      <c r="G80" s="12"/>
      <c r="H80" s="12">
        <v>20.68</v>
      </c>
      <c r="I80" s="12">
        <v>3.32</v>
      </c>
      <c r="J80" s="12">
        <v>20.68</v>
      </c>
      <c r="K80" s="12">
        <v>0</v>
      </c>
      <c r="L80" s="12">
        <v>62.61</v>
      </c>
      <c r="M80" s="12">
        <v>4</v>
      </c>
      <c r="N80" s="12">
        <v>0</v>
      </c>
      <c r="O80" s="12">
        <v>151</v>
      </c>
      <c r="P80" s="12">
        <v>18</v>
      </c>
      <c r="Q80" s="12">
        <v>0</v>
      </c>
      <c r="R80" s="12">
        <v>0</v>
      </c>
      <c r="S80" s="12">
        <v>164</v>
      </c>
      <c r="T80" s="12">
        <v>0</v>
      </c>
      <c r="U80">
        <f t="shared" si="8"/>
        <v>1292.7100000000003</v>
      </c>
      <c r="V80">
        <f t="shared" si="5"/>
        <v>35476.169999999962</v>
      </c>
      <c r="W80">
        <f t="shared" si="7"/>
        <v>3937.8700000000008</v>
      </c>
      <c r="X80">
        <f t="shared" si="9"/>
        <v>80</v>
      </c>
      <c r="Y80">
        <f t="shared" si="6"/>
        <v>1</v>
      </c>
    </row>
    <row r="81" spans="1:25" ht="17.399999999999999" x14ac:dyDescent="0.3">
      <c r="A81" s="11">
        <v>45065</v>
      </c>
      <c r="B81" s="12">
        <v>251199</v>
      </c>
      <c r="C81" s="12" t="s">
        <v>343</v>
      </c>
      <c r="D81" s="12" t="s">
        <v>344</v>
      </c>
      <c r="E81" s="12" t="s">
        <v>345</v>
      </c>
      <c r="F81" s="12"/>
      <c r="G81" s="12"/>
      <c r="H81" s="12">
        <v>21.55</v>
      </c>
      <c r="I81" s="12">
        <v>2.4500000000000002</v>
      </c>
      <c r="J81" s="12">
        <v>21.55</v>
      </c>
      <c r="K81" s="12">
        <v>0</v>
      </c>
      <c r="L81" s="12">
        <v>74.22</v>
      </c>
      <c r="M81" s="12">
        <v>4</v>
      </c>
      <c r="N81" s="12">
        <v>0</v>
      </c>
      <c r="O81" s="12">
        <v>193</v>
      </c>
      <c r="P81" s="12">
        <v>44</v>
      </c>
      <c r="Q81" s="12">
        <v>1</v>
      </c>
      <c r="R81" s="12">
        <v>0</v>
      </c>
      <c r="S81" s="12">
        <v>229</v>
      </c>
      <c r="T81" s="12">
        <v>0</v>
      </c>
      <c r="U81">
        <f t="shared" si="8"/>
        <v>1314.2600000000002</v>
      </c>
      <c r="V81">
        <f t="shared" si="5"/>
        <v>35496.849999999962</v>
      </c>
      <c r="W81">
        <f t="shared" si="7"/>
        <v>3937.8700000000008</v>
      </c>
      <c r="X81">
        <f t="shared" si="9"/>
        <v>81</v>
      </c>
      <c r="Y81">
        <f t="shared" si="6"/>
        <v>1</v>
      </c>
    </row>
    <row r="82" spans="1:25" ht="17.399999999999999" x14ac:dyDescent="0.3">
      <c r="A82" s="11">
        <v>45066</v>
      </c>
      <c r="B82" s="12">
        <v>251199</v>
      </c>
      <c r="C82" s="12" t="s">
        <v>343</v>
      </c>
      <c r="D82" s="12" t="s">
        <v>344</v>
      </c>
      <c r="E82" s="12" t="s">
        <v>345</v>
      </c>
      <c r="F82" s="12"/>
      <c r="G82" s="12"/>
      <c r="H82" s="12">
        <v>21.37</v>
      </c>
      <c r="I82" s="12">
        <v>2.63</v>
      </c>
      <c r="J82" s="12">
        <v>21.37</v>
      </c>
      <c r="K82" s="12">
        <v>0</v>
      </c>
      <c r="L82" s="12">
        <v>66.39</v>
      </c>
      <c r="M82" s="12">
        <v>4</v>
      </c>
      <c r="N82" s="12">
        <v>0</v>
      </c>
      <c r="O82" s="12">
        <v>172</v>
      </c>
      <c r="P82" s="12">
        <v>37</v>
      </c>
      <c r="Q82" s="12">
        <v>2</v>
      </c>
      <c r="R82" s="12">
        <v>0</v>
      </c>
      <c r="S82" s="12">
        <v>198</v>
      </c>
      <c r="T82" s="12">
        <v>0</v>
      </c>
      <c r="U82">
        <f t="shared" si="8"/>
        <v>1335.63</v>
      </c>
      <c r="V82">
        <f t="shared" si="5"/>
        <v>35518.399999999965</v>
      </c>
      <c r="W82">
        <f t="shared" si="7"/>
        <v>3937.6400000000008</v>
      </c>
      <c r="X82">
        <f t="shared" si="9"/>
        <v>82</v>
      </c>
      <c r="Y82">
        <f t="shared" si="6"/>
        <v>1</v>
      </c>
    </row>
    <row r="83" spans="1:25" ht="17.399999999999999" x14ac:dyDescent="0.3">
      <c r="A83" s="11">
        <v>45067</v>
      </c>
      <c r="B83" s="12">
        <v>251199</v>
      </c>
      <c r="C83" s="12" t="s">
        <v>343</v>
      </c>
      <c r="D83" s="12" t="s">
        <v>344</v>
      </c>
      <c r="E83" s="12" t="s">
        <v>345</v>
      </c>
      <c r="F83" s="12"/>
      <c r="G83" s="12"/>
      <c r="H83" s="12">
        <v>14.73</v>
      </c>
      <c r="I83" s="12">
        <v>9.27</v>
      </c>
      <c r="J83" s="12">
        <v>14.73</v>
      </c>
      <c r="K83" s="12">
        <v>0</v>
      </c>
      <c r="L83" s="12">
        <v>46.52</v>
      </c>
      <c r="M83" s="12">
        <v>5</v>
      </c>
      <c r="N83" s="12">
        <v>0</v>
      </c>
      <c r="O83" s="12">
        <v>101</v>
      </c>
      <c r="P83" s="12">
        <v>5</v>
      </c>
      <c r="Q83" s="12">
        <v>0</v>
      </c>
      <c r="R83" s="12">
        <v>0</v>
      </c>
      <c r="S83" s="12">
        <v>111</v>
      </c>
      <c r="T83" s="12">
        <v>0</v>
      </c>
      <c r="U83">
        <f t="shared" si="8"/>
        <v>1350.3600000000001</v>
      </c>
      <c r="V83">
        <f t="shared" si="5"/>
        <v>35539.769999999968</v>
      </c>
      <c r="W83">
        <f t="shared" si="7"/>
        <v>3937.5600000000009</v>
      </c>
      <c r="X83">
        <f t="shared" si="9"/>
        <v>83</v>
      </c>
      <c r="Y83">
        <f t="shared" si="6"/>
        <v>1</v>
      </c>
    </row>
    <row r="84" spans="1:25" ht="17.399999999999999" x14ac:dyDescent="0.3">
      <c r="A84" s="11">
        <v>45068</v>
      </c>
      <c r="B84" s="12">
        <v>251199</v>
      </c>
      <c r="C84" s="12" t="s">
        <v>343</v>
      </c>
      <c r="D84" s="12" t="s">
        <v>344</v>
      </c>
      <c r="E84" s="12" t="s">
        <v>345</v>
      </c>
      <c r="F84" s="12"/>
      <c r="G84" s="12"/>
      <c r="H84" s="12">
        <v>19.27</v>
      </c>
      <c r="I84" s="12">
        <v>4.7300000000000004</v>
      </c>
      <c r="J84" s="12">
        <v>19.27</v>
      </c>
      <c r="K84" s="12">
        <v>0</v>
      </c>
      <c r="L84" s="12">
        <v>68.09</v>
      </c>
      <c r="M84" s="12">
        <v>5</v>
      </c>
      <c r="N84" s="12">
        <v>0</v>
      </c>
      <c r="O84" s="12">
        <v>188</v>
      </c>
      <c r="P84" s="12">
        <v>28</v>
      </c>
      <c r="Q84" s="12">
        <v>5</v>
      </c>
      <c r="R84" s="12">
        <v>0</v>
      </c>
      <c r="S84" s="12">
        <v>222</v>
      </c>
      <c r="T84" s="12">
        <v>0</v>
      </c>
      <c r="U84">
        <f t="shared" si="8"/>
        <v>1369.63</v>
      </c>
      <c r="V84">
        <f t="shared" si="5"/>
        <v>35554.499999999971</v>
      </c>
      <c r="W84">
        <f t="shared" si="7"/>
        <v>3937.2900000000009</v>
      </c>
      <c r="X84">
        <f t="shared" si="9"/>
        <v>84</v>
      </c>
      <c r="Y84">
        <f t="shared" si="6"/>
        <v>1</v>
      </c>
    </row>
    <row r="85" spans="1:25" ht="17.399999999999999" x14ac:dyDescent="0.3">
      <c r="A85" s="11">
        <v>45069</v>
      </c>
      <c r="B85" s="12">
        <v>251199</v>
      </c>
      <c r="C85" s="12" t="s">
        <v>343</v>
      </c>
      <c r="D85" s="12" t="s">
        <v>344</v>
      </c>
      <c r="E85" s="12" t="s">
        <v>345</v>
      </c>
      <c r="F85" s="12"/>
      <c r="G85" s="12"/>
      <c r="H85" s="12">
        <v>20.420000000000002</v>
      </c>
      <c r="I85" s="12">
        <v>3.58</v>
      </c>
      <c r="J85" s="12">
        <v>20.420000000000002</v>
      </c>
      <c r="K85" s="12">
        <v>0</v>
      </c>
      <c r="L85" s="12">
        <v>85.27</v>
      </c>
      <c r="M85" s="12">
        <v>5</v>
      </c>
      <c r="N85" s="12">
        <v>0</v>
      </c>
      <c r="O85" s="12">
        <v>258</v>
      </c>
      <c r="P85" s="12">
        <v>41</v>
      </c>
      <c r="Q85" s="12">
        <v>5</v>
      </c>
      <c r="R85" s="12">
        <v>0</v>
      </c>
      <c r="S85" s="12">
        <v>295</v>
      </c>
      <c r="T85" s="12">
        <v>0</v>
      </c>
      <c r="U85">
        <f t="shared" si="8"/>
        <v>1390.0500000000002</v>
      </c>
      <c r="V85">
        <f t="shared" si="5"/>
        <v>35573.769999999968</v>
      </c>
      <c r="W85">
        <f t="shared" si="7"/>
        <v>3937.2200000000007</v>
      </c>
      <c r="X85">
        <f t="shared" si="9"/>
        <v>85</v>
      </c>
      <c r="Y85">
        <f t="shared" si="6"/>
        <v>1</v>
      </c>
    </row>
    <row r="86" spans="1:25" ht="17.399999999999999" x14ac:dyDescent="0.3">
      <c r="A86" s="11">
        <v>45070</v>
      </c>
      <c r="B86" s="12">
        <v>251199</v>
      </c>
      <c r="C86" s="12" t="s">
        <v>343</v>
      </c>
      <c r="D86" s="12" t="s">
        <v>344</v>
      </c>
      <c r="E86" s="12" t="s">
        <v>345</v>
      </c>
      <c r="F86" s="12"/>
      <c r="G86" s="12"/>
      <c r="H86" s="12">
        <v>19.98</v>
      </c>
      <c r="I86" s="12">
        <v>4.0199999999999996</v>
      </c>
      <c r="J86" s="12">
        <v>19.98</v>
      </c>
      <c r="K86" s="12">
        <v>0</v>
      </c>
      <c r="L86" s="12">
        <v>75.709999999999994</v>
      </c>
      <c r="M86" s="12">
        <v>5</v>
      </c>
      <c r="N86" s="12">
        <v>0</v>
      </c>
      <c r="O86" s="12">
        <v>212</v>
      </c>
      <c r="P86" s="12">
        <v>29</v>
      </c>
      <c r="Q86" s="12">
        <v>2</v>
      </c>
      <c r="R86" s="12">
        <v>0</v>
      </c>
      <c r="S86" s="12">
        <v>246</v>
      </c>
      <c r="T86" s="12">
        <v>0</v>
      </c>
      <c r="U86">
        <f t="shared" si="8"/>
        <v>1410.0300000000002</v>
      </c>
      <c r="V86">
        <f t="shared" si="5"/>
        <v>35594.189999999966</v>
      </c>
      <c r="W86">
        <f t="shared" si="7"/>
        <v>3936.4400000000005</v>
      </c>
      <c r="X86">
        <f t="shared" si="9"/>
        <v>86</v>
      </c>
      <c r="Y86">
        <f t="shared" si="6"/>
        <v>1</v>
      </c>
    </row>
    <row r="87" spans="1:25" ht="17.399999999999999" x14ac:dyDescent="0.3">
      <c r="A87" s="11">
        <v>45071</v>
      </c>
      <c r="B87" s="12">
        <v>251199</v>
      </c>
      <c r="C87" s="12" t="s">
        <v>343</v>
      </c>
      <c r="D87" s="12" t="s">
        <v>344</v>
      </c>
      <c r="E87" s="12" t="s">
        <v>345</v>
      </c>
      <c r="F87" s="12"/>
      <c r="G87" s="12"/>
      <c r="H87" s="12">
        <v>21.95</v>
      </c>
      <c r="I87" s="12">
        <v>2.0499999999999998</v>
      </c>
      <c r="J87" s="12">
        <v>21.95</v>
      </c>
      <c r="K87" s="12">
        <v>0</v>
      </c>
      <c r="L87" s="12">
        <v>82.84</v>
      </c>
      <c r="M87" s="12">
        <v>5</v>
      </c>
      <c r="N87" s="12">
        <v>0</v>
      </c>
      <c r="O87" s="12">
        <v>234</v>
      </c>
      <c r="P87" s="12">
        <v>28</v>
      </c>
      <c r="Q87" s="12">
        <v>1</v>
      </c>
      <c r="R87" s="12">
        <v>0</v>
      </c>
      <c r="S87" s="12">
        <v>267</v>
      </c>
      <c r="T87" s="12">
        <v>0</v>
      </c>
      <c r="U87">
        <f t="shared" si="8"/>
        <v>1431.9800000000002</v>
      </c>
      <c r="V87">
        <f t="shared" si="5"/>
        <v>35614.169999999969</v>
      </c>
      <c r="W87">
        <f t="shared" si="7"/>
        <v>3922.5200000000004</v>
      </c>
      <c r="X87">
        <f t="shared" si="9"/>
        <v>87</v>
      </c>
      <c r="Y87">
        <f t="shared" si="6"/>
        <v>1</v>
      </c>
    </row>
    <row r="88" spans="1:25" ht="17.399999999999999" x14ac:dyDescent="0.3">
      <c r="A88" s="11">
        <v>45072</v>
      </c>
      <c r="B88" s="12">
        <v>251199</v>
      </c>
      <c r="C88" s="12" t="s">
        <v>343</v>
      </c>
      <c r="D88" s="12" t="s">
        <v>344</v>
      </c>
      <c r="E88" s="12" t="s">
        <v>345</v>
      </c>
      <c r="F88" s="12"/>
      <c r="G88" s="12"/>
      <c r="H88" s="12">
        <v>22.05</v>
      </c>
      <c r="I88" s="12">
        <v>1.95</v>
      </c>
      <c r="J88" s="12">
        <v>22.05</v>
      </c>
      <c r="K88" s="12">
        <v>0</v>
      </c>
      <c r="L88" s="12">
        <v>94.02</v>
      </c>
      <c r="M88" s="12">
        <v>5</v>
      </c>
      <c r="N88" s="12">
        <v>0</v>
      </c>
      <c r="O88" s="12">
        <v>272</v>
      </c>
      <c r="P88" s="12">
        <v>20</v>
      </c>
      <c r="Q88" s="12">
        <v>1</v>
      </c>
      <c r="R88" s="12">
        <v>0</v>
      </c>
      <c r="S88" s="12">
        <v>300</v>
      </c>
      <c r="T88" s="12">
        <v>0</v>
      </c>
      <c r="U88">
        <f t="shared" si="8"/>
        <v>1454.0300000000002</v>
      </c>
      <c r="V88">
        <f t="shared" si="5"/>
        <v>35636.119999999966</v>
      </c>
      <c r="W88">
        <f t="shared" si="7"/>
        <v>3900.5700000000006</v>
      </c>
      <c r="X88">
        <f t="shared" si="9"/>
        <v>88</v>
      </c>
      <c r="Y88">
        <f t="shared" si="6"/>
        <v>1</v>
      </c>
    </row>
    <row r="89" spans="1:25" ht="17.399999999999999" x14ac:dyDescent="0.3">
      <c r="A89" s="11">
        <v>45073</v>
      </c>
      <c r="B89" s="12">
        <v>251199</v>
      </c>
      <c r="C89" s="12" t="s">
        <v>343</v>
      </c>
      <c r="D89" s="12" t="s">
        <v>344</v>
      </c>
      <c r="E89" s="12" t="s">
        <v>345</v>
      </c>
      <c r="F89" s="12"/>
      <c r="G89" s="12"/>
      <c r="H89" s="12">
        <v>20.18</v>
      </c>
      <c r="I89" s="12">
        <v>3.82</v>
      </c>
      <c r="J89" s="12">
        <v>20.18</v>
      </c>
      <c r="K89" s="12">
        <v>0</v>
      </c>
      <c r="L89" s="12">
        <v>76.62</v>
      </c>
      <c r="M89" s="12">
        <v>5</v>
      </c>
      <c r="N89" s="12">
        <v>0</v>
      </c>
      <c r="O89" s="12">
        <v>232</v>
      </c>
      <c r="P89" s="12">
        <v>21</v>
      </c>
      <c r="Q89" s="12">
        <v>7</v>
      </c>
      <c r="R89" s="12">
        <v>0</v>
      </c>
      <c r="S89" s="12">
        <v>255</v>
      </c>
      <c r="T89" s="12">
        <v>0</v>
      </c>
      <c r="U89">
        <f t="shared" si="8"/>
        <v>1474.2100000000003</v>
      </c>
      <c r="V89">
        <f t="shared" si="5"/>
        <v>35658.169999999969</v>
      </c>
      <c r="W89">
        <f t="shared" si="7"/>
        <v>3880.1400000000008</v>
      </c>
      <c r="X89">
        <f t="shared" si="9"/>
        <v>89</v>
      </c>
      <c r="Y89">
        <f t="shared" si="6"/>
        <v>1</v>
      </c>
    </row>
    <row r="90" spans="1:25" ht="17.399999999999999" x14ac:dyDescent="0.3">
      <c r="A90" s="11">
        <v>45074</v>
      </c>
      <c r="B90" s="12">
        <v>251199</v>
      </c>
      <c r="C90" s="12" t="s">
        <v>343</v>
      </c>
      <c r="D90" s="12" t="s">
        <v>344</v>
      </c>
      <c r="E90" s="12" t="s">
        <v>345</v>
      </c>
      <c r="F90" s="12"/>
      <c r="G90" s="12"/>
      <c r="H90" s="12">
        <v>15.15</v>
      </c>
      <c r="I90" s="12">
        <v>8.85</v>
      </c>
      <c r="J90" s="12">
        <v>15.1</v>
      </c>
      <c r="K90" s="12">
        <v>0.05</v>
      </c>
      <c r="L90" s="12">
        <v>51.01</v>
      </c>
      <c r="M90" s="12">
        <v>5</v>
      </c>
      <c r="N90" s="12">
        <v>0</v>
      </c>
      <c r="O90" s="12">
        <v>177</v>
      </c>
      <c r="P90" s="12">
        <v>12</v>
      </c>
      <c r="Q90" s="12">
        <v>3</v>
      </c>
      <c r="R90" s="12">
        <v>1</v>
      </c>
      <c r="S90" s="12">
        <v>200</v>
      </c>
      <c r="T90" s="12">
        <v>0</v>
      </c>
      <c r="U90">
        <f t="shared" si="8"/>
        <v>1489.3600000000004</v>
      </c>
      <c r="V90">
        <f t="shared" si="5"/>
        <v>35678.349999999969</v>
      </c>
      <c r="W90">
        <f t="shared" si="7"/>
        <v>3858.7600000000007</v>
      </c>
      <c r="X90">
        <f t="shared" si="9"/>
        <v>90</v>
      </c>
      <c r="Y90">
        <f t="shared" si="6"/>
        <v>1</v>
      </c>
    </row>
    <row r="91" spans="1:25" ht="17.399999999999999" x14ac:dyDescent="0.3">
      <c r="A91" s="11">
        <v>45075</v>
      </c>
      <c r="B91" s="12">
        <v>251199</v>
      </c>
      <c r="C91" s="12" t="s">
        <v>343</v>
      </c>
      <c r="D91" s="12" t="s">
        <v>344</v>
      </c>
      <c r="E91" s="12" t="s">
        <v>345</v>
      </c>
      <c r="F91" s="12"/>
      <c r="G91" s="12"/>
      <c r="H91" s="12">
        <v>21.92</v>
      </c>
      <c r="I91" s="12">
        <v>2.08</v>
      </c>
      <c r="J91" s="12">
        <v>21.92</v>
      </c>
      <c r="K91" s="12">
        <v>0</v>
      </c>
      <c r="L91" s="12">
        <v>78.33</v>
      </c>
      <c r="M91" s="12">
        <v>4</v>
      </c>
      <c r="N91" s="12">
        <v>0</v>
      </c>
      <c r="O91" s="12">
        <v>185</v>
      </c>
      <c r="P91" s="12">
        <v>26</v>
      </c>
      <c r="Q91" s="12">
        <v>4</v>
      </c>
      <c r="R91" s="12">
        <v>1</v>
      </c>
      <c r="S91" s="12">
        <v>212</v>
      </c>
      <c r="T91" s="12">
        <v>0</v>
      </c>
      <c r="U91">
        <f t="shared" si="8"/>
        <v>1511.2800000000004</v>
      </c>
      <c r="V91">
        <f t="shared" si="5"/>
        <v>35693.499999999971</v>
      </c>
      <c r="W91">
        <f t="shared" si="7"/>
        <v>3838.2600000000007</v>
      </c>
      <c r="X91">
        <f t="shared" si="9"/>
        <v>91</v>
      </c>
      <c r="Y91">
        <f t="shared" si="6"/>
        <v>1</v>
      </c>
    </row>
    <row r="92" spans="1:25" ht="17.399999999999999" x14ac:dyDescent="0.3">
      <c r="A92" s="11">
        <v>45076</v>
      </c>
      <c r="B92" s="12">
        <v>251199</v>
      </c>
      <c r="C92" s="12" t="s">
        <v>343</v>
      </c>
      <c r="D92" s="12" t="s">
        <v>344</v>
      </c>
      <c r="E92" s="12" t="s">
        <v>345</v>
      </c>
      <c r="F92" s="12"/>
      <c r="G92" s="12"/>
      <c r="H92" s="12">
        <v>21.53</v>
      </c>
      <c r="I92" s="12">
        <v>2.4700000000000002</v>
      </c>
      <c r="J92" s="12">
        <v>21.35</v>
      </c>
      <c r="K92" s="12">
        <v>0.18</v>
      </c>
      <c r="L92" s="12">
        <v>87.89</v>
      </c>
      <c r="M92" s="12">
        <v>5</v>
      </c>
      <c r="N92" s="12">
        <v>0</v>
      </c>
      <c r="O92" s="12">
        <v>281</v>
      </c>
      <c r="P92" s="12">
        <v>29</v>
      </c>
      <c r="Q92" s="12">
        <v>6</v>
      </c>
      <c r="R92" s="12">
        <v>4</v>
      </c>
      <c r="S92" s="12">
        <v>333</v>
      </c>
      <c r="T92" s="12">
        <v>1</v>
      </c>
      <c r="U92">
        <f t="shared" si="8"/>
        <v>1532.8100000000004</v>
      </c>
      <c r="V92">
        <f t="shared" si="5"/>
        <v>35715.419999999969</v>
      </c>
      <c r="W92">
        <f t="shared" si="7"/>
        <v>3829.1300000000006</v>
      </c>
      <c r="X92">
        <f t="shared" si="9"/>
        <v>92</v>
      </c>
      <c r="Y92">
        <f t="shared" si="6"/>
        <v>1</v>
      </c>
    </row>
    <row r="93" spans="1:25" ht="17.399999999999999" x14ac:dyDescent="0.3">
      <c r="A93" s="11">
        <v>45077</v>
      </c>
      <c r="B93" s="12">
        <v>251199</v>
      </c>
      <c r="C93" s="12" t="s">
        <v>343</v>
      </c>
      <c r="D93" s="12" t="s">
        <v>344</v>
      </c>
      <c r="E93" s="12" t="s">
        <v>345</v>
      </c>
      <c r="F93" s="12"/>
      <c r="G93" s="12"/>
      <c r="H93" s="12">
        <v>21.82</v>
      </c>
      <c r="I93" s="12">
        <v>2.1800000000000002</v>
      </c>
      <c r="J93" s="12">
        <v>21.78</v>
      </c>
      <c r="K93" s="12">
        <v>0.03</v>
      </c>
      <c r="L93" s="12">
        <v>84.29</v>
      </c>
      <c r="M93" s="12">
        <v>4</v>
      </c>
      <c r="N93" s="12">
        <v>0</v>
      </c>
      <c r="O93" s="12">
        <v>258</v>
      </c>
      <c r="P93" s="12">
        <v>28</v>
      </c>
      <c r="Q93" s="12">
        <v>6</v>
      </c>
      <c r="R93" s="12">
        <v>0</v>
      </c>
      <c r="S93" s="12">
        <v>297</v>
      </c>
      <c r="T93" s="12">
        <v>0</v>
      </c>
      <c r="U93">
        <f t="shared" si="8"/>
        <v>1554.6300000000003</v>
      </c>
      <c r="V93">
        <f t="shared" si="5"/>
        <v>35736.949999999968</v>
      </c>
      <c r="W93">
        <f t="shared" si="7"/>
        <v>3817.6500000000005</v>
      </c>
      <c r="X93">
        <f t="shared" si="9"/>
        <v>93</v>
      </c>
      <c r="Y93">
        <f t="shared" si="6"/>
        <v>1</v>
      </c>
    </row>
    <row r="94" spans="1:25" ht="17.399999999999999" x14ac:dyDescent="0.3">
      <c r="A94" s="11">
        <v>45078</v>
      </c>
      <c r="B94" s="12">
        <v>251199</v>
      </c>
      <c r="C94" s="12" t="s">
        <v>343</v>
      </c>
      <c r="D94" s="12" t="s">
        <v>344</v>
      </c>
      <c r="E94" s="12" t="s">
        <v>345</v>
      </c>
      <c r="F94" s="12"/>
      <c r="G94" s="12"/>
      <c r="H94" s="12">
        <v>21.32</v>
      </c>
      <c r="I94" s="12">
        <v>2.68</v>
      </c>
      <c r="J94" s="12">
        <v>21.32</v>
      </c>
      <c r="K94" s="12">
        <v>0</v>
      </c>
      <c r="L94" s="12">
        <v>79.61</v>
      </c>
      <c r="M94" s="12">
        <v>5</v>
      </c>
      <c r="N94" s="12">
        <v>0</v>
      </c>
      <c r="O94" s="12">
        <v>237</v>
      </c>
      <c r="P94" s="12">
        <v>26</v>
      </c>
      <c r="Q94" s="12">
        <v>3</v>
      </c>
      <c r="R94" s="12">
        <v>0</v>
      </c>
      <c r="S94" s="12">
        <v>271</v>
      </c>
      <c r="T94" s="12">
        <v>0</v>
      </c>
      <c r="U94">
        <f t="shared" si="8"/>
        <v>1575.9500000000003</v>
      </c>
      <c r="V94">
        <f t="shared" si="5"/>
        <v>35758.769999999968</v>
      </c>
      <c r="W94">
        <f t="shared" si="7"/>
        <v>3811.1500000000005</v>
      </c>
      <c r="X94">
        <f t="shared" si="9"/>
        <v>94</v>
      </c>
      <c r="Y94">
        <f t="shared" si="6"/>
        <v>1</v>
      </c>
    </row>
    <row r="95" spans="1:25" ht="17.399999999999999" x14ac:dyDescent="0.3">
      <c r="A95" s="11">
        <v>45079</v>
      </c>
      <c r="B95" s="12">
        <v>251199</v>
      </c>
      <c r="C95" s="12" t="s">
        <v>343</v>
      </c>
      <c r="D95" s="12" t="s">
        <v>344</v>
      </c>
      <c r="E95" s="12" t="s">
        <v>345</v>
      </c>
      <c r="F95" s="12"/>
      <c r="G95" s="12"/>
      <c r="H95" s="12">
        <v>22.23</v>
      </c>
      <c r="I95" s="12">
        <v>1.77</v>
      </c>
      <c r="J95" s="12">
        <v>22.23</v>
      </c>
      <c r="K95" s="12">
        <v>0</v>
      </c>
      <c r="L95" s="12">
        <v>87.29</v>
      </c>
      <c r="M95" s="12">
        <v>4</v>
      </c>
      <c r="N95" s="12">
        <v>0</v>
      </c>
      <c r="O95" s="12">
        <v>251</v>
      </c>
      <c r="P95" s="12">
        <v>45</v>
      </c>
      <c r="Q95" s="12">
        <v>7</v>
      </c>
      <c r="R95" s="12">
        <v>0</v>
      </c>
      <c r="S95" s="12">
        <v>279</v>
      </c>
      <c r="T95" s="12">
        <v>0</v>
      </c>
      <c r="U95">
        <f t="shared" si="8"/>
        <v>1598.1800000000003</v>
      </c>
      <c r="V95">
        <f t="shared" si="5"/>
        <v>35780.089999999967</v>
      </c>
      <c r="W95">
        <f t="shared" si="7"/>
        <v>3792.1500000000005</v>
      </c>
      <c r="X95">
        <f t="shared" si="9"/>
        <v>95</v>
      </c>
      <c r="Y95">
        <f t="shared" si="6"/>
        <v>1</v>
      </c>
    </row>
    <row r="96" spans="1:25" ht="17.399999999999999" x14ac:dyDescent="0.3">
      <c r="A96" s="11">
        <v>45080</v>
      </c>
      <c r="B96" s="12">
        <v>251199</v>
      </c>
      <c r="C96" s="12" t="s">
        <v>343</v>
      </c>
      <c r="D96" s="12" t="s">
        <v>344</v>
      </c>
      <c r="E96" s="12" t="s">
        <v>345</v>
      </c>
      <c r="F96" s="12"/>
      <c r="G96" s="12"/>
      <c r="H96" s="12">
        <v>21.78</v>
      </c>
      <c r="I96" s="12">
        <v>2.2200000000000002</v>
      </c>
      <c r="J96" s="12">
        <v>21.78</v>
      </c>
      <c r="K96" s="12">
        <v>0</v>
      </c>
      <c r="L96" s="12">
        <v>80.650000000000006</v>
      </c>
      <c r="M96" s="12">
        <v>5</v>
      </c>
      <c r="N96" s="12">
        <v>0</v>
      </c>
      <c r="O96" s="12">
        <v>235</v>
      </c>
      <c r="P96" s="12">
        <v>48</v>
      </c>
      <c r="Q96" s="12">
        <v>5</v>
      </c>
      <c r="R96" s="12">
        <v>1</v>
      </c>
      <c r="S96" s="12">
        <v>270</v>
      </c>
      <c r="T96" s="12">
        <v>0</v>
      </c>
      <c r="U96">
        <f t="shared" si="8"/>
        <v>1619.9600000000003</v>
      </c>
      <c r="V96">
        <f t="shared" si="5"/>
        <v>35802.319999999971</v>
      </c>
      <c r="W96">
        <f t="shared" si="7"/>
        <v>3773.0200000000004</v>
      </c>
      <c r="X96">
        <f t="shared" si="9"/>
        <v>96</v>
      </c>
      <c r="Y96">
        <f t="shared" si="6"/>
        <v>1</v>
      </c>
    </row>
    <row r="97" spans="1:25" ht="17.399999999999999" x14ac:dyDescent="0.3">
      <c r="A97" s="11">
        <v>45081</v>
      </c>
      <c r="B97" s="12">
        <v>251199</v>
      </c>
      <c r="C97" s="12" t="s">
        <v>343</v>
      </c>
      <c r="D97" s="12" t="s">
        <v>344</v>
      </c>
      <c r="E97" s="12" t="s">
        <v>345</v>
      </c>
      <c r="F97" s="12"/>
      <c r="G97" s="12"/>
      <c r="H97" s="12">
        <v>16.45</v>
      </c>
      <c r="I97" s="12">
        <v>7.55</v>
      </c>
      <c r="J97" s="12">
        <v>16.45</v>
      </c>
      <c r="K97" s="12">
        <v>0</v>
      </c>
      <c r="L97" s="12">
        <v>54.1</v>
      </c>
      <c r="M97" s="12">
        <v>4</v>
      </c>
      <c r="N97" s="12">
        <v>0</v>
      </c>
      <c r="O97" s="12">
        <v>77</v>
      </c>
      <c r="P97" s="12">
        <v>18</v>
      </c>
      <c r="Q97" s="12">
        <v>0</v>
      </c>
      <c r="R97" s="12">
        <v>0</v>
      </c>
      <c r="S97" s="12">
        <v>89</v>
      </c>
      <c r="T97" s="12">
        <v>0</v>
      </c>
      <c r="U97">
        <f t="shared" si="8"/>
        <v>1636.4100000000003</v>
      </c>
      <c r="V97">
        <f t="shared" si="5"/>
        <v>35824.099999999969</v>
      </c>
      <c r="W97">
        <f t="shared" si="7"/>
        <v>3758.0200000000004</v>
      </c>
      <c r="X97">
        <f t="shared" si="9"/>
        <v>97</v>
      </c>
      <c r="Y97">
        <f t="shared" si="6"/>
        <v>1</v>
      </c>
    </row>
    <row r="98" spans="1:25" ht="17.399999999999999" x14ac:dyDescent="0.3">
      <c r="A98" s="11">
        <v>45082</v>
      </c>
      <c r="B98" s="12">
        <v>251199</v>
      </c>
      <c r="C98" s="12" t="s">
        <v>343</v>
      </c>
      <c r="D98" s="12" t="s">
        <v>344</v>
      </c>
      <c r="E98" s="12" t="s">
        <v>345</v>
      </c>
      <c r="F98" s="12"/>
      <c r="G98" s="12"/>
      <c r="H98" s="12">
        <v>17.72</v>
      </c>
      <c r="I98" s="12">
        <v>6.28</v>
      </c>
      <c r="J98" s="12">
        <v>17.72</v>
      </c>
      <c r="K98" s="12">
        <v>0</v>
      </c>
      <c r="L98" s="12">
        <v>56.08</v>
      </c>
      <c r="M98" s="12">
        <v>4</v>
      </c>
      <c r="N98" s="12">
        <v>0</v>
      </c>
      <c r="O98" s="12">
        <v>140</v>
      </c>
      <c r="P98" s="12">
        <v>13</v>
      </c>
      <c r="Q98" s="12">
        <v>3</v>
      </c>
      <c r="R98" s="12">
        <v>0</v>
      </c>
      <c r="S98" s="12">
        <v>159</v>
      </c>
      <c r="T98" s="12">
        <v>0</v>
      </c>
      <c r="U98">
        <f t="shared" si="8"/>
        <v>1654.1300000000003</v>
      </c>
      <c r="V98">
        <f t="shared" si="5"/>
        <v>35840.549999999967</v>
      </c>
      <c r="W98">
        <f t="shared" si="7"/>
        <v>3742.8700000000003</v>
      </c>
      <c r="X98">
        <f t="shared" si="9"/>
        <v>98</v>
      </c>
      <c r="Y98">
        <f t="shared" si="6"/>
        <v>1</v>
      </c>
    </row>
    <row r="99" spans="1:25" ht="17.399999999999999" x14ac:dyDescent="0.3">
      <c r="A99" s="11">
        <v>45083</v>
      </c>
      <c r="B99" s="12">
        <v>251199</v>
      </c>
      <c r="C99" s="12" t="s">
        <v>343</v>
      </c>
      <c r="D99" s="12" t="s">
        <v>344</v>
      </c>
      <c r="E99" s="12" t="s">
        <v>345</v>
      </c>
      <c r="F99" s="12"/>
      <c r="G99" s="12"/>
      <c r="H99" s="12">
        <v>18.95</v>
      </c>
      <c r="I99" s="12">
        <v>5.05</v>
      </c>
      <c r="J99" s="12">
        <v>18.95</v>
      </c>
      <c r="K99" s="12">
        <v>0</v>
      </c>
      <c r="L99" s="12">
        <v>64.900000000000006</v>
      </c>
      <c r="M99" s="12">
        <v>5</v>
      </c>
      <c r="N99" s="12">
        <v>0</v>
      </c>
      <c r="O99" s="12">
        <v>164</v>
      </c>
      <c r="P99" s="12">
        <v>22</v>
      </c>
      <c r="Q99" s="12">
        <v>4</v>
      </c>
      <c r="R99" s="12">
        <v>0</v>
      </c>
      <c r="S99" s="12">
        <v>191</v>
      </c>
      <c r="T99" s="12">
        <v>0</v>
      </c>
      <c r="U99">
        <f t="shared" si="8"/>
        <v>1673.0800000000004</v>
      </c>
      <c r="V99">
        <f t="shared" si="5"/>
        <v>35858.269999999968</v>
      </c>
      <c r="W99">
        <f t="shared" si="7"/>
        <v>3737.4400000000005</v>
      </c>
      <c r="X99">
        <f t="shared" si="9"/>
        <v>99</v>
      </c>
      <c r="Y99">
        <f t="shared" si="6"/>
        <v>1</v>
      </c>
    </row>
    <row r="100" spans="1:25" ht="17.399999999999999" x14ac:dyDescent="0.3">
      <c r="A100" s="11">
        <v>45084</v>
      </c>
      <c r="B100" s="12">
        <v>251199</v>
      </c>
      <c r="C100" s="12" t="s">
        <v>343</v>
      </c>
      <c r="D100" s="12" t="s">
        <v>344</v>
      </c>
      <c r="E100" s="12" t="s">
        <v>345</v>
      </c>
      <c r="F100" s="12"/>
      <c r="G100" s="12"/>
      <c r="H100" s="12">
        <v>9.65</v>
      </c>
      <c r="I100" s="12">
        <v>14.35</v>
      </c>
      <c r="J100" s="12">
        <v>9.65</v>
      </c>
      <c r="K100" s="12">
        <v>0</v>
      </c>
      <c r="L100" s="12">
        <v>31.41</v>
      </c>
      <c r="M100" s="12">
        <v>4</v>
      </c>
      <c r="N100" s="12">
        <v>0</v>
      </c>
      <c r="O100" s="12">
        <v>40</v>
      </c>
      <c r="P100" s="12">
        <v>1</v>
      </c>
      <c r="Q100" s="12">
        <v>1</v>
      </c>
      <c r="R100" s="12">
        <v>0</v>
      </c>
      <c r="S100" s="12">
        <v>42</v>
      </c>
      <c r="T100" s="12">
        <v>0</v>
      </c>
      <c r="U100">
        <f t="shared" si="8"/>
        <v>1682.7300000000005</v>
      </c>
      <c r="V100">
        <f t="shared" si="5"/>
        <v>35877.219999999965</v>
      </c>
      <c r="W100">
        <f t="shared" si="7"/>
        <v>3726.7100000000005</v>
      </c>
      <c r="X100">
        <f t="shared" si="9"/>
        <v>100</v>
      </c>
      <c r="Y100">
        <f t="shared" si="6"/>
        <v>1</v>
      </c>
    </row>
    <row r="101" spans="1:25" ht="17.399999999999999" x14ac:dyDescent="0.3">
      <c r="A101" s="11">
        <v>45085</v>
      </c>
      <c r="B101" s="12">
        <v>251199</v>
      </c>
      <c r="C101" s="12" t="s">
        <v>343</v>
      </c>
      <c r="D101" s="12" t="s">
        <v>344</v>
      </c>
      <c r="E101" s="12" t="s">
        <v>345</v>
      </c>
      <c r="F101" s="12"/>
      <c r="G101" s="12"/>
      <c r="H101" s="12">
        <v>20.27</v>
      </c>
      <c r="I101" s="12">
        <v>3.73</v>
      </c>
      <c r="J101" s="12">
        <v>20.27</v>
      </c>
      <c r="K101" s="12">
        <v>0</v>
      </c>
      <c r="L101" s="12">
        <v>67.569999999999993</v>
      </c>
      <c r="M101" s="12">
        <v>4</v>
      </c>
      <c r="N101" s="12">
        <v>0</v>
      </c>
      <c r="O101" s="12">
        <v>128</v>
      </c>
      <c r="P101" s="12">
        <v>16</v>
      </c>
      <c r="Q101" s="12">
        <v>1</v>
      </c>
      <c r="R101" s="12">
        <v>0</v>
      </c>
      <c r="S101" s="12">
        <v>146</v>
      </c>
      <c r="T101" s="12">
        <v>0</v>
      </c>
      <c r="U101">
        <f t="shared" si="8"/>
        <v>1703.0000000000005</v>
      </c>
      <c r="V101">
        <f t="shared" si="5"/>
        <v>35886.869999999966</v>
      </c>
      <c r="W101">
        <f t="shared" si="7"/>
        <v>3709.9900000000007</v>
      </c>
      <c r="X101">
        <f t="shared" si="9"/>
        <v>101</v>
      </c>
      <c r="Y101">
        <f t="shared" si="6"/>
        <v>1</v>
      </c>
    </row>
    <row r="102" spans="1:25" ht="17.399999999999999" x14ac:dyDescent="0.3">
      <c r="A102" s="11">
        <v>45086</v>
      </c>
      <c r="B102" s="12">
        <v>251199</v>
      </c>
      <c r="C102" s="12" t="s">
        <v>343</v>
      </c>
      <c r="D102" s="12" t="s">
        <v>344</v>
      </c>
      <c r="E102" s="12" t="s">
        <v>345</v>
      </c>
      <c r="F102" s="12"/>
      <c r="G102" s="12"/>
      <c r="H102" s="12">
        <v>21.25</v>
      </c>
      <c r="I102" s="12">
        <v>2.75</v>
      </c>
      <c r="J102" s="12">
        <v>21.25</v>
      </c>
      <c r="K102" s="12">
        <v>0</v>
      </c>
      <c r="L102" s="12">
        <v>80.17</v>
      </c>
      <c r="M102" s="12">
        <v>4</v>
      </c>
      <c r="N102" s="12">
        <v>0</v>
      </c>
      <c r="O102" s="12">
        <v>218</v>
      </c>
      <c r="P102" s="12">
        <v>28</v>
      </c>
      <c r="Q102" s="12">
        <v>5</v>
      </c>
      <c r="R102" s="12">
        <v>0</v>
      </c>
      <c r="S102" s="12">
        <v>258</v>
      </c>
      <c r="T102" s="12">
        <v>0</v>
      </c>
      <c r="U102">
        <f t="shared" si="8"/>
        <v>1724.2500000000005</v>
      </c>
      <c r="V102">
        <f t="shared" si="5"/>
        <v>35907.139999999963</v>
      </c>
      <c r="W102">
        <f t="shared" si="7"/>
        <v>3694.5700000000006</v>
      </c>
      <c r="X102">
        <f t="shared" si="9"/>
        <v>102</v>
      </c>
      <c r="Y102">
        <f t="shared" si="6"/>
        <v>1</v>
      </c>
    </row>
    <row r="103" spans="1:25" ht="17.399999999999999" x14ac:dyDescent="0.3">
      <c r="A103" s="11">
        <v>45087</v>
      </c>
      <c r="B103" s="12">
        <v>251199</v>
      </c>
      <c r="C103" s="12" t="s">
        <v>343</v>
      </c>
      <c r="D103" s="12" t="s">
        <v>344</v>
      </c>
      <c r="E103" s="12" t="s">
        <v>345</v>
      </c>
      <c r="F103" s="12"/>
      <c r="G103" s="12"/>
      <c r="H103" s="12">
        <v>16.149999999999999</v>
      </c>
      <c r="I103" s="12">
        <v>7.85</v>
      </c>
      <c r="J103" s="12">
        <v>16.149999999999999</v>
      </c>
      <c r="K103" s="12">
        <v>0</v>
      </c>
      <c r="L103" s="12">
        <v>56.02</v>
      </c>
      <c r="M103" s="12">
        <v>5</v>
      </c>
      <c r="N103" s="12">
        <v>0</v>
      </c>
      <c r="O103" s="12">
        <v>152</v>
      </c>
      <c r="P103" s="12">
        <v>6</v>
      </c>
      <c r="Q103" s="12">
        <v>1</v>
      </c>
      <c r="R103" s="12">
        <v>0</v>
      </c>
      <c r="S103" s="12">
        <v>175</v>
      </c>
      <c r="T103" s="12">
        <v>0</v>
      </c>
      <c r="U103">
        <f t="shared" si="8"/>
        <v>1740.4000000000005</v>
      </c>
      <c r="V103">
        <f t="shared" si="5"/>
        <v>35928.389999999963</v>
      </c>
      <c r="W103">
        <f t="shared" si="7"/>
        <v>3687.5000000000005</v>
      </c>
      <c r="X103">
        <f t="shared" si="9"/>
        <v>103</v>
      </c>
      <c r="Y103">
        <f t="shared" si="6"/>
        <v>1</v>
      </c>
    </row>
    <row r="104" spans="1:25" ht="17.399999999999999" x14ac:dyDescent="0.3">
      <c r="A104" s="11">
        <v>45088</v>
      </c>
      <c r="B104" s="12">
        <v>251199</v>
      </c>
      <c r="C104" s="12" t="s">
        <v>343</v>
      </c>
      <c r="D104" s="12" t="s">
        <v>344</v>
      </c>
      <c r="E104" s="12" t="s">
        <v>345</v>
      </c>
      <c r="F104" s="12"/>
      <c r="G104" s="12"/>
      <c r="H104" s="12">
        <v>15.25</v>
      </c>
      <c r="I104" s="12">
        <v>8.75</v>
      </c>
      <c r="J104" s="12">
        <v>10.28</v>
      </c>
      <c r="K104" s="12">
        <v>4.97</v>
      </c>
      <c r="L104" s="12">
        <v>27.25</v>
      </c>
      <c r="M104" s="12">
        <v>3</v>
      </c>
      <c r="N104" s="12">
        <v>0</v>
      </c>
      <c r="O104" s="12">
        <v>22</v>
      </c>
      <c r="P104" s="12">
        <v>3</v>
      </c>
      <c r="Q104" s="12">
        <v>0</v>
      </c>
      <c r="R104" s="12">
        <v>62</v>
      </c>
      <c r="S104" s="12">
        <v>24</v>
      </c>
      <c r="T104" s="12">
        <v>1</v>
      </c>
      <c r="U104">
        <f t="shared" si="8"/>
        <v>1755.6500000000005</v>
      </c>
      <c r="V104">
        <f t="shared" si="5"/>
        <v>35944.539999999964</v>
      </c>
      <c r="W104">
        <f t="shared" si="7"/>
        <v>3687.0300000000007</v>
      </c>
      <c r="X104">
        <f t="shared" si="9"/>
        <v>104</v>
      </c>
      <c r="Y104">
        <f t="shared" si="6"/>
        <v>1</v>
      </c>
    </row>
    <row r="105" spans="1:25" ht="17.399999999999999" x14ac:dyDescent="0.3">
      <c r="A105" s="11">
        <v>45089</v>
      </c>
      <c r="B105" s="12">
        <v>251199</v>
      </c>
      <c r="C105" s="12" t="s">
        <v>343</v>
      </c>
      <c r="D105" s="12" t="s">
        <v>344</v>
      </c>
      <c r="E105" s="12" t="s">
        <v>345</v>
      </c>
      <c r="F105" s="12"/>
      <c r="G105" s="12"/>
      <c r="H105" s="12">
        <v>17.05</v>
      </c>
      <c r="I105" s="12">
        <v>6.95</v>
      </c>
      <c r="J105" s="12">
        <v>17.05</v>
      </c>
      <c r="K105" s="12">
        <v>0</v>
      </c>
      <c r="L105" s="12">
        <v>51.52</v>
      </c>
      <c r="M105" s="12">
        <v>4</v>
      </c>
      <c r="N105" s="12">
        <v>0</v>
      </c>
      <c r="O105" s="12">
        <v>69</v>
      </c>
      <c r="P105" s="12">
        <v>11</v>
      </c>
      <c r="Q105" s="12">
        <v>1</v>
      </c>
      <c r="R105" s="12">
        <v>0</v>
      </c>
      <c r="S105" s="12">
        <v>76</v>
      </c>
      <c r="T105" s="12">
        <v>0</v>
      </c>
      <c r="U105">
        <f t="shared" si="8"/>
        <v>1772.7000000000005</v>
      </c>
      <c r="V105">
        <f t="shared" si="5"/>
        <v>35959.789999999964</v>
      </c>
      <c r="W105">
        <f t="shared" si="7"/>
        <v>3679.8000000000006</v>
      </c>
      <c r="X105">
        <f t="shared" si="9"/>
        <v>105</v>
      </c>
      <c r="Y105">
        <f t="shared" si="6"/>
        <v>1</v>
      </c>
    </row>
    <row r="106" spans="1:25" ht="17.399999999999999" x14ac:dyDescent="0.3">
      <c r="A106" s="11">
        <v>45090</v>
      </c>
      <c r="B106" s="12">
        <v>251199</v>
      </c>
      <c r="C106" s="12" t="s">
        <v>343</v>
      </c>
      <c r="D106" s="12" t="s">
        <v>344</v>
      </c>
      <c r="E106" s="12" t="s">
        <v>345</v>
      </c>
      <c r="F106" s="12"/>
      <c r="G106" s="12"/>
      <c r="H106" s="12">
        <v>13.47</v>
      </c>
      <c r="I106" s="12">
        <v>10.53</v>
      </c>
      <c r="J106" s="12">
        <v>13.47</v>
      </c>
      <c r="K106" s="12">
        <v>0</v>
      </c>
      <c r="L106" s="12">
        <v>40.200000000000003</v>
      </c>
      <c r="M106" s="12">
        <v>3</v>
      </c>
      <c r="N106" s="12">
        <v>0</v>
      </c>
      <c r="O106" s="12">
        <v>37</v>
      </c>
      <c r="P106" s="12">
        <v>5</v>
      </c>
      <c r="Q106" s="12">
        <v>0</v>
      </c>
      <c r="R106" s="12">
        <v>0</v>
      </c>
      <c r="S106" s="12">
        <v>43</v>
      </c>
      <c r="T106" s="12">
        <v>0</v>
      </c>
      <c r="U106">
        <f t="shared" si="8"/>
        <v>1786.1700000000005</v>
      </c>
      <c r="V106">
        <f t="shared" si="5"/>
        <v>35976.839999999967</v>
      </c>
      <c r="W106">
        <f t="shared" si="7"/>
        <v>3667.7200000000007</v>
      </c>
      <c r="X106">
        <f t="shared" si="9"/>
        <v>106</v>
      </c>
      <c r="Y106">
        <f t="shared" si="6"/>
        <v>1</v>
      </c>
    </row>
    <row r="107" spans="1:25" ht="17.399999999999999" x14ac:dyDescent="0.3">
      <c r="A107" s="11">
        <v>45091</v>
      </c>
      <c r="B107" s="12">
        <v>251199</v>
      </c>
      <c r="C107" s="12" t="s">
        <v>343</v>
      </c>
      <c r="D107" s="12" t="s">
        <v>344</v>
      </c>
      <c r="E107" s="12" t="s">
        <v>345</v>
      </c>
      <c r="F107" s="12"/>
      <c r="G107" s="12"/>
      <c r="H107" s="12">
        <v>20.98</v>
      </c>
      <c r="I107" s="12">
        <v>3.02</v>
      </c>
      <c r="J107" s="12">
        <v>20.98</v>
      </c>
      <c r="K107" s="12">
        <v>0</v>
      </c>
      <c r="L107" s="12">
        <v>50.17</v>
      </c>
      <c r="M107" s="12">
        <v>5</v>
      </c>
      <c r="N107" s="12">
        <v>0</v>
      </c>
      <c r="O107" s="12">
        <v>124</v>
      </c>
      <c r="P107" s="12">
        <v>8</v>
      </c>
      <c r="Q107" s="12">
        <v>1</v>
      </c>
      <c r="R107" s="12">
        <v>0</v>
      </c>
      <c r="S107" s="12">
        <v>139</v>
      </c>
      <c r="T107" s="12">
        <v>0</v>
      </c>
      <c r="U107">
        <f t="shared" si="8"/>
        <v>1807.1500000000005</v>
      </c>
      <c r="V107">
        <f t="shared" si="5"/>
        <v>35990.309999999969</v>
      </c>
      <c r="W107">
        <f t="shared" si="7"/>
        <v>3646.7700000000009</v>
      </c>
      <c r="X107">
        <f t="shared" si="9"/>
        <v>107</v>
      </c>
      <c r="Y107">
        <f t="shared" si="6"/>
        <v>1</v>
      </c>
    </row>
    <row r="108" spans="1:25" ht="17.399999999999999" x14ac:dyDescent="0.3">
      <c r="A108" s="11">
        <v>45092</v>
      </c>
      <c r="B108" s="12">
        <v>251199</v>
      </c>
      <c r="C108" s="12" t="s">
        <v>343</v>
      </c>
      <c r="D108" s="12" t="s">
        <v>344</v>
      </c>
      <c r="E108" s="12" t="s">
        <v>345</v>
      </c>
      <c r="F108" s="12"/>
      <c r="G108" s="12"/>
      <c r="H108" s="12">
        <v>19.72</v>
      </c>
      <c r="I108" s="12">
        <v>4.28</v>
      </c>
      <c r="J108" s="12">
        <v>19.72</v>
      </c>
      <c r="K108" s="12">
        <v>0</v>
      </c>
      <c r="L108" s="12">
        <v>67.739999999999995</v>
      </c>
      <c r="M108" s="12">
        <v>5</v>
      </c>
      <c r="N108" s="12">
        <v>0</v>
      </c>
      <c r="O108" s="12">
        <v>15</v>
      </c>
      <c r="P108" s="12">
        <v>26</v>
      </c>
      <c r="Q108" s="12">
        <v>7</v>
      </c>
      <c r="R108" s="12">
        <v>0</v>
      </c>
      <c r="S108" s="12">
        <v>267</v>
      </c>
      <c r="T108" s="12">
        <v>0</v>
      </c>
      <c r="U108">
        <f t="shared" si="8"/>
        <v>1826.8700000000006</v>
      </c>
      <c r="V108">
        <f t="shared" si="5"/>
        <v>36011.289999999972</v>
      </c>
      <c r="W108">
        <f t="shared" si="7"/>
        <v>3629.1200000000008</v>
      </c>
      <c r="X108">
        <f t="shared" si="9"/>
        <v>108</v>
      </c>
      <c r="Y108">
        <f t="shared" si="6"/>
        <v>1</v>
      </c>
    </row>
    <row r="109" spans="1:25" ht="17.399999999999999" x14ac:dyDescent="0.3">
      <c r="A109" s="11">
        <v>45093</v>
      </c>
      <c r="B109" s="12">
        <v>251199</v>
      </c>
      <c r="C109" s="12" t="s">
        <v>343</v>
      </c>
      <c r="D109" s="12" t="s">
        <v>344</v>
      </c>
      <c r="E109" s="12" t="s">
        <v>345</v>
      </c>
      <c r="F109" s="12"/>
      <c r="G109" s="12"/>
      <c r="H109" s="12">
        <v>18.87</v>
      </c>
      <c r="I109" s="12">
        <v>5.13</v>
      </c>
      <c r="J109" s="12">
        <v>18.87</v>
      </c>
      <c r="K109" s="12">
        <v>0</v>
      </c>
      <c r="L109" s="12">
        <v>62.35</v>
      </c>
      <c r="M109" s="12">
        <v>4</v>
      </c>
      <c r="N109" s="12">
        <v>0</v>
      </c>
      <c r="O109" s="12">
        <v>19</v>
      </c>
      <c r="P109" s="12">
        <v>16</v>
      </c>
      <c r="Q109" s="12">
        <v>0</v>
      </c>
      <c r="R109" s="12">
        <v>0</v>
      </c>
      <c r="S109" s="12">
        <v>126</v>
      </c>
      <c r="T109" s="12">
        <v>0</v>
      </c>
      <c r="U109">
        <f t="shared" si="8"/>
        <v>1845.7400000000005</v>
      </c>
      <c r="V109">
        <f t="shared" si="5"/>
        <v>36031.009999999973</v>
      </c>
      <c r="W109">
        <f t="shared" si="7"/>
        <v>3617.940000000001</v>
      </c>
      <c r="X109">
        <f t="shared" si="9"/>
        <v>109</v>
      </c>
      <c r="Y109">
        <f t="shared" si="6"/>
        <v>1</v>
      </c>
    </row>
    <row r="110" spans="1:25" ht="17.399999999999999" x14ac:dyDescent="0.3">
      <c r="A110" s="11">
        <v>45094</v>
      </c>
      <c r="B110" s="12">
        <v>251199</v>
      </c>
      <c r="C110" s="12" t="s">
        <v>343</v>
      </c>
      <c r="D110" s="12" t="s">
        <v>344</v>
      </c>
      <c r="E110" s="12" t="s">
        <v>345</v>
      </c>
      <c r="F110" s="12"/>
      <c r="G110" s="12"/>
      <c r="H110" s="12">
        <v>19.75</v>
      </c>
      <c r="I110" s="12">
        <v>4.25</v>
      </c>
      <c r="J110" s="12">
        <v>19.75</v>
      </c>
      <c r="K110" s="12">
        <v>0</v>
      </c>
      <c r="L110" s="12">
        <v>51.32</v>
      </c>
      <c r="M110" s="12">
        <v>4</v>
      </c>
      <c r="N110" s="12">
        <v>0</v>
      </c>
      <c r="O110" s="12">
        <v>104</v>
      </c>
      <c r="P110" s="12">
        <v>14</v>
      </c>
      <c r="Q110" s="12">
        <v>1</v>
      </c>
      <c r="R110" s="12">
        <v>0</v>
      </c>
      <c r="S110" s="12">
        <v>118</v>
      </c>
      <c r="T110" s="12">
        <v>0</v>
      </c>
      <c r="U110">
        <f t="shared" si="8"/>
        <v>1865.4900000000005</v>
      </c>
      <c r="V110">
        <f t="shared" si="5"/>
        <v>36049.879999999976</v>
      </c>
      <c r="W110">
        <f t="shared" si="7"/>
        <v>3609.7700000000009</v>
      </c>
      <c r="X110">
        <f t="shared" si="9"/>
        <v>110</v>
      </c>
      <c r="Y110">
        <f t="shared" si="6"/>
        <v>1</v>
      </c>
    </row>
    <row r="111" spans="1:25" ht="17.399999999999999" x14ac:dyDescent="0.3">
      <c r="A111" s="11">
        <v>45095</v>
      </c>
      <c r="B111" s="12">
        <v>251199</v>
      </c>
      <c r="C111" s="12" t="s">
        <v>343</v>
      </c>
      <c r="D111" s="12" t="s">
        <v>344</v>
      </c>
      <c r="E111" s="12" t="s">
        <v>345</v>
      </c>
      <c r="F111" s="12"/>
      <c r="G111" s="12"/>
      <c r="H111" s="12">
        <v>7.23</v>
      </c>
      <c r="I111" s="12">
        <v>16.77</v>
      </c>
      <c r="J111" s="12">
        <v>7.23</v>
      </c>
      <c r="K111" s="12">
        <v>0</v>
      </c>
      <c r="L111" s="12">
        <v>20.05</v>
      </c>
      <c r="M111" s="12">
        <v>5</v>
      </c>
      <c r="N111" s="12">
        <v>0</v>
      </c>
      <c r="O111" s="12">
        <v>46</v>
      </c>
      <c r="P111" s="12">
        <v>9</v>
      </c>
      <c r="Q111" s="12">
        <v>3</v>
      </c>
      <c r="R111" s="12">
        <v>0</v>
      </c>
      <c r="S111" s="12">
        <v>60</v>
      </c>
      <c r="T111" s="12">
        <v>0</v>
      </c>
      <c r="U111">
        <f t="shared" si="8"/>
        <v>1872.7200000000005</v>
      </c>
      <c r="V111">
        <f t="shared" si="5"/>
        <v>36069.629999999976</v>
      </c>
      <c r="W111">
        <f t="shared" si="7"/>
        <v>3591.5200000000009</v>
      </c>
      <c r="X111">
        <f t="shared" si="9"/>
        <v>111</v>
      </c>
      <c r="Y111">
        <f t="shared" si="6"/>
        <v>1</v>
      </c>
    </row>
    <row r="112" spans="1:25" ht="17.399999999999999" x14ac:dyDescent="0.3">
      <c r="A112" s="11">
        <v>45096</v>
      </c>
      <c r="B112" s="12">
        <v>251199</v>
      </c>
      <c r="C112" s="12" t="s">
        <v>343</v>
      </c>
      <c r="D112" s="12" t="s">
        <v>344</v>
      </c>
      <c r="E112" s="12" t="s">
        <v>345</v>
      </c>
      <c r="F112" s="12"/>
      <c r="G112" s="12"/>
      <c r="H112" s="12">
        <v>15.2</v>
      </c>
      <c r="I112" s="12">
        <v>8.8000000000000007</v>
      </c>
      <c r="J112" s="12">
        <v>15.2</v>
      </c>
      <c r="K112" s="12">
        <v>0</v>
      </c>
      <c r="L112" s="12">
        <v>39.200000000000003</v>
      </c>
      <c r="M112" s="12">
        <v>4</v>
      </c>
      <c r="N112" s="12">
        <v>0</v>
      </c>
      <c r="O112" s="12">
        <v>69</v>
      </c>
      <c r="P112" s="12">
        <v>13</v>
      </c>
      <c r="Q112" s="12">
        <v>0</v>
      </c>
      <c r="R112" s="12">
        <v>0</v>
      </c>
      <c r="S112" s="12">
        <v>79</v>
      </c>
      <c r="T112" s="12">
        <v>0</v>
      </c>
      <c r="U112">
        <f t="shared" si="8"/>
        <v>1887.9200000000005</v>
      </c>
      <c r="V112">
        <f t="shared" si="5"/>
        <v>36076.859999999979</v>
      </c>
      <c r="W112">
        <f t="shared" si="7"/>
        <v>3574.190000000001</v>
      </c>
      <c r="X112">
        <f t="shared" si="9"/>
        <v>112</v>
      </c>
      <c r="Y112">
        <f t="shared" si="6"/>
        <v>1</v>
      </c>
    </row>
    <row r="113" spans="1:25" ht="17.399999999999999" x14ac:dyDescent="0.3">
      <c r="A113" s="11">
        <v>45097</v>
      </c>
      <c r="B113" s="12">
        <v>251199</v>
      </c>
      <c r="C113" s="12" t="s">
        <v>343</v>
      </c>
      <c r="D113" s="12" t="s">
        <v>344</v>
      </c>
      <c r="E113" s="12" t="s">
        <v>345</v>
      </c>
      <c r="F113" s="12"/>
      <c r="G113" s="12"/>
      <c r="H113" s="12">
        <v>15.1</v>
      </c>
      <c r="I113" s="12">
        <v>8.9</v>
      </c>
      <c r="J113" s="12">
        <v>15.1</v>
      </c>
      <c r="K113" s="12">
        <v>0</v>
      </c>
      <c r="L113" s="12">
        <v>39.04</v>
      </c>
      <c r="M113" s="12">
        <v>4</v>
      </c>
      <c r="N113" s="12">
        <v>0</v>
      </c>
      <c r="O113" s="12">
        <v>63</v>
      </c>
      <c r="P113" s="12">
        <v>9</v>
      </c>
      <c r="Q113" s="12">
        <v>0</v>
      </c>
      <c r="R113" s="12">
        <v>0</v>
      </c>
      <c r="S113" s="12">
        <v>71</v>
      </c>
      <c r="T113" s="12">
        <v>0</v>
      </c>
      <c r="U113">
        <f t="shared" si="8"/>
        <v>1903.0200000000004</v>
      </c>
      <c r="V113">
        <f t="shared" si="5"/>
        <v>36092.059999999976</v>
      </c>
      <c r="W113">
        <f t="shared" si="7"/>
        <v>3561.5900000000011</v>
      </c>
      <c r="X113">
        <f t="shared" si="9"/>
        <v>113</v>
      </c>
      <c r="Y113">
        <f t="shared" si="6"/>
        <v>1</v>
      </c>
    </row>
    <row r="114" spans="1:25" ht="17.399999999999999" x14ac:dyDescent="0.3">
      <c r="A114" s="11">
        <v>45098</v>
      </c>
      <c r="B114" s="12">
        <v>251199</v>
      </c>
      <c r="C114" s="12" t="s">
        <v>343</v>
      </c>
      <c r="D114" s="12" t="s">
        <v>344</v>
      </c>
      <c r="E114" s="12" t="s">
        <v>345</v>
      </c>
      <c r="F114" s="12"/>
      <c r="G114" s="12"/>
      <c r="H114" s="12">
        <v>13.18</v>
      </c>
      <c r="I114" s="12">
        <v>10.82</v>
      </c>
      <c r="J114" s="12">
        <v>13.18</v>
      </c>
      <c r="K114" s="12">
        <v>0</v>
      </c>
      <c r="L114" s="12">
        <v>30.08</v>
      </c>
      <c r="M114" s="12">
        <v>4</v>
      </c>
      <c r="N114" s="12">
        <v>0</v>
      </c>
      <c r="O114" s="12">
        <v>52</v>
      </c>
      <c r="P114" s="12">
        <v>4</v>
      </c>
      <c r="Q114" s="12">
        <v>0</v>
      </c>
      <c r="R114" s="12">
        <v>0</v>
      </c>
      <c r="S114" s="12">
        <v>60</v>
      </c>
      <c r="T114" s="12">
        <v>0</v>
      </c>
      <c r="U114">
        <f t="shared" si="8"/>
        <v>1916.2000000000005</v>
      </c>
      <c r="V114">
        <f t="shared" si="5"/>
        <v>36107.159999999974</v>
      </c>
      <c r="W114">
        <f t="shared" si="7"/>
        <v>3549.5200000000009</v>
      </c>
      <c r="X114">
        <f t="shared" si="9"/>
        <v>114</v>
      </c>
      <c r="Y114">
        <f t="shared" si="6"/>
        <v>1</v>
      </c>
    </row>
    <row r="115" spans="1:25" ht="17.399999999999999" x14ac:dyDescent="0.3">
      <c r="A115" s="11">
        <v>45099</v>
      </c>
      <c r="B115" s="12">
        <v>251199</v>
      </c>
      <c r="C115" s="12" t="s">
        <v>343</v>
      </c>
      <c r="D115" s="12" t="s">
        <v>344</v>
      </c>
      <c r="E115" s="12" t="s">
        <v>345</v>
      </c>
      <c r="F115" s="12"/>
      <c r="G115" s="12"/>
      <c r="H115" s="12">
        <v>11.72</v>
      </c>
      <c r="I115" s="12">
        <v>12.28</v>
      </c>
      <c r="J115" s="12">
        <v>11.72</v>
      </c>
      <c r="K115" s="12">
        <v>0</v>
      </c>
      <c r="L115" s="12">
        <v>36.17</v>
      </c>
      <c r="M115" s="12">
        <v>5</v>
      </c>
      <c r="N115" s="12">
        <v>0</v>
      </c>
      <c r="O115" s="12">
        <v>67</v>
      </c>
      <c r="P115" s="12">
        <v>9</v>
      </c>
      <c r="Q115" s="12">
        <v>2</v>
      </c>
      <c r="R115" s="12">
        <v>0</v>
      </c>
      <c r="S115" s="12">
        <v>82</v>
      </c>
      <c r="T115" s="12">
        <v>0</v>
      </c>
      <c r="U115">
        <f t="shared" si="8"/>
        <v>1927.9200000000005</v>
      </c>
      <c r="V115">
        <f t="shared" si="5"/>
        <v>36120.339999999975</v>
      </c>
      <c r="W115">
        <f t="shared" si="7"/>
        <v>3537.7000000000007</v>
      </c>
      <c r="X115">
        <f t="shared" si="9"/>
        <v>115</v>
      </c>
      <c r="Y115">
        <f t="shared" si="6"/>
        <v>1</v>
      </c>
    </row>
    <row r="116" spans="1:25" ht="17.399999999999999" x14ac:dyDescent="0.3">
      <c r="A116" s="11">
        <v>45100</v>
      </c>
      <c r="B116" s="12">
        <v>251199</v>
      </c>
      <c r="C116" s="12" t="s">
        <v>343</v>
      </c>
      <c r="D116" s="12" t="s">
        <v>344</v>
      </c>
      <c r="E116" s="12" t="s">
        <v>345</v>
      </c>
      <c r="F116" s="12"/>
      <c r="G116" s="12"/>
      <c r="H116" s="12">
        <v>10</v>
      </c>
      <c r="I116" s="12">
        <v>14</v>
      </c>
      <c r="J116" s="12">
        <v>9.5299999999999994</v>
      </c>
      <c r="K116" s="12">
        <v>0.47</v>
      </c>
      <c r="L116" s="12">
        <v>30.09</v>
      </c>
      <c r="M116" s="12">
        <v>6</v>
      </c>
      <c r="N116" s="12">
        <v>0</v>
      </c>
      <c r="O116" s="12">
        <v>102</v>
      </c>
      <c r="P116" s="12">
        <v>4</v>
      </c>
      <c r="Q116" s="12">
        <v>2</v>
      </c>
      <c r="R116" s="12">
        <v>5</v>
      </c>
      <c r="S116" s="12">
        <v>121</v>
      </c>
      <c r="T116" s="12">
        <v>0</v>
      </c>
      <c r="U116">
        <f t="shared" si="8"/>
        <v>1937.9200000000005</v>
      </c>
      <c r="V116">
        <f t="shared" si="5"/>
        <v>36132.059999999976</v>
      </c>
      <c r="W116">
        <f t="shared" si="7"/>
        <v>3528.3000000000006</v>
      </c>
      <c r="X116">
        <f t="shared" si="9"/>
        <v>116</v>
      </c>
      <c r="Y116">
        <f t="shared" si="6"/>
        <v>1</v>
      </c>
    </row>
    <row r="117" spans="1:25" ht="17.399999999999999" x14ac:dyDescent="0.3">
      <c r="A117" s="11">
        <v>45101</v>
      </c>
      <c r="B117" s="12">
        <v>251199</v>
      </c>
      <c r="C117" s="12" t="s">
        <v>343</v>
      </c>
      <c r="D117" s="12" t="s">
        <v>344</v>
      </c>
      <c r="E117" s="12" t="s">
        <v>345</v>
      </c>
      <c r="F117" s="12"/>
      <c r="G117" s="12"/>
      <c r="H117" s="12">
        <v>10.9</v>
      </c>
      <c r="I117" s="12">
        <v>13.1</v>
      </c>
      <c r="J117" s="12">
        <v>7.87</v>
      </c>
      <c r="K117" s="12">
        <v>3.03</v>
      </c>
      <c r="L117" s="12">
        <v>22.88</v>
      </c>
      <c r="M117" s="12">
        <v>4</v>
      </c>
      <c r="N117" s="12">
        <v>0</v>
      </c>
      <c r="O117" s="12">
        <v>30</v>
      </c>
      <c r="P117" s="12">
        <v>3</v>
      </c>
      <c r="Q117" s="12">
        <v>2</v>
      </c>
      <c r="R117" s="12">
        <v>36</v>
      </c>
      <c r="S117" s="12">
        <v>39</v>
      </c>
      <c r="T117" s="12">
        <v>1</v>
      </c>
      <c r="U117">
        <f t="shared" si="8"/>
        <v>1948.8200000000006</v>
      </c>
      <c r="V117">
        <f t="shared" si="5"/>
        <v>36142.059999999976</v>
      </c>
      <c r="W117">
        <f t="shared" si="7"/>
        <v>3507.4500000000007</v>
      </c>
      <c r="X117">
        <f t="shared" si="9"/>
        <v>117</v>
      </c>
      <c r="Y117">
        <f t="shared" si="6"/>
        <v>1</v>
      </c>
    </row>
    <row r="118" spans="1:25" ht="17.399999999999999" x14ac:dyDescent="0.3">
      <c r="A118" s="11">
        <v>45102</v>
      </c>
      <c r="B118" s="12">
        <v>251199</v>
      </c>
      <c r="C118" s="12" t="s">
        <v>343</v>
      </c>
      <c r="D118" s="12" t="s">
        <v>344</v>
      </c>
      <c r="E118" s="12" t="s">
        <v>345</v>
      </c>
      <c r="F118" s="12"/>
      <c r="G118" s="12"/>
      <c r="H118" s="12">
        <v>3.07</v>
      </c>
      <c r="I118" s="12">
        <v>20.93</v>
      </c>
      <c r="J118" s="12">
        <v>0.22</v>
      </c>
      <c r="K118" s="12">
        <v>2.85</v>
      </c>
      <c r="L118" s="12">
        <v>0.15</v>
      </c>
      <c r="M118" s="12">
        <v>0</v>
      </c>
      <c r="N118" s="12">
        <v>0</v>
      </c>
      <c r="O118" s="12">
        <v>0</v>
      </c>
      <c r="P118" s="12">
        <v>0</v>
      </c>
      <c r="Q118" s="12">
        <v>0</v>
      </c>
      <c r="R118" s="12">
        <v>35</v>
      </c>
      <c r="S118" s="12">
        <v>0</v>
      </c>
      <c r="T118" s="12">
        <v>1</v>
      </c>
      <c r="U118">
        <f t="shared" si="8"/>
        <v>1951.8900000000006</v>
      </c>
      <c r="V118">
        <f t="shared" si="5"/>
        <v>36152.959999999977</v>
      </c>
      <c r="W118">
        <f t="shared" si="7"/>
        <v>3486.3800000000006</v>
      </c>
      <c r="X118">
        <f t="shared" si="9"/>
        <v>118</v>
      </c>
      <c r="Y118">
        <f t="shared" si="6"/>
        <v>1</v>
      </c>
    </row>
    <row r="119" spans="1:25" ht="17.399999999999999" x14ac:dyDescent="0.3">
      <c r="A119" s="11">
        <v>45103</v>
      </c>
      <c r="B119" s="12">
        <v>251199</v>
      </c>
      <c r="C119" s="12" t="s">
        <v>343</v>
      </c>
      <c r="D119" s="12" t="s">
        <v>344</v>
      </c>
      <c r="E119" s="12" t="s">
        <v>345</v>
      </c>
      <c r="F119" s="12"/>
      <c r="G119" s="12"/>
      <c r="H119" s="12">
        <v>11.13</v>
      </c>
      <c r="I119" s="12">
        <v>12.87</v>
      </c>
      <c r="J119" s="12">
        <v>7.78</v>
      </c>
      <c r="K119" s="12">
        <v>3.35</v>
      </c>
      <c r="L119" s="12">
        <v>16.239999999999998</v>
      </c>
      <c r="M119" s="12">
        <v>4</v>
      </c>
      <c r="N119" s="12">
        <v>0</v>
      </c>
      <c r="O119" s="12">
        <v>21</v>
      </c>
      <c r="P119" s="12">
        <v>2</v>
      </c>
      <c r="Q119" s="12">
        <v>0</v>
      </c>
      <c r="R119" s="12">
        <v>43</v>
      </c>
      <c r="S119" s="12">
        <v>23</v>
      </c>
      <c r="T119" s="12">
        <v>0</v>
      </c>
      <c r="U119">
        <f t="shared" si="8"/>
        <v>1963.0200000000007</v>
      </c>
      <c r="V119">
        <f t="shared" si="5"/>
        <v>36156.029999999977</v>
      </c>
      <c r="W119">
        <f t="shared" si="7"/>
        <v>3466.2500000000005</v>
      </c>
      <c r="X119">
        <f t="shared" si="9"/>
        <v>119</v>
      </c>
      <c r="Y119">
        <f t="shared" si="6"/>
        <v>1</v>
      </c>
    </row>
    <row r="120" spans="1:25" ht="17.399999999999999" x14ac:dyDescent="0.3">
      <c r="A120" s="11">
        <v>45104</v>
      </c>
      <c r="B120" s="12">
        <v>251199</v>
      </c>
      <c r="C120" s="12" t="s">
        <v>343</v>
      </c>
      <c r="D120" s="12" t="s">
        <v>344</v>
      </c>
      <c r="E120" s="12" t="s">
        <v>345</v>
      </c>
      <c r="F120" s="12"/>
      <c r="G120" s="12"/>
      <c r="H120" s="12">
        <v>17.170000000000002</v>
      </c>
      <c r="I120" s="12">
        <v>6.83</v>
      </c>
      <c r="J120" s="12">
        <v>17.170000000000002</v>
      </c>
      <c r="K120" s="12">
        <v>0</v>
      </c>
      <c r="L120" s="12">
        <v>48.16</v>
      </c>
      <c r="M120" s="12">
        <v>4</v>
      </c>
      <c r="N120" s="12">
        <v>0</v>
      </c>
      <c r="O120" s="12">
        <v>47</v>
      </c>
      <c r="P120" s="12">
        <v>7</v>
      </c>
      <c r="Q120" s="12">
        <v>0</v>
      </c>
      <c r="R120" s="12">
        <v>0</v>
      </c>
      <c r="S120" s="12">
        <v>52</v>
      </c>
      <c r="T120" s="12">
        <v>0</v>
      </c>
      <c r="U120">
        <f t="shared" si="8"/>
        <v>1980.1900000000007</v>
      </c>
      <c r="V120">
        <f t="shared" si="5"/>
        <v>36167.159999999974</v>
      </c>
      <c r="W120">
        <f t="shared" si="7"/>
        <v>3444.8200000000006</v>
      </c>
      <c r="X120">
        <f t="shared" si="9"/>
        <v>120</v>
      </c>
      <c r="Y120">
        <f t="shared" si="6"/>
        <v>1</v>
      </c>
    </row>
    <row r="121" spans="1:25" ht="17.399999999999999" x14ac:dyDescent="0.3">
      <c r="A121" s="11">
        <v>45105</v>
      </c>
      <c r="B121" s="12">
        <v>251199</v>
      </c>
      <c r="C121" s="12" t="s">
        <v>343</v>
      </c>
      <c r="D121" s="12" t="s">
        <v>344</v>
      </c>
      <c r="E121" s="12" t="s">
        <v>345</v>
      </c>
      <c r="F121" s="12"/>
      <c r="G121" s="12"/>
      <c r="H121" s="12">
        <v>12.33</v>
      </c>
      <c r="I121" s="12">
        <v>11.67</v>
      </c>
      <c r="J121" s="12">
        <v>12.32</v>
      </c>
      <c r="K121" s="12">
        <v>0.02</v>
      </c>
      <c r="L121" s="12">
        <v>38.17</v>
      </c>
      <c r="M121" s="12">
        <v>5</v>
      </c>
      <c r="N121" s="12">
        <v>0</v>
      </c>
      <c r="O121" s="12">
        <v>121</v>
      </c>
      <c r="P121" s="12">
        <v>11</v>
      </c>
      <c r="Q121" s="12">
        <v>1</v>
      </c>
      <c r="R121" s="12">
        <v>0</v>
      </c>
      <c r="S121" s="12">
        <v>135</v>
      </c>
      <c r="T121" s="12">
        <v>0</v>
      </c>
      <c r="U121">
        <f t="shared" si="8"/>
        <v>1992.5200000000007</v>
      </c>
      <c r="V121">
        <f t="shared" si="5"/>
        <v>36184.329999999973</v>
      </c>
      <c r="W121">
        <f t="shared" si="7"/>
        <v>3425.9900000000007</v>
      </c>
      <c r="X121">
        <f t="shared" si="9"/>
        <v>121</v>
      </c>
      <c r="Y121">
        <f t="shared" si="6"/>
        <v>1</v>
      </c>
    </row>
    <row r="122" spans="1:25" ht="17.399999999999999" x14ac:dyDescent="0.3">
      <c r="A122" s="11">
        <v>45106</v>
      </c>
      <c r="B122" s="12">
        <v>251199</v>
      </c>
      <c r="C122" s="12" t="s">
        <v>343</v>
      </c>
      <c r="D122" s="12" t="s">
        <v>344</v>
      </c>
      <c r="E122" s="12" t="s">
        <v>345</v>
      </c>
      <c r="F122" s="12"/>
      <c r="G122" s="12"/>
      <c r="H122" s="12">
        <v>21.17</v>
      </c>
      <c r="I122" s="12">
        <v>2.83</v>
      </c>
      <c r="J122" s="12">
        <v>21.17</v>
      </c>
      <c r="K122" s="12">
        <v>0</v>
      </c>
      <c r="L122" s="12">
        <v>69.87</v>
      </c>
      <c r="M122" s="12">
        <v>4</v>
      </c>
      <c r="N122" s="12">
        <v>0</v>
      </c>
      <c r="O122" s="12">
        <v>120</v>
      </c>
      <c r="P122" s="12">
        <v>20</v>
      </c>
      <c r="Q122" s="12">
        <v>0</v>
      </c>
      <c r="R122" s="12">
        <v>0</v>
      </c>
      <c r="S122" s="12">
        <v>136</v>
      </c>
      <c r="T122" s="12">
        <v>0</v>
      </c>
      <c r="U122">
        <f t="shared" si="8"/>
        <v>2013.6900000000007</v>
      </c>
      <c r="V122">
        <f t="shared" si="5"/>
        <v>36196.659999999974</v>
      </c>
      <c r="W122">
        <f t="shared" si="7"/>
        <v>3415.9900000000007</v>
      </c>
      <c r="X122">
        <f t="shared" si="9"/>
        <v>122</v>
      </c>
      <c r="Y122">
        <f t="shared" si="6"/>
        <v>1</v>
      </c>
    </row>
    <row r="123" spans="1:25" ht="17.399999999999999" x14ac:dyDescent="0.3">
      <c r="A123" s="11">
        <v>45107</v>
      </c>
      <c r="B123" s="12">
        <v>251199</v>
      </c>
      <c r="C123" s="12" t="s">
        <v>343</v>
      </c>
      <c r="D123" s="12" t="s">
        <v>344</v>
      </c>
      <c r="E123" s="12" t="s">
        <v>345</v>
      </c>
      <c r="F123" s="12"/>
      <c r="G123" s="12"/>
      <c r="H123" s="12">
        <v>21.2</v>
      </c>
      <c r="I123" s="12">
        <v>2.8</v>
      </c>
      <c r="J123" s="12">
        <v>19.670000000000002</v>
      </c>
      <c r="K123" s="12">
        <v>1.53</v>
      </c>
      <c r="L123" s="12">
        <v>70.72</v>
      </c>
      <c r="M123" s="12">
        <v>4</v>
      </c>
      <c r="N123" s="12">
        <v>0</v>
      </c>
      <c r="O123" s="12">
        <v>162</v>
      </c>
      <c r="P123" s="12">
        <v>48</v>
      </c>
      <c r="Q123" s="12">
        <v>10</v>
      </c>
      <c r="R123" s="12">
        <v>20</v>
      </c>
      <c r="S123" s="12">
        <v>192</v>
      </c>
      <c r="T123" s="12">
        <v>1</v>
      </c>
      <c r="U123">
        <f t="shared" si="8"/>
        <v>2034.8900000000008</v>
      </c>
      <c r="V123">
        <f t="shared" si="5"/>
        <v>36217.829999999973</v>
      </c>
      <c r="W123">
        <f t="shared" si="7"/>
        <v>3413.2200000000007</v>
      </c>
      <c r="X123">
        <f t="shared" si="9"/>
        <v>123</v>
      </c>
      <c r="Y123">
        <f t="shared" si="6"/>
        <v>1</v>
      </c>
    </row>
    <row r="124" spans="1:25" ht="17.399999999999999" x14ac:dyDescent="0.3">
      <c r="A124" s="11">
        <v>45108</v>
      </c>
      <c r="B124" s="12">
        <v>251199</v>
      </c>
      <c r="C124" s="12" t="s">
        <v>343</v>
      </c>
      <c r="D124" s="12" t="s">
        <v>344</v>
      </c>
      <c r="E124" s="12" t="s">
        <v>345</v>
      </c>
      <c r="F124" s="12"/>
      <c r="G124" s="12"/>
      <c r="H124" s="12">
        <v>17.82</v>
      </c>
      <c r="I124" s="12">
        <v>6.18</v>
      </c>
      <c r="J124" s="12">
        <v>17.82</v>
      </c>
      <c r="K124" s="12">
        <v>0</v>
      </c>
      <c r="L124" s="12">
        <v>58.42</v>
      </c>
      <c r="M124" s="12">
        <v>4</v>
      </c>
      <c r="N124" s="12">
        <v>0</v>
      </c>
      <c r="O124" s="12">
        <v>67</v>
      </c>
      <c r="P124" s="12">
        <v>14</v>
      </c>
      <c r="Q124" s="12">
        <v>0</v>
      </c>
      <c r="R124" s="12">
        <v>0</v>
      </c>
      <c r="S124" s="12">
        <v>73</v>
      </c>
      <c r="T124" s="12">
        <v>0</v>
      </c>
      <c r="U124">
        <f t="shared" si="8"/>
        <v>2052.7100000000009</v>
      </c>
      <c r="V124">
        <f t="shared" si="5"/>
        <v>36239.02999999997</v>
      </c>
      <c r="W124">
        <f t="shared" si="7"/>
        <v>3404.4900000000007</v>
      </c>
      <c r="X124">
        <f t="shared" si="9"/>
        <v>124</v>
      </c>
      <c r="Y124">
        <f t="shared" si="6"/>
        <v>1</v>
      </c>
    </row>
    <row r="125" spans="1:25" ht="17.399999999999999" x14ac:dyDescent="0.3">
      <c r="A125" s="11">
        <v>45109</v>
      </c>
      <c r="B125" s="12">
        <v>251199</v>
      </c>
      <c r="C125" s="12" t="s">
        <v>343</v>
      </c>
      <c r="D125" s="12" t="s">
        <v>344</v>
      </c>
      <c r="E125" s="12" t="s">
        <v>345</v>
      </c>
      <c r="F125" s="12"/>
      <c r="G125" s="12"/>
      <c r="H125" s="12">
        <v>7.77</v>
      </c>
      <c r="I125" s="12">
        <v>16.23</v>
      </c>
      <c r="J125" s="12">
        <v>7.77</v>
      </c>
      <c r="K125" s="12">
        <v>0</v>
      </c>
      <c r="L125" s="12">
        <v>27.48</v>
      </c>
      <c r="M125" s="12">
        <v>5</v>
      </c>
      <c r="N125" s="12">
        <v>0</v>
      </c>
      <c r="O125" s="12">
        <v>61</v>
      </c>
      <c r="P125" s="12">
        <v>17</v>
      </c>
      <c r="Q125" s="12">
        <v>1</v>
      </c>
      <c r="R125" s="12">
        <v>0</v>
      </c>
      <c r="S125" s="12">
        <v>70</v>
      </c>
      <c r="T125" s="12">
        <v>0</v>
      </c>
      <c r="U125">
        <f t="shared" si="8"/>
        <v>2060.4800000000009</v>
      </c>
      <c r="V125">
        <f t="shared" si="5"/>
        <v>36256.849999999969</v>
      </c>
      <c r="W125">
        <f t="shared" si="7"/>
        <v>3393.9900000000007</v>
      </c>
      <c r="X125">
        <f t="shared" si="9"/>
        <v>125</v>
      </c>
      <c r="Y125">
        <f t="shared" si="6"/>
        <v>1</v>
      </c>
    </row>
    <row r="126" spans="1:25" ht="17.399999999999999" x14ac:dyDescent="0.3">
      <c r="A126" s="11">
        <v>45110</v>
      </c>
      <c r="B126" s="12">
        <v>251199</v>
      </c>
      <c r="C126" s="12" t="s">
        <v>343</v>
      </c>
      <c r="D126" s="12" t="s">
        <v>344</v>
      </c>
      <c r="E126" s="12" t="s">
        <v>345</v>
      </c>
      <c r="F126" s="12"/>
      <c r="G126" s="12"/>
      <c r="H126" s="12">
        <v>6.52</v>
      </c>
      <c r="I126" s="12">
        <v>17.48</v>
      </c>
      <c r="J126" s="12">
        <v>6.3</v>
      </c>
      <c r="K126" s="12">
        <v>0.22</v>
      </c>
      <c r="L126" s="12">
        <v>22.19</v>
      </c>
      <c r="M126" s="12">
        <v>5</v>
      </c>
      <c r="N126" s="12">
        <v>0</v>
      </c>
      <c r="O126" s="12">
        <v>68</v>
      </c>
      <c r="P126" s="12">
        <v>11</v>
      </c>
      <c r="Q126" s="12">
        <v>0</v>
      </c>
      <c r="R126" s="12">
        <v>0</v>
      </c>
      <c r="S126" s="12">
        <v>75</v>
      </c>
      <c r="T126" s="12">
        <v>0</v>
      </c>
      <c r="U126">
        <f t="shared" si="8"/>
        <v>2067.0000000000009</v>
      </c>
      <c r="V126">
        <f t="shared" si="5"/>
        <v>36264.619999999966</v>
      </c>
      <c r="W126">
        <f t="shared" si="7"/>
        <v>3385.8200000000006</v>
      </c>
      <c r="X126">
        <f t="shared" si="9"/>
        <v>126</v>
      </c>
      <c r="Y126">
        <f t="shared" si="6"/>
        <v>1</v>
      </c>
    </row>
    <row r="127" spans="1:25" ht="17.399999999999999" x14ac:dyDescent="0.3">
      <c r="A127" s="11">
        <v>45111</v>
      </c>
      <c r="B127" s="12">
        <v>251199</v>
      </c>
      <c r="C127" s="12" t="s">
        <v>343</v>
      </c>
      <c r="D127" s="12" t="s">
        <v>344</v>
      </c>
      <c r="E127" s="12" t="s">
        <v>345</v>
      </c>
      <c r="F127" s="12"/>
      <c r="G127" s="12"/>
      <c r="H127" s="12">
        <v>13.18</v>
      </c>
      <c r="I127" s="12">
        <v>10.82</v>
      </c>
      <c r="J127" s="12">
        <v>12.97</v>
      </c>
      <c r="K127" s="12">
        <v>0.22</v>
      </c>
      <c r="L127" s="12">
        <v>38.369999999999997</v>
      </c>
      <c r="M127" s="12">
        <v>4</v>
      </c>
      <c r="N127" s="12">
        <v>0</v>
      </c>
      <c r="O127" s="12">
        <v>52</v>
      </c>
      <c r="P127" s="12">
        <v>5</v>
      </c>
      <c r="Q127" s="12">
        <v>0</v>
      </c>
      <c r="R127" s="12">
        <v>5</v>
      </c>
      <c r="S127" s="12">
        <v>60</v>
      </c>
      <c r="T127" s="12">
        <v>0</v>
      </c>
      <c r="U127">
        <f t="shared" si="8"/>
        <v>2080.1800000000007</v>
      </c>
      <c r="V127">
        <f t="shared" si="5"/>
        <v>36271.139999999963</v>
      </c>
      <c r="W127">
        <f t="shared" si="7"/>
        <v>3382.4500000000007</v>
      </c>
      <c r="X127">
        <f t="shared" si="9"/>
        <v>127</v>
      </c>
      <c r="Y127">
        <f t="shared" si="6"/>
        <v>1</v>
      </c>
    </row>
    <row r="128" spans="1:25" ht="17.399999999999999" x14ac:dyDescent="0.3">
      <c r="A128" s="11">
        <v>45112</v>
      </c>
      <c r="B128" s="12">
        <v>251199</v>
      </c>
      <c r="C128" s="12" t="s">
        <v>343</v>
      </c>
      <c r="D128" s="12" t="s">
        <v>344</v>
      </c>
      <c r="E128" s="12" t="s">
        <v>345</v>
      </c>
      <c r="F128" s="12"/>
      <c r="G128" s="12"/>
      <c r="H128" s="12">
        <v>17.43</v>
      </c>
      <c r="I128" s="12">
        <v>6.57</v>
      </c>
      <c r="J128" s="12">
        <v>17.25</v>
      </c>
      <c r="K128" s="12">
        <v>0.18</v>
      </c>
      <c r="L128" s="12">
        <v>56.33</v>
      </c>
      <c r="M128" s="12">
        <v>4</v>
      </c>
      <c r="N128" s="12">
        <v>0</v>
      </c>
      <c r="O128" s="12">
        <v>109</v>
      </c>
      <c r="P128" s="12">
        <v>7</v>
      </c>
      <c r="Q128" s="12">
        <v>1</v>
      </c>
      <c r="R128" s="12">
        <v>1</v>
      </c>
      <c r="S128" s="12">
        <v>129</v>
      </c>
      <c r="T128" s="12">
        <v>0</v>
      </c>
      <c r="U128">
        <f t="shared" si="8"/>
        <v>2097.6100000000006</v>
      </c>
      <c r="V128">
        <f t="shared" si="5"/>
        <v>36284.319999999963</v>
      </c>
      <c r="W128">
        <f t="shared" si="7"/>
        <v>3375.1500000000005</v>
      </c>
      <c r="X128">
        <f t="shared" si="9"/>
        <v>128</v>
      </c>
      <c r="Y128">
        <f t="shared" si="6"/>
        <v>1</v>
      </c>
    </row>
    <row r="129" spans="1:25" ht="17.399999999999999" x14ac:dyDescent="0.3">
      <c r="A129" s="11">
        <v>45113</v>
      </c>
      <c r="B129" s="12">
        <v>251199</v>
      </c>
      <c r="C129" s="12" t="s">
        <v>343</v>
      </c>
      <c r="D129" s="12" t="s">
        <v>344</v>
      </c>
      <c r="E129" s="12" t="s">
        <v>345</v>
      </c>
      <c r="F129" s="12"/>
      <c r="G129" s="12"/>
      <c r="H129" s="12">
        <v>13.97</v>
      </c>
      <c r="I129" s="12">
        <v>10.029999999999999</v>
      </c>
      <c r="J129" s="12">
        <v>13.97</v>
      </c>
      <c r="K129" s="12">
        <v>0</v>
      </c>
      <c r="L129" s="12">
        <v>44.19</v>
      </c>
      <c r="M129" s="12">
        <v>4</v>
      </c>
      <c r="N129" s="12">
        <v>0</v>
      </c>
      <c r="O129" s="12">
        <v>76</v>
      </c>
      <c r="P129" s="12">
        <v>11</v>
      </c>
      <c r="Q129" s="12">
        <v>1</v>
      </c>
      <c r="R129" s="12">
        <v>0</v>
      </c>
      <c r="S129" s="12">
        <v>83</v>
      </c>
      <c r="T129" s="12">
        <v>0</v>
      </c>
      <c r="U129">
        <f t="shared" si="8"/>
        <v>2111.5800000000004</v>
      </c>
      <c r="V129">
        <f t="shared" si="5"/>
        <v>36301.749999999964</v>
      </c>
      <c r="W129">
        <f t="shared" si="7"/>
        <v>3363.5200000000004</v>
      </c>
      <c r="X129">
        <f t="shared" si="9"/>
        <v>129</v>
      </c>
      <c r="Y129">
        <f t="shared" si="6"/>
        <v>1</v>
      </c>
    </row>
    <row r="130" spans="1:25" ht="17.399999999999999" x14ac:dyDescent="0.3">
      <c r="A130" s="11">
        <v>45114</v>
      </c>
      <c r="B130" s="12">
        <v>251199</v>
      </c>
      <c r="C130" s="12" t="s">
        <v>343</v>
      </c>
      <c r="D130" s="12" t="s">
        <v>344</v>
      </c>
      <c r="E130" s="12" t="s">
        <v>345</v>
      </c>
      <c r="F130" s="12"/>
      <c r="G130" s="12"/>
      <c r="H130" s="12">
        <v>17.73</v>
      </c>
      <c r="I130" s="12">
        <v>6.27</v>
      </c>
      <c r="J130" s="12">
        <v>17.73</v>
      </c>
      <c r="K130" s="12">
        <v>0</v>
      </c>
      <c r="L130" s="12">
        <v>47.81</v>
      </c>
      <c r="M130" s="12">
        <v>4</v>
      </c>
      <c r="N130" s="12">
        <v>0</v>
      </c>
      <c r="O130" s="12">
        <v>53</v>
      </c>
      <c r="P130" s="12">
        <v>6</v>
      </c>
      <c r="Q130" s="12">
        <v>0</v>
      </c>
      <c r="R130" s="12">
        <v>0</v>
      </c>
      <c r="S130" s="12">
        <v>59</v>
      </c>
      <c r="T130" s="12">
        <v>0</v>
      </c>
      <c r="U130">
        <f t="shared" si="8"/>
        <v>2129.3100000000004</v>
      </c>
      <c r="V130">
        <f t="shared" ref="V130:V193" si="10">V131-H130</f>
        <v>36315.719999999965</v>
      </c>
      <c r="W130">
        <f t="shared" si="7"/>
        <v>3344.6200000000003</v>
      </c>
      <c r="X130">
        <f t="shared" si="9"/>
        <v>130</v>
      </c>
      <c r="Y130">
        <f t="shared" ref="Y130:Y193" si="11">A130-A129</f>
        <v>1</v>
      </c>
    </row>
    <row r="131" spans="1:25" ht="17.399999999999999" x14ac:dyDescent="0.3">
      <c r="A131" s="11">
        <v>45115</v>
      </c>
      <c r="B131" s="12">
        <v>251199</v>
      </c>
      <c r="C131" s="12" t="s">
        <v>343</v>
      </c>
      <c r="D131" s="12" t="s">
        <v>344</v>
      </c>
      <c r="E131" s="12" t="s">
        <v>345</v>
      </c>
      <c r="F131" s="12"/>
      <c r="G131" s="12"/>
      <c r="H131" s="12">
        <v>18.88</v>
      </c>
      <c r="I131" s="12">
        <v>5.12</v>
      </c>
      <c r="J131" s="12">
        <v>18.88</v>
      </c>
      <c r="K131" s="12">
        <v>0</v>
      </c>
      <c r="L131" s="12">
        <v>54.91</v>
      </c>
      <c r="M131" s="12">
        <v>4</v>
      </c>
      <c r="N131" s="12">
        <v>0</v>
      </c>
      <c r="O131" s="12">
        <v>52</v>
      </c>
      <c r="P131" s="12">
        <v>21</v>
      </c>
      <c r="Q131" s="12">
        <v>0</v>
      </c>
      <c r="R131" s="12">
        <v>0</v>
      </c>
      <c r="S131" s="12">
        <v>61</v>
      </c>
      <c r="T131" s="12">
        <v>0</v>
      </c>
      <c r="U131">
        <f t="shared" si="8"/>
        <v>2148.1900000000005</v>
      </c>
      <c r="V131">
        <f t="shared" si="10"/>
        <v>36333.449999999968</v>
      </c>
      <c r="W131">
        <f t="shared" ref="W131:W194" si="12">LARGE($U$2:$U$350,X131-1)</f>
        <v>3326.2700000000004</v>
      </c>
      <c r="X131">
        <f t="shared" si="9"/>
        <v>131</v>
      </c>
      <c r="Y131">
        <f t="shared" si="11"/>
        <v>1</v>
      </c>
    </row>
    <row r="132" spans="1:25" ht="17.399999999999999" x14ac:dyDescent="0.3">
      <c r="A132" s="11">
        <v>45116</v>
      </c>
      <c r="B132" s="12">
        <v>251199</v>
      </c>
      <c r="C132" s="12" t="s">
        <v>343</v>
      </c>
      <c r="D132" s="12" t="s">
        <v>344</v>
      </c>
      <c r="E132" s="12" t="s">
        <v>345</v>
      </c>
      <c r="F132" s="12"/>
      <c r="G132" s="12"/>
      <c r="H132" s="12">
        <v>7.57</v>
      </c>
      <c r="I132" s="12">
        <v>16.43</v>
      </c>
      <c r="J132" s="12">
        <v>7.57</v>
      </c>
      <c r="K132" s="12">
        <v>0</v>
      </c>
      <c r="L132" s="12">
        <v>22.62</v>
      </c>
      <c r="M132" s="12">
        <v>4</v>
      </c>
      <c r="N132" s="12">
        <v>0</v>
      </c>
      <c r="O132" s="12">
        <v>23</v>
      </c>
      <c r="P132" s="12">
        <v>2</v>
      </c>
      <c r="Q132" s="12">
        <v>0</v>
      </c>
      <c r="R132" s="12">
        <v>0</v>
      </c>
      <c r="S132" s="12">
        <v>26</v>
      </c>
      <c r="T132" s="12">
        <v>0</v>
      </c>
      <c r="U132">
        <f t="shared" ref="U132:U195" si="13">H132+U131</f>
        <v>2155.7600000000007</v>
      </c>
      <c r="V132">
        <f t="shared" si="10"/>
        <v>36352.329999999965</v>
      </c>
      <c r="W132">
        <f t="shared" si="12"/>
        <v>3316.8400000000006</v>
      </c>
      <c r="X132">
        <f t="shared" ref="X132:X195" si="14">X131+1</f>
        <v>132</v>
      </c>
      <c r="Y132">
        <f t="shared" si="11"/>
        <v>1</v>
      </c>
    </row>
    <row r="133" spans="1:25" ht="17.399999999999999" x14ac:dyDescent="0.3">
      <c r="A133" s="11">
        <v>45117</v>
      </c>
      <c r="B133" s="12">
        <v>251199</v>
      </c>
      <c r="C133" s="12" t="s">
        <v>343</v>
      </c>
      <c r="D133" s="12" t="s">
        <v>344</v>
      </c>
      <c r="E133" s="12" t="s">
        <v>345</v>
      </c>
      <c r="F133" s="12"/>
      <c r="G133" s="12"/>
      <c r="H133" s="12">
        <v>20.420000000000002</v>
      </c>
      <c r="I133" s="12">
        <v>3.58</v>
      </c>
      <c r="J133" s="12">
        <v>20.420000000000002</v>
      </c>
      <c r="K133" s="12">
        <v>0</v>
      </c>
      <c r="L133" s="12">
        <v>69.11</v>
      </c>
      <c r="M133" s="12">
        <v>4</v>
      </c>
      <c r="N133" s="12">
        <v>0</v>
      </c>
      <c r="O133" s="12">
        <v>90</v>
      </c>
      <c r="P133" s="12">
        <v>11</v>
      </c>
      <c r="Q133" s="12">
        <v>1</v>
      </c>
      <c r="R133" s="12">
        <v>0</v>
      </c>
      <c r="S133" s="12">
        <v>103</v>
      </c>
      <c r="T133" s="12">
        <v>0</v>
      </c>
      <c r="U133">
        <f t="shared" si="13"/>
        <v>2176.1800000000007</v>
      </c>
      <c r="V133">
        <f t="shared" si="10"/>
        <v>36359.899999999965</v>
      </c>
      <c r="W133">
        <f t="shared" si="12"/>
        <v>3313.6200000000008</v>
      </c>
      <c r="X133">
        <f t="shared" si="14"/>
        <v>133</v>
      </c>
      <c r="Y133">
        <f t="shared" si="11"/>
        <v>1</v>
      </c>
    </row>
    <row r="134" spans="1:25" ht="17.399999999999999" x14ac:dyDescent="0.3">
      <c r="A134" s="11">
        <v>45118</v>
      </c>
      <c r="B134" s="12">
        <v>251199</v>
      </c>
      <c r="C134" s="12" t="s">
        <v>343</v>
      </c>
      <c r="D134" s="12" t="s">
        <v>344</v>
      </c>
      <c r="E134" s="12" t="s">
        <v>345</v>
      </c>
      <c r="F134" s="12"/>
      <c r="G134" s="12"/>
      <c r="H134" s="12">
        <v>20.8</v>
      </c>
      <c r="I134" s="12">
        <v>3.2</v>
      </c>
      <c r="J134" s="12">
        <v>20.8</v>
      </c>
      <c r="K134" s="12">
        <v>0</v>
      </c>
      <c r="L134" s="12">
        <v>66.39</v>
      </c>
      <c r="M134" s="12">
        <v>4</v>
      </c>
      <c r="N134" s="12">
        <v>0</v>
      </c>
      <c r="O134" s="12">
        <v>77</v>
      </c>
      <c r="P134" s="12">
        <v>22</v>
      </c>
      <c r="Q134" s="12">
        <v>3</v>
      </c>
      <c r="R134" s="12">
        <v>0</v>
      </c>
      <c r="S134" s="12">
        <v>88</v>
      </c>
      <c r="T134" s="12">
        <v>0</v>
      </c>
      <c r="U134">
        <f t="shared" si="13"/>
        <v>2196.9800000000009</v>
      </c>
      <c r="V134">
        <f t="shared" si="10"/>
        <v>36380.319999999963</v>
      </c>
      <c r="W134">
        <f t="shared" si="12"/>
        <v>3302.5000000000009</v>
      </c>
      <c r="X134">
        <f t="shared" si="14"/>
        <v>134</v>
      </c>
      <c r="Y134">
        <f t="shared" si="11"/>
        <v>1</v>
      </c>
    </row>
    <row r="135" spans="1:25" ht="17.399999999999999" x14ac:dyDescent="0.3">
      <c r="A135" s="11">
        <v>45119</v>
      </c>
      <c r="B135" s="12">
        <v>251199</v>
      </c>
      <c r="C135" s="12" t="s">
        <v>343</v>
      </c>
      <c r="D135" s="12" t="s">
        <v>344</v>
      </c>
      <c r="E135" s="12" t="s">
        <v>345</v>
      </c>
      <c r="F135" s="12"/>
      <c r="G135" s="12"/>
      <c r="H135" s="12">
        <v>17.72</v>
      </c>
      <c r="I135" s="12">
        <v>6.28</v>
      </c>
      <c r="J135" s="12">
        <v>17.72</v>
      </c>
      <c r="K135" s="12">
        <v>0</v>
      </c>
      <c r="L135" s="12">
        <v>54.22</v>
      </c>
      <c r="M135" s="12">
        <v>4</v>
      </c>
      <c r="N135" s="12">
        <v>0</v>
      </c>
      <c r="O135" s="12">
        <v>70</v>
      </c>
      <c r="P135" s="12">
        <v>28</v>
      </c>
      <c r="Q135" s="12">
        <v>8</v>
      </c>
      <c r="R135" s="12">
        <v>0</v>
      </c>
      <c r="S135" s="12">
        <v>88</v>
      </c>
      <c r="T135" s="12">
        <v>0</v>
      </c>
      <c r="U135">
        <f t="shared" si="13"/>
        <v>2214.7000000000007</v>
      </c>
      <c r="V135">
        <f t="shared" si="10"/>
        <v>36401.119999999966</v>
      </c>
      <c r="W135">
        <f t="shared" si="12"/>
        <v>3281.8500000000008</v>
      </c>
      <c r="X135">
        <f t="shared" si="14"/>
        <v>135</v>
      </c>
      <c r="Y135">
        <f t="shared" si="11"/>
        <v>1</v>
      </c>
    </row>
    <row r="136" spans="1:25" ht="17.399999999999999" x14ac:dyDescent="0.3">
      <c r="A136" s="11">
        <v>45120</v>
      </c>
      <c r="B136" s="12">
        <v>251199</v>
      </c>
      <c r="C136" s="12" t="s">
        <v>343</v>
      </c>
      <c r="D136" s="12" t="s">
        <v>344</v>
      </c>
      <c r="E136" s="12" t="s">
        <v>345</v>
      </c>
      <c r="F136" s="12"/>
      <c r="G136" s="12"/>
      <c r="H136" s="12">
        <v>16.18</v>
      </c>
      <c r="I136" s="12">
        <v>7.82</v>
      </c>
      <c r="J136" s="12">
        <v>16.18</v>
      </c>
      <c r="K136" s="12">
        <v>0</v>
      </c>
      <c r="L136" s="12">
        <v>52.45</v>
      </c>
      <c r="M136" s="12">
        <v>4</v>
      </c>
      <c r="N136" s="12">
        <v>0</v>
      </c>
      <c r="O136" s="12">
        <v>90</v>
      </c>
      <c r="P136" s="12">
        <v>12</v>
      </c>
      <c r="Q136" s="12">
        <v>2</v>
      </c>
      <c r="R136" s="12">
        <v>1</v>
      </c>
      <c r="S136" s="12">
        <v>100</v>
      </c>
      <c r="T136" s="12">
        <v>0</v>
      </c>
      <c r="U136">
        <f t="shared" si="13"/>
        <v>2230.8800000000006</v>
      </c>
      <c r="V136">
        <f t="shared" si="10"/>
        <v>36418.839999999967</v>
      </c>
      <c r="W136">
        <f t="shared" si="12"/>
        <v>3269.2300000000009</v>
      </c>
      <c r="X136">
        <f t="shared" si="14"/>
        <v>136</v>
      </c>
      <c r="Y136">
        <f t="shared" si="11"/>
        <v>1</v>
      </c>
    </row>
    <row r="137" spans="1:25" ht="17.399999999999999" x14ac:dyDescent="0.3">
      <c r="A137" s="11">
        <v>45121</v>
      </c>
      <c r="B137" s="12">
        <v>251199</v>
      </c>
      <c r="C137" s="12" t="s">
        <v>343</v>
      </c>
      <c r="D137" s="12" t="s">
        <v>344</v>
      </c>
      <c r="E137" s="12" t="s">
        <v>345</v>
      </c>
      <c r="F137" s="12"/>
      <c r="G137" s="12"/>
      <c r="H137" s="12">
        <v>8.43</v>
      </c>
      <c r="I137" s="12">
        <v>15.57</v>
      </c>
      <c r="J137" s="12">
        <v>8.43</v>
      </c>
      <c r="K137" s="12">
        <v>0</v>
      </c>
      <c r="L137" s="12">
        <v>27.73</v>
      </c>
      <c r="M137" s="12">
        <v>5</v>
      </c>
      <c r="N137" s="12">
        <v>0</v>
      </c>
      <c r="O137" s="12">
        <v>55</v>
      </c>
      <c r="P137" s="12">
        <v>5</v>
      </c>
      <c r="Q137" s="12">
        <v>1</v>
      </c>
      <c r="R137" s="12">
        <v>0</v>
      </c>
      <c r="S137" s="12">
        <v>61</v>
      </c>
      <c r="T137" s="12">
        <v>0</v>
      </c>
      <c r="U137">
        <f t="shared" si="13"/>
        <v>2239.3100000000004</v>
      </c>
      <c r="V137">
        <f t="shared" si="10"/>
        <v>36435.019999999968</v>
      </c>
      <c r="W137">
        <f t="shared" si="12"/>
        <v>3262.2300000000009</v>
      </c>
      <c r="X137">
        <f t="shared" si="14"/>
        <v>137</v>
      </c>
      <c r="Y137">
        <f t="shared" si="11"/>
        <v>1</v>
      </c>
    </row>
    <row r="138" spans="1:25" ht="17.399999999999999" x14ac:dyDescent="0.3">
      <c r="A138" s="11">
        <v>45122</v>
      </c>
      <c r="B138" s="12">
        <v>251199</v>
      </c>
      <c r="C138" s="12" t="s">
        <v>343</v>
      </c>
      <c r="D138" s="12" t="s">
        <v>344</v>
      </c>
      <c r="E138" s="12" t="s">
        <v>345</v>
      </c>
      <c r="F138" s="12"/>
      <c r="G138" s="12"/>
      <c r="H138" s="12">
        <v>13.53</v>
      </c>
      <c r="I138" s="12">
        <v>10.47</v>
      </c>
      <c r="J138" s="12">
        <v>13.53</v>
      </c>
      <c r="K138" s="12">
        <v>0</v>
      </c>
      <c r="L138" s="12">
        <v>45.15</v>
      </c>
      <c r="M138" s="12">
        <v>5</v>
      </c>
      <c r="N138" s="12">
        <v>0</v>
      </c>
      <c r="O138" s="12">
        <v>136</v>
      </c>
      <c r="P138" s="12">
        <v>12</v>
      </c>
      <c r="Q138" s="12">
        <v>2</v>
      </c>
      <c r="R138" s="12">
        <v>0</v>
      </c>
      <c r="S138" s="12">
        <v>156</v>
      </c>
      <c r="T138" s="12">
        <v>0</v>
      </c>
      <c r="U138">
        <f t="shared" si="13"/>
        <v>2252.8400000000006</v>
      </c>
      <c r="V138">
        <f t="shared" si="10"/>
        <v>36443.449999999968</v>
      </c>
      <c r="W138">
        <f t="shared" si="12"/>
        <v>3259.630000000001</v>
      </c>
      <c r="X138">
        <f t="shared" si="14"/>
        <v>138</v>
      </c>
      <c r="Y138">
        <f t="shared" si="11"/>
        <v>1</v>
      </c>
    </row>
    <row r="139" spans="1:25" ht="17.399999999999999" x14ac:dyDescent="0.3">
      <c r="A139" s="11">
        <v>45123</v>
      </c>
      <c r="B139" s="12">
        <v>251199</v>
      </c>
      <c r="C139" s="12" t="s">
        <v>343</v>
      </c>
      <c r="D139" s="12" t="s">
        <v>344</v>
      </c>
      <c r="E139" s="12" t="s">
        <v>345</v>
      </c>
      <c r="F139" s="12"/>
      <c r="G139" s="12"/>
      <c r="H139" s="12">
        <v>6.02</v>
      </c>
      <c r="I139" s="12">
        <v>17.98</v>
      </c>
      <c r="J139" s="12">
        <v>6.02</v>
      </c>
      <c r="K139" s="12">
        <v>0</v>
      </c>
      <c r="L139" s="12">
        <v>15.99</v>
      </c>
      <c r="M139" s="12">
        <v>4</v>
      </c>
      <c r="N139" s="12">
        <v>0</v>
      </c>
      <c r="O139" s="12">
        <v>14</v>
      </c>
      <c r="P139" s="12">
        <v>5</v>
      </c>
      <c r="Q139" s="12">
        <v>0</v>
      </c>
      <c r="R139" s="12">
        <v>0</v>
      </c>
      <c r="S139" s="12">
        <v>16</v>
      </c>
      <c r="T139" s="12">
        <v>0</v>
      </c>
      <c r="U139">
        <f t="shared" si="13"/>
        <v>2258.8600000000006</v>
      </c>
      <c r="V139">
        <f t="shared" si="10"/>
        <v>36456.979999999967</v>
      </c>
      <c r="W139">
        <f t="shared" si="12"/>
        <v>3237.650000000001</v>
      </c>
      <c r="X139">
        <f t="shared" si="14"/>
        <v>139</v>
      </c>
      <c r="Y139">
        <f t="shared" si="11"/>
        <v>1</v>
      </c>
    </row>
    <row r="140" spans="1:25" ht="17.399999999999999" x14ac:dyDescent="0.3">
      <c r="A140" s="11">
        <v>45124</v>
      </c>
      <c r="B140" s="12">
        <v>251199</v>
      </c>
      <c r="C140" s="12" t="s">
        <v>343</v>
      </c>
      <c r="D140" s="12" t="s">
        <v>344</v>
      </c>
      <c r="E140" s="12" t="s">
        <v>345</v>
      </c>
      <c r="F140" s="12"/>
      <c r="G140" s="12"/>
      <c r="H140" s="12">
        <v>8.32</v>
      </c>
      <c r="I140" s="12">
        <v>15.68</v>
      </c>
      <c r="J140" s="12">
        <v>8.32</v>
      </c>
      <c r="K140" s="12">
        <v>0</v>
      </c>
      <c r="L140" s="12">
        <v>23.51</v>
      </c>
      <c r="M140" s="12">
        <v>4</v>
      </c>
      <c r="N140" s="12">
        <v>0</v>
      </c>
      <c r="O140" s="12">
        <v>17</v>
      </c>
      <c r="P140" s="12">
        <v>2</v>
      </c>
      <c r="Q140" s="12">
        <v>1</v>
      </c>
      <c r="R140" s="12">
        <v>0</v>
      </c>
      <c r="S140" s="12">
        <v>18</v>
      </c>
      <c r="T140" s="12">
        <v>0</v>
      </c>
      <c r="U140">
        <f t="shared" si="13"/>
        <v>2267.1800000000007</v>
      </c>
      <c r="V140">
        <f t="shared" si="10"/>
        <v>36462.999999999964</v>
      </c>
      <c r="W140">
        <f t="shared" si="12"/>
        <v>3220.5800000000008</v>
      </c>
      <c r="X140">
        <f t="shared" si="14"/>
        <v>140</v>
      </c>
      <c r="Y140">
        <f t="shared" si="11"/>
        <v>1</v>
      </c>
    </row>
    <row r="141" spans="1:25" ht="17.399999999999999" x14ac:dyDescent="0.3">
      <c r="A141" s="11">
        <v>45125</v>
      </c>
      <c r="B141" s="12">
        <v>251199</v>
      </c>
      <c r="C141" s="12" t="s">
        <v>343</v>
      </c>
      <c r="D141" s="12" t="s">
        <v>344</v>
      </c>
      <c r="E141" s="12" t="s">
        <v>345</v>
      </c>
      <c r="F141" s="12"/>
      <c r="G141" s="12"/>
      <c r="H141" s="12">
        <v>11.87</v>
      </c>
      <c r="I141" s="12">
        <v>12.13</v>
      </c>
      <c r="J141" s="12">
        <v>11.87</v>
      </c>
      <c r="K141" s="12">
        <v>0</v>
      </c>
      <c r="L141" s="12">
        <v>35.32</v>
      </c>
      <c r="M141" s="12">
        <v>5</v>
      </c>
      <c r="N141" s="12">
        <v>0</v>
      </c>
      <c r="O141" s="12">
        <v>81</v>
      </c>
      <c r="P141" s="12">
        <v>5</v>
      </c>
      <c r="Q141" s="12">
        <v>2</v>
      </c>
      <c r="R141" s="12">
        <v>0</v>
      </c>
      <c r="S141" s="12">
        <v>97</v>
      </c>
      <c r="T141" s="12">
        <v>0</v>
      </c>
      <c r="U141">
        <f t="shared" si="13"/>
        <v>2279.0500000000006</v>
      </c>
      <c r="V141">
        <f t="shared" si="10"/>
        <v>36471.319999999963</v>
      </c>
      <c r="W141">
        <f t="shared" si="12"/>
        <v>3200.360000000001</v>
      </c>
      <c r="X141">
        <f t="shared" si="14"/>
        <v>141</v>
      </c>
      <c r="Y141">
        <f t="shared" si="11"/>
        <v>1</v>
      </c>
    </row>
    <row r="142" spans="1:25" ht="17.399999999999999" x14ac:dyDescent="0.3">
      <c r="A142" s="11">
        <v>45126</v>
      </c>
      <c r="B142" s="12">
        <v>251199</v>
      </c>
      <c r="C142" s="12" t="s">
        <v>343</v>
      </c>
      <c r="D142" s="12" t="s">
        <v>344</v>
      </c>
      <c r="E142" s="12" t="s">
        <v>345</v>
      </c>
      <c r="F142" s="12"/>
      <c r="G142" s="12"/>
      <c r="H142" s="12">
        <v>16.82</v>
      </c>
      <c r="I142" s="12">
        <v>7.18</v>
      </c>
      <c r="J142" s="12">
        <v>16.68</v>
      </c>
      <c r="K142" s="12">
        <v>0.13</v>
      </c>
      <c r="L142" s="12">
        <v>52.42</v>
      </c>
      <c r="M142" s="12">
        <v>5</v>
      </c>
      <c r="N142" s="12">
        <v>0</v>
      </c>
      <c r="O142" s="12">
        <v>89</v>
      </c>
      <c r="P142" s="12">
        <v>4</v>
      </c>
      <c r="Q142" s="12">
        <v>0</v>
      </c>
      <c r="R142" s="12">
        <v>8</v>
      </c>
      <c r="S142" s="12">
        <v>100</v>
      </c>
      <c r="T142" s="12">
        <v>1</v>
      </c>
      <c r="U142">
        <f t="shared" si="13"/>
        <v>2295.8700000000008</v>
      </c>
      <c r="V142">
        <f t="shared" si="10"/>
        <v>36483.189999999966</v>
      </c>
      <c r="W142">
        <f t="shared" si="12"/>
        <v>3179.2600000000011</v>
      </c>
      <c r="X142">
        <f t="shared" si="14"/>
        <v>142</v>
      </c>
      <c r="Y142">
        <f t="shared" si="11"/>
        <v>1</v>
      </c>
    </row>
    <row r="143" spans="1:25" ht="17.399999999999999" x14ac:dyDescent="0.3">
      <c r="A143" s="11">
        <v>45127</v>
      </c>
      <c r="B143" s="12">
        <v>251199</v>
      </c>
      <c r="C143" s="12" t="s">
        <v>343</v>
      </c>
      <c r="D143" s="12" t="s">
        <v>344</v>
      </c>
      <c r="E143" s="12" t="s">
        <v>345</v>
      </c>
      <c r="F143" s="12"/>
      <c r="G143" s="12"/>
      <c r="H143" s="12">
        <v>17.670000000000002</v>
      </c>
      <c r="I143" s="12">
        <v>6.33</v>
      </c>
      <c r="J143" s="12">
        <v>17.670000000000002</v>
      </c>
      <c r="K143" s="12">
        <v>0</v>
      </c>
      <c r="L143" s="12">
        <v>62.1</v>
      </c>
      <c r="M143" s="12">
        <v>5</v>
      </c>
      <c r="N143" s="12">
        <v>0</v>
      </c>
      <c r="O143" s="12">
        <v>106</v>
      </c>
      <c r="P143" s="12">
        <v>13</v>
      </c>
      <c r="Q143" s="12">
        <v>1</v>
      </c>
      <c r="R143" s="12">
        <v>0</v>
      </c>
      <c r="S143" s="12">
        <v>127</v>
      </c>
      <c r="T143" s="12">
        <v>0</v>
      </c>
      <c r="U143">
        <f t="shared" si="13"/>
        <v>2313.5400000000009</v>
      </c>
      <c r="V143">
        <f t="shared" si="10"/>
        <v>36500.009999999966</v>
      </c>
      <c r="W143">
        <f t="shared" si="12"/>
        <v>3158.3100000000013</v>
      </c>
      <c r="X143">
        <f t="shared" si="14"/>
        <v>143</v>
      </c>
      <c r="Y143">
        <f t="shared" si="11"/>
        <v>1</v>
      </c>
    </row>
    <row r="144" spans="1:25" ht="17.399999999999999" x14ac:dyDescent="0.3">
      <c r="A144" s="11">
        <v>45128</v>
      </c>
      <c r="B144" s="12">
        <v>251199</v>
      </c>
      <c r="C144" s="12" t="s">
        <v>343</v>
      </c>
      <c r="D144" s="12" t="s">
        <v>344</v>
      </c>
      <c r="E144" s="12" t="s">
        <v>345</v>
      </c>
      <c r="F144" s="12"/>
      <c r="G144" s="12"/>
      <c r="H144" s="12">
        <v>10.72</v>
      </c>
      <c r="I144" s="12">
        <v>13.28</v>
      </c>
      <c r="J144" s="12">
        <v>10.72</v>
      </c>
      <c r="K144" s="12">
        <v>0</v>
      </c>
      <c r="L144" s="12">
        <v>35.26</v>
      </c>
      <c r="M144" s="12">
        <v>4</v>
      </c>
      <c r="N144" s="12">
        <v>0</v>
      </c>
      <c r="O144" s="12">
        <v>51</v>
      </c>
      <c r="P144" s="12">
        <v>8</v>
      </c>
      <c r="Q144" s="12">
        <v>0</v>
      </c>
      <c r="R144" s="12">
        <v>0</v>
      </c>
      <c r="S144" s="12">
        <v>58</v>
      </c>
      <c r="T144" s="12">
        <v>0</v>
      </c>
      <c r="U144">
        <f t="shared" si="13"/>
        <v>2324.2600000000007</v>
      </c>
      <c r="V144">
        <f t="shared" si="10"/>
        <v>36517.679999999964</v>
      </c>
      <c r="W144">
        <f t="shared" si="12"/>
        <v>3144.0300000000011</v>
      </c>
      <c r="X144">
        <f t="shared" si="14"/>
        <v>144</v>
      </c>
      <c r="Y144">
        <f t="shared" si="11"/>
        <v>1</v>
      </c>
    </row>
    <row r="145" spans="1:25" ht="17.399999999999999" x14ac:dyDescent="0.3">
      <c r="A145" s="11">
        <v>45129</v>
      </c>
      <c r="B145" s="12">
        <v>251199</v>
      </c>
      <c r="C145" s="12" t="s">
        <v>343</v>
      </c>
      <c r="D145" s="12" t="s">
        <v>344</v>
      </c>
      <c r="E145" s="12" t="s">
        <v>345</v>
      </c>
      <c r="F145" s="12"/>
      <c r="G145" s="12"/>
      <c r="H145" s="12">
        <v>10.7</v>
      </c>
      <c r="I145" s="12">
        <v>13.3</v>
      </c>
      <c r="J145" s="12">
        <v>10.7</v>
      </c>
      <c r="K145" s="12">
        <v>0</v>
      </c>
      <c r="L145" s="12">
        <v>35.69</v>
      </c>
      <c r="M145" s="12">
        <v>5</v>
      </c>
      <c r="N145" s="12">
        <v>0</v>
      </c>
      <c r="O145" s="12">
        <v>87</v>
      </c>
      <c r="P145" s="12">
        <v>5</v>
      </c>
      <c r="Q145" s="12">
        <v>0</v>
      </c>
      <c r="R145" s="12">
        <v>0</v>
      </c>
      <c r="S145" s="12">
        <v>100</v>
      </c>
      <c r="T145" s="12">
        <v>0</v>
      </c>
      <c r="U145">
        <f t="shared" si="13"/>
        <v>2334.9600000000005</v>
      </c>
      <c r="V145">
        <f t="shared" si="10"/>
        <v>36528.399999999965</v>
      </c>
      <c r="W145">
        <f t="shared" si="12"/>
        <v>3125.400000000001</v>
      </c>
      <c r="X145">
        <f t="shared" si="14"/>
        <v>145</v>
      </c>
      <c r="Y145">
        <f t="shared" si="11"/>
        <v>1</v>
      </c>
    </row>
    <row r="146" spans="1:25" ht="17.399999999999999" x14ac:dyDescent="0.3">
      <c r="A146" s="11">
        <v>45130</v>
      </c>
      <c r="B146" s="12">
        <v>251199</v>
      </c>
      <c r="C146" s="12" t="s">
        <v>343</v>
      </c>
      <c r="D146" s="12" t="s">
        <v>344</v>
      </c>
      <c r="E146" s="12" t="s">
        <v>345</v>
      </c>
      <c r="F146" s="12"/>
      <c r="G146" s="12"/>
      <c r="H146" s="12">
        <v>4.7300000000000004</v>
      </c>
      <c r="I146" s="12">
        <v>19.27</v>
      </c>
      <c r="J146" s="12">
        <v>4.7300000000000004</v>
      </c>
      <c r="K146" s="12">
        <v>0</v>
      </c>
      <c r="L146" s="12">
        <v>14.05</v>
      </c>
      <c r="M146" s="12">
        <v>4</v>
      </c>
      <c r="N146" s="12">
        <v>0</v>
      </c>
      <c r="O146" s="12">
        <v>18</v>
      </c>
      <c r="P146" s="12">
        <v>0</v>
      </c>
      <c r="Q146" s="12">
        <v>0</v>
      </c>
      <c r="R146" s="12">
        <v>0</v>
      </c>
      <c r="S146" s="12">
        <v>20</v>
      </c>
      <c r="T146" s="12">
        <v>0</v>
      </c>
      <c r="U146">
        <f t="shared" si="13"/>
        <v>2339.6900000000005</v>
      </c>
      <c r="V146">
        <f t="shared" si="10"/>
        <v>36539.099999999962</v>
      </c>
      <c r="W146">
        <f t="shared" si="12"/>
        <v>3105.0800000000008</v>
      </c>
      <c r="X146">
        <f t="shared" si="14"/>
        <v>146</v>
      </c>
      <c r="Y146">
        <f t="shared" si="11"/>
        <v>1</v>
      </c>
    </row>
    <row r="147" spans="1:25" ht="17.399999999999999" x14ac:dyDescent="0.3">
      <c r="A147" s="11">
        <v>45131</v>
      </c>
      <c r="B147" s="12">
        <v>251199</v>
      </c>
      <c r="C147" s="12" t="s">
        <v>343</v>
      </c>
      <c r="D147" s="12" t="s">
        <v>344</v>
      </c>
      <c r="E147" s="12" t="s">
        <v>345</v>
      </c>
      <c r="F147" s="12"/>
      <c r="G147" s="12"/>
      <c r="H147" s="12">
        <v>11.58</v>
      </c>
      <c r="I147" s="12">
        <v>12.42</v>
      </c>
      <c r="J147" s="12">
        <v>11.58</v>
      </c>
      <c r="K147" s="12">
        <v>0</v>
      </c>
      <c r="L147" s="12">
        <v>37.58</v>
      </c>
      <c r="M147" s="12">
        <v>5</v>
      </c>
      <c r="N147" s="12">
        <v>0</v>
      </c>
      <c r="O147" s="12">
        <v>57</v>
      </c>
      <c r="P147" s="12">
        <v>3</v>
      </c>
      <c r="Q147" s="12">
        <v>1</v>
      </c>
      <c r="R147" s="12">
        <v>0</v>
      </c>
      <c r="S147" s="12">
        <v>70</v>
      </c>
      <c r="T147" s="12">
        <v>0</v>
      </c>
      <c r="U147">
        <f t="shared" si="13"/>
        <v>2351.2700000000004</v>
      </c>
      <c r="V147">
        <f t="shared" si="10"/>
        <v>36543.829999999965</v>
      </c>
      <c r="W147">
        <f t="shared" si="12"/>
        <v>3091.110000000001</v>
      </c>
      <c r="X147">
        <f t="shared" si="14"/>
        <v>147</v>
      </c>
      <c r="Y147">
        <f t="shared" si="11"/>
        <v>1</v>
      </c>
    </row>
    <row r="148" spans="1:25" ht="17.399999999999999" x14ac:dyDescent="0.3">
      <c r="A148" s="11">
        <v>45132</v>
      </c>
      <c r="B148" s="12">
        <v>251199</v>
      </c>
      <c r="C148" s="12" t="s">
        <v>343</v>
      </c>
      <c r="D148" s="12" t="s">
        <v>344</v>
      </c>
      <c r="E148" s="12" t="s">
        <v>345</v>
      </c>
      <c r="F148" s="12"/>
      <c r="G148" s="12"/>
      <c r="H148" s="12">
        <v>8.57</v>
      </c>
      <c r="I148" s="12">
        <v>15.43</v>
      </c>
      <c r="J148" s="12">
        <v>8.57</v>
      </c>
      <c r="K148" s="12">
        <v>0</v>
      </c>
      <c r="L148" s="12">
        <v>25.98</v>
      </c>
      <c r="M148" s="12">
        <v>4</v>
      </c>
      <c r="N148" s="12">
        <v>0</v>
      </c>
      <c r="O148" s="12">
        <v>24</v>
      </c>
      <c r="P148" s="12">
        <v>0</v>
      </c>
      <c r="Q148" s="12">
        <v>0</v>
      </c>
      <c r="R148" s="12">
        <v>0</v>
      </c>
      <c r="S148" s="12">
        <v>26</v>
      </c>
      <c r="T148" s="12">
        <v>0</v>
      </c>
      <c r="U148">
        <f t="shared" si="13"/>
        <v>2359.8400000000006</v>
      </c>
      <c r="V148">
        <f t="shared" si="10"/>
        <v>36555.409999999967</v>
      </c>
      <c r="W148">
        <f t="shared" si="12"/>
        <v>3073.860000000001</v>
      </c>
      <c r="X148">
        <f t="shared" si="14"/>
        <v>148</v>
      </c>
      <c r="Y148">
        <f t="shared" si="11"/>
        <v>1</v>
      </c>
    </row>
    <row r="149" spans="1:25" ht="17.399999999999999" x14ac:dyDescent="0.3">
      <c r="A149" s="11">
        <v>45133</v>
      </c>
      <c r="B149" s="12">
        <v>251199</v>
      </c>
      <c r="C149" s="12" t="s">
        <v>343</v>
      </c>
      <c r="D149" s="12" t="s">
        <v>344</v>
      </c>
      <c r="E149" s="12" t="s">
        <v>345</v>
      </c>
      <c r="F149" s="12"/>
      <c r="G149" s="12"/>
      <c r="H149" s="12">
        <v>18.13</v>
      </c>
      <c r="I149" s="12">
        <v>5.87</v>
      </c>
      <c r="J149" s="12">
        <v>18.13</v>
      </c>
      <c r="K149" s="12">
        <v>0</v>
      </c>
      <c r="L149" s="12">
        <v>56.98</v>
      </c>
      <c r="M149" s="12">
        <v>4</v>
      </c>
      <c r="N149" s="12">
        <v>0</v>
      </c>
      <c r="O149" s="12">
        <v>61</v>
      </c>
      <c r="P149" s="12">
        <v>0</v>
      </c>
      <c r="Q149" s="12">
        <v>1</v>
      </c>
      <c r="R149" s="12">
        <v>0</v>
      </c>
      <c r="S149" s="12">
        <v>70</v>
      </c>
      <c r="T149" s="12">
        <v>0</v>
      </c>
      <c r="U149">
        <f t="shared" si="13"/>
        <v>2377.9700000000007</v>
      </c>
      <c r="V149">
        <f t="shared" si="10"/>
        <v>36563.979999999967</v>
      </c>
      <c r="W149">
        <f t="shared" si="12"/>
        <v>3052.4600000000009</v>
      </c>
      <c r="X149">
        <f t="shared" si="14"/>
        <v>149</v>
      </c>
      <c r="Y149">
        <f t="shared" si="11"/>
        <v>1</v>
      </c>
    </row>
    <row r="150" spans="1:25" ht="17.399999999999999" x14ac:dyDescent="0.3">
      <c r="A150" s="11">
        <v>45134</v>
      </c>
      <c r="B150" s="12">
        <v>251199</v>
      </c>
      <c r="C150" s="12" t="s">
        <v>343</v>
      </c>
      <c r="D150" s="12" t="s">
        <v>344</v>
      </c>
      <c r="E150" s="12" t="s">
        <v>345</v>
      </c>
      <c r="F150" s="12"/>
      <c r="G150" s="12"/>
      <c r="H150" s="12">
        <v>19.72</v>
      </c>
      <c r="I150" s="12">
        <v>4.28</v>
      </c>
      <c r="J150" s="12">
        <v>19.72</v>
      </c>
      <c r="K150" s="12">
        <v>0</v>
      </c>
      <c r="L150" s="12">
        <v>67.38</v>
      </c>
      <c r="M150" s="12">
        <v>5</v>
      </c>
      <c r="N150" s="12">
        <v>0</v>
      </c>
      <c r="O150" s="12">
        <v>189</v>
      </c>
      <c r="P150" s="12">
        <v>5</v>
      </c>
      <c r="Q150" s="12">
        <v>0</v>
      </c>
      <c r="R150" s="12">
        <v>0</v>
      </c>
      <c r="S150" s="12">
        <v>216</v>
      </c>
      <c r="T150" s="12">
        <v>0</v>
      </c>
      <c r="U150">
        <f t="shared" si="13"/>
        <v>2397.6900000000005</v>
      </c>
      <c r="V150">
        <f t="shared" si="10"/>
        <v>36582.109999999964</v>
      </c>
      <c r="W150">
        <f t="shared" si="12"/>
        <v>3039.0900000000011</v>
      </c>
      <c r="X150">
        <f t="shared" si="14"/>
        <v>150</v>
      </c>
      <c r="Y150">
        <f t="shared" si="11"/>
        <v>1</v>
      </c>
    </row>
    <row r="151" spans="1:25" ht="17.399999999999999" x14ac:dyDescent="0.3">
      <c r="A151" s="11">
        <v>45135</v>
      </c>
      <c r="B151" s="12">
        <v>251199</v>
      </c>
      <c r="C151" s="12" t="s">
        <v>343</v>
      </c>
      <c r="D151" s="12" t="s">
        <v>344</v>
      </c>
      <c r="E151" s="12" t="s">
        <v>345</v>
      </c>
      <c r="F151" s="12"/>
      <c r="G151" s="12"/>
      <c r="H151" s="12">
        <v>14.75</v>
      </c>
      <c r="I151" s="12">
        <v>9.25</v>
      </c>
      <c r="J151" s="12">
        <v>14.75</v>
      </c>
      <c r="K151" s="12">
        <v>0</v>
      </c>
      <c r="L151" s="12">
        <v>45.51</v>
      </c>
      <c r="M151" s="12">
        <v>5</v>
      </c>
      <c r="N151" s="12">
        <v>0</v>
      </c>
      <c r="O151" s="12">
        <v>88</v>
      </c>
      <c r="P151" s="12">
        <v>1</v>
      </c>
      <c r="Q151" s="12">
        <v>0</v>
      </c>
      <c r="R151" s="12">
        <v>0</v>
      </c>
      <c r="S151" s="12">
        <v>98</v>
      </c>
      <c r="T151" s="12">
        <v>0</v>
      </c>
      <c r="U151">
        <f t="shared" si="13"/>
        <v>2412.4400000000005</v>
      </c>
      <c r="V151">
        <f t="shared" si="10"/>
        <v>36601.829999999965</v>
      </c>
      <c r="W151">
        <f t="shared" si="12"/>
        <v>3031.610000000001</v>
      </c>
      <c r="X151">
        <f t="shared" si="14"/>
        <v>151</v>
      </c>
      <c r="Y151">
        <f t="shared" si="11"/>
        <v>1</v>
      </c>
    </row>
    <row r="152" spans="1:25" ht="17.399999999999999" x14ac:dyDescent="0.3">
      <c r="A152" s="11">
        <v>45136</v>
      </c>
      <c r="B152" s="12">
        <v>251199</v>
      </c>
      <c r="C152" s="12" t="s">
        <v>343</v>
      </c>
      <c r="D152" s="12" t="s">
        <v>344</v>
      </c>
      <c r="E152" s="12" t="s">
        <v>345</v>
      </c>
      <c r="F152" s="12"/>
      <c r="G152" s="12"/>
      <c r="H152" s="12">
        <v>16.48</v>
      </c>
      <c r="I152" s="12">
        <v>7.52</v>
      </c>
      <c r="J152" s="12">
        <v>16.48</v>
      </c>
      <c r="K152" s="12">
        <v>0</v>
      </c>
      <c r="L152" s="12">
        <v>51.08</v>
      </c>
      <c r="M152" s="12">
        <v>5</v>
      </c>
      <c r="N152" s="12">
        <v>0</v>
      </c>
      <c r="O152" s="12">
        <v>107</v>
      </c>
      <c r="P152" s="12">
        <v>3</v>
      </c>
      <c r="Q152" s="12">
        <v>0</v>
      </c>
      <c r="R152" s="12">
        <v>0</v>
      </c>
      <c r="S152" s="12">
        <v>122</v>
      </c>
      <c r="T152" s="12">
        <v>0</v>
      </c>
      <c r="U152">
        <f t="shared" si="13"/>
        <v>2428.9200000000005</v>
      </c>
      <c r="V152">
        <f t="shared" si="10"/>
        <v>36616.579999999965</v>
      </c>
      <c r="W152">
        <f t="shared" si="12"/>
        <v>3011.2400000000011</v>
      </c>
      <c r="X152">
        <f t="shared" si="14"/>
        <v>152</v>
      </c>
      <c r="Y152">
        <f t="shared" si="11"/>
        <v>1</v>
      </c>
    </row>
    <row r="153" spans="1:25" ht="17.399999999999999" x14ac:dyDescent="0.3">
      <c r="A153" s="11">
        <v>45137</v>
      </c>
      <c r="B153" s="12">
        <v>251199</v>
      </c>
      <c r="C153" s="12" t="s">
        <v>343</v>
      </c>
      <c r="D153" s="12" t="s">
        <v>344</v>
      </c>
      <c r="E153" s="12" t="s">
        <v>345</v>
      </c>
      <c r="F153" s="12"/>
      <c r="G153" s="12"/>
      <c r="H153" s="12">
        <v>5.92</v>
      </c>
      <c r="I153" s="12">
        <v>18.079999999999998</v>
      </c>
      <c r="J153" s="12">
        <v>5.92</v>
      </c>
      <c r="K153" s="12">
        <v>0</v>
      </c>
      <c r="L153" s="12">
        <v>15.26</v>
      </c>
      <c r="M153" s="12">
        <v>6</v>
      </c>
      <c r="N153" s="12">
        <v>0</v>
      </c>
      <c r="O153" s="12">
        <v>3</v>
      </c>
      <c r="P153" s="12">
        <v>0</v>
      </c>
      <c r="Q153" s="12">
        <v>0</v>
      </c>
      <c r="R153" s="12">
        <v>0</v>
      </c>
      <c r="S153" s="12">
        <v>4</v>
      </c>
      <c r="T153" s="12">
        <v>0</v>
      </c>
      <c r="U153">
        <f t="shared" si="13"/>
        <v>2434.8400000000006</v>
      </c>
      <c r="V153">
        <f t="shared" si="10"/>
        <v>36633.059999999969</v>
      </c>
      <c r="W153">
        <f t="shared" si="12"/>
        <v>2990.7700000000013</v>
      </c>
      <c r="X153">
        <f t="shared" si="14"/>
        <v>153</v>
      </c>
      <c r="Y153">
        <f t="shared" si="11"/>
        <v>1</v>
      </c>
    </row>
    <row r="154" spans="1:25" ht="17.399999999999999" x14ac:dyDescent="0.3">
      <c r="A154" s="11">
        <v>45138</v>
      </c>
      <c r="B154" s="12">
        <v>251199</v>
      </c>
      <c r="C154" s="12" t="s">
        <v>343</v>
      </c>
      <c r="D154" s="12" t="s">
        <v>344</v>
      </c>
      <c r="E154" s="12" t="s">
        <v>345</v>
      </c>
      <c r="F154" s="12"/>
      <c r="G154" s="12"/>
      <c r="H154" s="12">
        <v>16.100000000000001</v>
      </c>
      <c r="I154" s="12">
        <v>7.9</v>
      </c>
      <c r="J154" s="12">
        <v>16.100000000000001</v>
      </c>
      <c r="K154" s="12">
        <v>0</v>
      </c>
      <c r="L154" s="12">
        <v>58.19</v>
      </c>
      <c r="M154" s="12">
        <v>6</v>
      </c>
      <c r="N154" s="12">
        <v>0</v>
      </c>
      <c r="O154" s="12">
        <v>206</v>
      </c>
      <c r="P154" s="12">
        <v>3</v>
      </c>
      <c r="Q154" s="12">
        <v>0</v>
      </c>
      <c r="R154" s="12">
        <v>0</v>
      </c>
      <c r="S154" s="12">
        <v>240</v>
      </c>
      <c r="T154" s="12">
        <v>0</v>
      </c>
      <c r="U154">
        <f t="shared" si="13"/>
        <v>2450.9400000000005</v>
      </c>
      <c r="V154">
        <f t="shared" si="10"/>
        <v>36638.979999999967</v>
      </c>
      <c r="W154">
        <f t="shared" si="12"/>
        <v>2973.1200000000013</v>
      </c>
      <c r="X154">
        <f t="shared" si="14"/>
        <v>154</v>
      </c>
      <c r="Y154">
        <f t="shared" si="11"/>
        <v>1</v>
      </c>
    </row>
    <row r="155" spans="1:25" ht="17.399999999999999" x14ac:dyDescent="0.3">
      <c r="A155" s="11">
        <v>45139</v>
      </c>
      <c r="B155" s="12">
        <v>251199</v>
      </c>
      <c r="C155" s="12" t="s">
        <v>343</v>
      </c>
      <c r="D155" s="12" t="s">
        <v>344</v>
      </c>
      <c r="E155" s="12" t="s">
        <v>345</v>
      </c>
      <c r="F155" s="12"/>
      <c r="G155" s="12"/>
      <c r="H155" s="12">
        <v>18.899999999999999</v>
      </c>
      <c r="I155" s="12">
        <v>5.0999999999999996</v>
      </c>
      <c r="J155" s="12">
        <v>18.899999999999999</v>
      </c>
      <c r="K155" s="12">
        <v>0</v>
      </c>
      <c r="L155" s="12">
        <v>50.36</v>
      </c>
      <c r="M155" s="12">
        <v>5</v>
      </c>
      <c r="N155" s="12">
        <v>0</v>
      </c>
      <c r="O155" s="12">
        <v>74</v>
      </c>
      <c r="P155" s="12">
        <v>1</v>
      </c>
      <c r="Q155" s="12">
        <v>0</v>
      </c>
      <c r="R155" s="12">
        <v>0</v>
      </c>
      <c r="S155" s="12">
        <v>78</v>
      </c>
      <c r="T155" s="12">
        <v>0</v>
      </c>
      <c r="U155">
        <f t="shared" si="13"/>
        <v>2469.8400000000006</v>
      </c>
      <c r="V155">
        <f t="shared" si="10"/>
        <v>36655.079999999965</v>
      </c>
      <c r="W155">
        <f t="shared" si="12"/>
        <v>2955.7700000000013</v>
      </c>
      <c r="X155">
        <f t="shared" si="14"/>
        <v>155</v>
      </c>
      <c r="Y155">
        <f t="shared" si="11"/>
        <v>1</v>
      </c>
    </row>
    <row r="156" spans="1:25" ht="17.399999999999999" x14ac:dyDescent="0.3">
      <c r="A156" s="11">
        <v>45140</v>
      </c>
      <c r="B156" s="12">
        <v>251199</v>
      </c>
      <c r="C156" s="12" t="s">
        <v>343</v>
      </c>
      <c r="D156" s="12" t="s">
        <v>344</v>
      </c>
      <c r="E156" s="12" t="s">
        <v>345</v>
      </c>
      <c r="F156" s="12"/>
      <c r="G156" s="12"/>
      <c r="H156" s="12">
        <v>21.9</v>
      </c>
      <c r="I156" s="12">
        <v>2.1</v>
      </c>
      <c r="J156" s="12">
        <v>21.9</v>
      </c>
      <c r="K156" s="12">
        <v>0</v>
      </c>
      <c r="L156" s="12">
        <v>86.39</v>
      </c>
      <c r="M156" s="12">
        <v>6</v>
      </c>
      <c r="N156" s="12">
        <v>0</v>
      </c>
      <c r="O156" s="12">
        <v>283</v>
      </c>
      <c r="P156" s="12">
        <v>4</v>
      </c>
      <c r="Q156" s="12">
        <v>0</v>
      </c>
      <c r="R156" s="12">
        <v>0</v>
      </c>
      <c r="S156" s="12">
        <v>333</v>
      </c>
      <c r="T156" s="12">
        <v>0</v>
      </c>
      <c r="U156">
        <f t="shared" si="13"/>
        <v>2491.7400000000007</v>
      </c>
      <c r="V156">
        <f t="shared" si="10"/>
        <v>36673.979999999967</v>
      </c>
      <c r="W156">
        <f t="shared" si="12"/>
        <v>2938.9700000000012</v>
      </c>
      <c r="X156">
        <f t="shared" si="14"/>
        <v>156</v>
      </c>
      <c r="Y156">
        <f t="shared" si="11"/>
        <v>1</v>
      </c>
    </row>
    <row r="157" spans="1:25" ht="17.399999999999999" x14ac:dyDescent="0.3">
      <c r="A157" s="11">
        <v>45141</v>
      </c>
      <c r="B157" s="12">
        <v>251199</v>
      </c>
      <c r="C157" s="12" t="s">
        <v>343</v>
      </c>
      <c r="D157" s="12" t="s">
        <v>344</v>
      </c>
      <c r="E157" s="12" t="s">
        <v>345</v>
      </c>
      <c r="F157" s="12"/>
      <c r="G157" s="12"/>
      <c r="H157" s="12">
        <v>19.079999999999998</v>
      </c>
      <c r="I157" s="12">
        <v>4.92</v>
      </c>
      <c r="J157" s="12">
        <v>19.079999999999998</v>
      </c>
      <c r="K157" s="12">
        <v>0</v>
      </c>
      <c r="L157" s="12">
        <v>65.260000000000005</v>
      </c>
      <c r="M157" s="12">
        <v>6</v>
      </c>
      <c r="N157" s="12">
        <v>0</v>
      </c>
      <c r="O157" s="12">
        <v>170</v>
      </c>
      <c r="P157" s="12">
        <v>1</v>
      </c>
      <c r="Q157" s="12">
        <v>1</v>
      </c>
      <c r="R157" s="12">
        <v>1</v>
      </c>
      <c r="S157" s="12">
        <v>197</v>
      </c>
      <c r="T157" s="12">
        <v>0</v>
      </c>
      <c r="U157">
        <f t="shared" si="13"/>
        <v>2510.8200000000006</v>
      </c>
      <c r="V157">
        <f t="shared" si="10"/>
        <v>36695.879999999968</v>
      </c>
      <c r="W157">
        <f t="shared" si="12"/>
        <v>2934.900000000001</v>
      </c>
      <c r="X157">
        <f t="shared" si="14"/>
        <v>157</v>
      </c>
      <c r="Y157">
        <f t="shared" si="11"/>
        <v>1</v>
      </c>
    </row>
    <row r="158" spans="1:25" ht="17.399999999999999" x14ac:dyDescent="0.3">
      <c r="A158" s="11">
        <v>45142</v>
      </c>
      <c r="B158" s="12">
        <v>251199</v>
      </c>
      <c r="C158" s="12" t="s">
        <v>343</v>
      </c>
      <c r="D158" s="12" t="s">
        <v>344</v>
      </c>
      <c r="E158" s="12" t="s">
        <v>345</v>
      </c>
      <c r="F158" s="12"/>
      <c r="G158" s="12"/>
      <c r="H158" s="12">
        <v>22.35</v>
      </c>
      <c r="I158" s="12">
        <v>1.65</v>
      </c>
      <c r="J158" s="12">
        <v>22.35</v>
      </c>
      <c r="K158" s="12">
        <v>0</v>
      </c>
      <c r="L158" s="12">
        <v>65.67</v>
      </c>
      <c r="M158" s="12">
        <v>5</v>
      </c>
      <c r="N158" s="12">
        <v>0</v>
      </c>
      <c r="O158" s="12">
        <v>88</v>
      </c>
      <c r="P158" s="12">
        <v>1</v>
      </c>
      <c r="Q158" s="12">
        <v>0</v>
      </c>
      <c r="R158" s="12">
        <v>0</v>
      </c>
      <c r="S158" s="12">
        <v>93</v>
      </c>
      <c r="T158" s="12">
        <v>0</v>
      </c>
      <c r="U158">
        <f t="shared" si="13"/>
        <v>2533.1700000000005</v>
      </c>
      <c r="V158">
        <f t="shared" si="10"/>
        <v>36714.95999999997</v>
      </c>
      <c r="W158">
        <f t="shared" si="12"/>
        <v>2934.2000000000012</v>
      </c>
      <c r="X158">
        <f t="shared" si="14"/>
        <v>158</v>
      </c>
      <c r="Y158">
        <f t="shared" si="11"/>
        <v>1</v>
      </c>
    </row>
    <row r="159" spans="1:25" ht="17.399999999999999" x14ac:dyDescent="0.3">
      <c r="A159" s="11">
        <v>45143</v>
      </c>
      <c r="B159" s="12">
        <v>251199</v>
      </c>
      <c r="C159" s="12" t="s">
        <v>343</v>
      </c>
      <c r="D159" s="12" t="s">
        <v>344</v>
      </c>
      <c r="E159" s="12" t="s">
        <v>345</v>
      </c>
      <c r="F159" s="12"/>
      <c r="G159" s="12"/>
      <c r="H159" s="12">
        <v>13.57</v>
      </c>
      <c r="I159" s="12">
        <v>10.43</v>
      </c>
      <c r="J159" s="12">
        <v>13.57</v>
      </c>
      <c r="K159" s="12">
        <v>0</v>
      </c>
      <c r="L159" s="12">
        <v>39.270000000000003</v>
      </c>
      <c r="M159" s="12">
        <v>6</v>
      </c>
      <c r="N159" s="12">
        <v>0</v>
      </c>
      <c r="O159" s="12">
        <v>111</v>
      </c>
      <c r="P159" s="12">
        <v>1</v>
      </c>
      <c r="Q159" s="12">
        <v>0</v>
      </c>
      <c r="R159" s="12">
        <v>0</v>
      </c>
      <c r="S159" s="12">
        <v>129</v>
      </c>
      <c r="T159" s="12">
        <v>0</v>
      </c>
      <c r="U159">
        <f t="shared" si="13"/>
        <v>2546.7400000000007</v>
      </c>
      <c r="V159">
        <f t="shared" si="10"/>
        <v>36737.309999999969</v>
      </c>
      <c r="W159">
        <f t="shared" si="12"/>
        <v>2925.670000000001</v>
      </c>
      <c r="X159">
        <f t="shared" si="14"/>
        <v>159</v>
      </c>
      <c r="Y159">
        <f t="shared" si="11"/>
        <v>1</v>
      </c>
    </row>
    <row r="160" spans="1:25" ht="17.399999999999999" x14ac:dyDescent="0.3">
      <c r="A160" s="11">
        <v>45144</v>
      </c>
      <c r="B160" s="12">
        <v>251199</v>
      </c>
      <c r="C160" s="12" t="s">
        <v>343</v>
      </c>
      <c r="D160" s="12" t="s">
        <v>344</v>
      </c>
      <c r="E160" s="12" t="s">
        <v>345</v>
      </c>
      <c r="F160" s="12"/>
      <c r="G160" s="12"/>
      <c r="H160" s="12">
        <v>0</v>
      </c>
      <c r="I160" s="12">
        <v>24</v>
      </c>
      <c r="J160" s="12">
        <v>0</v>
      </c>
      <c r="K160" s="12">
        <v>0</v>
      </c>
      <c r="L160" s="12">
        <v>0</v>
      </c>
      <c r="M160" s="12">
        <v>0</v>
      </c>
      <c r="N160" s="12">
        <v>0</v>
      </c>
      <c r="O160" s="12">
        <v>0</v>
      </c>
      <c r="P160" s="12">
        <v>0</v>
      </c>
      <c r="Q160" s="12">
        <v>0</v>
      </c>
      <c r="R160" s="12">
        <v>0</v>
      </c>
      <c r="S160" s="12">
        <v>0</v>
      </c>
      <c r="T160" s="12">
        <v>0</v>
      </c>
      <c r="U160">
        <f t="shared" si="13"/>
        <v>2546.7400000000007</v>
      </c>
      <c r="V160">
        <f t="shared" si="10"/>
        <v>36750.879999999968</v>
      </c>
      <c r="W160">
        <f t="shared" si="12"/>
        <v>2922.0200000000009</v>
      </c>
      <c r="X160">
        <f t="shared" si="14"/>
        <v>160</v>
      </c>
      <c r="Y160">
        <f t="shared" si="11"/>
        <v>1</v>
      </c>
    </row>
    <row r="161" spans="1:25" ht="17.399999999999999" x14ac:dyDescent="0.3">
      <c r="A161" s="11">
        <v>45145</v>
      </c>
      <c r="B161" s="12">
        <v>251199</v>
      </c>
      <c r="C161" s="12" t="s">
        <v>343</v>
      </c>
      <c r="D161" s="12" t="s">
        <v>344</v>
      </c>
      <c r="E161" s="12" t="s">
        <v>345</v>
      </c>
      <c r="F161" s="12"/>
      <c r="G161" s="12"/>
      <c r="H161" s="12">
        <v>0</v>
      </c>
      <c r="I161" s="12">
        <v>24</v>
      </c>
      <c r="J161" s="12">
        <v>0</v>
      </c>
      <c r="K161" s="12">
        <v>0</v>
      </c>
      <c r="L161" s="12">
        <v>0</v>
      </c>
      <c r="M161" s="12">
        <v>0</v>
      </c>
      <c r="N161" s="12">
        <v>0</v>
      </c>
      <c r="O161" s="12">
        <v>0</v>
      </c>
      <c r="P161" s="12">
        <v>0</v>
      </c>
      <c r="Q161" s="12">
        <v>0</v>
      </c>
      <c r="R161" s="12">
        <v>0</v>
      </c>
      <c r="S161" s="12">
        <v>0</v>
      </c>
      <c r="T161" s="12">
        <v>0</v>
      </c>
      <c r="U161">
        <f t="shared" si="13"/>
        <v>2546.7400000000007</v>
      </c>
      <c r="V161">
        <f t="shared" si="10"/>
        <v>36750.879999999968</v>
      </c>
      <c r="W161">
        <f t="shared" si="12"/>
        <v>2901.7000000000007</v>
      </c>
      <c r="X161">
        <f t="shared" si="14"/>
        <v>161</v>
      </c>
      <c r="Y161">
        <f t="shared" si="11"/>
        <v>1</v>
      </c>
    </row>
    <row r="162" spans="1:25" ht="17.399999999999999" x14ac:dyDescent="0.3">
      <c r="A162" s="11">
        <v>45146</v>
      </c>
      <c r="B162" s="12">
        <v>251199</v>
      </c>
      <c r="C162" s="12" t="s">
        <v>343</v>
      </c>
      <c r="D162" s="12" t="s">
        <v>344</v>
      </c>
      <c r="E162" s="12" t="s">
        <v>345</v>
      </c>
      <c r="F162" s="12"/>
      <c r="G162" s="12"/>
      <c r="H162" s="12">
        <v>0</v>
      </c>
      <c r="I162" s="12">
        <v>24</v>
      </c>
      <c r="J162" s="12">
        <v>0</v>
      </c>
      <c r="K162" s="12">
        <v>0</v>
      </c>
      <c r="L162" s="12">
        <v>0</v>
      </c>
      <c r="M162" s="12">
        <v>0</v>
      </c>
      <c r="N162" s="12">
        <v>0</v>
      </c>
      <c r="O162" s="12">
        <v>0</v>
      </c>
      <c r="P162" s="12">
        <v>0</v>
      </c>
      <c r="Q162" s="12">
        <v>0</v>
      </c>
      <c r="R162" s="12">
        <v>0</v>
      </c>
      <c r="S162" s="12">
        <v>0</v>
      </c>
      <c r="T162" s="12">
        <v>0</v>
      </c>
      <c r="U162">
        <f t="shared" si="13"/>
        <v>2546.7400000000007</v>
      </c>
      <c r="V162">
        <f t="shared" si="10"/>
        <v>36750.879999999968</v>
      </c>
      <c r="W162">
        <f t="shared" si="12"/>
        <v>2882.3700000000008</v>
      </c>
      <c r="X162">
        <f t="shared" si="14"/>
        <v>162</v>
      </c>
      <c r="Y162">
        <f t="shared" si="11"/>
        <v>1</v>
      </c>
    </row>
    <row r="163" spans="1:25" ht="17.399999999999999" x14ac:dyDescent="0.3">
      <c r="A163" s="11">
        <v>45147</v>
      </c>
      <c r="B163" s="12">
        <v>251199</v>
      </c>
      <c r="C163" s="12" t="s">
        <v>343</v>
      </c>
      <c r="D163" s="12" t="s">
        <v>344</v>
      </c>
      <c r="E163" s="12" t="s">
        <v>345</v>
      </c>
      <c r="F163" s="12"/>
      <c r="G163" s="12"/>
      <c r="H163" s="12">
        <v>3.5</v>
      </c>
      <c r="I163" s="12">
        <v>20.5</v>
      </c>
      <c r="J163" s="12">
        <v>3.5</v>
      </c>
      <c r="K163" s="12">
        <v>0</v>
      </c>
      <c r="L163" s="12">
        <v>8.57</v>
      </c>
      <c r="M163" s="12">
        <v>5</v>
      </c>
      <c r="N163" s="12">
        <v>0</v>
      </c>
      <c r="O163" s="12">
        <v>6</v>
      </c>
      <c r="P163" s="12">
        <v>0</v>
      </c>
      <c r="Q163" s="12">
        <v>0</v>
      </c>
      <c r="R163" s="12">
        <v>1</v>
      </c>
      <c r="S163" s="12">
        <v>8</v>
      </c>
      <c r="T163" s="12">
        <v>0</v>
      </c>
      <c r="U163">
        <f t="shared" si="13"/>
        <v>2550.2400000000007</v>
      </c>
      <c r="V163">
        <f t="shared" si="10"/>
        <v>36750.879999999968</v>
      </c>
      <c r="W163">
        <f t="shared" si="12"/>
        <v>2863.8400000000006</v>
      </c>
      <c r="X163">
        <f t="shared" si="14"/>
        <v>163</v>
      </c>
      <c r="Y163">
        <f t="shared" si="11"/>
        <v>1</v>
      </c>
    </row>
    <row r="164" spans="1:25" ht="17.399999999999999" x14ac:dyDescent="0.3">
      <c r="A164" s="11">
        <v>45148</v>
      </c>
      <c r="B164" s="12">
        <v>251199</v>
      </c>
      <c r="C164" s="12" t="s">
        <v>343</v>
      </c>
      <c r="D164" s="12" t="s">
        <v>344</v>
      </c>
      <c r="E164" s="12" t="s">
        <v>345</v>
      </c>
      <c r="F164" s="12"/>
      <c r="G164" s="12"/>
      <c r="H164" s="12">
        <v>12.3</v>
      </c>
      <c r="I164" s="12">
        <v>11.7</v>
      </c>
      <c r="J164" s="12">
        <v>12.3</v>
      </c>
      <c r="K164" s="12">
        <v>0</v>
      </c>
      <c r="L164" s="12">
        <v>31.77</v>
      </c>
      <c r="M164" s="12">
        <v>5</v>
      </c>
      <c r="N164" s="12">
        <v>0</v>
      </c>
      <c r="O164" s="12">
        <v>49</v>
      </c>
      <c r="P164" s="12">
        <v>0</v>
      </c>
      <c r="Q164" s="12">
        <v>0</v>
      </c>
      <c r="R164" s="12">
        <v>0</v>
      </c>
      <c r="S164" s="12">
        <v>57</v>
      </c>
      <c r="T164" s="12">
        <v>0</v>
      </c>
      <c r="U164">
        <f t="shared" si="13"/>
        <v>2562.5400000000009</v>
      </c>
      <c r="V164">
        <f t="shared" si="10"/>
        <v>36754.379999999968</v>
      </c>
      <c r="W164">
        <f t="shared" si="12"/>
        <v>2848.3200000000006</v>
      </c>
      <c r="X164">
        <f t="shared" si="14"/>
        <v>164</v>
      </c>
      <c r="Y164">
        <f t="shared" si="11"/>
        <v>1</v>
      </c>
    </row>
    <row r="165" spans="1:25" ht="17.399999999999999" x14ac:dyDescent="0.3">
      <c r="A165" s="11">
        <v>45149</v>
      </c>
      <c r="B165" s="12">
        <v>251199</v>
      </c>
      <c r="C165" s="12" t="s">
        <v>343</v>
      </c>
      <c r="D165" s="12" t="s">
        <v>344</v>
      </c>
      <c r="E165" s="12" t="s">
        <v>345</v>
      </c>
      <c r="F165" s="12"/>
      <c r="G165" s="12"/>
      <c r="H165" s="12">
        <v>7.35</v>
      </c>
      <c r="I165" s="12">
        <v>16.649999999999999</v>
      </c>
      <c r="J165" s="12">
        <v>7.35</v>
      </c>
      <c r="K165" s="12">
        <v>0</v>
      </c>
      <c r="L165" s="12">
        <v>21.7</v>
      </c>
      <c r="M165" s="12">
        <v>5</v>
      </c>
      <c r="N165" s="12">
        <v>0</v>
      </c>
      <c r="O165" s="12">
        <v>58</v>
      </c>
      <c r="P165" s="12">
        <v>0</v>
      </c>
      <c r="Q165" s="12">
        <v>0</v>
      </c>
      <c r="R165" s="12">
        <v>0</v>
      </c>
      <c r="S165" s="12">
        <v>66</v>
      </c>
      <c r="T165" s="12">
        <v>0</v>
      </c>
      <c r="U165">
        <f t="shared" si="13"/>
        <v>2569.8900000000008</v>
      </c>
      <c r="V165">
        <f t="shared" si="10"/>
        <v>36766.679999999971</v>
      </c>
      <c r="W165">
        <f t="shared" si="12"/>
        <v>2840.8000000000006</v>
      </c>
      <c r="X165">
        <f t="shared" si="14"/>
        <v>165</v>
      </c>
      <c r="Y165">
        <f t="shared" si="11"/>
        <v>1</v>
      </c>
    </row>
    <row r="166" spans="1:25" ht="17.399999999999999" x14ac:dyDescent="0.3">
      <c r="A166" s="11">
        <v>45150</v>
      </c>
      <c r="B166" s="12">
        <v>251199</v>
      </c>
      <c r="C166" s="12" t="s">
        <v>343</v>
      </c>
      <c r="D166" s="12" t="s">
        <v>344</v>
      </c>
      <c r="E166" s="12" t="s">
        <v>345</v>
      </c>
      <c r="F166" s="12"/>
      <c r="G166" s="12"/>
      <c r="H166" s="12">
        <v>0.37</v>
      </c>
      <c r="I166" s="12">
        <v>23.63</v>
      </c>
      <c r="J166" s="12">
        <v>0.37</v>
      </c>
      <c r="K166" s="12">
        <v>0</v>
      </c>
      <c r="L166" s="12">
        <v>0.56000000000000005</v>
      </c>
      <c r="M166" s="12">
        <v>10</v>
      </c>
      <c r="N166" s="12">
        <v>0</v>
      </c>
      <c r="O166" s="12">
        <v>1</v>
      </c>
      <c r="P166" s="12">
        <v>0</v>
      </c>
      <c r="Q166" s="12">
        <v>0</v>
      </c>
      <c r="R166" s="12">
        <v>0</v>
      </c>
      <c r="S166" s="12">
        <v>1</v>
      </c>
      <c r="T166" s="12">
        <v>0</v>
      </c>
      <c r="U166">
        <f t="shared" si="13"/>
        <v>2570.2600000000007</v>
      </c>
      <c r="V166">
        <f t="shared" si="10"/>
        <v>36774.02999999997</v>
      </c>
      <c r="W166">
        <f t="shared" si="12"/>
        <v>2827.9800000000005</v>
      </c>
      <c r="X166">
        <f t="shared" si="14"/>
        <v>166</v>
      </c>
      <c r="Y166">
        <f t="shared" si="11"/>
        <v>1</v>
      </c>
    </row>
    <row r="167" spans="1:25" ht="17.399999999999999" x14ac:dyDescent="0.3">
      <c r="A167" s="11">
        <v>45151</v>
      </c>
      <c r="B167" s="12">
        <v>251199</v>
      </c>
      <c r="C167" s="12" t="s">
        <v>343</v>
      </c>
      <c r="D167" s="12" t="s">
        <v>344</v>
      </c>
      <c r="E167" s="12" t="s">
        <v>345</v>
      </c>
      <c r="F167" s="12"/>
      <c r="G167" s="12"/>
      <c r="H167" s="12">
        <v>0.12</v>
      </c>
      <c r="I167" s="12">
        <v>23.88</v>
      </c>
      <c r="J167" s="12">
        <v>0.12</v>
      </c>
      <c r="K167" s="12">
        <v>0</v>
      </c>
      <c r="L167" s="12">
        <v>0.1</v>
      </c>
      <c r="M167" s="12">
        <v>0</v>
      </c>
      <c r="N167" s="12">
        <v>0</v>
      </c>
      <c r="O167" s="12">
        <v>0</v>
      </c>
      <c r="P167" s="12">
        <v>0</v>
      </c>
      <c r="Q167" s="12">
        <v>0</v>
      </c>
      <c r="R167" s="12">
        <v>0</v>
      </c>
      <c r="S167" s="12">
        <v>0</v>
      </c>
      <c r="T167" s="12">
        <v>0</v>
      </c>
      <c r="U167">
        <f t="shared" si="13"/>
        <v>2570.3800000000006</v>
      </c>
      <c r="V167">
        <f t="shared" si="10"/>
        <v>36774.399999999972</v>
      </c>
      <c r="W167">
        <f t="shared" si="12"/>
        <v>2813.5100000000007</v>
      </c>
      <c r="X167">
        <f t="shared" si="14"/>
        <v>167</v>
      </c>
      <c r="Y167">
        <f t="shared" si="11"/>
        <v>1</v>
      </c>
    </row>
    <row r="168" spans="1:25" ht="17.399999999999999" x14ac:dyDescent="0.3">
      <c r="A168" s="11">
        <v>45152</v>
      </c>
      <c r="B168" s="12">
        <v>251199</v>
      </c>
      <c r="C168" s="12" t="s">
        <v>343</v>
      </c>
      <c r="D168" s="12" t="s">
        <v>344</v>
      </c>
      <c r="E168" s="12" t="s">
        <v>345</v>
      </c>
      <c r="F168" s="12"/>
      <c r="G168" s="12"/>
      <c r="H168" s="12">
        <v>9.8699999999999992</v>
      </c>
      <c r="I168" s="12">
        <v>14.13</v>
      </c>
      <c r="J168" s="12">
        <v>9.8699999999999992</v>
      </c>
      <c r="K168" s="12">
        <v>0</v>
      </c>
      <c r="L168" s="12">
        <v>29.32</v>
      </c>
      <c r="M168" s="12">
        <v>5</v>
      </c>
      <c r="N168" s="12">
        <v>0</v>
      </c>
      <c r="O168" s="12">
        <v>73</v>
      </c>
      <c r="P168" s="12">
        <v>3</v>
      </c>
      <c r="Q168" s="12">
        <v>1</v>
      </c>
      <c r="R168" s="12">
        <v>0</v>
      </c>
      <c r="S168" s="12">
        <v>83</v>
      </c>
      <c r="T168" s="12">
        <v>0</v>
      </c>
      <c r="U168">
        <f t="shared" si="13"/>
        <v>2580.2500000000005</v>
      </c>
      <c r="V168">
        <f t="shared" si="10"/>
        <v>36774.519999999975</v>
      </c>
      <c r="W168">
        <f t="shared" si="12"/>
        <v>2795.3300000000008</v>
      </c>
      <c r="X168">
        <f t="shared" si="14"/>
        <v>168</v>
      </c>
      <c r="Y168">
        <f t="shared" si="11"/>
        <v>1</v>
      </c>
    </row>
    <row r="169" spans="1:25" ht="17.399999999999999" x14ac:dyDescent="0.3">
      <c r="A169" s="11">
        <v>45153</v>
      </c>
      <c r="B169" s="12">
        <v>251199</v>
      </c>
      <c r="C169" s="12" t="s">
        <v>343</v>
      </c>
      <c r="D169" s="12" t="s">
        <v>344</v>
      </c>
      <c r="E169" s="12" t="s">
        <v>345</v>
      </c>
      <c r="F169" s="12"/>
      <c r="G169" s="12"/>
      <c r="H169" s="12">
        <v>14.83</v>
      </c>
      <c r="I169" s="12">
        <v>9.17</v>
      </c>
      <c r="J169" s="12">
        <v>14.83</v>
      </c>
      <c r="K169" s="12">
        <v>0</v>
      </c>
      <c r="L169" s="12">
        <v>44.7</v>
      </c>
      <c r="M169" s="12">
        <v>5</v>
      </c>
      <c r="N169" s="12">
        <v>0</v>
      </c>
      <c r="O169" s="12">
        <v>104</v>
      </c>
      <c r="P169" s="12">
        <v>4</v>
      </c>
      <c r="Q169" s="12">
        <v>0</v>
      </c>
      <c r="R169" s="12">
        <v>0</v>
      </c>
      <c r="S169" s="12">
        <v>118</v>
      </c>
      <c r="T169" s="12">
        <v>0</v>
      </c>
      <c r="U169">
        <f t="shared" si="13"/>
        <v>2595.0800000000004</v>
      </c>
      <c r="V169">
        <f t="shared" si="10"/>
        <v>36784.389999999978</v>
      </c>
      <c r="W169">
        <f t="shared" si="12"/>
        <v>2773.7000000000007</v>
      </c>
      <c r="X169">
        <f t="shared" si="14"/>
        <v>169</v>
      </c>
      <c r="Y169">
        <f t="shared" si="11"/>
        <v>1</v>
      </c>
    </row>
    <row r="170" spans="1:25" ht="17.399999999999999" x14ac:dyDescent="0.3">
      <c r="A170" s="11">
        <v>45154</v>
      </c>
      <c r="B170" s="12">
        <v>251199</v>
      </c>
      <c r="C170" s="12" t="s">
        <v>343</v>
      </c>
      <c r="D170" s="12" t="s">
        <v>344</v>
      </c>
      <c r="E170" s="12" t="s">
        <v>345</v>
      </c>
      <c r="F170" s="12"/>
      <c r="G170" s="12"/>
      <c r="H170" s="12">
        <v>13.37</v>
      </c>
      <c r="I170" s="12">
        <v>10.63</v>
      </c>
      <c r="J170" s="12">
        <v>13.37</v>
      </c>
      <c r="K170" s="12">
        <v>0</v>
      </c>
      <c r="L170" s="12">
        <v>42.18</v>
      </c>
      <c r="M170" s="12">
        <v>6</v>
      </c>
      <c r="N170" s="12">
        <v>0</v>
      </c>
      <c r="O170" s="12">
        <v>70</v>
      </c>
      <c r="P170" s="12">
        <v>4</v>
      </c>
      <c r="Q170" s="12">
        <v>1</v>
      </c>
      <c r="R170" s="12">
        <v>0</v>
      </c>
      <c r="S170" s="12">
        <v>77</v>
      </c>
      <c r="T170" s="12">
        <v>0</v>
      </c>
      <c r="U170">
        <f t="shared" si="13"/>
        <v>2608.4500000000003</v>
      </c>
      <c r="V170">
        <f t="shared" si="10"/>
        <v>36799.219999999979</v>
      </c>
      <c r="W170">
        <f t="shared" si="12"/>
        <v>2756.6200000000008</v>
      </c>
      <c r="X170">
        <f t="shared" si="14"/>
        <v>170</v>
      </c>
      <c r="Y170">
        <f t="shared" si="11"/>
        <v>1</v>
      </c>
    </row>
    <row r="171" spans="1:25" ht="17.399999999999999" x14ac:dyDescent="0.3">
      <c r="A171" s="11">
        <v>45155</v>
      </c>
      <c r="B171" s="12">
        <v>251199</v>
      </c>
      <c r="C171" s="12" t="s">
        <v>343</v>
      </c>
      <c r="D171" s="12" t="s">
        <v>344</v>
      </c>
      <c r="E171" s="12" t="s">
        <v>345</v>
      </c>
      <c r="F171" s="12"/>
      <c r="G171" s="12"/>
      <c r="H171" s="12">
        <v>12.87</v>
      </c>
      <c r="I171" s="12">
        <v>11.13</v>
      </c>
      <c r="J171" s="12">
        <v>12.87</v>
      </c>
      <c r="K171" s="12">
        <v>0</v>
      </c>
      <c r="L171" s="12">
        <v>43.05</v>
      </c>
      <c r="M171" s="12">
        <v>5</v>
      </c>
      <c r="N171" s="12">
        <v>0</v>
      </c>
      <c r="O171" s="12">
        <v>53</v>
      </c>
      <c r="P171" s="12">
        <v>4</v>
      </c>
      <c r="Q171" s="12">
        <v>0</v>
      </c>
      <c r="R171" s="12">
        <v>0</v>
      </c>
      <c r="S171" s="12">
        <v>0</v>
      </c>
      <c r="T171" s="12">
        <v>0</v>
      </c>
      <c r="U171">
        <f t="shared" si="13"/>
        <v>2621.3200000000002</v>
      </c>
      <c r="V171">
        <f t="shared" si="10"/>
        <v>36812.589999999982</v>
      </c>
      <c r="W171">
        <f t="shared" si="12"/>
        <v>2741.0400000000009</v>
      </c>
      <c r="X171">
        <f t="shared" si="14"/>
        <v>171</v>
      </c>
      <c r="Y171">
        <f t="shared" si="11"/>
        <v>1</v>
      </c>
    </row>
    <row r="172" spans="1:25" ht="17.399999999999999" x14ac:dyDescent="0.3">
      <c r="A172" s="11">
        <v>45156</v>
      </c>
      <c r="B172" s="12">
        <v>251199</v>
      </c>
      <c r="C172" s="12" t="s">
        <v>343</v>
      </c>
      <c r="D172" s="12" t="s">
        <v>344</v>
      </c>
      <c r="E172" s="12" t="s">
        <v>345</v>
      </c>
      <c r="F172" s="12"/>
      <c r="G172" s="12"/>
      <c r="H172" s="12">
        <v>10.63</v>
      </c>
      <c r="I172" s="12">
        <v>13.37</v>
      </c>
      <c r="J172" s="12">
        <v>10.63</v>
      </c>
      <c r="K172" s="12">
        <v>0</v>
      </c>
      <c r="L172" s="12">
        <v>27.73</v>
      </c>
      <c r="M172" s="12">
        <v>5</v>
      </c>
      <c r="N172" s="12">
        <v>0</v>
      </c>
      <c r="O172" s="12">
        <v>34</v>
      </c>
      <c r="P172" s="12">
        <v>3</v>
      </c>
      <c r="Q172" s="12">
        <v>0</v>
      </c>
      <c r="R172" s="12">
        <v>0</v>
      </c>
      <c r="S172" s="12">
        <v>0</v>
      </c>
      <c r="T172" s="12">
        <v>0</v>
      </c>
      <c r="U172">
        <f t="shared" si="13"/>
        <v>2631.9500000000003</v>
      </c>
      <c r="V172">
        <f t="shared" si="10"/>
        <v>36825.459999999985</v>
      </c>
      <c r="W172">
        <f t="shared" si="12"/>
        <v>2738.3100000000009</v>
      </c>
      <c r="X172">
        <f t="shared" si="14"/>
        <v>172</v>
      </c>
      <c r="Y172">
        <f t="shared" si="11"/>
        <v>1</v>
      </c>
    </row>
    <row r="173" spans="1:25" ht="17.399999999999999" x14ac:dyDescent="0.3">
      <c r="A173" s="11">
        <v>45157</v>
      </c>
      <c r="B173" s="12">
        <v>251199</v>
      </c>
      <c r="C173" s="12" t="s">
        <v>343</v>
      </c>
      <c r="D173" s="12" t="s">
        <v>344</v>
      </c>
      <c r="E173" s="12" t="s">
        <v>345</v>
      </c>
      <c r="F173" s="12"/>
      <c r="G173" s="12"/>
      <c r="H173" s="12">
        <v>10.78</v>
      </c>
      <c r="I173" s="12">
        <v>13.22</v>
      </c>
      <c r="J173" s="12">
        <v>10.78</v>
      </c>
      <c r="K173" s="12">
        <v>0</v>
      </c>
      <c r="L173" s="12">
        <v>24.98</v>
      </c>
      <c r="M173" s="12">
        <v>6</v>
      </c>
      <c r="N173" s="12">
        <v>0</v>
      </c>
      <c r="O173" s="12">
        <v>55</v>
      </c>
      <c r="P173" s="12">
        <v>1</v>
      </c>
      <c r="Q173" s="12">
        <v>1</v>
      </c>
      <c r="R173" s="12">
        <v>0</v>
      </c>
      <c r="S173" s="12">
        <v>0</v>
      </c>
      <c r="T173" s="12">
        <v>0</v>
      </c>
      <c r="U173">
        <f t="shared" si="13"/>
        <v>2642.7300000000005</v>
      </c>
      <c r="V173">
        <f t="shared" si="10"/>
        <v>36836.089999999982</v>
      </c>
      <c r="W173">
        <f t="shared" si="12"/>
        <v>2726.4100000000008</v>
      </c>
      <c r="X173">
        <f t="shared" si="14"/>
        <v>173</v>
      </c>
      <c r="Y173">
        <f t="shared" si="11"/>
        <v>1</v>
      </c>
    </row>
    <row r="174" spans="1:25" ht="17.399999999999999" x14ac:dyDescent="0.3">
      <c r="A174" s="11">
        <v>45158</v>
      </c>
      <c r="B174" s="12">
        <v>251199</v>
      </c>
      <c r="C174" s="12" t="s">
        <v>343</v>
      </c>
      <c r="D174" s="12" t="s">
        <v>344</v>
      </c>
      <c r="E174" s="12" t="s">
        <v>345</v>
      </c>
      <c r="F174" s="12"/>
      <c r="G174" s="12"/>
      <c r="H174" s="12">
        <v>5.78</v>
      </c>
      <c r="I174" s="12">
        <v>18.22</v>
      </c>
      <c r="J174" s="12">
        <v>5.78</v>
      </c>
      <c r="K174" s="12">
        <v>0</v>
      </c>
      <c r="L174" s="12">
        <v>16.25</v>
      </c>
      <c r="M174" s="12">
        <v>5</v>
      </c>
      <c r="N174" s="12">
        <v>0</v>
      </c>
      <c r="O174" s="12">
        <v>9</v>
      </c>
      <c r="P174" s="12">
        <v>1</v>
      </c>
      <c r="Q174" s="12">
        <v>0</v>
      </c>
      <c r="R174" s="12">
        <v>1</v>
      </c>
      <c r="S174" s="12">
        <v>0</v>
      </c>
      <c r="T174" s="12">
        <v>0</v>
      </c>
      <c r="U174">
        <f t="shared" si="13"/>
        <v>2648.5100000000007</v>
      </c>
      <c r="V174">
        <f t="shared" si="10"/>
        <v>36846.869999999981</v>
      </c>
      <c r="W174">
        <f t="shared" si="12"/>
        <v>2707.8800000000006</v>
      </c>
      <c r="X174">
        <f t="shared" si="14"/>
        <v>174</v>
      </c>
      <c r="Y174">
        <f t="shared" si="11"/>
        <v>1</v>
      </c>
    </row>
    <row r="175" spans="1:25" ht="17.399999999999999" x14ac:dyDescent="0.3">
      <c r="A175" s="11">
        <v>45159</v>
      </c>
      <c r="B175" s="12">
        <v>251199</v>
      </c>
      <c r="C175" s="12" t="s">
        <v>343</v>
      </c>
      <c r="D175" s="12" t="s">
        <v>344</v>
      </c>
      <c r="E175" s="12" t="s">
        <v>345</v>
      </c>
      <c r="F175" s="12"/>
      <c r="G175" s="12"/>
      <c r="H175" s="12">
        <v>10.15</v>
      </c>
      <c r="I175" s="12">
        <v>13.85</v>
      </c>
      <c r="J175" s="12">
        <v>10.15</v>
      </c>
      <c r="K175" s="12">
        <v>0</v>
      </c>
      <c r="L175" s="12">
        <v>28.52</v>
      </c>
      <c r="M175" s="12">
        <v>5</v>
      </c>
      <c r="N175" s="12">
        <v>0</v>
      </c>
      <c r="O175" s="12">
        <v>37</v>
      </c>
      <c r="P175" s="12">
        <v>2</v>
      </c>
      <c r="Q175" s="12">
        <v>0</v>
      </c>
      <c r="R175" s="12">
        <v>0</v>
      </c>
      <c r="S175" s="12">
        <v>0</v>
      </c>
      <c r="T175" s="12">
        <v>0</v>
      </c>
      <c r="U175">
        <f t="shared" si="13"/>
        <v>2658.6600000000008</v>
      </c>
      <c r="V175">
        <f t="shared" si="10"/>
        <v>36852.64999999998</v>
      </c>
      <c r="W175">
        <f t="shared" si="12"/>
        <v>2691.5100000000007</v>
      </c>
      <c r="X175">
        <f t="shared" si="14"/>
        <v>175</v>
      </c>
      <c r="Y175">
        <f t="shared" si="11"/>
        <v>1</v>
      </c>
    </row>
    <row r="176" spans="1:25" ht="17.399999999999999" x14ac:dyDescent="0.3">
      <c r="A176" s="11">
        <v>45160</v>
      </c>
      <c r="B176" s="12">
        <v>251199</v>
      </c>
      <c r="C176" s="12" t="s">
        <v>343</v>
      </c>
      <c r="D176" s="12" t="s">
        <v>344</v>
      </c>
      <c r="E176" s="12" t="s">
        <v>345</v>
      </c>
      <c r="F176" s="12"/>
      <c r="G176" s="12"/>
      <c r="H176" s="12">
        <v>17.100000000000001</v>
      </c>
      <c r="I176" s="12">
        <v>6.9</v>
      </c>
      <c r="J176" s="12">
        <v>17.100000000000001</v>
      </c>
      <c r="K176" s="12">
        <v>0</v>
      </c>
      <c r="L176" s="12">
        <v>46.96</v>
      </c>
      <c r="M176" s="12">
        <v>5</v>
      </c>
      <c r="N176" s="12">
        <v>0</v>
      </c>
      <c r="O176" s="12">
        <v>73</v>
      </c>
      <c r="P176" s="12">
        <v>1</v>
      </c>
      <c r="Q176" s="12">
        <v>0</v>
      </c>
      <c r="R176" s="12">
        <v>0</v>
      </c>
      <c r="S176" s="12">
        <v>0</v>
      </c>
      <c r="T176" s="12">
        <v>0</v>
      </c>
      <c r="U176">
        <f t="shared" si="13"/>
        <v>2675.7600000000007</v>
      </c>
      <c r="V176">
        <f t="shared" si="10"/>
        <v>36862.799999999981</v>
      </c>
      <c r="W176">
        <f t="shared" si="12"/>
        <v>2675.7600000000007</v>
      </c>
      <c r="X176">
        <f t="shared" si="14"/>
        <v>176</v>
      </c>
      <c r="Y176">
        <f t="shared" si="11"/>
        <v>1</v>
      </c>
    </row>
    <row r="177" spans="1:25" ht="17.399999999999999" x14ac:dyDescent="0.3">
      <c r="A177" s="11">
        <v>45161</v>
      </c>
      <c r="B177" s="12">
        <v>251199</v>
      </c>
      <c r="C177" s="12" t="s">
        <v>343</v>
      </c>
      <c r="D177" s="12" t="s">
        <v>344</v>
      </c>
      <c r="E177" s="12" t="s">
        <v>345</v>
      </c>
      <c r="F177" s="12"/>
      <c r="G177" s="12"/>
      <c r="H177" s="12">
        <v>15.75</v>
      </c>
      <c r="I177" s="12">
        <v>8.25</v>
      </c>
      <c r="J177" s="12">
        <v>15.75</v>
      </c>
      <c r="K177" s="12">
        <v>0</v>
      </c>
      <c r="L177" s="12">
        <v>41.84</v>
      </c>
      <c r="M177" s="12">
        <v>5</v>
      </c>
      <c r="N177" s="12">
        <v>0</v>
      </c>
      <c r="O177" s="12">
        <v>54</v>
      </c>
      <c r="P177" s="12">
        <v>1</v>
      </c>
      <c r="Q177" s="12">
        <v>0</v>
      </c>
      <c r="R177" s="12">
        <v>2</v>
      </c>
      <c r="S177" s="12">
        <v>0</v>
      </c>
      <c r="T177" s="12">
        <v>0</v>
      </c>
      <c r="U177">
        <f t="shared" si="13"/>
        <v>2691.5100000000007</v>
      </c>
      <c r="V177">
        <f t="shared" si="10"/>
        <v>36879.89999999998</v>
      </c>
      <c r="W177">
        <f t="shared" si="12"/>
        <v>2658.6600000000008</v>
      </c>
      <c r="X177">
        <f t="shared" si="14"/>
        <v>177</v>
      </c>
      <c r="Y177">
        <f t="shared" si="11"/>
        <v>1</v>
      </c>
    </row>
    <row r="178" spans="1:25" ht="17.399999999999999" x14ac:dyDescent="0.3">
      <c r="A178" s="11">
        <v>45162</v>
      </c>
      <c r="B178" s="12">
        <v>251199</v>
      </c>
      <c r="C178" s="12" t="s">
        <v>343</v>
      </c>
      <c r="D178" s="12" t="s">
        <v>344</v>
      </c>
      <c r="E178" s="12" t="s">
        <v>345</v>
      </c>
      <c r="F178" s="12"/>
      <c r="G178" s="12"/>
      <c r="H178" s="12">
        <v>16.37</v>
      </c>
      <c r="I178" s="12">
        <v>7.63</v>
      </c>
      <c r="J178" s="12">
        <v>16.37</v>
      </c>
      <c r="K178" s="12">
        <v>0</v>
      </c>
      <c r="L178" s="12">
        <v>41.9</v>
      </c>
      <c r="M178" s="12">
        <v>5</v>
      </c>
      <c r="N178" s="12">
        <v>0</v>
      </c>
      <c r="O178" s="12">
        <v>50</v>
      </c>
      <c r="P178" s="12">
        <v>2</v>
      </c>
      <c r="Q178" s="12">
        <v>0</v>
      </c>
      <c r="R178" s="12">
        <v>0</v>
      </c>
      <c r="S178" s="12">
        <v>0</v>
      </c>
      <c r="T178" s="12">
        <v>0</v>
      </c>
      <c r="U178">
        <f t="shared" si="13"/>
        <v>2707.8800000000006</v>
      </c>
      <c r="V178">
        <f t="shared" si="10"/>
        <v>36895.64999999998</v>
      </c>
      <c r="W178">
        <f t="shared" si="12"/>
        <v>2648.5100000000007</v>
      </c>
      <c r="X178">
        <f t="shared" si="14"/>
        <v>178</v>
      </c>
      <c r="Y178">
        <f t="shared" si="11"/>
        <v>1</v>
      </c>
    </row>
    <row r="179" spans="1:25" ht="17.399999999999999" x14ac:dyDescent="0.3">
      <c r="A179" s="11">
        <v>45163</v>
      </c>
      <c r="B179" s="12">
        <v>251199</v>
      </c>
      <c r="C179" s="12" t="s">
        <v>343</v>
      </c>
      <c r="D179" s="12" t="s">
        <v>344</v>
      </c>
      <c r="E179" s="12" t="s">
        <v>345</v>
      </c>
      <c r="F179" s="12"/>
      <c r="G179" s="12"/>
      <c r="H179" s="12">
        <v>18.53</v>
      </c>
      <c r="I179" s="12">
        <v>5.47</v>
      </c>
      <c r="J179" s="12">
        <v>18.53</v>
      </c>
      <c r="K179" s="12">
        <v>0</v>
      </c>
      <c r="L179" s="12">
        <v>39.880000000000003</v>
      </c>
      <c r="M179" s="12">
        <v>5</v>
      </c>
      <c r="N179" s="12">
        <v>0</v>
      </c>
      <c r="O179" s="12">
        <v>30</v>
      </c>
      <c r="P179" s="12">
        <v>1</v>
      </c>
      <c r="Q179" s="12">
        <v>0</v>
      </c>
      <c r="R179" s="12">
        <v>2</v>
      </c>
      <c r="S179" s="12">
        <v>0</v>
      </c>
      <c r="T179" s="12">
        <v>0</v>
      </c>
      <c r="U179">
        <f t="shared" si="13"/>
        <v>2726.4100000000008</v>
      </c>
      <c r="V179">
        <f t="shared" si="10"/>
        <v>36912.019999999982</v>
      </c>
      <c r="W179">
        <f t="shared" si="12"/>
        <v>2642.7300000000005</v>
      </c>
      <c r="X179">
        <f t="shared" si="14"/>
        <v>179</v>
      </c>
      <c r="Y179">
        <f t="shared" si="11"/>
        <v>1</v>
      </c>
    </row>
    <row r="180" spans="1:25" ht="17.399999999999999" x14ac:dyDescent="0.3">
      <c r="A180" s="11">
        <v>45164</v>
      </c>
      <c r="B180" s="12">
        <v>251199</v>
      </c>
      <c r="C180" s="12" t="s">
        <v>343</v>
      </c>
      <c r="D180" s="12" t="s">
        <v>344</v>
      </c>
      <c r="E180" s="12" t="s">
        <v>345</v>
      </c>
      <c r="F180" s="12"/>
      <c r="G180" s="12"/>
      <c r="H180" s="12">
        <v>11.9</v>
      </c>
      <c r="I180" s="12">
        <v>12.1</v>
      </c>
      <c r="J180" s="12">
        <v>11.9</v>
      </c>
      <c r="K180" s="12">
        <v>0</v>
      </c>
      <c r="L180" s="12">
        <v>35.229999999999997</v>
      </c>
      <c r="M180" s="12">
        <v>5</v>
      </c>
      <c r="N180" s="12">
        <v>0</v>
      </c>
      <c r="O180" s="12">
        <v>50</v>
      </c>
      <c r="P180" s="12">
        <v>1</v>
      </c>
      <c r="Q180" s="12">
        <v>0</v>
      </c>
      <c r="R180" s="12">
        <v>0</v>
      </c>
      <c r="S180" s="12">
        <v>0</v>
      </c>
      <c r="T180" s="12">
        <v>0</v>
      </c>
      <c r="U180">
        <f t="shared" si="13"/>
        <v>2738.3100000000009</v>
      </c>
      <c r="V180">
        <f t="shared" si="10"/>
        <v>36930.549999999981</v>
      </c>
      <c r="W180">
        <f t="shared" si="12"/>
        <v>2631.9500000000003</v>
      </c>
      <c r="X180">
        <f t="shared" si="14"/>
        <v>180</v>
      </c>
      <c r="Y180">
        <f t="shared" si="11"/>
        <v>1</v>
      </c>
    </row>
    <row r="181" spans="1:25" ht="17.399999999999999" x14ac:dyDescent="0.3">
      <c r="A181" s="11">
        <v>45165</v>
      </c>
      <c r="B181" s="12">
        <v>251199</v>
      </c>
      <c r="C181" s="12" t="s">
        <v>343</v>
      </c>
      <c r="D181" s="12" t="s">
        <v>344</v>
      </c>
      <c r="E181" s="12" t="s">
        <v>345</v>
      </c>
      <c r="F181" s="12"/>
      <c r="G181" s="12"/>
      <c r="H181" s="12">
        <v>2.73</v>
      </c>
      <c r="I181" s="12">
        <v>21.27</v>
      </c>
      <c r="J181" s="12">
        <v>2.73</v>
      </c>
      <c r="K181" s="12">
        <v>0</v>
      </c>
      <c r="L181" s="12">
        <v>5.26</v>
      </c>
      <c r="M181" s="12">
        <v>4</v>
      </c>
      <c r="N181" s="12">
        <v>0</v>
      </c>
      <c r="O181" s="12">
        <v>2</v>
      </c>
      <c r="P181" s="12">
        <v>1</v>
      </c>
      <c r="Q181" s="12">
        <v>0</v>
      </c>
      <c r="R181" s="12">
        <v>0</v>
      </c>
      <c r="S181" s="12">
        <v>0</v>
      </c>
      <c r="T181" s="12">
        <v>0</v>
      </c>
      <c r="U181">
        <f t="shared" si="13"/>
        <v>2741.0400000000009</v>
      </c>
      <c r="V181">
        <f t="shared" si="10"/>
        <v>36942.449999999983</v>
      </c>
      <c r="W181">
        <f t="shared" si="12"/>
        <v>2621.3200000000002</v>
      </c>
      <c r="X181">
        <f t="shared" si="14"/>
        <v>181</v>
      </c>
      <c r="Y181">
        <f t="shared" si="11"/>
        <v>1</v>
      </c>
    </row>
    <row r="182" spans="1:25" ht="17.399999999999999" x14ac:dyDescent="0.3">
      <c r="A182" s="11">
        <v>45166</v>
      </c>
      <c r="B182" s="12">
        <v>251199</v>
      </c>
      <c r="C182" s="12" t="s">
        <v>343</v>
      </c>
      <c r="D182" s="12" t="s">
        <v>344</v>
      </c>
      <c r="E182" s="12" t="s">
        <v>345</v>
      </c>
      <c r="F182" s="12"/>
      <c r="G182" s="12"/>
      <c r="H182" s="12">
        <v>15.58</v>
      </c>
      <c r="I182" s="12">
        <v>8.42</v>
      </c>
      <c r="J182" s="12">
        <v>15.58</v>
      </c>
      <c r="K182" s="12">
        <v>0</v>
      </c>
      <c r="L182" s="12">
        <v>39.03</v>
      </c>
      <c r="M182" s="12">
        <v>5</v>
      </c>
      <c r="N182" s="12">
        <v>0</v>
      </c>
      <c r="O182" s="12">
        <v>34</v>
      </c>
      <c r="P182" s="12">
        <v>1</v>
      </c>
      <c r="Q182" s="12">
        <v>0</v>
      </c>
      <c r="R182" s="12">
        <v>0</v>
      </c>
      <c r="S182" s="12">
        <v>0</v>
      </c>
      <c r="T182" s="12">
        <v>0</v>
      </c>
      <c r="U182">
        <f t="shared" si="13"/>
        <v>2756.6200000000008</v>
      </c>
      <c r="V182">
        <f t="shared" si="10"/>
        <v>36945.179999999986</v>
      </c>
      <c r="W182">
        <f t="shared" si="12"/>
        <v>2608.4500000000003</v>
      </c>
      <c r="X182">
        <f t="shared" si="14"/>
        <v>182</v>
      </c>
      <c r="Y182">
        <f t="shared" si="11"/>
        <v>1</v>
      </c>
    </row>
    <row r="183" spans="1:25" ht="17.399999999999999" x14ac:dyDescent="0.3">
      <c r="A183" s="11">
        <v>45167</v>
      </c>
      <c r="B183" s="12">
        <v>251199</v>
      </c>
      <c r="C183" s="12" t="s">
        <v>343</v>
      </c>
      <c r="D183" s="12" t="s">
        <v>344</v>
      </c>
      <c r="E183" s="12" t="s">
        <v>345</v>
      </c>
      <c r="F183" s="12"/>
      <c r="G183" s="12"/>
      <c r="H183" s="12">
        <v>17.079999999999998</v>
      </c>
      <c r="I183" s="12">
        <v>6.92</v>
      </c>
      <c r="J183" s="12">
        <v>17.079999999999998</v>
      </c>
      <c r="K183" s="12">
        <v>0</v>
      </c>
      <c r="L183" s="12">
        <v>46.68</v>
      </c>
      <c r="M183" s="12">
        <v>5</v>
      </c>
      <c r="N183" s="12">
        <v>0</v>
      </c>
      <c r="O183" s="12">
        <v>35</v>
      </c>
      <c r="P183" s="12">
        <v>0</v>
      </c>
      <c r="Q183" s="12">
        <v>0</v>
      </c>
      <c r="R183" s="12">
        <v>0</v>
      </c>
      <c r="S183" s="12">
        <v>0</v>
      </c>
      <c r="T183" s="12">
        <v>0</v>
      </c>
      <c r="U183">
        <f t="shared" si="13"/>
        <v>2773.7000000000007</v>
      </c>
      <c r="V183">
        <f t="shared" si="10"/>
        <v>36960.759999999987</v>
      </c>
      <c r="W183">
        <f t="shared" si="12"/>
        <v>2595.0800000000004</v>
      </c>
      <c r="X183">
        <f t="shared" si="14"/>
        <v>183</v>
      </c>
      <c r="Y183">
        <f t="shared" si="11"/>
        <v>1</v>
      </c>
    </row>
    <row r="184" spans="1:25" ht="17.399999999999999" x14ac:dyDescent="0.3">
      <c r="A184" s="11">
        <v>45168</v>
      </c>
      <c r="B184" s="12">
        <v>251199</v>
      </c>
      <c r="C184" s="12" t="s">
        <v>343</v>
      </c>
      <c r="D184" s="12" t="s">
        <v>344</v>
      </c>
      <c r="E184" s="12" t="s">
        <v>345</v>
      </c>
      <c r="F184" s="12"/>
      <c r="G184" s="12"/>
      <c r="H184" s="12">
        <v>21.63</v>
      </c>
      <c r="I184" s="12">
        <v>2.37</v>
      </c>
      <c r="J184" s="12">
        <v>21.63</v>
      </c>
      <c r="K184" s="12">
        <v>0</v>
      </c>
      <c r="L184" s="12">
        <v>65.34</v>
      </c>
      <c r="M184" s="12">
        <v>5</v>
      </c>
      <c r="N184" s="12">
        <v>0</v>
      </c>
      <c r="O184" s="12">
        <v>164</v>
      </c>
      <c r="P184" s="12">
        <v>0</v>
      </c>
      <c r="Q184" s="12">
        <v>2</v>
      </c>
      <c r="R184" s="12">
        <v>0</v>
      </c>
      <c r="S184" s="12">
        <v>0</v>
      </c>
      <c r="T184" s="12">
        <v>0</v>
      </c>
      <c r="U184">
        <f t="shared" si="13"/>
        <v>2795.3300000000008</v>
      </c>
      <c r="V184">
        <f t="shared" si="10"/>
        <v>36977.839999999989</v>
      </c>
      <c r="W184">
        <f t="shared" si="12"/>
        <v>2580.2500000000005</v>
      </c>
      <c r="X184">
        <f t="shared" si="14"/>
        <v>184</v>
      </c>
      <c r="Y184">
        <f t="shared" si="11"/>
        <v>1</v>
      </c>
    </row>
    <row r="185" spans="1:25" ht="17.399999999999999" x14ac:dyDescent="0.3">
      <c r="A185" s="11">
        <v>45169</v>
      </c>
      <c r="B185" s="12">
        <v>251199</v>
      </c>
      <c r="C185" s="12" t="s">
        <v>343</v>
      </c>
      <c r="D185" s="12" t="s">
        <v>344</v>
      </c>
      <c r="E185" s="12" t="s">
        <v>345</v>
      </c>
      <c r="F185" s="12"/>
      <c r="G185" s="12"/>
      <c r="H185" s="12">
        <v>18.18</v>
      </c>
      <c r="I185" s="12">
        <v>5.82</v>
      </c>
      <c r="J185" s="12">
        <v>18.18</v>
      </c>
      <c r="K185" s="12">
        <v>0</v>
      </c>
      <c r="L185" s="12">
        <v>45.7</v>
      </c>
      <c r="M185" s="12">
        <v>5</v>
      </c>
      <c r="N185" s="12">
        <v>0</v>
      </c>
      <c r="O185" s="12">
        <v>62</v>
      </c>
      <c r="P185" s="12">
        <v>2</v>
      </c>
      <c r="Q185" s="12">
        <v>0</v>
      </c>
      <c r="R185" s="12">
        <v>0</v>
      </c>
      <c r="S185" s="12">
        <v>0</v>
      </c>
      <c r="T185" s="12">
        <v>0</v>
      </c>
      <c r="U185">
        <f t="shared" si="13"/>
        <v>2813.5100000000007</v>
      </c>
      <c r="V185">
        <f t="shared" si="10"/>
        <v>36999.469999999987</v>
      </c>
      <c r="W185">
        <f t="shared" si="12"/>
        <v>2570.3800000000006</v>
      </c>
      <c r="X185">
        <f t="shared" si="14"/>
        <v>185</v>
      </c>
      <c r="Y185">
        <f t="shared" si="11"/>
        <v>1</v>
      </c>
    </row>
    <row r="186" spans="1:25" ht="17.399999999999999" x14ac:dyDescent="0.3">
      <c r="A186" s="11">
        <v>45170</v>
      </c>
      <c r="B186" s="12">
        <v>251199</v>
      </c>
      <c r="C186" s="12" t="s">
        <v>343</v>
      </c>
      <c r="D186" s="12" t="s">
        <v>344</v>
      </c>
      <c r="E186" s="12" t="s">
        <v>345</v>
      </c>
      <c r="F186" s="12"/>
      <c r="G186" s="12"/>
      <c r="H186" s="12">
        <v>14.47</v>
      </c>
      <c r="I186" s="12">
        <v>9.5299999999999994</v>
      </c>
      <c r="J186" s="12">
        <v>14.47</v>
      </c>
      <c r="K186" s="12">
        <v>0</v>
      </c>
      <c r="L186" s="12">
        <v>42.08</v>
      </c>
      <c r="M186" s="12">
        <v>5</v>
      </c>
      <c r="N186" s="12">
        <v>0</v>
      </c>
      <c r="O186" s="12">
        <v>57</v>
      </c>
      <c r="P186" s="12">
        <v>2</v>
      </c>
      <c r="Q186" s="12">
        <v>0</v>
      </c>
      <c r="R186" s="12">
        <v>0</v>
      </c>
      <c r="S186" s="12">
        <v>0</v>
      </c>
      <c r="T186" s="12">
        <v>0</v>
      </c>
      <c r="U186">
        <f t="shared" si="13"/>
        <v>2827.9800000000005</v>
      </c>
      <c r="V186">
        <f t="shared" si="10"/>
        <v>37017.649999999987</v>
      </c>
      <c r="W186">
        <f t="shared" si="12"/>
        <v>2570.2600000000007</v>
      </c>
      <c r="X186">
        <f t="shared" si="14"/>
        <v>186</v>
      </c>
      <c r="Y186">
        <f t="shared" si="11"/>
        <v>1</v>
      </c>
    </row>
    <row r="187" spans="1:25" ht="17.399999999999999" x14ac:dyDescent="0.3">
      <c r="A187" s="11">
        <v>45171</v>
      </c>
      <c r="B187" s="12">
        <v>251199</v>
      </c>
      <c r="C187" s="12" t="s">
        <v>343</v>
      </c>
      <c r="D187" s="12" t="s">
        <v>344</v>
      </c>
      <c r="E187" s="12" t="s">
        <v>345</v>
      </c>
      <c r="F187" s="12"/>
      <c r="G187" s="12"/>
      <c r="H187" s="12">
        <v>12.82</v>
      </c>
      <c r="I187" s="12">
        <v>11.18</v>
      </c>
      <c r="J187" s="12">
        <v>12.82</v>
      </c>
      <c r="K187" s="12">
        <v>0</v>
      </c>
      <c r="L187" s="12">
        <v>38.56</v>
      </c>
      <c r="M187" s="12">
        <v>5</v>
      </c>
      <c r="N187" s="12">
        <v>0</v>
      </c>
      <c r="O187" s="12">
        <v>44</v>
      </c>
      <c r="P187" s="12">
        <v>4</v>
      </c>
      <c r="Q187" s="12">
        <v>0</v>
      </c>
      <c r="R187" s="12">
        <v>1</v>
      </c>
      <c r="S187" s="12">
        <v>0</v>
      </c>
      <c r="T187" s="12">
        <v>0</v>
      </c>
      <c r="U187">
        <f t="shared" si="13"/>
        <v>2840.8000000000006</v>
      </c>
      <c r="V187">
        <f t="shared" si="10"/>
        <v>37032.119999999988</v>
      </c>
      <c r="W187">
        <f t="shared" si="12"/>
        <v>2569.8900000000008</v>
      </c>
      <c r="X187">
        <f t="shared" si="14"/>
        <v>187</v>
      </c>
      <c r="Y187">
        <f t="shared" si="11"/>
        <v>1</v>
      </c>
    </row>
    <row r="188" spans="1:25" ht="17.399999999999999" x14ac:dyDescent="0.3">
      <c r="A188" s="11">
        <v>45172</v>
      </c>
      <c r="B188" s="12">
        <v>251199</v>
      </c>
      <c r="C188" s="12" t="s">
        <v>343</v>
      </c>
      <c r="D188" s="12" t="s">
        <v>344</v>
      </c>
      <c r="E188" s="12" t="s">
        <v>345</v>
      </c>
      <c r="F188" s="12"/>
      <c r="G188" s="12"/>
      <c r="H188" s="12">
        <v>7.52</v>
      </c>
      <c r="I188" s="12">
        <v>16.48</v>
      </c>
      <c r="J188" s="12">
        <v>7.52</v>
      </c>
      <c r="K188" s="12">
        <v>0</v>
      </c>
      <c r="L188" s="12">
        <v>11.63</v>
      </c>
      <c r="M188" s="12">
        <v>4</v>
      </c>
      <c r="N188" s="12">
        <v>0</v>
      </c>
      <c r="O188" s="12">
        <v>0</v>
      </c>
      <c r="P188" s="12">
        <v>0</v>
      </c>
      <c r="Q188" s="12">
        <v>0</v>
      </c>
      <c r="R188" s="12">
        <v>0</v>
      </c>
      <c r="S188" s="12">
        <v>0</v>
      </c>
      <c r="T188" s="12">
        <v>0</v>
      </c>
      <c r="U188">
        <f t="shared" si="13"/>
        <v>2848.3200000000006</v>
      </c>
      <c r="V188">
        <f t="shared" si="10"/>
        <v>37044.939999999988</v>
      </c>
      <c r="W188">
        <f t="shared" si="12"/>
        <v>2562.5400000000009</v>
      </c>
      <c r="X188">
        <f t="shared" si="14"/>
        <v>188</v>
      </c>
      <c r="Y188">
        <f t="shared" si="11"/>
        <v>1</v>
      </c>
    </row>
    <row r="189" spans="1:25" ht="17.399999999999999" x14ac:dyDescent="0.3">
      <c r="A189" s="11">
        <v>45173</v>
      </c>
      <c r="B189" s="12">
        <v>251199</v>
      </c>
      <c r="C189" s="12" t="s">
        <v>343</v>
      </c>
      <c r="D189" s="12" t="s">
        <v>344</v>
      </c>
      <c r="E189" s="12" t="s">
        <v>345</v>
      </c>
      <c r="F189" s="12"/>
      <c r="G189" s="12"/>
      <c r="H189" s="12">
        <v>15.52</v>
      </c>
      <c r="I189" s="12">
        <v>8.48</v>
      </c>
      <c r="J189" s="12">
        <v>15.52</v>
      </c>
      <c r="K189" s="12">
        <v>0</v>
      </c>
      <c r="L189" s="12">
        <v>44.37</v>
      </c>
      <c r="M189" s="12">
        <v>5</v>
      </c>
      <c r="N189" s="12">
        <v>0</v>
      </c>
      <c r="O189" s="12">
        <v>59</v>
      </c>
      <c r="P189" s="12">
        <v>0</v>
      </c>
      <c r="Q189" s="12">
        <v>0</v>
      </c>
      <c r="R189" s="12">
        <v>0</v>
      </c>
      <c r="S189" s="12">
        <v>12</v>
      </c>
      <c r="T189" s="12">
        <v>0</v>
      </c>
      <c r="U189">
        <f t="shared" si="13"/>
        <v>2863.8400000000006</v>
      </c>
      <c r="V189">
        <f t="shared" si="10"/>
        <v>37052.459999999985</v>
      </c>
      <c r="W189">
        <f t="shared" si="12"/>
        <v>2550.2400000000007</v>
      </c>
      <c r="X189">
        <f t="shared" si="14"/>
        <v>189</v>
      </c>
      <c r="Y189">
        <f t="shared" si="11"/>
        <v>1</v>
      </c>
    </row>
    <row r="190" spans="1:25" ht="17.399999999999999" x14ac:dyDescent="0.3">
      <c r="A190" s="11">
        <v>45174</v>
      </c>
      <c r="B190" s="12">
        <v>251199</v>
      </c>
      <c r="C190" s="12" t="s">
        <v>343</v>
      </c>
      <c r="D190" s="12" t="s">
        <v>344</v>
      </c>
      <c r="E190" s="12" t="s">
        <v>345</v>
      </c>
      <c r="F190" s="12"/>
      <c r="G190" s="12"/>
      <c r="H190" s="12">
        <v>18.53</v>
      </c>
      <c r="I190" s="12">
        <v>5.47</v>
      </c>
      <c r="J190" s="12">
        <v>18.53</v>
      </c>
      <c r="K190" s="12">
        <v>0</v>
      </c>
      <c r="L190" s="12">
        <v>54.88</v>
      </c>
      <c r="M190" s="12">
        <v>5</v>
      </c>
      <c r="N190" s="12">
        <v>0</v>
      </c>
      <c r="O190" s="12">
        <v>101</v>
      </c>
      <c r="P190" s="12">
        <v>1</v>
      </c>
      <c r="Q190" s="12">
        <v>0</v>
      </c>
      <c r="R190" s="12">
        <v>0</v>
      </c>
      <c r="S190" s="12">
        <v>111</v>
      </c>
      <c r="T190" s="12">
        <v>0</v>
      </c>
      <c r="U190">
        <f t="shared" si="13"/>
        <v>2882.3700000000008</v>
      </c>
      <c r="V190">
        <f t="shared" si="10"/>
        <v>37067.979999999981</v>
      </c>
      <c r="W190">
        <f t="shared" si="12"/>
        <v>2546.7400000000007</v>
      </c>
      <c r="X190">
        <f t="shared" si="14"/>
        <v>190</v>
      </c>
      <c r="Y190">
        <f t="shared" si="11"/>
        <v>1</v>
      </c>
    </row>
    <row r="191" spans="1:25" ht="17.399999999999999" x14ac:dyDescent="0.3">
      <c r="A191" s="11">
        <v>45175</v>
      </c>
      <c r="B191" s="12">
        <v>251199</v>
      </c>
      <c r="C191" s="12" t="s">
        <v>343</v>
      </c>
      <c r="D191" s="12" t="s">
        <v>344</v>
      </c>
      <c r="E191" s="12" t="s">
        <v>345</v>
      </c>
      <c r="F191" s="12"/>
      <c r="G191" s="12"/>
      <c r="H191" s="12">
        <v>19.329999999999998</v>
      </c>
      <c r="I191" s="12">
        <v>4.67</v>
      </c>
      <c r="J191" s="12">
        <v>19.329999999999998</v>
      </c>
      <c r="K191" s="12">
        <v>0</v>
      </c>
      <c r="L191" s="12">
        <v>60.74</v>
      </c>
      <c r="M191" s="12">
        <v>5</v>
      </c>
      <c r="N191" s="12">
        <v>0</v>
      </c>
      <c r="O191" s="12">
        <v>94</v>
      </c>
      <c r="P191" s="12">
        <v>5</v>
      </c>
      <c r="Q191" s="12">
        <v>1</v>
      </c>
      <c r="R191" s="12">
        <v>0</v>
      </c>
      <c r="S191" s="12">
        <v>105</v>
      </c>
      <c r="T191" s="12">
        <v>0</v>
      </c>
      <c r="U191">
        <f t="shared" si="13"/>
        <v>2901.7000000000007</v>
      </c>
      <c r="V191">
        <f t="shared" si="10"/>
        <v>37086.50999999998</v>
      </c>
      <c r="W191">
        <f t="shared" si="12"/>
        <v>2546.7400000000007</v>
      </c>
      <c r="X191">
        <f t="shared" si="14"/>
        <v>191</v>
      </c>
      <c r="Y191">
        <f t="shared" si="11"/>
        <v>1</v>
      </c>
    </row>
    <row r="192" spans="1:25" ht="17.399999999999999" x14ac:dyDescent="0.3">
      <c r="A192" s="11">
        <v>45176</v>
      </c>
      <c r="B192" s="12">
        <v>251199</v>
      </c>
      <c r="C192" s="12" t="s">
        <v>343</v>
      </c>
      <c r="D192" s="12" t="s">
        <v>344</v>
      </c>
      <c r="E192" s="12" t="s">
        <v>345</v>
      </c>
      <c r="F192" s="12"/>
      <c r="G192" s="12"/>
      <c r="H192" s="12">
        <v>20.32</v>
      </c>
      <c r="I192" s="12">
        <v>3.68</v>
      </c>
      <c r="J192" s="12">
        <v>20.32</v>
      </c>
      <c r="K192" s="12">
        <v>0</v>
      </c>
      <c r="L192" s="12">
        <v>67.89</v>
      </c>
      <c r="M192" s="12">
        <v>5</v>
      </c>
      <c r="N192" s="12">
        <v>0</v>
      </c>
      <c r="O192" s="12">
        <v>79</v>
      </c>
      <c r="P192" s="12">
        <v>3</v>
      </c>
      <c r="Q192" s="12">
        <v>0</v>
      </c>
      <c r="R192" s="12">
        <v>0</v>
      </c>
      <c r="S192" s="12">
        <v>96</v>
      </c>
      <c r="T192" s="12">
        <v>0</v>
      </c>
      <c r="U192">
        <f t="shared" si="13"/>
        <v>2922.0200000000009</v>
      </c>
      <c r="V192">
        <f t="shared" si="10"/>
        <v>37105.839999999982</v>
      </c>
      <c r="W192">
        <f t="shared" si="12"/>
        <v>2546.7400000000007</v>
      </c>
      <c r="X192">
        <f t="shared" si="14"/>
        <v>192</v>
      </c>
      <c r="Y192">
        <f t="shared" si="11"/>
        <v>1</v>
      </c>
    </row>
    <row r="193" spans="1:25" ht="17.399999999999999" x14ac:dyDescent="0.3">
      <c r="A193" s="11">
        <v>45177</v>
      </c>
      <c r="B193" s="12">
        <v>251199</v>
      </c>
      <c r="C193" s="12" t="s">
        <v>343</v>
      </c>
      <c r="D193" s="12" t="s">
        <v>344</v>
      </c>
      <c r="E193" s="12" t="s">
        <v>345</v>
      </c>
      <c r="F193" s="12"/>
      <c r="G193" s="12"/>
      <c r="H193" s="12">
        <v>3.65</v>
      </c>
      <c r="I193" s="12">
        <v>20.350000000000001</v>
      </c>
      <c r="J193" s="12">
        <v>3.65</v>
      </c>
      <c r="K193" s="12">
        <v>0</v>
      </c>
      <c r="L193" s="12">
        <v>8.1999999999999993</v>
      </c>
      <c r="M193" s="12">
        <v>5</v>
      </c>
      <c r="N193" s="12">
        <v>0</v>
      </c>
      <c r="O193" s="12">
        <v>7</v>
      </c>
      <c r="P193" s="12">
        <v>0</v>
      </c>
      <c r="Q193" s="12">
        <v>0</v>
      </c>
      <c r="R193" s="12">
        <v>0</v>
      </c>
      <c r="S193" s="12">
        <v>8</v>
      </c>
      <c r="T193" s="12">
        <v>0</v>
      </c>
      <c r="U193">
        <f t="shared" si="13"/>
        <v>2925.670000000001</v>
      </c>
      <c r="V193">
        <f t="shared" si="10"/>
        <v>37126.159999999982</v>
      </c>
      <c r="W193">
        <f t="shared" si="12"/>
        <v>2546.7400000000007</v>
      </c>
      <c r="X193">
        <f t="shared" si="14"/>
        <v>193</v>
      </c>
      <c r="Y193">
        <f t="shared" si="11"/>
        <v>1</v>
      </c>
    </row>
    <row r="194" spans="1:25" ht="17.399999999999999" x14ac:dyDescent="0.3">
      <c r="A194" s="11">
        <v>45178</v>
      </c>
      <c r="B194" s="12">
        <v>251199</v>
      </c>
      <c r="C194" s="12" t="s">
        <v>343</v>
      </c>
      <c r="D194" s="12" t="s">
        <v>344</v>
      </c>
      <c r="E194" s="12" t="s">
        <v>345</v>
      </c>
      <c r="F194" s="12"/>
      <c r="G194" s="12"/>
      <c r="H194" s="12">
        <v>8.5299999999999994</v>
      </c>
      <c r="I194" s="12">
        <v>15.47</v>
      </c>
      <c r="J194" s="12">
        <v>7.53</v>
      </c>
      <c r="K194" s="12">
        <v>1</v>
      </c>
      <c r="L194" s="12">
        <v>16.53</v>
      </c>
      <c r="M194" s="12">
        <v>5</v>
      </c>
      <c r="N194" s="12">
        <v>0</v>
      </c>
      <c r="O194" s="12">
        <v>18</v>
      </c>
      <c r="P194" s="12">
        <v>0</v>
      </c>
      <c r="Q194" s="12">
        <v>0</v>
      </c>
      <c r="R194" s="12">
        <v>14</v>
      </c>
      <c r="S194" s="12">
        <v>21</v>
      </c>
      <c r="T194" s="12">
        <v>1</v>
      </c>
      <c r="U194">
        <f t="shared" si="13"/>
        <v>2934.2000000000012</v>
      </c>
      <c r="V194">
        <f t="shared" ref="V194:V257" si="15">V195-H194</f>
        <v>37129.809999999983</v>
      </c>
      <c r="W194">
        <f t="shared" si="12"/>
        <v>2533.1700000000005</v>
      </c>
      <c r="X194">
        <f t="shared" si="14"/>
        <v>194</v>
      </c>
      <c r="Y194">
        <f t="shared" ref="Y194:Y257" si="16">A194-A193</f>
        <v>1</v>
      </c>
    </row>
    <row r="195" spans="1:25" ht="17.399999999999999" x14ac:dyDescent="0.3">
      <c r="A195" s="11">
        <v>45179</v>
      </c>
      <c r="B195" s="12">
        <v>251199</v>
      </c>
      <c r="C195" s="12" t="s">
        <v>343</v>
      </c>
      <c r="D195" s="12" t="s">
        <v>344</v>
      </c>
      <c r="E195" s="12" t="s">
        <v>345</v>
      </c>
      <c r="F195" s="12"/>
      <c r="G195" s="12"/>
      <c r="H195" s="12">
        <v>0.7</v>
      </c>
      <c r="I195" s="12">
        <v>23.3</v>
      </c>
      <c r="J195" s="12">
        <v>0.56999999999999995</v>
      </c>
      <c r="K195" s="12">
        <v>0.13</v>
      </c>
      <c r="L195" s="12">
        <v>0.78</v>
      </c>
      <c r="M195" s="12">
        <v>4</v>
      </c>
      <c r="N195" s="12">
        <v>0</v>
      </c>
      <c r="O195" s="12">
        <v>0</v>
      </c>
      <c r="P195" s="12">
        <v>0</v>
      </c>
      <c r="Q195" s="12">
        <v>0</v>
      </c>
      <c r="R195" s="12">
        <v>0</v>
      </c>
      <c r="S195" s="12">
        <v>0</v>
      </c>
      <c r="T195" s="12">
        <v>0</v>
      </c>
      <c r="U195">
        <f t="shared" si="13"/>
        <v>2934.900000000001</v>
      </c>
      <c r="V195">
        <f t="shared" si="15"/>
        <v>37138.339999999982</v>
      </c>
      <c r="W195">
        <f t="shared" ref="W195:W258" si="17">LARGE($U$2:$U$350,X195-1)</f>
        <v>2510.8200000000006</v>
      </c>
      <c r="X195">
        <f t="shared" si="14"/>
        <v>195</v>
      </c>
      <c r="Y195">
        <f t="shared" si="16"/>
        <v>1</v>
      </c>
    </row>
    <row r="196" spans="1:25" ht="17.399999999999999" x14ac:dyDescent="0.3">
      <c r="A196" s="11">
        <v>45180</v>
      </c>
      <c r="B196" s="12">
        <v>251199</v>
      </c>
      <c r="C196" s="12" t="s">
        <v>343</v>
      </c>
      <c r="D196" s="12" t="s">
        <v>344</v>
      </c>
      <c r="E196" s="12" t="s">
        <v>345</v>
      </c>
      <c r="F196" s="12"/>
      <c r="G196" s="12"/>
      <c r="H196" s="12">
        <v>4.07</v>
      </c>
      <c r="I196" s="12">
        <v>19.93</v>
      </c>
      <c r="J196" s="12">
        <v>0.42</v>
      </c>
      <c r="K196" s="12">
        <v>3.65</v>
      </c>
      <c r="L196" s="12">
        <v>1.01</v>
      </c>
      <c r="M196" s="12">
        <v>4</v>
      </c>
      <c r="N196" s="12">
        <v>0</v>
      </c>
      <c r="O196" s="12">
        <v>0</v>
      </c>
      <c r="P196" s="12">
        <v>0</v>
      </c>
      <c r="Q196" s="12">
        <v>0</v>
      </c>
      <c r="R196" s="12">
        <v>44</v>
      </c>
      <c r="S196" s="12">
        <v>0</v>
      </c>
      <c r="T196" s="12">
        <v>1</v>
      </c>
      <c r="U196">
        <f t="shared" ref="U196:U259" si="18">H196+U195</f>
        <v>2938.9700000000012</v>
      </c>
      <c r="V196">
        <f t="shared" si="15"/>
        <v>37139.039999999979</v>
      </c>
      <c r="W196">
        <f t="shared" si="17"/>
        <v>2491.7400000000007</v>
      </c>
      <c r="X196">
        <f t="shared" ref="X196:X259" si="19">X195+1</f>
        <v>196</v>
      </c>
      <c r="Y196">
        <f t="shared" si="16"/>
        <v>1</v>
      </c>
    </row>
    <row r="197" spans="1:25" ht="17.399999999999999" x14ac:dyDescent="0.3">
      <c r="A197" s="11">
        <v>45181</v>
      </c>
      <c r="B197" s="12">
        <v>251199</v>
      </c>
      <c r="C197" s="12" t="s">
        <v>343</v>
      </c>
      <c r="D197" s="12" t="s">
        <v>344</v>
      </c>
      <c r="E197" s="12" t="s">
        <v>345</v>
      </c>
      <c r="F197" s="12"/>
      <c r="G197" s="12"/>
      <c r="H197" s="12">
        <v>16.8</v>
      </c>
      <c r="I197" s="12">
        <v>7.2</v>
      </c>
      <c r="J197" s="12">
        <v>16.8</v>
      </c>
      <c r="K197" s="12">
        <v>0</v>
      </c>
      <c r="L197" s="12">
        <v>41.53</v>
      </c>
      <c r="M197" s="12">
        <v>5</v>
      </c>
      <c r="N197" s="12">
        <v>0</v>
      </c>
      <c r="O197" s="12">
        <v>24</v>
      </c>
      <c r="P197" s="12">
        <v>1</v>
      </c>
      <c r="Q197" s="12">
        <v>0</v>
      </c>
      <c r="R197" s="12">
        <v>2</v>
      </c>
      <c r="S197" s="12">
        <v>26</v>
      </c>
      <c r="T197" s="12">
        <v>0</v>
      </c>
      <c r="U197">
        <f t="shared" si="18"/>
        <v>2955.7700000000013</v>
      </c>
      <c r="V197">
        <f t="shared" si="15"/>
        <v>37143.109999999979</v>
      </c>
      <c r="W197">
        <f t="shared" si="17"/>
        <v>2469.8400000000006</v>
      </c>
      <c r="X197">
        <f t="shared" si="19"/>
        <v>197</v>
      </c>
      <c r="Y197">
        <f t="shared" si="16"/>
        <v>1</v>
      </c>
    </row>
    <row r="198" spans="1:25" ht="17.399999999999999" x14ac:dyDescent="0.3">
      <c r="A198" s="11">
        <v>45182</v>
      </c>
      <c r="B198" s="12">
        <v>251199</v>
      </c>
      <c r="C198" s="12" t="s">
        <v>343</v>
      </c>
      <c r="D198" s="12" t="s">
        <v>344</v>
      </c>
      <c r="E198" s="12" t="s">
        <v>345</v>
      </c>
      <c r="F198" s="12"/>
      <c r="G198" s="12"/>
      <c r="H198" s="12">
        <v>17.350000000000001</v>
      </c>
      <c r="I198" s="12">
        <v>6.65</v>
      </c>
      <c r="J198" s="12">
        <v>17.350000000000001</v>
      </c>
      <c r="K198" s="12">
        <v>0</v>
      </c>
      <c r="L198" s="12">
        <v>45.84</v>
      </c>
      <c r="M198" s="12">
        <v>5</v>
      </c>
      <c r="N198" s="12">
        <v>0</v>
      </c>
      <c r="O198" s="12">
        <v>54</v>
      </c>
      <c r="P198" s="12">
        <v>1</v>
      </c>
      <c r="Q198" s="12">
        <v>1</v>
      </c>
      <c r="R198" s="12">
        <v>0</v>
      </c>
      <c r="S198" s="12">
        <v>57</v>
      </c>
      <c r="T198" s="12">
        <v>0</v>
      </c>
      <c r="U198">
        <f t="shared" si="18"/>
        <v>2973.1200000000013</v>
      </c>
      <c r="V198">
        <f t="shared" si="15"/>
        <v>37159.909999999982</v>
      </c>
      <c r="W198">
        <f t="shared" si="17"/>
        <v>2450.9400000000005</v>
      </c>
      <c r="X198">
        <f t="shared" si="19"/>
        <v>198</v>
      </c>
      <c r="Y198">
        <f t="shared" si="16"/>
        <v>1</v>
      </c>
    </row>
    <row r="199" spans="1:25" ht="17.399999999999999" x14ac:dyDescent="0.3">
      <c r="A199" s="11">
        <v>45183</v>
      </c>
      <c r="B199" s="12">
        <v>251199</v>
      </c>
      <c r="C199" s="12" t="s">
        <v>343</v>
      </c>
      <c r="D199" s="12" t="s">
        <v>344</v>
      </c>
      <c r="E199" s="12" t="s">
        <v>345</v>
      </c>
      <c r="F199" s="12"/>
      <c r="G199" s="12"/>
      <c r="H199" s="12">
        <v>17.649999999999999</v>
      </c>
      <c r="I199" s="12">
        <v>6.35</v>
      </c>
      <c r="J199" s="12">
        <v>17.649999999999999</v>
      </c>
      <c r="K199" s="12">
        <v>0</v>
      </c>
      <c r="L199" s="12">
        <v>49.84</v>
      </c>
      <c r="M199" s="12">
        <v>5</v>
      </c>
      <c r="N199" s="12">
        <v>0</v>
      </c>
      <c r="O199" s="12">
        <v>48</v>
      </c>
      <c r="P199" s="12">
        <v>0</v>
      </c>
      <c r="Q199" s="12">
        <v>1</v>
      </c>
      <c r="R199" s="12">
        <v>0</v>
      </c>
      <c r="S199" s="12">
        <v>55</v>
      </c>
      <c r="T199" s="12">
        <v>0</v>
      </c>
      <c r="U199">
        <f t="shared" si="18"/>
        <v>2990.7700000000013</v>
      </c>
      <c r="V199">
        <f t="shared" si="15"/>
        <v>37177.25999999998</v>
      </c>
      <c r="W199">
        <f t="shared" si="17"/>
        <v>2434.8400000000006</v>
      </c>
      <c r="X199">
        <f t="shared" si="19"/>
        <v>199</v>
      </c>
      <c r="Y199">
        <f t="shared" si="16"/>
        <v>1</v>
      </c>
    </row>
    <row r="200" spans="1:25" ht="17.399999999999999" x14ac:dyDescent="0.3">
      <c r="A200" s="11">
        <v>45184</v>
      </c>
      <c r="B200" s="12">
        <v>251199</v>
      </c>
      <c r="C200" s="12" t="s">
        <v>343</v>
      </c>
      <c r="D200" s="12" t="s">
        <v>344</v>
      </c>
      <c r="E200" s="12" t="s">
        <v>345</v>
      </c>
      <c r="F200" s="12"/>
      <c r="G200" s="12"/>
      <c r="H200" s="12">
        <v>20.47</v>
      </c>
      <c r="I200" s="12">
        <v>3.53</v>
      </c>
      <c r="J200" s="12">
        <v>20.47</v>
      </c>
      <c r="K200" s="12">
        <v>0</v>
      </c>
      <c r="L200" s="12">
        <v>53.23</v>
      </c>
      <c r="M200" s="12">
        <v>5</v>
      </c>
      <c r="N200" s="12">
        <v>0</v>
      </c>
      <c r="O200" s="12">
        <v>34</v>
      </c>
      <c r="P200" s="12">
        <v>0</v>
      </c>
      <c r="Q200" s="12">
        <v>0</v>
      </c>
      <c r="R200" s="12">
        <v>2</v>
      </c>
      <c r="S200" s="12">
        <v>39</v>
      </c>
      <c r="T200" s="12">
        <v>0</v>
      </c>
      <c r="U200">
        <f t="shared" si="18"/>
        <v>3011.2400000000011</v>
      </c>
      <c r="V200">
        <f t="shared" si="15"/>
        <v>37194.909999999982</v>
      </c>
      <c r="W200">
        <f t="shared" si="17"/>
        <v>2428.9200000000005</v>
      </c>
      <c r="X200">
        <f t="shared" si="19"/>
        <v>200</v>
      </c>
      <c r="Y200">
        <f t="shared" si="16"/>
        <v>1</v>
      </c>
    </row>
    <row r="201" spans="1:25" ht="17.399999999999999" x14ac:dyDescent="0.3">
      <c r="A201" s="11">
        <v>45185</v>
      </c>
      <c r="B201" s="12">
        <v>251199</v>
      </c>
      <c r="C201" s="12" t="s">
        <v>343</v>
      </c>
      <c r="D201" s="12" t="s">
        <v>344</v>
      </c>
      <c r="E201" s="12" t="s">
        <v>345</v>
      </c>
      <c r="F201" s="12"/>
      <c r="G201" s="12"/>
      <c r="H201" s="12">
        <v>20.37</v>
      </c>
      <c r="I201" s="12">
        <v>3.63</v>
      </c>
      <c r="J201" s="12">
        <v>20.37</v>
      </c>
      <c r="K201" s="12">
        <v>0</v>
      </c>
      <c r="L201" s="12">
        <v>75.89</v>
      </c>
      <c r="M201" s="12">
        <v>5</v>
      </c>
      <c r="N201" s="12">
        <v>0</v>
      </c>
      <c r="O201" s="12">
        <v>121</v>
      </c>
      <c r="P201" s="12">
        <v>8</v>
      </c>
      <c r="Q201" s="12">
        <v>1</v>
      </c>
      <c r="R201" s="12">
        <v>0</v>
      </c>
      <c r="S201" s="12">
        <v>137</v>
      </c>
      <c r="T201" s="12">
        <v>0</v>
      </c>
      <c r="U201">
        <f t="shared" si="18"/>
        <v>3031.610000000001</v>
      </c>
      <c r="V201">
        <f t="shared" si="15"/>
        <v>37215.379999999983</v>
      </c>
      <c r="W201">
        <f t="shared" si="17"/>
        <v>2412.4400000000005</v>
      </c>
      <c r="X201">
        <f t="shared" si="19"/>
        <v>201</v>
      </c>
      <c r="Y201">
        <f t="shared" si="16"/>
        <v>1</v>
      </c>
    </row>
    <row r="202" spans="1:25" ht="17.399999999999999" x14ac:dyDescent="0.3">
      <c r="A202" s="11">
        <v>45186</v>
      </c>
      <c r="B202" s="12">
        <v>251199</v>
      </c>
      <c r="C202" s="12" t="s">
        <v>343</v>
      </c>
      <c r="D202" s="12" t="s">
        <v>344</v>
      </c>
      <c r="E202" s="12" t="s">
        <v>345</v>
      </c>
      <c r="F202" s="12"/>
      <c r="G202" s="12"/>
      <c r="H202" s="12">
        <v>7.48</v>
      </c>
      <c r="I202" s="12">
        <v>16.52</v>
      </c>
      <c r="J202" s="12">
        <v>7.48</v>
      </c>
      <c r="K202" s="12">
        <v>0</v>
      </c>
      <c r="L202" s="12">
        <v>20.39</v>
      </c>
      <c r="M202" s="12">
        <v>4</v>
      </c>
      <c r="N202" s="12">
        <v>0</v>
      </c>
      <c r="O202" s="12">
        <v>6</v>
      </c>
      <c r="P202" s="12">
        <v>0</v>
      </c>
      <c r="Q202" s="12">
        <v>0</v>
      </c>
      <c r="R202" s="12">
        <v>0</v>
      </c>
      <c r="S202" s="12">
        <v>6</v>
      </c>
      <c r="T202" s="12">
        <v>0</v>
      </c>
      <c r="U202">
        <f t="shared" si="18"/>
        <v>3039.0900000000011</v>
      </c>
      <c r="V202">
        <f t="shared" si="15"/>
        <v>37235.749999999985</v>
      </c>
      <c r="W202">
        <f t="shared" si="17"/>
        <v>2397.6900000000005</v>
      </c>
      <c r="X202">
        <f t="shared" si="19"/>
        <v>202</v>
      </c>
      <c r="Y202">
        <f t="shared" si="16"/>
        <v>1</v>
      </c>
    </row>
    <row r="203" spans="1:25" ht="17.399999999999999" x14ac:dyDescent="0.3">
      <c r="A203" s="11">
        <v>45187</v>
      </c>
      <c r="B203" s="12">
        <v>251199</v>
      </c>
      <c r="C203" s="12" t="s">
        <v>343</v>
      </c>
      <c r="D203" s="12" t="s">
        <v>344</v>
      </c>
      <c r="E203" s="12" t="s">
        <v>345</v>
      </c>
      <c r="F203" s="12"/>
      <c r="G203" s="12"/>
      <c r="H203" s="12">
        <v>13.37</v>
      </c>
      <c r="I203" s="12">
        <v>10.63</v>
      </c>
      <c r="J203" s="12">
        <v>13.37</v>
      </c>
      <c r="K203" s="12">
        <v>0</v>
      </c>
      <c r="L203" s="12">
        <v>48.49</v>
      </c>
      <c r="M203" s="12">
        <v>5</v>
      </c>
      <c r="N203" s="12">
        <v>0</v>
      </c>
      <c r="O203" s="12">
        <v>62</v>
      </c>
      <c r="P203" s="12">
        <v>7</v>
      </c>
      <c r="Q203" s="12">
        <v>1</v>
      </c>
      <c r="R203" s="12">
        <v>0</v>
      </c>
      <c r="S203" s="12">
        <v>71</v>
      </c>
      <c r="T203" s="12">
        <v>0</v>
      </c>
      <c r="U203">
        <f t="shared" si="18"/>
        <v>3052.4600000000009</v>
      </c>
      <c r="V203">
        <f t="shared" si="15"/>
        <v>37243.229999999989</v>
      </c>
      <c r="W203">
        <f t="shared" si="17"/>
        <v>2377.9700000000007</v>
      </c>
      <c r="X203">
        <f t="shared" si="19"/>
        <v>203</v>
      </c>
      <c r="Y203">
        <f t="shared" si="16"/>
        <v>1</v>
      </c>
    </row>
    <row r="204" spans="1:25" ht="17.399999999999999" x14ac:dyDescent="0.3">
      <c r="A204" s="11">
        <v>45188</v>
      </c>
      <c r="B204" s="12">
        <v>251199</v>
      </c>
      <c r="C204" s="12" t="s">
        <v>343</v>
      </c>
      <c r="D204" s="12" t="s">
        <v>344</v>
      </c>
      <c r="E204" s="12" t="s">
        <v>345</v>
      </c>
      <c r="F204" s="12"/>
      <c r="G204" s="12"/>
      <c r="H204" s="12">
        <v>21.4</v>
      </c>
      <c r="I204" s="12">
        <v>2.6</v>
      </c>
      <c r="J204" s="12">
        <v>21.4</v>
      </c>
      <c r="K204" s="12">
        <v>0</v>
      </c>
      <c r="L204" s="12">
        <v>71.8</v>
      </c>
      <c r="M204" s="12">
        <v>4</v>
      </c>
      <c r="N204" s="12">
        <v>0</v>
      </c>
      <c r="O204" s="12">
        <v>118</v>
      </c>
      <c r="P204" s="12">
        <v>4</v>
      </c>
      <c r="Q204" s="12">
        <v>2</v>
      </c>
      <c r="R204" s="12">
        <v>0</v>
      </c>
      <c r="S204" s="12">
        <v>135</v>
      </c>
      <c r="T204" s="12">
        <v>0</v>
      </c>
      <c r="U204">
        <f t="shared" si="18"/>
        <v>3073.860000000001</v>
      </c>
      <c r="V204">
        <f t="shared" si="15"/>
        <v>37256.599999999991</v>
      </c>
      <c r="W204">
        <f t="shared" si="17"/>
        <v>2359.8400000000006</v>
      </c>
      <c r="X204">
        <f t="shared" si="19"/>
        <v>204</v>
      </c>
      <c r="Y204">
        <f t="shared" si="16"/>
        <v>1</v>
      </c>
    </row>
    <row r="205" spans="1:25" ht="17.399999999999999" x14ac:dyDescent="0.3">
      <c r="A205" s="11">
        <v>45189</v>
      </c>
      <c r="B205" s="12">
        <v>251199</v>
      </c>
      <c r="C205" s="12" t="s">
        <v>343</v>
      </c>
      <c r="D205" s="12" t="s">
        <v>344</v>
      </c>
      <c r="E205" s="12" t="s">
        <v>345</v>
      </c>
      <c r="F205" s="12"/>
      <c r="G205" s="12"/>
      <c r="H205" s="12">
        <v>17.25</v>
      </c>
      <c r="I205" s="12">
        <v>6.75</v>
      </c>
      <c r="J205" s="12">
        <v>17.25</v>
      </c>
      <c r="K205" s="12">
        <v>0</v>
      </c>
      <c r="L205" s="12">
        <v>57.24</v>
      </c>
      <c r="M205" s="12">
        <v>5</v>
      </c>
      <c r="N205" s="12">
        <v>0</v>
      </c>
      <c r="O205" s="12">
        <v>120</v>
      </c>
      <c r="P205" s="12">
        <v>5</v>
      </c>
      <c r="Q205" s="12">
        <v>1</v>
      </c>
      <c r="R205" s="12">
        <v>1</v>
      </c>
      <c r="S205" s="12">
        <v>134</v>
      </c>
      <c r="T205" s="12">
        <v>0</v>
      </c>
      <c r="U205">
        <f t="shared" si="18"/>
        <v>3091.110000000001</v>
      </c>
      <c r="V205">
        <f t="shared" si="15"/>
        <v>37277.999999999993</v>
      </c>
      <c r="W205">
        <f t="shared" si="17"/>
        <v>2351.2700000000004</v>
      </c>
      <c r="X205">
        <f t="shared" si="19"/>
        <v>205</v>
      </c>
      <c r="Y205">
        <f t="shared" si="16"/>
        <v>1</v>
      </c>
    </row>
    <row r="206" spans="1:25" ht="17.399999999999999" x14ac:dyDescent="0.3">
      <c r="A206" s="11">
        <v>45190</v>
      </c>
      <c r="B206" s="12">
        <v>251199</v>
      </c>
      <c r="C206" s="12" t="s">
        <v>343</v>
      </c>
      <c r="D206" s="12" t="s">
        <v>344</v>
      </c>
      <c r="E206" s="12" t="s">
        <v>345</v>
      </c>
      <c r="F206" s="12"/>
      <c r="G206" s="12"/>
      <c r="H206" s="12">
        <v>13.97</v>
      </c>
      <c r="I206" s="12">
        <v>10.029999999999999</v>
      </c>
      <c r="J206" s="12">
        <v>13.97</v>
      </c>
      <c r="K206" s="12">
        <v>0</v>
      </c>
      <c r="L206" s="12">
        <v>56.24</v>
      </c>
      <c r="M206" s="12">
        <v>5</v>
      </c>
      <c r="N206" s="12">
        <v>0</v>
      </c>
      <c r="O206" s="12">
        <v>118</v>
      </c>
      <c r="P206" s="12">
        <v>6</v>
      </c>
      <c r="Q206" s="12">
        <v>2</v>
      </c>
      <c r="R206" s="12">
        <v>0</v>
      </c>
      <c r="S206" s="12">
        <v>135</v>
      </c>
      <c r="T206" s="12">
        <v>0</v>
      </c>
      <c r="U206">
        <f t="shared" si="18"/>
        <v>3105.0800000000008</v>
      </c>
      <c r="V206">
        <f t="shared" si="15"/>
        <v>37295.249999999993</v>
      </c>
      <c r="W206">
        <f t="shared" si="17"/>
        <v>2339.6900000000005</v>
      </c>
      <c r="X206">
        <f t="shared" si="19"/>
        <v>206</v>
      </c>
      <c r="Y206">
        <f t="shared" si="16"/>
        <v>1</v>
      </c>
    </row>
    <row r="207" spans="1:25" ht="17.399999999999999" x14ac:dyDescent="0.3">
      <c r="A207" s="11">
        <v>45191</v>
      </c>
      <c r="B207" s="12">
        <v>251199</v>
      </c>
      <c r="C207" s="12" t="s">
        <v>343</v>
      </c>
      <c r="D207" s="12" t="s">
        <v>344</v>
      </c>
      <c r="E207" s="12" t="s">
        <v>345</v>
      </c>
      <c r="F207" s="12"/>
      <c r="G207" s="12"/>
      <c r="H207" s="12">
        <v>20.32</v>
      </c>
      <c r="I207" s="12">
        <v>3.68</v>
      </c>
      <c r="J207" s="12">
        <v>20.32</v>
      </c>
      <c r="K207" s="12">
        <v>0</v>
      </c>
      <c r="L207" s="12">
        <v>69.67</v>
      </c>
      <c r="M207" s="12">
        <v>5</v>
      </c>
      <c r="N207" s="12">
        <v>0</v>
      </c>
      <c r="O207" s="12">
        <v>86</v>
      </c>
      <c r="P207" s="12">
        <v>4</v>
      </c>
      <c r="Q207" s="12">
        <v>0</v>
      </c>
      <c r="R207" s="12">
        <v>0</v>
      </c>
      <c r="S207" s="12">
        <v>97</v>
      </c>
      <c r="T207" s="12">
        <v>0</v>
      </c>
      <c r="U207">
        <f t="shared" si="18"/>
        <v>3125.400000000001</v>
      </c>
      <c r="V207">
        <f t="shared" si="15"/>
        <v>37309.219999999994</v>
      </c>
      <c r="W207">
        <f t="shared" si="17"/>
        <v>2334.9600000000005</v>
      </c>
      <c r="X207">
        <f t="shared" si="19"/>
        <v>207</v>
      </c>
      <c r="Y207">
        <f t="shared" si="16"/>
        <v>1</v>
      </c>
    </row>
    <row r="208" spans="1:25" ht="17.399999999999999" x14ac:dyDescent="0.3">
      <c r="A208" s="11">
        <v>45192</v>
      </c>
      <c r="B208" s="12">
        <v>251199</v>
      </c>
      <c r="C208" s="12" t="s">
        <v>343</v>
      </c>
      <c r="D208" s="12" t="s">
        <v>344</v>
      </c>
      <c r="E208" s="12" t="s">
        <v>345</v>
      </c>
      <c r="F208" s="12"/>
      <c r="G208" s="12"/>
      <c r="H208" s="12">
        <v>18.63</v>
      </c>
      <c r="I208" s="12">
        <v>5.37</v>
      </c>
      <c r="J208" s="12">
        <v>18.63</v>
      </c>
      <c r="K208" s="12">
        <v>0</v>
      </c>
      <c r="L208" s="12">
        <v>59.72</v>
      </c>
      <c r="M208" s="12">
        <v>5</v>
      </c>
      <c r="N208" s="12">
        <v>0</v>
      </c>
      <c r="O208" s="12">
        <v>83</v>
      </c>
      <c r="P208" s="12">
        <v>3</v>
      </c>
      <c r="Q208" s="12">
        <v>1</v>
      </c>
      <c r="R208" s="12">
        <v>0</v>
      </c>
      <c r="S208" s="12">
        <v>100</v>
      </c>
      <c r="T208" s="12">
        <v>0</v>
      </c>
      <c r="U208">
        <f t="shared" si="18"/>
        <v>3144.0300000000011</v>
      </c>
      <c r="V208">
        <f t="shared" si="15"/>
        <v>37329.539999999994</v>
      </c>
      <c r="W208">
        <f t="shared" si="17"/>
        <v>2324.2600000000007</v>
      </c>
      <c r="X208">
        <f t="shared" si="19"/>
        <v>208</v>
      </c>
      <c r="Y208">
        <f t="shared" si="16"/>
        <v>1</v>
      </c>
    </row>
    <row r="209" spans="1:25" ht="17.399999999999999" x14ac:dyDescent="0.3">
      <c r="A209" s="11">
        <v>45193</v>
      </c>
      <c r="B209" s="12">
        <v>251199</v>
      </c>
      <c r="C209" s="12" t="s">
        <v>343</v>
      </c>
      <c r="D209" s="12" t="s">
        <v>344</v>
      </c>
      <c r="E209" s="12" t="s">
        <v>345</v>
      </c>
      <c r="F209" s="12"/>
      <c r="G209" s="12"/>
      <c r="H209" s="12">
        <v>14.28</v>
      </c>
      <c r="I209" s="12">
        <v>9.7200000000000006</v>
      </c>
      <c r="J209" s="12">
        <v>14.28</v>
      </c>
      <c r="K209" s="12">
        <v>0</v>
      </c>
      <c r="L209" s="12">
        <v>34.840000000000003</v>
      </c>
      <c r="M209" s="12">
        <v>4</v>
      </c>
      <c r="N209" s="12">
        <v>0</v>
      </c>
      <c r="O209" s="12">
        <v>14</v>
      </c>
      <c r="P209" s="12">
        <v>0</v>
      </c>
      <c r="Q209" s="12">
        <v>0</v>
      </c>
      <c r="R209" s="12">
        <v>0</v>
      </c>
      <c r="S209" s="12">
        <v>17</v>
      </c>
      <c r="T209" s="12">
        <v>0</v>
      </c>
      <c r="U209">
        <f t="shared" si="18"/>
        <v>3158.3100000000013</v>
      </c>
      <c r="V209">
        <f t="shared" si="15"/>
        <v>37348.169999999991</v>
      </c>
      <c r="W209">
        <f t="shared" si="17"/>
        <v>2313.5400000000009</v>
      </c>
      <c r="X209">
        <f t="shared" si="19"/>
        <v>209</v>
      </c>
      <c r="Y209">
        <f t="shared" si="16"/>
        <v>1</v>
      </c>
    </row>
    <row r="210" spans="1:25" ht="17.399999999999999" x14ac:dyDescent="0.3">
      <c r="A210" s="11">
        <v>45194</v>
      </c>
      <c r="B210" s="12">
        <v>251199</v>
      </c>
      <c r="C210" s="12" t="s">
        <v>343</v>
      </c>
      <c r="D210" s="12" t="s">
        <v>344</v>
      </c>
      <c r="E210" s="12" t="s">
        <v>345</v>
      </c>
      <c r="F210" s="12"/>
      <c r="G210" s="12"/>
      <c r="H210" s="12">
        <v>20.95</v>
      </c>
      <c r="I210" s="12">
        <v>3.05</v>
      </c>
      <c r="J210" s="12">
        <v>20.95</v>
      </c>
      <c r="K210" s="12">
        <v>0</v>
      </c>
      <c r="L210" s="12">
        <v>68.61</v>
      </c>
      <c r="M210" s="12">
        <v>4</v>
      </c>
      <c r="N210" s="12">
        <v>0</v>
      </c>
      <c r="O210" s="12">
        <v>79</v>
      </c>
      <c r="P210" s="12">
        <v>7</v>
      </c>
      <c r="Q210" s="12">
        <v>1</v>
      </c>
      <c r="R210" s="12">
        <v>0</v>
      </c>
      <c r="S210" s="12">
        <v>91</v>
      </c>
      <c r="T210" s="12">
        <v>0</v>
      </c>
      <c r="U210">
        <f t="shared" si="18"/>
        <v>3179.2600000000011</v>
      </c>
      <c r="V210">
        <f t="shared" si="15"/>
        <v>37362.44999999999</v>
      </c>
      <c r="W210">
        <f t="shared" si="17"/>
        <v>2295.8700000000008</v>
      </c>
      <c r="X210">
        <f t="shared" si="19"/>
        <v>210</v>
      </c>
      <c r="Y210">
        <f t="shared" si="16"/>
        <v>1</v>
      </c>
    </row>
    <row r="211" spans="1:25" ht="17.399999999999999" x14ac:dyDescent="0.3">
      <c r="A211" s="11">
        <v>45195</v>
      </c>
      <c r="B211" s="12">
        <v>251199</v>
      </c>
      <c r="C211" s="12" t="s">
        <v>343</v>
      </c>
      <c r="D211" s="12" t="s">
        <v>344</v>
      </c>
      <c r="E211" s="12" t="s">
        <v>345</v>
      </c>
      <c r="F211" s="12"/>
      <c r="G211" s="12"/>
      <c r="H211" s="12">
        <v>21.1</v>
      </c>
      <c r="I211" s="12">
        <v>2.9</v>
      </c>
      <c r="J211" s="12">
        <v>21.1</v>
      </c>
      <c r="K211" s="12">
        <v>0</v>
      </c>
      <c r="L211" s="12">
        <v>71.400000000000006</v>
      </c>
      <c r="M211" s="12">
        <v>5</v>
      </c>
      <c r="N211" s="12">
        <v>0</v>
      </c>
      <c r="O211" s="12">
        <v>92</v>
      </c>
      <c r="P211" s="12">
        <v>4</v>
      </c>
      <c r="Q211" s="12">
        <v>2</v>
      </c>
      <c r="R211" s="12">
        <v>0</v>
      </c>
      <c r="S211" s="12">
        <v>108</v>
      </c>
      <c r="T211" s="12">
        <v>0</v>
      </c>
      <c r="U211">
        <f t="shared" si="18"/>
        <v>3200.360000000001</v>
      </c>
      <c r="V211">
        <f t="shared" si="15"/>
        <v>37383.399999999987</v>
      </c>
      <c r="W211">
        <f t="shared" si="17"/>
        <v>2279.0500000000006</v>
      </c>
      <c r="X211">
        <f t="shared" si="19"/>
        <v>211</v>
      </c>
      <c r="Y211">
        <f t="shared" si="16"/>
        <v>1</v>
      </c>
    </row>
    <row r="212" spans="1:25" ht="17.399999999999999" x14ac:dyDescent="0.3">
      <c r="A212" s="11">
        <v>45196</v>
      </c>
      <c r="B212" s="12">
        <v>251199</v>
      </c>
      <c r="C212" s="12" t="s">
        <v>343</v>
      </c>
      <c r="D212" s="12" t="s">
        <v>344</v>
      </c>
      <c r="E212" s="12" t="s">
        <v>345</v>
      </c>
      <c r="F212" s="12"/>
      <c r="G212" s="12"/>
      <c r="H212" s="12">
        <v>20.22</v>
      </c>
      <c r="I212" s="12">
        <v>3.78</v>
      </c>
      <c r="J212" s="12">
        <v>20.22</v>
      </c>
      <c r="K212" s="12">
        <v>0</v>
      </c>
      <c r="L212" s="12">
        <v>68.319999999999993</v>
      </c>
      <c r="M212" s="12">
        <v>5</v>
      </c>
      <c r="N212" s="12">
        <v>0</v>
      </c>
      <c r="O212" s="12">
        <v>87</v>
      </c>
      <c r="P212" s="12">
        <v>1</v>
      </c>
      <c r="Q212" s="12">
        <v>0</v>
      </c>
      <c r="R212" s="12">
        <v>0</v>
      </c>
      <c r="S212" s="12">
        <v>100</v>
      </c>
      <c r="T212" s="12">
        <v>0</v>
      </c>
      <c r="U212">
        <f t="shared" si="18"/>
        <v>3220.5800000000008</v>
      </c>
      <c r="V212">
        <f t="shared" si="15"/>
        <v>37404.499999999985</v>
      </c>
      <c r="W212">
        <f t="shared" si="17"/>
        <v>2267.1800000000007</v>
      </c>
      <c r="X212">
        <f t="shared" si="19"/>
        <v>212</v>
      </c>
      <c r="Y212">
        <f t="shared" si="16"/>
        <v>1</v>
      </c>
    </row>
    <row r="213" spans="1:25" ht="17.399999999999999" x14ac:dyDescent="0.3">
      <c r="A213" s="11">
        <v>45197</v>
      </c>
      <c r="B213" s="12">
        <v>251199</v>
      </c>
      <c r="C213" s="12" t="s">
        <v>343</v>
      </c>
      <c r="D213" s="12" t="s">
        <v>344</v>
      </c>
      <c r="E213" s="12" t="s">
        <v>345</v>
      </c>
      <c r="F213" s="12"/>
      <c r="G213" s="12"/>
      <c r="H213" s="12">
        <v>17.07</v>
      </c>
      <c r="I213" s="12">
        <v>6.93</v>
      </c>
      <c r="J213" s="12">
        <v>15.35</v>
      </c>
      <c r="K213" s="12">
        <v>1.72</v>
      </c>
      <c r="L213" s="12">
        <v>37.92</v>
      </c>
      <c r="M213" s="12">
        <v>4</v>
      </c>
      <c r="N213" s="12">
        <v>0</v>
      </c>
      <c r="O213" s="12">
        <v>24</v>
      </c>
      <c r="P213" s="12">
        <v>0</v>
      </c>
      <c r="Q213" s="12">
        <v>0</v>
      </c>
      <c r="R213" s="12">
        <v>21</v>
      </c>
      <c r="S213" s="12">
        <v>27</v>
      </c>
      <c r="T213" s="12">
        <v>4</v>
      </c>
      <c r="U213">
        <f t="shared" si="18"/>
        <v>3237.650000000001</v>
      </c>
      <c r="V213">
        <f t="shared" si="15"/>
        <v>37424.719999999987</v>
      </c>
      <c r="W213">
        <f t="shared" si="17"/>
        <v>2258.8600000000006</v>
      </c>
      <c r="X213">
        <f t="shared" si="19"/>
        <v>213</v>
      </c>
      <c r="Y213">
        <f t="shared" si="16"/>
        <v>1</v>
      </c>
    </row>
    <row r="214" spans="1:25" ht="17.399999999999999" x14ac:dyDescent="0.3">
      <c r="A214" s="11">
        <v>45198</v>
      </c>
      <c r="B214" s="12">
        <v>251199</v>
      </c>
      <c r="C214" s="12" t="s">
        <v>343</v>
      </c>
      <c r="D214" s="12" t="s">
        <v>344</v>
      </c>
      <c r="E214" s="12" t="s">
        <v>345</v>
      </c>
      <c r="F214" s="12"/>
      <c r="G214" s="12"/>
      <c r="H214" s="12">
        <v>21.98</v>
      </c>
      <c r="I214" s="12">
        <v>2.02</v>
      </c>
      <c r="J214" s="12">
        <v>21.98</v>
      </c>
      <c r="K214" s="12">
        <v>0</v>
      </c>
      <c r="L214" s="12">
        <v>67.209999999999994</v>
      </c>
      <c r="M214" s="12">
        <v>5</v>
      </c>
      <c r="N214" s="12">
        <v>0</v>
      </c>
      <c r="O214" s="12">
        <v>60</v>
      </c>
      <c r="P214" s="12">
        <v>0</v>
      </c>
      <c r="Q214" s="12">
        <v>0</v>
      </c>
      <c r="R214" s="12">
        <v>0</v>
      </c>
      <c r="S214" s="12">
        <v>66</v>
      </c>
      <c r="T214" s="12">
        <v>0</v>
      </c>
      <c r="U214">
        <f t="shared" si="18"/>
        <v>3259.630000000001</v>
      </c>
      <c r="V214">
        <f t="shared" si="15"/>
        <v>37441.789999999986</v>
      </c>
      <c r="W214">
        <f t="shared" si="17"/>
        <v>2252.8400000000006</v>
      </c>
      <c r="X214">
        <f t="shared" si="19"/>
        <v>214</v>
      </c>
      <c r="Y214">
        <f t="shared" si="16"/>
        <v>1</v>
      </c>
    </row>
    <row r="215" spans="1:25" ht="17.399999999999999" x14ac:dyDescent="0.3">
      <c r="A215" s="11">
        <v>45199</v>
      </c>
      <c r="B215" s="12">
        <v>251199</v>
      </c>
      <c r="C215" s="12" t="s">
        <v>343</v>
      </c>
      <c r="D215" s="12" t="s">
        <v>344</v>
      </c>
      <c r="E215" s="12" t="s">
        <v>345</v>
      </c>
      <c r="F215" s="12"/>
      <c r="G215" s="12"/>
      <c r="H215" s="12">
        <v>2.6</v>
      </c>
      <c r="I215" s="12">
        <v>21.4</v>
      </c>
      <c r="J215" s="12">
        <v>2.5499999999999998</v>
      </c>
      <c r="K215" s="12">
        <v>0.05</v>
      </c>
      <c r="L215" s="12">
        <v>5.83</v>
      </c>
      <c r="M215" s="12">
        <v>4</v>
      </c>
      <c r="N215" s="12">
        <v>0</v>
      </c>
      <c r="O215" s="12">
        <v>4</v>
      </c>
      <c r="P215" s="12">
        <v>0</v>
      </c>
      <c r="Q215" s="12">
        <v>0</v>
      </c>
      <c r="R215" s="12">
        <v>2</v>
      </c>
      <c r="S215" s="12">
        <v>4</v>
      </c>
      <c r="T215" s="12">
        <v>0</v>
      </c>
      <c r="U215">
        <f t="shared" si="18"/>
        <v>3262.2300000000009</v>
      </c>
      <c r="V215">
        <f t="shared" si="15"/>
        <v>37463.76999999999</v>
      </c>
      <c r="W215">
        <f t="shared" si="17"/>
        <v>2239.3100000000004</v>
      </c>
      <c r="X215">
        <f t="shared" si="19"/>
        <v>215</v>
      </c>
      <c r="Y215">
        <f t="shared" si="16"/>
        <v>1</v>
      </c>
    </row>
    <row r="216" spans="1:25" ht="17.399999999999999" x14ac:dyDescent="0.3">
      <c r="A216" s="11">
        <v>45200</v>
      </c>
      <c r="B216" s="12">
        <v>251199</v>
      </c>
      <c r="C216" s="12" t="s">
        <v>343</v>
      </c>
      <c r="D216" s="12" t="s">
        <v>344</v>
      </c>
      <c r="E216" s="12" t="s">
        <v>345</v>
      </c>
      <c r="F216" s="12"/>
      <c r="G216" s="12"/>
      <c r="H216" s="12">
        <v>7</v>
      </c>
      <c r="I216" s="12">
        <v>17</v>
      </c>
      <c r="J216" s="12">
        <v>7</v>
      </c>
      <c r="K216" s="12">
        <v>0</v>
      </c>
      <c r="L216" s="12">
        <v>20.61</v>
      </c>
      <c r="M216" s="12">
        <v>5</v>
      </c>
      <c r="N216" s="12">
        <v>0</v>
      </c>
      <c r="O216" s="12">
        <v>33</v>
      </c>
      <c r="P216" s="12">
        <v>0</v>
      </c>
      <c r="Q216" s="12">
        <v>0</v>
      </c>
      <c r="R216" s="12">
        <v>0</v>
      </c>
      <c r="S216" s="12">
        <v>38</v>
      </c>
      <c r="T216" s="12">
        <v>0</v>
      </c>
      <c r="U216">
        <f t="shared" si="18"/>
        <v>3269.2300000000009</v>
      </c>
      <c r="V216">
        <f t="shared" si="15"/>
        <v>37466.369999999988</v>
      </c>
      <c r="W216">
        <f t="shared" si="17"/>
        <v>2230.8800000000006</v>
      </c>
      <c r="X216">
        <f t="shared" si="19"/>
        <v>216</v>
      </c>
      <c r="Y216">
        <f t="shared" si="16"/>
        <v>1</v>
      </c>
    </row>
    <row r="217" spans="1:25" ht="17.399999999999999" x14ac:dyDescent="0.3">
      <c r="A217" s="11">
        <v>45201</v>
      </c>
      <c r="B217" s="12">
        <v>251199</v>
      </c>
      <c r="C217" s="12" t="s">
        <v>343</v>
      </c>
      <c r="D217" s="12" t="s">
        <v>344</v>
      </c>
      <c r="E217" s="12" t="s">
        <v>345</v>
      </c>
      <c r="F217" s="12"/>
      <c r="G217" s="12"/>
      <c r="H217" s="12">
        <v>12.62</v>
      </c>
      <c r="I217" s="12">
        <v>11.38</v>
      </c>
      <c r="J217" s="12">
        <v>12.45</v>
      </c>
      <c r="K217" s="12">
        <v>0.17</v>
      </c>
      <c r="L217" s="12">
        <v>28.45</v>
      </c>
      <c r="M217" s="12">
        <v>4</v>
      </c>
      <c r="N217" s="12">
        <v>0</v>
      </c>
      <c r="O217" s="12">
        <v>18</v>
      </c>
      <c r="P217" s="12">
        <v>0</v>
      </c>
      <c r="Q217" s="12">
        <v>0</v>
      </c>
      <c r="R217" s="12">
        <v>2</v>
      </c>
      <c r="S217" s="12">
        <v>19</v>
      </c>
      <c r="T217" s="12">
        <v>0</v>
      </c>
      <c r="U217">
        <f t="shared" si="18"/>
        <v>3281.8500000000008</v>
      </c>
      <c r="V217">
        <f t="shared" si="15"/>
        <v>37473.369999999988</v>
      </c>
      <c r="W217">
        <f t="shared" si="17"/>
        <v>2214.7000000000007</v>
      </c>
      <c r="X217">
        <f t="shared" si="19"/>
        <v>217</v>
      </c>
      <c r="Y217">
        <f t="shared" si="16"/>
        <v>1</v>
      </c>
    </row>
    <row r="218" spans="1:25" ht="17.399999999999999" x14ac:dyDescent="0.3">
      <c r="A218" s="11">
        <v>45202</v>
      </c>
      <c r="B218" s="12">
        <v>251199</v>
      </c>
      <c r="C218" s="12" t="s">
        <v>343</v>
      </c>
      <c r="D218" s="12" t="s">
        <v>344</v>
      </c>
      <c r="E218" s="12" t="s">
        <v>345</v>
      </c>
      <c r="F218" s="12"/>
      <c r="G218" s="12"/>
      <c r="H218" s="12">
        <v>20.65</v>
      </c>
      <c r="I218" s="12">
        <v>3.35</v>
      </c>
      <c r="J218" s="12">
        <v>20.65</v>
      </c>
      <c r="K218" s="12">
        <v>0</v>
      </c>
      <c r="L218" s="12">
        <v>64.42</v>
      </c>
      <c r="M218" s="12">
        <v>4</v>
      </c>
      <c r="N218" s="12">
        <v>0</v>
      </c>
      <c r="O218" s="12">
        <v>72</v>
      </c>
      <c r="P218" s="12">
        <v>5</v>
      </c>
      <c r="Q218" s="12">
        <v>2</v>
      </c>
      <c r="R218" s="12">
        <v>0</v>
      </c>
      <c r="S218" s="12">
        <v>80</v>
      </c>
      <c r="T218" s="12">
        <v>0</v>
      </c>
      <c r="U218">
        <f t="shared" si="18"/>
        <v>3302.5000000000009</v>
      </c>
      <c r="V218">
        <f t="shared" si="15"/>
        <v>37485.989999999991</v>
      </c>
      <c r="W218">
        <f t="shared" si="17"/>
        <v>2196.9800000000009</v>
      </c>
      <c r="X218">
        <f t="shared" si="19"/>
        <v>218</v>
      </c>
      <c r="Y218">
        <f t="shared" si="16"/>
        <v>1</v>
      </c>
    </row>
    <row r="219" spans="1:25" ht="17.399999999999999" x14ac:dyDescent="0.3">
      <c r="A219" s="11">
        <v>45203</v>
      </c>
      <c r="B219" s="12">
        <v>251199</v>
      </c>
      <c r="C219" s="12" t="s">
        <v>343</v>
      </c>
      <c r="D219" s="12" t="s">
        <v>344</v>
      </c>
      <c r="E219" s="12" t="s">
        <v>345</v>
      </c>
      <c r="F219" s="12"/>
      <c r="G219" s="12"/>
      <c r="H219" s="12">
        <v>11.12</v>
      </c>
      <c r="I219" s="12">
        <v>12.88</v>
      </c>
      <c r="J219" s="12">
        <v>7.95</v>
      </c>
      <c r="K219" s="12">
        <v>3.17</v>
      </c>
      <c r="L219" s="12">
        <v>22.93</v>
      </c>
      <c r="M219" s="12">
        <v>5</v>
      </c>
      <c r="N219" s="12">
        <v>0</v>
      </c>
      <c r="O219" s="12">
        <v>5</v>
      </c>
      <c r="P219" s="12">
        <v>0</v>
      </c>
      <c r="Q219" s="12">
        <v>0</v>
      </c>
      <c r="R219" s="12">
        <v>31</v>
      </c>
      <c r="S219" s="12">
        <v>5</v>
      </c>
      <c r="T219" s="12">
        <v>5</v>
      </c>
      <c r="U219">
        <f t="shared" si="18"/>
        <v>3313.6200000000008</v>
      </c>
      <c r="V219">
        <f t="shared" si="15"/>
        <v>37506.639999999992</v>
      </c>
      <c r="W219">
        <f t="shared" si="17"/>
        <v>2176.1800000000007</v>
      </c>
      <c r="X219">
        <f t="shared" si="19"/>
        <v>219</v>
      </c>
      <c r="Y219">
        <f t="shared" si="16"/>
        <v>1</v>
      </c>
    </row>
    <row r="220" spans="1:25" ht="17.399999999999999" x14ac:dyDescent="0.3">
      <c r="A220" s="11">
        <v>45204</v>
      </c>
      <c r="B220" s="12">
        <v>251199</v>
      </c>
      <c r="C220" s="12" t="s">
        <v>343</v>
      </c>
      <c r="D220" s="12" t="s">
        <v>344</v>
      </c>
      <c r="E220" s="12" t="s">
        <v>345</v>
      </c>
      <c r="F220" s="12"/>
      <c r="G220" s="12"/>
      <c r="H220" s="12">
        <v>3.22</v>
      </c>
      <c r="I220" s="12">
        <v>20.78</v>
      </c>
      <c r="J220" s="12">
        <v>2.4500000000000002</v>
      </c>
      <c r="K220" s="12">
        <v>0.77</v>
      </c>
      <c r="L220" s="12">
        <v>4.28</v>
      </c>
      <c r="M220" s="12">
        <v>4</v>
      </c>
      <c r="N220" s="12">
        <v>0</v>
      </c>
      <c r="O220" s="12">
        <v>9</v>
      </c>
      <c r="P220" s="12">
        <v>0</v>
      </c>
      <c r="Q220" s="12">
        <v>0</v>
      </c>
      <c r="R220" s="12">
        <v>4</v>
      </c>
      <c r="S220" s="12">
        <v>10</v>
      </c>
      <c r="T220" s="12">
        <v>0</v>
      </c>
      <c r="U220">
        <f t="shared" si="18"/>
        <v>3316.8400000000006</v>
      </c>
      <c r="V220">
        <f t="shared" si="15"/>
        <v>37517.759999999995</v>
      </c>
      <c r="W220">
        <f t="shared" si="17"/>
        <v>2155.7600000000007</v>
      </c>
      <c r="X220">
        <f t="shared" si="19"/>
        <v>220</v>
      </c>
      <c r="Y220">
        <f t="shared" si="16"/>
        <v>1</v>
      </c>
    </row>
    <row r="221" spans="1:25" ht="17.399999999999999" x14ac:dyDescent="0.3">
      <c r="A221" s="11">
        <v>45205</v>
      </c>
      <c r="B221" s="12">
        <v>251199</v>
      </c>
      <c r="C221" s="12" t="s">
        <v>343</v>
      </c>
      <c r="D221" s="12" t="s">
        <v>344</v>
      </c>
      <c r="E221" s="12" t="s">
        <v>345</v>
      </c>
      <c r="F221" s="12"/>
      <c r="G221" s="12"/>
      <c r="H221" s="12">
        <v>9.43</v>
      </c>
      <c r="I221" s="12">
        <v>14.57</v>
      </c>
      <c r="J221" s="12">
        <v>9.0299999999999994</v>
      </c>
      <c r="K221" s="12">
        <v>0.4</v>
      </c>
      <c r="L221" s="12">
        <v>35.24</v>
      </c>
      <c r="M221" s="12">
        <v>5</v>
      </c>
      <c r="N221" s="12">
        <v>0</v>
      </c>
      <c r="O221" s="12">
        <v>75</v>
      </c>
      <c r="P221" s="12">
        <v>2</v>
      </c>
      <c r="Q221" s="12">
        <v>0</v>
      </c>
      <c r="R221" s="12">
        <v>3</v>
      </c>
      <c r="S221" s="12">
        <v>83</v>
      </c>
      <c r="T221" s="12">
        <v>0</v>
      </c>
      <c r="U221">
        <f t="shared" si="18"/>
        <v>3326.2700000000004</v>
      </c>
      <c r="V221">
        <f t="shared" si="15"/>
        <v>37520.979999999996</v>
      </c>
      <c r="W221">
        <f t="shared" si="17"/>
        <v>2148.1900000000005</v>
      </c>
      <c r="X221">
        <f t="shared" si="19"/>
        <v>221</v>
      </c>
      <c r="Y221">
        <f t="shared" si="16"/>
        <v>1</v>
      </c>
    </row>
    <row r="222" spans="1:25" ht="17.399999999999999" x14ac:dyDescent="0.3">
      <c r="A222" s="11">
        <v>45206</v>
      </c>
      <c r="B222" s="12">
        <v>251199</v>
      </c>
      <c r="C222" s="12" t="s">
        <v>343</v>
      </c>
      <c r="D222" s="12" t="s">
        <v>344</v>
      </c>
      <c r="E222" s="12" t="s">
        <v>345</v>
      </c>
      <c r="F222" s="12"/>
      <c r="G222" s="12"/>
      <c r="H222" s="12">
        <v>18.350000000000001</v>
      </c>
      <c r="I222" s="12">
        <v>5.65</v>
      </c>
      <c r="J222" s="12">
        <v>18.350000000000001</v>
      </c>
      <c r="K222" s="12">
        <v>0</v>
      </c>
      <c r="L222" s="12">
        <v>58.42</v>
      </c>
      <c r="M222" s="12">
        <v>4</v>
      </c>
      <c r="N222" s="12">
        <v>0</v>
      </c>
      <c r="O222" s="12">
        <v>90</v>
      </c>
      <c r="P222" s="12">
        <v>4</v>
      </c>
      <c r="Q222" s="12">
        <v>0</v>
      </c>
      <c r="R222" s="12">
        <v>0</v>
      </c>
      <c r="S222" s="12">
        <v>100</v>
      </c>
      <c r="T222" s="12">
        <v>0</v>
      </c>
      <c r="U222">
        <f t="shared" si="18"/>
        <v>3344.6200000000003</v>
      </c>
      <c r="V222">
        <f t="shared" si="15"/>
        <v>37530.409999999996</v>
      </c>
      <c r="W222">
        <f t="shared" si="17"/>
        <v>2129.3100000000004</v>
      </c>
      <c r="X222">
        <f t="shared" si="19"/>
        <v>222</v>
      </c>
      <c r="Y222">
        <f t="shared" si="16"/>
        <v>1</v>
      </c>
    </row>
    <row r="223" spans="1:25" ht="17.399999999999999" x14ac:dyDescent="0.3">
      <c r="A223" s="11">
        <v>45207</v>
      </c>
      <c r="B223" s="12">
        <v>251199</v>
      </c>
      <c r="C223" s="12" t="s">
        <v>343</v>
      </c>
      <c r="D223" s="12" t="s">
        <v>344</v>
      </c>
      <c r="E223" s="12" t="s">
        <v>345</v>
      </c>
      <c r="F223" s="12"/>
      <c r="G223" s="12"/>
      <c r="H223" s="12">
        <v>18.899999999999999</v>
      </c>
      <c r="I223" s="12">
        <v>5.0999999999999996</v>
      </c>
      <c r="J223" s="12">
        <v>18.899999999999999</v>
      </c>
      <c r="K223" s="12">
        <v>0</v>
      </c>
      <c r="L223" s="12">
        <v>48.42</v>
      </c>
      <c r="M223" s="12">
        <v>4</v>
      </c>
      <c r="N223" s="12">
        <v>0</v>
      </c>
      <c r="O223" s="12">
        <v>17</v>
      </c>
      <c r="P223" s="12">
        <v>0</v>
      </c>
      <c r="Q223" s="12">
        <v>0</v>
      </c>
      <c r="R223" s="12">
        <v>0</v>
      </c>
      <c r="S223" s="12">
        <v>19</v>
      </c>
      <c r="T223" s="12">
        <v>0</v>
      </c>
      <c r="U223">
        <f t="shared" si="18"/>
        <v>3363.5200000000004</v>
      </c>
      <c r="V223">
        <f t="shared" si="15"/>
        <v>37548.759999999995</v>
      </c>
      <c r="W223">
        <f t="shared" si="17"/>
        <v>2111.5800000000004</v>
      </c>
      <c r="X223">
        <f t="shared" si="19"/>
        <v>223</v>
      </c>
      <c r="Y223">
        <f t="shared" si="16"/>
        <v>1</v>
      </c>
    </row>
    <row r="224" spans="1:25" ht="17.399999999999999" x14ac:dyDescent="0.3">
      <c r="A224" s="11">
        <v>45208</v>
      </c>
      <c r="B224" s="12">
        <v>251199</v>
      </c>
      <c r="C224" s="12" t="s">
        <v>343</v>
      </c>
      <c r="D224" s="12" t="s">
        <v>344</v>
      </c>
      <c r="E224" s="12" t="s">
        <v>345</v>
      </c>
      <c r="F224" s="12"/>
      <c r="G224" s="12"/>
      <c r="H224" s="12">
        <v>11.63</v>
      </c>
      <c r="I224" s="12">
        <v>12.37</v>
      </c>
      <c r="J224" s="12">
        <v>11.53</v>
      </c>
      <c r="K224" s="12">
        <v>0.1</v>
      </c>
      <c r="L224" s="12">
        <v>32.380000000000003</v>
      </c>
      <c r="M224" s="12">
        <v>5</v>
      </c>
      <c r="N224" s="12">
        <v>0</v>
      </c>
      <c r="O224" s="12">
        <v>31</v>
      </c>
      <c r="P224" s="12">
        <v>0</v>
      </c>
      <c r="Q224" s="12">
        <v>0</v>
      </c>
      <c r="R224" s="12">
        <v>1</v>
      </c>
      <c r="S224" s="12">
        <v>32</v>
      </c>
      <c r="T224" s="12">
        <v>0</v>
      </c>
      <c r="U224">
        <f t="shared" si="18"/>
        <v>3375.1500000000005</v>
      </c>
      <c r="V224">
        <f t="shared" si="15"/>
        <v>37567.659999999996</v>
      </c>
      <c r="W224">
        <f t="shared" si="17"/>
        <v>2097.6100000000006</v>
      </c>
      <c r="X224">
        <f t="shared" si="19"/>
        <v>224</v>
      </c>
      <c r="Y224">
        <f t="shared" si="16"/>
        <v>1</v>
      </c>
    </row>
    <row r="225" spans="1:25" ht="17.399999999999999" x14ac:dyDescent="0.3">
      <c r="A225" s="11">
        <v>45209</v>
      </c>
      <c r="B225" s="12">
        <v>251199</v>
      </c>
      <c r="C225" s="12" t="s">
        <v>343</v>
      </c>
      <c r="D225" s="12" t="s">
        <v>344</v>
      </c>
      <c r="E225" s="12" t="s">
        <v>345</v>
      </c>
      <c r="F225" s="12"/>
      <c r="G225" s="12"/>
      <c r="H225" s="12">
        <v>7.3</v>
      </c>
      <c r="I225" s="12">
        <v>16.7</v>
      </c>
      <c r="J225" s="12">
        <v>7.3</v>
      </c>
      <c r="K225" s="12">
        <v>0</v>
      </c>
      <c r="L225" s="12">
        <v>16.18</v>
      </c>
      <c r="M225" s="12">
        <v>4</v>
      </c>
      <c r="N225" s="12">
        <v>0</v>
      </c>
      <c r="O225" s="12">
        <v>7</v>
      </c>
      <c r="P225" s="12">
        <v>0</v>
      </c>
      <c r="Q225" s="12">
        <v>0</v>
      </c>
      <c r="R225" s="12">
        <v>0</v>
      </c>
      <c r="S225" s="12">
        <v>7</v>
      </c>
      <c r="T225" s="12">
        <v>0</v>
      </c>
      <c r="U225">
        <f t="shared" si="18"/>
        <v>3382.4500000000007</v>
      </c>
      <c r="V225">
        <f t="shared" si="15"/>
        <v>37579.289999999994</v>
      </c>
      <c r="W225">
        <f t="shared" si="17"/>
        <v>2080.1800000000007</v>
      </c>
      <c r="X225">
        <f t="shared" si="19"/>
        <v>225</v>
      </c>
      <c r="Y225">
        <f t="shared" si="16"/>
        <v>1</v>
      </c>
    </row>
    <row r="226" spans="1:25" ht="17.399999999999999" x14ac:dyDescent="0.3">
      <c r="A226" s="11">
        <v>45210</v>
      </c>
      <c r="B226" s="12">
        <v>251199</v>
      </c>
      <c r="C226" s="12" t="s">
        <v>343</v>
      </c>
      <c r="D226" s="12" t="s">
        <v>344</v>
      </c>
      <c r="E226" s="12" t="s">
        <v>345</v>
      </c>
      <c r="F226" s="12"/>
      <c r="G226" s="12"/>
      <c r="H226" s="12">
        <v>3.37</v>
      </c>
      <c r="I226" s="12">
        <v>20.63</v>
      </c>
      <c r="J226" s="12">
        <v>3.37</v>
      </c>
      <c r="K226" s="12">
        <v>0</v>
      </c>
      <c r="L226" s="12">
        <v>5.09</v>
      </c>
      <c r="M226" s="12">
        <v>4</v>
      </c>
      <c r="N226" s="12">
        <v>0</v>
      </c>
      <c r="O226" s="12">
        <v>3</v>
      </c>
      <c r="P226" s="12">
        <v>0</v>
      </c>
      <c r="Q226" s="12">
        <v>0</v>
      </c>
      <c r="R226" s="12">
        <v>0</v>
      </c>
      <c r="S226" s="12">
        <v>4</v>
      </c>
      <c r="T226" s="12">
        <v>0</v>
      </c>
      <c r="U226">
        <f t="shared" si="18"/>
        <v>3385.8200000000006</v>
      </c>
      <c r="V226">
        <f t="shared" si="15"/>
        <v>37586.589999999997</v>
      </c>
      <c r="W226">
        <f t="shared" si="17"/>
        <v>2067.0000000000009</v>
      </c>
      <c r="X226">
        <f t="shared" si="19"/>
        <v>226</v>
      </c>
      <c r="Y226">
        <f t="shared" si="16"/>
        <v>1</v>
      </c>
    </row>
    <row r="227" spans="1:25" ht="17.399999999999999" x14ac:dyDescent="0.3">
      <c r="A227" s="11">
        <v>45211</v>
      </c>
      <c r="B227" s="12">
        <v>251199</v>
      </c>
      <c r="C227" s="12" t="s">
        <v>343</v>
      </c>
      <c r="D227" s="12" t="s">
        <v>344</v>
      </c>
      <c r="E227" s="12" t="s">
        <v>345</v>
      </c>
      <c r="F227" s="12"/>
      <c r="G227" s="12"/>
      <c r="H227" s="12">
        <v>8.17</v>
      </c>
      <c r="I227" s="12">
        <v>15.83</v>
      </c>
      <c r="J227" s="12">
        <v>8.17</v>
      </c>
      <c r="K227" s="12">
        <v>0</v>
      </c>
      <c r="L227" s="12">
        <v>26.08</v>
      </c>
      <c r="M227" s="12">
        <v>4</v>
      </c>
      <c r="N227" s="12">
        <v>0</v>
      </c>
      <c r="O227" s="12">
        <v>58</v>
      </c>
      <c r="P227" s="12">
        <v>2</v>
      </c>
      <c r="Q227" s="12">
        <v>0</v>
      </c>
      <c r="R227" s="12">
        <v>0</v>
      </c>
      <c r="S227" s="12">
        <v>66</v>
      </c>
      <c r="T227" s="12">
        <v>0</v>
      </c>
      <c r="U227">
        <f t="shared" si="18"/>
        <v>3393.9900000000007</v>
      </c>
      <c r="V227">
        <f t="shared" si="15"/>
        <v>37589.96</v>
      </c>
      <c r="W227">
        <f t="shared" si="17"/>
        <v>2060.4800000000009</v>
      </c>
      <c r="X227">
        <f t="shared" si="19"/>
        <v>227</v>
      </c>
      <c r="Y227">
        <f t="shared" si="16"/>
        <v>1</v>
      </c>
    </row>
    <row r="228" spans="1:25" ht="17.399999999999999" x14ac:dyDescent="0.3">
      <c r="A228" s="11">
        <v>45212</v>
      </c>
      <c r="B228" s="12">
        <v>251199</v>
      </c>
      <c r="C228" s="12" t="s">
        <v>343</v>
      </c>
      <c r="D228" s="12" t="s">
        <v>344</v>
      </c>
      <c r="E228" s="12" t="s">
        <v>345</v>
      </c>
      <c r="F228" s="12"/>
      <c r="G228" s="12"/>
      <c r="H228" s="12">
        <v>10.5</v>
      </c>
      <c r="I228" s="12">
        <v>13.5</v>
      </c>
      <c r="J228" s="12">
        <v>10.5</v>
      </c>
      <c r="K228" s="12">
        <v>0</v>
      </c>
      <c r="L228" s="12">
        <v>23.64</v>
      </c>
      <c r="M228" s="12">
        <v>4</v>
      </c>
      <c r="N228" s="12">
        <v>0</v>
      </c>
      <c r="O228" s="12">
        <v>3</v>
      </c>
      <c r="P228" s="12">
        <v>0</v>
      </c>
      <c r="Q228" s="12">
        <v>0</v>
      </c>
      <c r="R228" s="12">
        <v>0</v>
      </c>
      <c r="S228" s="12">
        <v>3</v>
      </c>
      <c r="T228" s="12">
        <v>0</v>
      </c>
      <c r="U228">
        <f t="shared" si="18"/>
        <v>3404.4900000000007</v>
      </c>
      <c r="V228">
        <f t="shared" si="15"/>
        <v>37598.129999999997</v>
      </c>
      <c r="W228">
        <f t="shared" si="17"/>
        <v>2052.7100000000009</v>
      </c>
      <c r="X228">
        <f t="shared" si="19"/>
        <v>228</v>
      </c>
      <c r="Y228">
        <f t="shared" si="16"/>
        <v>1</v>
      </c>
    </row>
    <row r="229" spans="1:25" ht="17.399999999999999" x14ac:dyDescent="0.3">
      <c r="A229" s="11">
        <v>45213</v>
      </c>
      <c r="B229" s="12">
        <v>251199</v>
      </c>
      <c r="C229" s="12" t="s">
        <v>343</v>
      </c>
      <c r="D229" s="12" t="s">
        <v>344</v>
      </c>
      <c r="E229" s="12" t="s">
        <v>345</v>
      </c>
      <c r="F229" s="12"/>
      <c r="G229" s="12"/>
      <c r="H229" s="12">
        <v>8.73</v>
      </c>
      <c r="I229" s="12">
        <v>15.27</v>
      </c>
      <c r="J229" s="12">
        <v>8.5299999999999994</v>
      </c>
      <c r="K229" s="12">
        <v>0.2</v>
      </c>
      <c r="L229" s="12">
        <v>16.89</v>
      </c>
      <c r="M229" s="12">
        <v>4</v>
      </c>
      <c r="N229" s="12">
        <v>0</v>
      </c>
      <c r="O229" s="12">
        <v>8</v>
      </c>
      <c r="P229" s="12">
        <v>1</v>
      </c>
      <c r="Q229" s="12">
        <v>0</v>
      </c>
      <c r="R229" s="12">
        <v>2</v>
      </c>
      <c r="S229" s="12">
        <v>11</v>
      </c>
      <c r="T229" s="12">
        <v>0</v>
      </c>
      <c r="U229">
        <f t="shared" si="18"/>
        <v>3413.2200000000007</v>
      </c>
      <c r="V229">
        <f t="shared" si="15"/>
        <v>37608.629999999997</v>
      </c>
      <c r="W229">
        <f t="shared" si="17"/>
        <v>2034.8900000000008</v>
      </c>
      <c r="X229">
        <f t="shared" si="19"/>
        <v>229</v>
      </c>
      <c r="Y229">
        <f t="shared" si="16"/>
        <v>1</v>
      </c>
    </row>
    <row r="230" spans="1:25" ht="17.399999999999999" x14ac:dyDescent="0.3">
      <c r="A230" s="11">
        <v>45214</v>
      </c>
      <c r="B230" s="12">
        <v>251199</v>
      </c>
      <c r="C230" s="12" t="s">
        <v>343</v>
      </c>
      <c r="D230" s="12" t="s">
        <v>344</v>
      </c>
      <c r="E230" s="12" t="s">
        <v>345</v>
      </c>
      <c r="F230" s="12"/>
      <c r="G230" s="12"/>
      <c r="H230" s="12">
        <v>2.77</v>
      </c>
      <c r="I230" s="12">
        <v>21.23</v>
      </c>
      <c r="J230" s="12">
        <v>2.77</v>
      </c>
      <c r="K230" s="12">
        <v>0</v>
      </c>
      <c r="L230" s="12">
        <v>7.38</v>
      </c>
      <c r="M230" s="12">
        <v>4</v>
      </c>
      <c r="N230" s="12">
        <v>0</v>
      </c>
      <c r="O230" s="12">
        <v>9</v>
      </c>
      <c r="P230" s="12">
        <v>2</v>
      </c>
      <c r="Q230" s="12">
        <v>0</v>
      </c>
      <c r="R230" s="12">
        <v>0</v>
      </c>
      <c r="S230" s="12">
        <v>11</v>
      </c>
      <c r="T230" s="12">
        <v>0</v>
      </c>
      <c r="U230">
        <f t="shared" si="18"/>
        <v>3415.9900000000007</v>
      </c>
      <c r="V230">
        <f t="shared" si="15"/>
        <v>37617.360000000001</v>
      </c>
      <c r="W230">
        <f t="shared" si="17"/>
        <v>2013.6900000000007</v>
      </c>
      <c r="X230">
        <f t="shared" si="19"/>
        <v>230</v>
      </c>
      <c r="Y230">
        <f t="shared" si="16"/>
        <v>1</v>
      </c>
    </row>
    <row r="231" spans="1:25" ht="17.399999999999999" x14ac:dyDescent="0.3">
      <c r="A231" s="11">
        <v>45215</v>
      </c>
      <c r="B231" s="12">
        <v>251199</v>
      </c>
      <c r="C231" s="12" t="s">
        <v>343</v>
      </c>
      <c r="D231" s="12" t="s">
        <v>344</v>
      </c>
      <c r="E231" s="12" t="s">
        <v>345</v>
      </c>
      <c r="F231" s="12"/>
      <c r="G231" s="12"/>
      <c r="H231" s="12">
        <v>10</v>
      </c>
      <c r="I231" s="12">
        <v>14</v>
      </c>
      <c r="J231" s="12">
        <v>10</v>
      </c>
      <c r="K231" s="12">
        <v>0</v>
      </c>
      <c r="L231" s="12">
        <v>25.52</v>
      </c>
      <c r="M231" s="12">
        <v>4</v>
      </c>
      <c r="N231" s="12">
        <v>0</v>
      </c>
      <c r="O231" s="12">
        <v>25</v>
      </c>
      <c r="P231" s="12">
        <v>0</v>
      </c>
      <c r="Q231" s="12">
        <v>0</v>
      </c>
      <c r="R231" s="12">
        <v>0</v>
      </c>
      <c r="S231" s="12">
        <v>27</v>
      </c>
      <c r="T231" s="12">
        <v>0</v>
      </c>
      <c r="U231">
        <f t="shared" si="18"/>
        <v>3425.9900000000007</v>
      </c>
      <c r="V231">
        <f t="shared" si="15"/>
        <v>37620.129999999997</v>
      </c>
      <c r="W231">
        <f t="shared" si="17"/>
        <v>1992.5200000000007</v>
      </c>
      <c r="X231">
        <f t="shared" si="19"/>
        <v>231</v>
      </c>
      <c r="Y231">
        <f t="shared" si="16"/>
        <v>1</v>
      </c>
    </row>
    <row r="232" spans="1:25" ht="17.399999999999999" x14ac:dyDescent="0.3">
      <c r="A232" s="11">
        <v>45216</v>
      </c>
      <c r="B232" s="12">
        <v>251199</v>
      </c>
      <c r="C232" s="12" t="s">
        <v>343</v>
      </c>
      <c r="D232" s="12" t="s">
        <v>344</v>
      </c>
      <c r="E232" s="12" t="s">
        <v>345</v>
      </c>
      <c r="F232" s="12"/>
      <c r="G232" s="12"/>
      <c r="H232" s="12">
        <v>18.829999999999998</v>
      </c>
      <c r="I232" s="12">
        <v>5.17</v>
      </c>
      <c r="J232" s="12">
        <v>18.829999999999998</v>
      </c>
      <c r="K232" s="12">
        <v>0</v>
      </c>
      <c r="L232" s="12">
        <v>56.49</v>
      </c>
      <c r="M232" s="12">
        <v>4</v>
      </c>
      <c r="N232" s="12">
        <v>0</v>
      </c>
      <c r="O232" s="12">
        <v>64</v>
      </c>
      <c r="P232" s="12">
        <v>0</v>
      </c>
      <c r="Q232" s="12">
        <v>1</v>
      </c>
      <c r="R232" s="12">
        <v>0</v>
      </c>
      <c r="S232" s="12">
        <v>70</v>
      </c>
      <c r="T232" s="12">
        <v>0</v>
      </c>
      <c r="U232">
        <f t="shared" si="18"/>
        <v>3444.8200000000006</v>
      </c>
      <c r="V232">
        <f t="shared" si="15"/>
        <v>37630.129999999997</v>
      </c>
      <c r="W232">
        <f t="shared" si="17"/>
        <v>1980.1900000000007</v>
      </c>
      <c r="X232">
        <f t="shared" si="19"/>
        <v>232</v>
      </c>
      <c r="Y232">
        <f t="shared" si="16"/>
        <v>1</v>
      </c>
    </row>
    <row r="233" spans="1:25" ht="17.399999999999999" x14ac:dyDescent="0.3">
      <c r="A233" s="11">
        <v>45217</v>
      </c>
      <c r="B233" s="12">
        <v>251199</v>
      </c>
      <c r="C233" s="12" t="s">
        <v>343</v>
      </c>
      <c r="D233" s="12" t="s">
        <v>344</v>
      </c>
      <c r="E233" s="12" t="s">
        <v>345</v>
      </c>
      <c r="F233" s="12"/>
      <c r="G233" s="12"/>
      <c r="H233" s="12">
        <v>21.43</v>
      </c>
      <c r="I233" s="12">
        <v>2.57</v>
      </c>
      <c r="J233" s="12">
        <v>21.43</v>
      </c>
      <c r="K233" s="12">
        <v>0</v>
      </c>
      <c r="L233" s="12">
        <v>67.84</v>
      </c>
      <c r="M233" s="12">
        <v>5</v>
      </c>
      <c r="N233" s="12">
        <v>0</v>
      </c>
      <c r="O233" s="12">
        <v>159</v>
      </c>
      <c r="P233" s="12">
        <v>10</v>
      </c>
      <c r="Q233" s="12">
        <v>2</v>
      </c>
      <c r="R233" s="12">
        <v>0</v>
      </c>
      <c r="S233" s="12">
        <v>182</v>
      </c>
      <c r="T233" s="12">
        <v>0</v>
      </c>
      <c r="U233">
        <f t="shared" si="18"/>
        <v>3466.2500000000005</v>
      </c>
      <c r="V233">
        <f t="shared" si="15"/>
        <v>37648.959999999999</v>
      </c>
      <c r="W233">
        <f t="shared" si="17"/>
        <v>1963.0200000000007</v>
      </c>
      <c r="X233">
        <f t="shared" si="19"/>
        <v>233</v>
      </c>
      <c r="Y233">
        <f t="shared" si="16"/>
        <v>1</v>
      </c>
    </row>
    <row r="234" spans="1:25" ht="17.399999999999999" x14ac:dyDescent="0.3">
      <c r="A234" s="11">
        <v>45218</v>
      </c>
      <c r="B234" s="12">
        <v>251199</v>
      </c>
      <c r="C234" s="12" t="s">
        <v>343</v>
      </c>
      <c r="D234" s="12" t="s">
        <v>344</v>
      </c>
      <c r="E234" s="12" t="s">
        <v>345</v>
      </c>
      <c r="F234" s="12"/>
      <c r="G234" s="12"/>
      <c r="H234" s="12">
        <v>20.13</v>
      </c>
      <c r="I234" s="12">
        <v>3.87</v>
      </c>
      <c r="J234" s="12">
        <v>20.13</v>
      </c>
      <c r="K234" s="12">
        <v>0</v>
      </c>
      <c r="L234" s="12">
        <v>52.24</v>
      </c>
      <c r="M234" s="12">
        <v>5</v>
      </c>
      <c r="N234" s="12">
        <v>0</v>
      </c>
      <c r="O234" s="12">
        <v>103</v>
      </c>
      <c r="P234" s="12">
        <v>4</v>
      </c>
      <c r="Q234" s="12">
        <v>1</v>
      </c>
      <c r="R234" s="12">
        <v>0</v>
      </c>
      <c r="S234" s="12">
        <v>115</v>
      </c>
      <c r="T234" s="12">
        <v>0</v>
      </c>
      <c r="U234">
        <f t="shared" si="18"/>
        <v>3486.3800000000006</v>
      </c>
      <c r="V234">
        <f t="shared" si="15"/>
        <v>37670.39</v>
      </c>
      <c r="W234">
        <f t="shared" si="17"/>
        <v>1951.8900000000006</v>
      </c>
      <c r="X234">
        <f t="shared" si="19"/>
        <v>234</v>
      </c>
      <c r="Y234">
        <f t="shared" si="16"/>
        <v>1</v>
      </c>
    </row>
    <row r="235" spans="1:25" ht="17.399999999999999" x14ac:dyDescent="0.3">
      <c r="A235" s="11">
        <v>45219</v>
      </c>
      <c r="B235" s="12">
        <v>251199</v>
      </c>
      <c r="C235" s="12" t="s">
        <v>343</v>
      </c>
      <c r="D235" s="12" t="s">
        <v>344</v>
      </c>
      <c r="E235" s="12" t="s">
        <v>345</v>
      </c>
      <c r="F235" s="12"/>
      <c r="G235" s="12"/>
      <c r="H235" s="12">
        <v>21.07</v>
      </c>
      <c r="I235" s="12">
        <v>2.93</v>
      </c>
      <c r="J235" s="12">
        <v>21.07</v>
      </c>
      <c r="K235" s="12">
        <v>0</v>
      </c>
      <c r="L235" s="12">
        <v>73.08</v>
      </c>
      <c r="M235" s="12">
        <v>5</v>
      </c>
      <c r="N235" s="12">
        <v>0</v>
      </c>
      <c r="O235" s="12">
        <v>137</v>
      </c>
      <c r="P235" s="12">
        <v>6</v>
      </c>
      <c r="Q235" s="12">
        <v>0</v>
      </c>
      <c r="R235" s="12">
        <v>0</v>
      </c>
      <c r="S235" s="12">
        <v>157</v>
      </c>
      <c r="T235" s="12">
        <v>0</v>
      </c>
      <c r="U235">
        <f t="shared" si="18"/>
        <v>3507.4500000000007</v>
      </c>
      <c r="V235">
        <f t="shared" si="15"/>
        <v>37690.519999999997</v>
      </c>
      <c r="W235">
        <f t="shared" si="17"/>
        <v>1948.8200000000006</v>
      </c>
      <c r="X235">
        <f t="shared" si="19"/>
        <v>235</v>
      </c>
      <c r="Y235">
        <f t="shared" si="16"/>
        <v>1</v>
      </c>
    </row>
    <row r="236" spans="1:25" ht="17.399999999999999" x14ac:dyDescent="0.3">
      <c r="A236" s="11">
        <v>45220</v>
      </c>
      <c r="B236" s="12">
        <v>251199</v>
      </c>
      <c r="C236" s="12" t="s">
        <v>343</v>
      </c>
      <c r="D236" s="12" t="s">
        <v>344</v>
      </c>
      <c r="E236" s="12" t="s">
        <v>345</v>
      </c>
      <c r="F236" s="12"/>
      <c r="G236" s="12"/>
      <c r="H236" s="12">
        <v>20.85</v>
      </c>
      <c r="I236" s="12">
        <v>3.15</v>
      </c>
      <c r="J236" s="12">
        <v>20.75</v>
      </c>
      <c r="K236" s="12">
        <v>0.1</v>
      </c>
      <c r="L236" s="12">
        <v>64.709999999999994</v>
      </c>
      <c r="M236" s="12">
        <v>5</v>
      </c>
      <c r="N236" s="12">
        <v>0</v>
      </c>
      <c r="O236" s="12">
        <v>92</v>
      </c>
      <c r="P236" s="12">
        <v>2</v>
      </c>
      <c r="Q236" s="12">
        <v>1</v>
      </c>
      <c r="R236" s="12">
        <v>0</v>
      </c>
      <c r="S236" s="12">
        <v>104</v>
      </c>
      <c r="T236" s="12">
        <v>0</v>
      </c>
      <c r="U236">
        <f t="shared" si="18"/>
        <v>3528.3000000000006</v>
      </c>
      <c r="V236">
        <f t="shared" si="15"/>
        <v>37711.589999999997</v>
      </c>
      <c r="W236">
        <f t="shared" si="17"/>
        <v>1937.9200000000005</v>
      </c>
      <c r="X236">
        <f t="shared" si="19"/>
        <v>236</v>
      </c>
      <c r="Y236">
        <f t="shared" si="16"/>
        <v>1</v>
      </c>
    </row>
    <row r="237" spans="1:25" ht="17.399999999999999" x14ac:dyDescent="0.3">
      <c r="A237" s="11">
        <v>45221</v>
      </c>
      <c r="B237" s="12">
        <v>251199</v>
      </c>
      <c r="C237" s="12" t="s">
        <v>343</v>
      </c>
      <c r="D237" s="12" t="s">
        <v>344</v>
      </c>
      <c r="E237" s="12" t="s">
        <v>345</v>
      </c>
      <c r="F237" s="12"/>
      <c r="G237" s="12"/>
      <c r="H237" s="12">
        <v>9.4</v>
      </c>
      <c r="I237" s="12">
        <v>14.6</v>
      </c>
      <c r="J237" s="12">
        <v>9.4</v>
      </c>
      <c r="K237" s="12">
        <v>0</v>
      </c>
      <c r="L237" s="12">
        <v>23.96</v>
      </c>
      <c r="M237" s="12">
        <v>4</v>
      </c>
      <c r="N237" s="12">
        <v>0</v>
      </c>
      <c r="O237" s="12">
        <v>1</v>
      </c>
      <c r="P237" s="12">
        <v>1</v>
      </c>
      <c r="Q237" s="12">
        <v>0</v>
      </c>
      <c r="R237" s="12">
        <v>0</v>
      </c>
      <c r="S237" s="12">
        <v>1</v>
      </c>
      <c r="T237" s="12">
        <v>0</v>
      </c>
      <c r="U237">
        <f t="shared" si="18"/>
        <v>3537.7000000000007</v>
      </c>
      <c r="V237">
        <f t="shared" si="15"/>
        <v>37732.439999999995</v>
      </c>
      <c r="W237">
        <f t="shared" si="17"/>
        <v>1927.9200000000005</v>
      </c>
      <c r="X237">
        <f t="shared" si="19"/>
        <v>237</v>
      </c>
      <c r="Y237">
        <f t="shared" si="16"/>
        <v>1</v>
      </c>
    </row>
    <row r="238" spans="1:25" ht="17.399999999999999" x14ac:dyDescent="0.3">
      <c r="A238" s="11">
        <v>45222</v>
      </c>
      <c r="B238" s="12">
        <v>251199</v>
      </c>
      <c r="C238" s="12" t="s">
        <v>343</v>
      </c>
      <c r="D238" s="12" t="s">
        <v>344</v>
      </c>
      <c r="E238" s="12" t="s">
        <v>345</v>
      </c>
      <c r="F238" s="12"/>
      <c r="G238" s="12"/>
      <c r="H238" s="12">
        <v>11.82</v>
      </c>
      <c r="I238" s="12">
        <v>12.18</v>
      </c>
      <c r="J238" s="12">
        <v>11.82</v>
      </c>
      <c r="K238" s="12">
        <v>0</v>
      </c>
      <c r="L238" s="12">
        <v>35.799999999999997</v>
      </c>
      <c r="M238" s="12">
        <v>4</v>
      </c>
      <c r="N238" s="12">
        <v>0</v>
      </c>
      <c r="O238" s="12">
        <v>56</v>
      </c>
      <c r="P238" s="12">
        <v>1</v>
      </c>
      <c r="Q238" s="12">
        <v>0</v>
      </c>
      <c r="R238" s="12">
        <v>0</v>
      </c>
      <c r="S238" s="12">
        <v>68</v>
      </c>
      <c r="T238" s="12">
        <v>0</v>
      </c>
      <c r="U238">
        <f t="shared" si="18"/>
        <v>3549.5200000000009</v>
      </c>
      <c r="V238">
        <f t="shared" si="15"/>
        <v>37741.839999999997</v>
      </c>
      <c r="W238">
        <f t="shared" si="17"/>
        <v>1916.2000000000005</v>
      </c>
      <c r="X238">
        <f t="shared" si="19"/>
        <v>238</v>
      </c>
      <c r="Y238">
        <f t="shared" si="16"/>
        <v>1</v>
      </c>
    </row>
    <row r="239" spans="1:25" ht="17.399999999999999" x14ac:dyDescent="0.3">
      <c r="A239" s="11">
        <v>45223</v>
      </c>
      <c r="B239" s="12">
        <v>251199</v>
      </c>
      <c r="C239" s="12" t="s">
        <v>343</v>
      </c>
      <c r="D239" s="12" t="s">
        <v>344</v>
      </c>
      <c r="E239" s="12" t="s">
        <v>345</v>
      </c>
      <c r="F239" s="12"/>
      <c r="G239" s="12"/>
      <c r="H239" s="12">
        <v>12.07</v>
      </c>
      <c r="I239" s="12">
        <v>11.93</v>
      </c>
      <c r="J239" s="12">
        <v>12.07</v>
      </c>
      <c r="K239" s="12">
        <v>0</v>
      </c>
      <c r="L239" s="12">
        <v>33.54</v>
      </c>
      <c r="M239" s="12">
        <v>4</v>
      </c>
      <c r="N239" s="12">
        <v>0</v>
      </c>
      <c r="O239" s="12">
        <v>22</v>
      </c>
      <c r="P239" s="12">
        <v>0</v>
      </c>
      <c r="Q239" s="12">
        <v>1</v>
      </c>
      <c r="R239" s="12">
        <v>0</v>
      </c>
      <c r="S239" s="12">
        <v>24</v>
      </c>
      <c r="T239" s="12">
        <v>0</v>
      </c>
      <c r="U239">
        <f t="shared" si="18"/>
        <v>3561.5900000000011</v>
      </c>
      <c r="V239">
        <f t="shared" si="15"/>
        <v>37753.659999999996</v>
      </c>
      <c r="W239">
        <f t="shared" si="17"/>
        <v>1903.0200000000004</v>
      </c>
      <c r="X239">
        <f t="shared" si="19"/>
        <v>239</v>
      </c>
      <c r="Y239">
        <f t="shared" si="16"/>
        <v>1</v>
      </c>
    </row>
    <row r="240" spans="1:25" ht="17.399999999999999" x14ac:dyDescent="0.3">
      <c r="A240" s="11">
        <v>45224</v>
      </c>
      <c r="B240" s="12">
        <v>251199</v>
      </c>
      <c r="C240" s="12" t="s">
        <v>343</v>
      </c>
      <c r="D240" s="12" t="s">
        <v>344</v>
      </c>
      <c r="E240" s="12" t="s">
        <v>345</v>
      </c>
      <c r="F240" s="12"/>
      <c r="G240" s="12"/>
      <c r="H240" s="12">
        <v>12.6</v>
      </c>
      <c r="I240" s="12">
        <v>11.4</v>
      </c>
      <c r="J240" s="12">
        <v>12.6</v>
      </c>
      <c r="K240" s="12">
        <v>0</v>
      </c>
      <c r="L240" s="12">
        <v>41.86</v>
      </c>
      <c r="M240" s="12">
        <v>4</v>
      </c>
      <c r="N240" s="12">
        <v>0</v>
      </c>
      <c r="O240" s="12">
        <v>30</v>
      </c>
      <c r="P240" s="12">
        <v>2</v>
      </c>
      <c r="Q240" s="12">
        <v>0</v>
      </c>
      <c r="R240" s="12">
        <v>0</v>
      </c>
      <c r="S240" s="12">
        <v>34</v>
      </c>
      <c r="T240" s="12">
        <v>0</v>
      </c>
      <c r="U240">
        <f t="shared" si="18"/>
        <v>3574.190000000001</v>
      </c>
      <c r="V240">
        <f t="shared" si="15"/>
        <v>37765.729999999996</v>
      </c>
      <c r="W240">
        <f t="shared" si="17"/>
        <v>1887.9200000000005</v>
      </c>
      <c r="X240">
        <f t="shared" si="19"/>
        <v>240</v>
      </c>
      <c r="Y240">
        <f t="shared" si="16"/>
        <v>1</v>
      </c>
    </row>
    <row r="241" spans="1:25" ht="17.399999999999999" x14ac:dyDescent="0.3">
      <c r="A241" s="11">
        <v>45225</v>
      </c>
      <c r="B241" s="12">
        <v>251199</v>
      </c>
      <c r="C241" s="12" t="s">
        <v>343</v>
      </c>
      <c r="D241" s="12" t="s">
        <v>344</v>
      </c>
      <c r="E241" s="12" t="s">
        <v>345</v>
      </c>
      <c r="F241" s="12"/>
      <c r="G241" s="12"/>
      <c r="H241" s="12">
        <v>17.329999999999998</v>
      </c>
      <c r="I241" s="12">
        <v>6.67</v>
      </c>
      <c r="J241" s="12">
        <v>17.329999999999998</v>
      </c>
      <c r="K241" s="12">
        <v>0</v>
      </c>
      <c r="L241" s="12">
        <v>58.6</v>
      </c>
      <c r="M241" s="12">
        <v>4</v>
      </c>
      <c r="N241" s="12">
        <v>0</v>
      </c>
      <c r="O241" s="12">
        <v>87</v>
      </c>
      <c r="P241" s="12">
        <v>5</v>
      </c>
      <c r="Q241" s="12">
        <v>1</v>
      </c>
      <c r="R241" s="12">
        <v>0</v>
      </c>
      <c r="S241" s="12">
        <v>97</v>
      </c>
      <c r="T241" s="12">
        <v>0</v>
      </c>
      <c r="U241">
        <f t="shared" si="18"/>
        <v>3591.5200000000009</v>
      </c>
      <c r="V241">
        <f t="shared" si="15"/>
        <v>37778.329999999994</v>
      </c>
      <c r="W241">
        <f t="shared" si="17"/>
        <v>1872.7200000000005</v>
      </c>
      <c r="X241">
        <f t="shared" si="19"/>
        <v>241</v>
      </c>
      <c r="Y241">
        <f t="shared" si="16"/>
        <v>1</v>
      </c>
    </row>
    <row r="242" spans="1:25" ht="17.399999999999999" x14ac:dyDescent="0.3">
      <c r="A242" s="11">
        <v>45226</v>
      </c>
      <c r="B242" s="12">
        <v>251199</v>
      </c>
      <c r="C242" s="12" t="s">
        <v>343</v>
      </c>
      <c r="D242" s="12" t="s">
        <v>344</v>
      </c>
      <c r="E242" s="12" t="s">
        <v>345</v>
      </c>
      <c r="F242" s="12"/>
      <c r="G242" s="12"/>
      <c r="H242" s="12">
        <v>18.25</v>
      </c>
      <c r="I242" s="12">
        <v>5.75</v>
      </c>
      <c r="J242" s="12">
        <v>18.25</v>
      </c>
      <c r="K242" s="12">
        <v>0</v>
      </c>
      <c r="L242" s="12">
        <v>51.34</v>
      </c>
      <c r="M242" s="12">
        <v>4</v>
      </c>
      <c r="N242" s="12">
        <v>0</v>
      </c>
      <c r="O242" s="12">
        <v>61</v>
      </c>
      <c r="P242" s="12">
        <v>6</v>
      </c>
      <c r="Q242" s="12">
        <v>0</v>
      </c>
      <c r="R242" s="12">
        <v>0</v>
      </c>
      <c r="S242" s="12">
        <v>69</v>
      </c>
      <c r="T242" s="12">
        <v>0</v>
      </c>
      <c r="U242">
        <f t="shared" si="18"/>
        <v>3609.7700000000009</v>
      </c>
      <c r="V242">
        <f t="shared" si="15"/>
        <v>37795.659999999996</v>
      </c>
      <c r="W242">
        <f t="shared" si="17"/>
        <v>1865.4900000000005</v>
      </c>
      <c r="X242">
        <f t="shared" si="19"/>
        <v>242</v>
      </c>
      <c r="Y242">
        <f t="shared" si="16"/>
        <v>1</v>
      </c>
    </row>
    <row r="243" spans="1:25" ht="17.399999999999999" x14ac:dyDescent="0.3">
      <c r="A243" s="11">
        <v>45227</v>
      </c>
      <c r="B243" s="12">
        <v>251199</v>
      </c>
      <c r="C243" s="12" t="s">
        <v>343</v>
      </c>
      <c r="D243" s="12" t="s">
        <v>344</v>
      </c>
      <c r="E243" s="12" t="s">
        <v>345</v>
      </c>
      <c r="F243" s="12"/>
      <c r="G243" s="12"/>
      <c r="H243" s="12">
        <v>8.17</v>
      </c>
      <c r="I243" s="12">
        <v>15.83</v>
      </c>
      <c r="J243" s="12">
        <v>8.17</v>
      </c>
      <c r="K243" s="12">
        <v>0</v>
      </c>
      <c r="L243" s="12">
        <v>26.42</v>
      </c>
      <c r="M243" s="12">
        <v>4</v>
      </c>
      <c r="N243" s="12">
        <v>0</v>
      </c>
      <c r="O243" s="12">
        <v>13</v>
      </c>
      <c r="P243" s="12">
        <v>1</v>
      </c>
      <c r="Q243" s="12">
        <v>0</v>
      </c>
      <c r="R243" s="12">
        <v>0</v>
      </c>
      <c r="S243" s="12">
        <v>16</v>
      </c>
      <c r="T243" s="12">
        <v>0</v>
      </c>
      <c r="U243">
        <f t="shared" si="18"/>
        <v>3617.940000000001</v>
      </c>
      <c r="V243">
        <f t="shared" si="15"/>
        <v>37813.909999999996</v>
      </c>
      <c r="W243">
        <f t="shared" si="17"/>
        <v>1845.7400000000005</v>
      </c>
      <c r="X243">
        <f t="shared" si="19"/>
        <v>243</v>
      </c>
      <c r="Y243">
        <f t="shared" si="16"/>
        <v>1</v>
      </c>
    </row>
    <row r="244" spans="1:25" ht="17.399999999999999" x14ac:dyDescent="0.3">
      <c r="A244" s="11">
        <v>45229</v>
      </c>
      <c r="B244" s="12">
        <v>251199</v>
      </c>
      <c r="C244" s="12" t="s">
        <v>343</v>
      </c>
      <c r="D244" s="12" t="s">
        <v>344</v>
      </c>
      <c r="E244" s="12" t="s">
        <v>345</v>
      </c>
      <c r="F244" s="12"/>
      <c r="G244" s="12"/>
      <c r="H244" s="12">
        <v>11.18</v>
      </c>
      <c r="I244" s="12">
        <v>12.82</v>
      </c>
      <c r="J244" s="12">
        <v>11.18</v>
      </c>
      <c r="K244" s="12">
        <v>0</v>
      </c>
      <c r="L244" s="12">
        <v>30.15</v>
      </c>
      <c r="M244" s="12">
        <v>4</v>
      </c>
      <c r="N244" s="12">
        <v>0</v>
      </c>
      <c r="O244" s="12">
        <v>24</v>
      </c>
      <c r="P244" s="12">
        <v>1</v>
      </c>
      <c r="Q244" s="12">
        <v>0</v>
      </c>
      <c r="R244" s="12">
        <v>0</v>
      </c>
      <c r="S244" s="12">
        <v>25</v>
      </c>
      <c r="T244" s="12">
        <v>0</v>
      </c>
      <c r="U244">
        <f t="shared" si="18"/>
        <v>3629.1200000000008</v>
      </c>
      <c r="V244">
        <f t="shared" si="15"/>
        <v>37822.079999999994</v>
      </c>
      <c r="W244">
        <f t="shared" si="17"/>
        <v>1826.8700000000006</v>
      </c>
      <c r="X244">
        <f t="shared" si="19"/>
        <v>244</v>
      </c>
      <c r="Y244">
        <f t="shared" si="16"/>
        <v>2</v>
      </c>
    </row>
    <row r="245" spans="1:25" ht="17.399999999999999" x14ac:dyDescent="0.3">
      <c r="A245" s="11">
        <v>45230</v>
      </c>
      <c r="B245" s="12">
        <v>251199</v>
      </c>
      <c r="C245" s="12" t="s">
        <v>343</v>
      </c>
      <c r="D245" s="12" t="s">
        <v>344</v>
      </c>
      <c r="E245" s="12" t="s">
        <v>345</v>
      </c>
      <c r="F245" s="12"/>
      <c r="G245" s="12"/>
      <c r="H245" s="12">
        <v>17.649999999999999</v>
      </c>
      <c r="I245" s="12">
        <v>6.35</v>
      </c>
      <c r="J245" s="12">
        <v>17.47</v>
      </c>
      <c r="K245" s="12">
        <v>0.18</v>
      </c>
      <c r="L245" s="12">
        <v>52.42</v>
      </c>
      <c r="M245" s="12">
        <v>4</v>
      </c>
      <c r="N245" s="12">
        <v>0</v>
      </c>
      <c r="O245" s="12">
        <v>80</v>
      </c>
      <c r="P245" s="12">
        <v>5</v>
      </c>
      <c r="Q245" s="12">
        <v>1</v>
      </c>
      <c r="R245" s="12">
        <v>1</v>
      </c>
      <c r="S245" s="12">
        <v>91</v>
      </c>
      <c r="T245" s="12">
        <v>0</v>
      </c>
      <c r="U245">
        <f t="shared" si="18"/>
        <v>3646.7700000000009</v>
      </c>
      <c r="V245">
        <f t="shared" si="15"/>
        <v>37833.259999999995</v>
      </c>
      <c r="W245">
        <f t="shared" si="17"/>
        <v>1807.1500000000005</v>
      </c>
      <c r="X245">
        <f t="shared" si="19"/>
        <v>245</v>
      </c>
      <c r="Y245">
        <f t="shared" si="16"/>
        <v>1</v>
      </c>
    </row>
    <row r="246" spans="1:25" ht="17.399999999999999" x14ac:dyDescent="0.3">
      <c r="A246" s="11">
        <v>45231</v>
      </c>
      <c r="B246" s="12">
        <v>251199</v>
      </c>
      <c r="C246" s="12" t="s">
        <v>343</v>
      </c>
      <c r="D246" s="12" t="s">
        <v>344</v>
      </c>
      <c r="E246" s="12" t="s">
        <v>345</v>
      </c>
      <c r="F246" s="12"/>
      <c r="G246" s="12"/>
      <c r="H246" s="12">
        <v>20.95</v>
      </c>
      <c r="I246" s="12">
        <v>3.05</v>
      </c>
      <c r="J246" s="12">
        <v>20.95</v>
      </c>
      <c r="K246" s="12">
        <v>0</v>
      </c>
      <c r="L246" s="12">
        <v>63.69</v>
      </c>
      <c r="M246" s="12">
        <v>4</v>
      </c>
      <c r="N246" s="12">
        <v>0</v>
      </c>
      <c r="O246" s="12">
        <v>77</v>
      </c>
      <c r="P246" s="12">
        <v>5</v>
      </c>
      <c r="Q246" s="12">
        <v>2</v>
      </c>
      <c r="R246" s="12">
        <v>0</v>
      </c>
      <c r="S246" s="12">
        <v>82</v>
      </c>
      <c r="T246" s="12">
        <v>0</v>
      </c>
      <c r="U246">
        <f t="shared" si="18"/>
        <v>3667.7200000000007</v>
      </c>
      <c r="V246">
        <f t="shared" si="15"/>
        <v>37850.909999999996</v>
      </c>
      <c r="W246">
        <f t="shared" si="17"/>
        <v>1786.1700000000005</v>
      </c>
      <c r="X246">
        <f t="shared" si="19"/>
        <v>246</v>
      </c>
      <c r="Y246">
        <f t="shared" si="16"/>
        <v>1</v>
      </c>
    </row>
    <row r="247" spans="1:25" ht="17.399999999999999" x14ac:dyDescent="0.3">
      <c r="A247" s="11">
        <v>45232</v>
      </c>
      <c r="B247" s="12">
        <v>251199</v>
      </c>
      <c r="C247" s="12" t="s">
        <v>343</v>
      </c>
      <c r="D247" s="12" t="s">
        <v>344</v>
      </c>
      <c r="E247" s="12" t="s">
        <v>345</v>
      </c>
      <c r="F247" s="12"/>
      <c r="G247" s="12"/>
      <c r="H247" s="12">
        <v>12.08</v>
      </c>
      <c r="I247" s="12">
        <v>11.92</v>
      </c>
      <c r="J247" s="12">
        <v>11.68</v>
      </c>
      <c r="K247" s="12">
        <v>0.4</v>
      </c>
      <c r="L247" s="12">
        <v>22.52</v>
      </c>
      <c r="M247" s="12">
        <v>4</v>
      </c>
      <c r="N247" s="12">
        <v>0</v>
      </c>
      <c r="O247" s="12">
        <v>15</v>
      </c>
      <c r="P247" s="12">
        <v>0</v>
      </c>
      <c r="Q247" s="12">
        <v>0</v>
      </c>
      <c r="R247" s="12">
        <v>2</v>
      </c>
      <c r="S247" s="12">
        <v>16</v>
      </c>
      <c r="T247" s="12">
        <v>0</v>
      </c>
      <c r="U247">
        <f t="shared" si="18"/>
        <v>3679.8000000000006</v>
      </c>
      <c r="V247">
        <f t="shared" si="15"/>
        <v>37871.859999999993</v>
      </c>
      <c r="W247">
        <f t="shared" si="17"/>
        <v>1772.7000000000005</v>
      </c>
      <c r="X247">
        <f t="shared" si="19"/>
        <v>247</v>
      </c>
      <c r="Y247">
        <f t="shared" si="16"/>
        <v>1</v>
      </c>
    </row>
    <row r="248" spans="1:25" ht="17.399999999999999" x14ac:dyDescent="0.3">
      <c r="A248" s="11">
        <v>45233</v>
      </c>
      <c r="B248" s="12">
        <v>251199</v>
      </c>
      <c r="C248" s="12" t="s">
        <v>343</v>
      </c>
      <c r="D248" s="12" t="s">
        <v>344</v>
      </c>
      <c r="E248" s="12" t="s">
        <v>345</v>
      </c>
      <c r="F248" s="12"/>
      <c r="G248" s="12"/>
      <c r="H248" s="12">
        <v>7.23</v>
      </c>
      <c r="I248" s="12">
        <v>16.77</v>
      </c>
      <c r="J248" s="12">
        <v>7.23</v>
      </c>
      <c r="K248" s="12">
        <v>0</v>
      </c>
      <c r="L248" s="12">
        <v>19.170000000000002</v>
      </c>
      <c r="M248" s="12">
        <v>4</v>
      </c>
      <c r="N248" s="12">
        <v>0</v>
      </c>
      <c r="O248" s="12">
        <v>13</v>
      </c>
      <c r="P248" s="12">
        <v>1</v>
      </c>
      <c r="Q248" s="12">
        <v>0</v>
      </c>
      <c r="R248" s="12">
        <v>0</v>
      </c>
      <c r="S248" s="12">
        <v>15</v>
      </c>
      <c r="T248" s="12">
        <v>0</v>
      </c>
      <c r="U248">
        <f t="shared" si="18"/>
        <v>3687.0300000000007</v>
      </c>
      <c r="V248">
        <f t="shared" si="15"/>
        <v>37883.939999999995</v>
      </c>
      <c r="W248">
        <f t="shared" si="17"/>
        <v>1755.6500000000005</v>
      </c>
      <c r="X248">
        <f t="shared" si="19"/>
        <v>248</v>
      </c>
      <c r="Y248">
        <f t="shared" si="16"/>
        <v>1</v>
      </c>
    </row>
    <row r="249" spans="1:25" ht="17.399999999999999" x14ac:dyDescent="0.3">
      <c r="A249" s="11">
        <v>45237</v>
      </c>
      <c r="B249" s="12">
        <v>251199</v>
      </c>
      <c r="C249" s="12" t="s">
        <v>343</v>
      </c>
      <c r="D249" s="12" t="s">
        <v>344</v>
      </c>
      <c r="E249" s="12" t="s">
        <v>345</v>
      </c>
      <c r="F249" s="12"/>
      <c r="G249" s="12"/>
      <c r="H249" s="12">
        <v>0.47</v>
      </c>
      <c r="I249" s="12">
        <v>23.53</v>
      </c>
      <c r="J249" s="12">
        <v>0.47</v>
      </c>
      <c r="K249" s="12">
        <v>0</v>
      </c>
      <c r="L249" s="12">
        <v>0.05</v>
      </c>
      <c r="M249" s="12">
        <v>0</v>
      </c>
      <c r="N249" s="12">
        <v>0</v>
      </c>
      <c r="O249" s="12">
        <v>0</v>
      </c>
      <c r="P249" s="12">
        <v>0</v>
      </c>
      <c r="Q249" s="12">
        <v>0</v>
      </c>
      <c r="R249" s="12">
        <v>0</v>
      </c>
      <c r="S249" s="12">
        <v>0</v>
      </c>
      <c r="T249" s="12">
        <v>0</v>
      </c>
      <c r="U249">
        <f t="shared" si="18"/>
        <v>3687.5000000000005</v>
      </c>
      <c r="V249">
        <f t="shared" si="15"/>
        <v>37891.17</v>
      </c>
      <c r="W249">
        <f t="shared" si="17"/>
        <v>1740.4000000000005</v>
      </c>
      <c r="X249">
        <f t="shared" si="19"/>
        <v>249</v>
      </c>
      <c r="Y249">
        <f t="shared" si="16"/>
        <v>4</v>
      </c>
    </row>
    <row r="250" spans="1:25" ht="17.399999999999999" x14ac:dyDescent="0.3">
      <c r="A250" s="11">
        <v>45238</v>
      </c>
      <c r="B250" s="12">
        <v>251199</v>
      </c>
      <c r="C250" s="12" t="s">
        <v>343</v>
      </c>
      <c r="D250" s="12" t="s">
        <v>344</v>
      </c>
      <c r="E250" s="12" t="s">
        <v>345</v>
      </c>
      <c r="F250" s="12"/>
      <c r="G250" s="12"/>
      <c r="H250" s="12">
        <v>7.07</v>
      </c>
      <c r="I250" s="12">
        <v>16.93</v>
      </c>
      <c r="J250" s="12">
        <v>7.07</v>
      </c>
      <c r="K250" s="12">
        <v>0</v>
      </c>
      <c r="L250" s="12">
        <v>14.8</v>
      </c>
      <c r="M250" s="12">
        <v>4</v>
      </c>
      <c r="N250" s="12">
        <v>0</v>
      </c>
      <c r="O250" s="12">
        <v>8</v>
      </c>
      <c r="P250" s="12">
        <v>0</v>
      </c>
      <c r="Q250" s="12">
        <v>0</v>
      </c>
      <c r="R250" s="12">
        <v>0</v>
      </c>
      <c r="S250" s="12">
        <v>8</v>
      </c>
      <c r="T250" s="12">
        <v>0</v>
      </c>
      <c r="U250">
        <f t="shared" si="18"/>
        <v>3694.5700000000006</v>
      </c>
      <c r="V250">
        <f t="shared" si="15"/>
        <v>37891.64</v>
      </c>
      <c r="W250">
        <f t="shared" si="17"/>
        <v>1724.2500000000005</v>
      </c>
      <c r="X250">
        <f t="shared" si="19"/>
        <v>250</v>
      </c>
      <c r="Y250">
        <f t="shared" si="16"/>
        <v>1</v>
      </c>
    </row>
    <row r="251" spans="1:25" ht="17.399999999999999" x14ac:dyDescent="0.3">
      <c r="A251" s="11">
        <v>45239</v>
      </c>
      <c r="B251" s="12">
        <v>251199</v>
      </c>
      <c r="C251" s="12" t="s">
        <v>343</v>
      </c>
      <c r="D251" s="12" t="s">
        <v>344</v>
      </c>
      <c r="E251" s="12" t="s">
        <v>345</v>
      </c>
      <c r="F251" s="12"/>
      <c r="G251" s="12"/>
      <c r="H251" s="12">
        <v>15.42</v>
      </c>
      <c r="I251" s="12">
        <v>8.58</v>
      </c>
      <c r="J251" s="12">
        <v>15.42</v>
      </c>
      <c r="K251" s="12">
        <v>0</v>
      </c>
      <c r="L251" s="12">
        <v>39.36</v>
      </c>
      <c r="M251" s="12">
        <v>4</v>
      </c>
      <c r="N251" s="12">
        <v>0</v>
      </c>
      <c r="O251" s="12">
        <v>11</v>
      </c>
      <c r="P251" s="12">
        <v>1</v>
      </c>
      <c r="Q251" s="12">
        <v>0</v>
      </c>
      <c r="R251" s="12">
        <v>0</v>
      </c>
      <c r="S251" s="12">
        <v>14</v>
      </c>
      <c r="T251" s="12">
        <v>0</v>
      </c>
      <c r="U251">
        <f t="shared" si="18"/>
        <v>3709.9900000000007</v>
      </c>
      <c r="V251">
        <f t="shared" si="15"/>
        <v>37898.71</v>
      </c>
      <c r="W251">
        <f t="shared" si="17"/>
        <v>1703.0000000000005</v>
      </c>
      <c r="X251">
        <f t="shared" si="19"/>
        <v>251</v>
      </c>
      <c r="Y251">
        <f t="shared" si="16"/>
        <v>1</v>
      </c>
    </row>
    <row r="252" spans="1:25" ht="17.399999999999999" x14ac:dyDescent="0.3">
      <c r="A252" s="11">
        <v>45240</v>
      </c>
      <c r="B252" s="12">
        <v>251199</v>
      </c>
      <c r="C252" s="12" t="s">
        <v>343</v>
      </c>
      <c r="D252" s="12" t="s">
        <v>344</v>
      </c>
      <c r="E252" s="12" t="s">
        <v>345</v>
      </c>
      <c r="F252" s="12"/>
      <c r="G252" s="12"/>
      <c r="H252" s="12">
        <v>16.72</v>
      </c>
      <c r="I252" s="12">
        <v>7.28</v>
      </c>
      <c r="J252" s="12">
        <v>16.72</v>
      </c>
      <c r="K252" s="12">
        <v>0</v>
      </c>
      <c r="L252" s="12">
        <v>41.43</v>
      </c>
      <c r="M252" s="12">
        <v>4</v>
      </c>
      <c r="N252" s="12">
        <v>0</v>
      </c>
      <c r="O252" s="12">
        <v>20</v>
      </c>
      <c r="P252" s="12">
        <v>1</v>
      </c>
      <c r="Q252" s="12">
        <v>0</v>
      </c>
      <c r="R252" s="12">
        <v>1</v>
      </c>
      <c r="S252" s="12">
        <v>20</v>
      </c>
      <c r="T252" s="12">
        <v>0</v>
      </c>
      <c r="U252">
        <f t="shared" si="18"/>
        <v>3726.7100000000005</v>
      </c>
      <c r="V252">
        <f t="shared" si="15"/>
        <v>37914.129999999997</v>
      </c>
      <c r="W252">
        <f t="shared" si="17"/>
        <v>1682.7300000000005</v>
      </c>
      <c r="X252">
        <f t="shared" si="19"/>
        <v>252</v>
      </c>
      <c r="Y252">
        <f t="shared" si="16"/>
        <v>1</v>
      </c>
    </row>
    <row r="253" spans="1:25" ht="17.399999999999999" x14ac:dyDescent="0.3">
      <c r="A253" s="11">
        <v>45241</v>
      </c>
      <c r="B253" s="12">
        <v>251199</v>
      </c>
      <c r="C253" s="12" t="s">
        <v>343</v>
      </c>
      <c r="D253" s="12" t="s">
        <v>344</v>
      </c>
      <c r="E253" s="12" t="s">
        <v>345</v>
      </c>
      <c r="F253" s="12"/>
      <c r="G253" s="12"/>
      <c r="H253" s="12">
        <v>10.73</v>
      </c>
      <c r="I253" s="12">
        <v>13.27</v>
      </c>
      <c r="J253" s="12">
        <v>10.73</v>
      </c>
      <c r="K253" s="12">
        <v>0</v>
      </c>
      <c r="L253" s="12">
        <v>24.02</v>
      </c>
      <c r="M253" s="12">
        <v>4</v>
      </c>
      <c r="N253" s="12">
        <v>0</v>
      </c>
      <c r="O253" s="12">
        <v>4</v>
      </c>
      <c r="P253" s="12">
        <v>0</v>
      </c>
      <c r="Q253" s="12">
        <v>0</v>
      </c>
      <c r="R253" s="12">
        <v>0</v>
      </c>
      <c r="S253" s="12">
        <v>6</v>
      </c>
      <c r="T253" s="12">
        <v>0</v>
      </c>
      <c r="U253">
        <f t="shared" si="18"/>
        <v>3737.4400000000005</v>
      </c>
      <c r="V253">
        <f t="shared" si="15"/>
        <v>37930.85</v>
      </c>
      <c r="W253">
        <f t="shared" si="17"/>
        <v>1673.0800000000004</v>
      </c>
      <c r="X253">
        <f t="shared" si="19"/>
        <v>253</v>
      </c>
      <c r="Y253">
        <f t="shared" si="16"/>
        <v>1</v>
      </c>
    </row>
    <row r="254" spans="1:25" ht="17.399999999999999" x14ac:dyDescent="0.3">
      <c r="A254" s="11">
        <v>45242</v>
      </c>
      <c r="B254" s="12">
        <v>251199</v>
      </c>
      <c r="C254" s="12" t="s">
        <v>343</v>
      </c>
      <c r="D254" s="12" t="s">
        <v>344</v>
      </c>
      <c r="E254" s="12" t="s">
        <v>345</v>
      </c>
      <c r="F254" s="12"/>
      <c r="G254" s="12"/>
      <c r="H254" s="12">
        <v>5.43</v>
      </c>
      <c r="I254" s="12">
        <v>18.57</v>
      </c>
      <c r="J254" s="12">
        <v>5.43</v>
      </c>
      <c r="K254" s="12">
        <v>0</v>
      </c>
      <c r="L254" s="12">
        <v>12.86</v>
      </c>
      <c r="M254" s="12">
        <v>3</v>
      </c>
      <c r="N254" s="12">
        <v>0</v>
      </c>
      <c r="O254" s="12">
        <v>5</v>
      </c>
      <c r="P254" s="12">
        <v>0</v>
      </c>
      <c r="Q254" s="12">
        <v>0</v>
      </c>
      <c r="R254" s="12">
        <v>0</v>
      </c>
      <c r="S254" s="12">
        <v>5</v>
      </c>
      <c r="T254" s="12">
        <v>0</v>
      </c>
      <c r="U254">
        <f t="shared" si="18"/>
        <v>3742.8700000000003</v>
      </c>
      <c r="V254">
        <f t="shared" si="15"/>
        <v>37941.58</v>
      </c>
      <c r="W254">
        <f t="shared" si="17"/>
        <v>1654.1300000000003</v>
      </c>
      <c r="X254">
        <f t="shared" si="19"/>
        <v>254</v>
      </c>
      <c r="Y254">
        <f t="shared" si="16"/>
        <v>1</v>
      </c>
    </row>
    <row r="255" spans="1:25" ht="17.399999999999999" x14ac:dyDescent="0.3">
      <c r="A255" s="11">
        <v>45243</v>
      </c>
      <c r="B255" s="12">
        <v>251199</v>
      </c>
      <c r="C255" s="12" t="s">
        <v>343</v>
      </c>
      <c r="D255" s="12" t="s">
        <v>344</v>
      </c>
      <c r="E255" s="12" t="s">
        <v>345</v>
      </c>
      <c r="F255" s="12"/>
      <c r="G255" s="12"/>
      <c r="H255" s="12">
        <v>15.15</v>
      </c>
      <c r="I255" s="12">
        <v>8.85</v>
      </c>
      <c r="J255" s="12">
        <v>15.15</v>
      </c>
      <c r="K255" s="12">
        <v>0</v>
      </c>
      <c r="L255" s="12">
        <v>32.47</v>
      </c>
      <c r="M255" s="12">
        <v>4</v>
      </c>
      <c r="N255" s="12">
        <v>0</v>
      </c>
      <c r="O255" s="12">
        <v>12</v>
      </c>
      <c r="P255" s="12">
        <v>1</v>
      </c>
      <c r="Q255" s="12">
        <v>1</v>
      </c>
      <c r="R255" s="12">
        <v>0</v>
      </c>
      <c r="S255" s="12">
        <v>15</v>
      </c>
      <c r="T255" s="12">
        <v>0</v>
      </c>
      <c r="U255">
        <f t="shared" si="18"/>
        <v>3758.0200000000004</v>
      </c>
      <c r="V255">
        <f t="shared" si="15"/>
        <v>37947.01</v>
      </c>
      <c r="W255">
        <f t="shared" si="17"/>
        <v>1636.4100000000003</v>
      </c>
      <c r="X255">
        <f t="shared" si="19"/>
        <v>255</v>
      </c>
      <c r="Y255">
        <f t="shared" si="16"/>
        <v>1</v>
      </c>
    </row>
    <row r="256" spans="1:25" ht="17.399999999999999" x14ac:dyDescent="0.3">
      <c r="A256" s="11">
        <v>45244</v>
      </c>
      <c r="B256" s="12">
        <v>251199</v>
      </c>
      <c r="C256" s="12" t="s">
        <v>343</v>
      </c>
      <c r="D256" s="12" t="s">
        <v>344</v>
      </c>
      <c r="E256" s="12" t="s">
        <v>345</v>
      </c>
      <c r="F256" s="12"/>
      <c r="G256" s="12"/>
      <c r="H256" s="12">
        <v>15</v>
      </c>
      <c r="I256" s="12">
        <v>9</v>
      </c>
      <c r="J256" s="12">
        <v>15</v>
      </c>
      <c r="K256" s="12">
        <v>0</v>
      </c>
      <c r="L256" s="12">
        <v>30.84</v>
      </c>
      <c r="M256" s="12">
        <v>4</v>
      </c>
      <c r="N256" s="12">
        <v>0</v>
      </c>
      <c r="O256" s="12">
        <v>12</v>
      </c>
      <c r="P256" s="12">
        <v>0</v>
      </c>
      <c r="Q256" s="12">
        <v>0</v>
      </c>
      <c r="R256" s="12">
        <v>0</v>
      </c>
      <c r="S256" s="12">
        <v>15</v>
      </c>
      <c r="T256" s="12">
        <v>0</v>
      </c>
      <c r="U256">
        <f t="shared" si="18"/>
        <v>3773.0200000000004</v>
      </c>
      <c r="V256">
        <f t="shared" si="15"/>
        <v>37962.160000000003</v>
      </c>
      <c r="W256">
        <f t="shared" si="17"/>
        <v>1619.9600000000003</v>
      </c>
      <c r="X256">
        <f t="shared" si="19"/>
        <v>256</v>
      </c>
      <c r="Y256">
        <f t="shared" si="16"/>
        <v>1</v>
      </c>
    </row>
    <row r="257" spans="1:25" ht="17.399999999999999" x14ac:dyDescent="0.3">
      <c r="A257" s="11">
        <v>45245</v>
      </c>
      <c r="B257" s="12">
        <v>251199</v>
      </c>
      <c r="C257" s="12" t="s">
        <v>343</v>
      </c>
      <c r="D257" s="12" t="s">
        <v>344</v>
      </c>
      <c r="E257" s="12" t="s">
        <v>345</v>
      </c>
      <c r="F257" s="12"/>
      <c r="G257" s="12"/>
      <c r="H257" s="12">
        <v>19.13</v>
      </c>
      <c r="I257" s="12">
        <v>4.87</v>
      </c>
      <c r="J257" s="12">
        <v>19.13</v>
      </c>
      <c r="K257" s="12">
        <v>0</v>
      </c>
      <c r="L257" s="12">
        <v>43.69</v>
      </c>
      <c r="M257" s="12">
        <v>4</v>
      </c>
      <c r="N257" s="12">
        <v>0</v>
      </c>
      <c r="O257" s="12">
        <v>21</v>
      </c>
      <c r="P257" s="12">
        <v>1</v>
      </c>
      <c r="Q257" s="12">
        <v>0</v>
      </c>
      <c r="R257" s="12">
        <v>1</v>
      </c>
      <c r="S257" s="12">
        <v>22</v>
      </c>
      <c r="T257" s="12">
        <v>0</v>
      </c>
      <c r="U257">
        <f t="shared" si="18"/>
        <v>3792.1500000000005</v>
      </c>
      <c r="V257">
        <f t="shared" si="15"/>
        <v>37977.160000000003</v>
      </c>
      <c r="W257">
        <f t="shared" si="17"/>
        <v>1598.1800000000003</v>
      </c>
      <c r="X257">
        <f t="shared" si="19"/>
        <v>257</v>
      </c>
      <c r="Y257">
        <f t="shared" si="16"/>
        <v>1</v>
      </c>
    </row>
    <row r="258" spans="1:25" ht="17.399999999999999" x14ac:dyDescent="0.3">
      <c r="A258" s="11">
        <v>45246</v>
      </c>
      <c r="B258" s="12">
        <v>251199</v>
      </c>
      <c r="C258" s="12" t="s">
        <v>343</v>
      </c>
      <c r="D258" s="12" t="s">
        <v>344</v>
      </c>
      <c r="E258" s="12" t="s">
        <v>345</v>
      </c>
      <c r="F258" s="12"/>
      <c r="G258" s="12"/>
      <c r="H258" s="12">
        <v>19</v>
      </c>
      <c r="I258" s="12">
        <v>5</v>
      </c>
      <c r="J258" s="12">
        <v>19</v>
      </c>
      <c r="K258" s="12">
        <v>0</v>
      </c>
      <c r="L258" s="12">
        <v>45.01</v>
      </c>
      <c r="M258" s="12">
        <v>4</v>
      </c>
      <c r="N258" s="12">
        <v>0</v>
      </c>
      <c r="O258" s="12">
        <v>29</v>
      </c>
      <c r="P258" s="12">
        <v>1</v>
      </c>
      <c r="Q258" s="12">
        <v>1</v>
      </c>
      <c r="R258" s="12">
        <v>0</v>
      </c>
      <c r="S258" s="12">
        <v>32</v>
      </c>
      <c r="T258" s="12">
        <v>0</v>
      </c>
      <c r="U258">
        <f t="shared" si="18"/>
        <v>3811.1500000000005</v>
      </c>
      <c r="V258">
        <f t="shared" ref="V258:V293" si="20">V259-H258</f>
        <v>37996.29</v>
      </c>
      <c r="W258">
        <f t="shared" si="17"/>
        <v>1575.9500000000003</v>
      </c>
      <c r="X258">
        <f t="shared" si="19"/>
        <v>258</v>
      </c>
      <c r="Y258">
        <f t="shared" ref="Y258:Y321" si="21">A258-A257</f>
        <v>1</v>
      </c>
    </row>
    <row r="259" spans="1:25" ht="17.399999999999999" x14ac:dyDescent="0.3">
      <c r="A259" s="11">
        <v>45247</v>
      </c>
      <c r="B259" s="12">
        <v>251199</v>
      </c>
      <c r="C259" s="12" t="s">
        <v>343</v>
      </c>
      <c r="D259" s="12" t="s">
        <v>344</v>
      </c>
      <c r="E259" s="12" t="s">
        <v>345</v>
      </c>
      <c r="F259" s="12"/>
      <c r="G259" s="12"/>
      <c r="H259" s="12">
        <v>6.5</v>
      </c>
      <c r="I259" s="12">
        <v>17.5</v>
      </c>
      <c r="J259" s="12">
        <v>6.5</v>
      </c>
      <c r="K259" s="12">
        <v>0</v>
      </c>
      <c r="L259" s="12">
        <v>12.09</v>
      </c>
      <c r="M259" s="12">
        <v>4</v>
      </c>
      <c r="N259" s="12">
        <v>0</v>
      </c>
      <c r="O259" s="12">
        <v>4</v>
      </c>
      <c r="P259" s="12">
        <v>0</v>
      </c>
      <c r="Q259" s="12">
        <v>0</v>
      </c>
      <c r="R259" s="12">
        <v>0</v>
      </c>
      <c r="S259" s="12">
        <v>4</v>
      </c>
      <c r="T259" s="12">
        <v>0</v>
      </c>
      <c r="U259">
        <f t="shared" si="18"/>
        <v>3817.6500000000005</v>
      </c>
      <c r="V259">
        <f t="shared" si="20"/>
        <v>38015.29</v>
      </c>
      <c r="W259">
        <f t="shared" ref="W259:W322" si="22">LARGE($U$2:$U$350,X259-1)</f>
        <v>1554.6300000000003</v>
      </c>
      <c r="X259">
        <f t="shared" si="19"/>
        <v>259</v>
      </c>
      <c r="Y259">
        <f t="shared" si="21"/>
        <v>1</v>
      </c>
    </row>
    <row r="260" spans="1:25" ht="17.399999999999999" x14ac:dyDescent="0.3">
      <c r="A260" s="11">
        <v>45248</v>
      </c>
      <c r="B260" s="12">
        <v>251199</v>
      </c>
      <c r="C260" s="12" t="s">
        <v>343</v>
      </c>
      <c r="D260" s="12" t="s">
        <v>344</v>
      </c>
      <c r="E260" s="12" t="s">
        <v>345</v>
      </c>
      <c r="F260" s="12"/>
      <c r="G260" s="12"/>
      <c r="H260" s="12">
        <v>11.48</v>
      </c>
      <c r="I260" s="12">
        <v>12.52</v>
      </c>
      <c r="J260" s="12">
        <v>11.48</v>
      </c>
      <c r="K260" s="12">
        <v>0</v>
      </c>
      <c r="L260" s="12">
        <v>30.78</v>
      </c>
      <c r="M260" s="12">
        <v>5</v>
      </c>
      <c r="N260" s="12">
        <v>0</v>
      </c>
      <c r="O260" s="12">
        <v>23</v>
      </c>
      <c r="P260" s="12">
        <v>0</v>
      </c>
      <c r="Q260" s="12">
        <v>0</v>
      </c>
      <c r="R260" s="12">
        <v>0</v>
      </c>
      <c r="S260" s="12">
        <v>28</v>
      </c>
      <c r="T260" s="12">
        <v>0</v>
      </c>
      <c r="U260">
        <f t="shared" ref="U260:U322" si="23">H260+U259</f>
        <v>3829.1300000000006</v>
      </c>
      <c r="V260">
        <f t="shared" si="20"/>
        <v>38021.79</v>
      </c>
      <c r="W260">
        <f t="shared" si="22"/>
        <v>1532.8100000000004</v>
      </c>
      <c r="X260">
        <f t="shared" ref="X260:X322" si="24">X259+1</f>
        <v>260</v>
      </c>
      <c r="Y260">
        <f t="shared" si="21"/>
        <v>1</v>
      </c>
    </row>
    <row r="261" spans="1:25" ht="17.399999999999999" x14ac:dyDescent="0.3">
      <c r="A261" s="11">
        <v>45249</v>
      </c>
      <c r="B261" s="12">
        <v>251199</v>
      </c>
      <c r="C261" s="12" t="s">
        <v>343</v>
      </c>
      <c r="D261" s="12" t="s">
        <v>344</v>
      </c>
      <c r="E261" s="12" t="s">
        <v>345</v>
      </c>
      <c r="F261" s="12"/>
      <c r="G261" s="12"/>
      <c r="H261" s="12">
        <v>9.1300000000000008</v>
      </c>
      <c r="I261" s="12">
        <v>14.87</v>
      </c>
      <c r="J261" s="12">
        <v>9.1300000000000008</v>
      </c>
      <c r="K261" s="12">
        <v>0</v>
      </c>
      <c r="L261" s="12">
        <v>30.97</v>
      </c>
      <c r="M261" s="12">
        <v>6</v>
      </c>
      <c r="N261" s="12">
        <v>0</v>
      </c>
      <c r="O261" s="12">
        <v>125</v>
      </c>
      <c r="P261" s="12">
        <v>1</v>
      </c>
      <c r="Q261" s="12">
        <v>0</v>
      </c>
      <c r="R261" s="12">
        <v>0</v>
      </c>
      <c r="S261" s="12">
        <v>147</v>
      </c>
      <c r="T261" s="12">
        <v>0</v>
      </c>
      <c r="U261">
        <f t="shared" si="23"/>
        <v>3838.2600000000007</v>
      </c>
      <c r="V261">
        <f t="shared" si="20"/>
        <v>38033.270000000004</v>
      </c>
      <c r="W261">
        <f t="shared" si="22"/>
        <v>1511.2800000000004</v>
      </c>
      <c r="X261">
        <f t="shared" si="24"/>
        <v>261</v>
      </c>
      <c r="Y261">
        <f t="shared" si="21"/>
        <v>1</v>
      </c>
    </row>
    <row r="262" spans="1:25" ht="17.399999999999999" x14ac:dyDescent="0.3">
      <c r="A262" s="11">
        <v>45250</v>
      </c>
      <c r="B262" s="12">
        <v>251199</v>
      </c>
      <c r="C262" s="12" t="s">
        <v>343</v>
      </c>
      <c r="D262" s="12" t="s">
        <v>344</v>
      </c>
      <c r="E262" s="12" t="s">
        <v>345</v>
      </c>
      <c r="F262" s="12"/>
      <c r="G262" s="12"/>
      <c r="H262" s="12">
        <v>20.5</v>
      </c>
      <c r="I262" s="12">
        <v>3.5</v>
      </c>
      <c r="J262" s="12">
        <v>20.5</v>
      </c>
      <c r="K262" s="12">
        <v>0</v>
      </c>
      <c r="L262" s="12">
        <v>51.37</v>
      </c>
      <c r="M262" s="12">
        <v>4</v>
      </c>
      <c r="N262" s="12">
        <v>0</v>
      </c>
      <c r="O262" s="12">
        <v>41</v>
      </c>
      <c r="P262" s="12">
        <v>0</v>
      </c>
      <c r="Q262" s="12">
        <v>0</v>
      </c>
      <c r="R262" s="12">
        <v>0</v>
      </c>
      <c r="S262" s="12">
        <v>45</v>
      </c>
      <c r="T262" s="12">
        <v>0</v>
      </c>
      <c r="U262">
        <f t="shared" si="23"/>
        <v>3858.7600000000007</v>
      </c>
      <c r="V262">
        <f t="shared" si="20"/>
        <v>38042.400000000001</v>
      </c>
      <c r="W262">
        <f t="shared" si="22"/>
        <v>1489.3600000000004</v>
      </c>
      <c r="X262">
        <f t="shared" si="24"/>
        <v>262</v>
      </c>
      <c r="Y262">
        <f t="shared" si="21"/>
        <v>1</v>
      </c>
    </row>
    <row r="263" spans="1:25" ht="17.399999999999999" x14ac:dyDescent="0.3">
      <c r="A263" s="11">
        <v>45251</v>
      </c>
      <c r="B263" s="12">
        <v>251199</v>
      </c>
      <c r="C263" s="12" t="s">
        <v>343</v>
      </c>
      <c r="D263" s="12" t="s">
        <v>344</v>
      </c>
      <c r="E263" s="12" t="s">
        <v>345</v>
      </c>
      <c r="F263" s="12"/>
      <c r="G263" s="12"/>
      <c r="H263" s="12">
        <v>21.38</v>
      </c>
      <c r="I263" s="12">
        <v>2.62</v>
      </c>
      <c r="J263" s="12">
        <v>21.38</v>
      </c>
      <c r="K263" s="12">
        <v>0</v>
      </c>
      <c r="L263" s="12">
        <v>55.26</v>
      </c>
      <c r="M263" s="12">
        <v>4</v>
      </c>
      <c r="N263" s="12">
        <v>0</v>
      </c>
      <c r="O263" s="12">
        <v>40</v>
      </c>
      <c r="P263" s="12">
        <v>1</v>
      </c>
      <c r="Q263" s="12">
        <v>0</v>
      </c>
      <c r="R263" s="12">
        <v>0</v>
      </c>
      <c r="S263" s="12">
        <v>44</v>
      </c>
      <c r="T263" s="12">
        <v>0</v>
      </c>
      <c r="U263">
        <f t="shared" si="23"/>
        <v>3880.1400000000008</v>
      </c>
      <c r="V263">
        <f t="shared" si="20"/>
        <v>38062.9</v>
      </c>
      <c r="W263">
        <f t="shared" si="22"/>
        <v>1474.2100000000003</v>
      </c>
      <c r="X263">
        <f t="shared" si="24"/>
        <v>263</v>
      </c>
      <c r="Y263">
        <f t="shared" si="21"/>
        <v>1</v>
      </c>
    </row>
    <row r="264" spans="1:25" ht="17.399999999999999" x14ac:dyDescent="0.3">
      <c r="A264" s="11">
        <v>45252</v>
      </c>
      <c r="B264" s="12">
        <v>251199</v>
      </c>
      <c r="C264" s="12" t="s">
        <v>343</v>
      </c>
      <c r="D264" s="12" t="s">
        <v>344</v>
      </c>
      <c r="E264" s="12" t="s">
        <v>345</v>
      </c>
      <c r="F264" s="12"/>
      <c r="G264" s="12"/>
      <c r="H264" s="12">
        <v>20.43</v>
      </c>
      <c r="I264" s="12">
        <v>3.57</v>
      </c>
      <c r="J264" s="12">
        <v>20.43</v>
      </c>
      <c r="K264" s="12">
        <v>0</v>
      </c>
      <c r="L264" s="12">
        <v>55.92</v>
      </c>
      <c r="M264" s="12">
        <v>4</v>
      </c>
      <c r="N264" s="12">
        <v>0</v>
      </c>
      <c r="O264" s="12">
        <v>70</v>
      </c>
      <c r="P264" s="12">
        <v>1</v>
      </c>
      <c r="Q264" s="12">
        <v>0</v>
      </c>
      <c r="R264" s="12">
        <v>0</v>
      </c>
      <c r="S264" s="12">
        <v>73</v>
      </c>
      <c r="T264" s="12">
        <v>0</v>
      </c>
      <c r="U264">
        <f t="shared" si="23"/>
        <v>3900.5700000000006</v>
      </c>
      <c r="V264">
        <f t="shared" si="20"/>
        <v>38084.28</v>
      </c>
      <c r="W264">
        <f t="shared" si="22"/>
        <v>1454.0300000000002</v>
      </c>
      <c r="X264">
        <f t="shared" si="24"/>
        <v>264</v>
      </c>
      <c r="Y264">
        <f t="shared" si="21"/>
        <v>1</v>
      </c>
    </row>
    <row r="265" spans="1:25" ht="17.399999999999999" x14ac:dyDescent="0.3">
      <c r="A265" s="11">
        <v>45253</v>
      </c>
      <c r="B265" s="12">
        <v>251199</v>
      </c>
      <c r="C265" s="12" t="s">
        <v>343</v>
      </c>
      <c r="D265" s="12" t="s">
        <v>344</v>
      </c>
      <c r="E265" s="12" t="s">
        <v>345</v>
      </c>
      <c r="F265" s="12"/>
      <c r="G265" s="12"/>
      <c r="H265" s="12">
        <v>21.95</v>
      </c>
      <c r="I265" s="12">
        <v>2.0499999999999998</v>
      </c>
      <c r="J265" s="12">
        <v>21.95</v>
      </c>
      <c r="K265" s="12">
        <v>0</v>
      </c>
      <c r="L265" s="12">
        <v>60.62</v>
      </c>
      <c r="M265" s="12">
        <v>4</v>
      </c>
      <c r="N265" s="12">
        <v>0</v>
      </c>
      <c r="O265" s="12">
        <v>64</v>
      </c>
      <c r="P265" s="12">
        <v>1</v>
      </c>
      <c r="Q265" s="12">
        <v>0</v>
      </c>
      <c r="R265" s="12">
        <v>1</v>
      </c>
      <c r="S265" s="12">
        <v>74</v>
      </c>
      <c r="T265" s="12">
        <v>0</v>
      </c>
      <c r="U265">
        <f t="shared" si="23"/>
        <v>3922.5200000000004</v>
      </c>
      <c r="V265">
        <f t="shared" si="20"/>
        <v>38104.71</v>
      </c>
      <c r="W265">
        <f t="shared" si="22"/>
        <v>1431.9800000000002</v>
      </c>
      <c r="X265">
        <f t="shared" si="24"/>
        <v>265</v>
      </c>
      <c r="Y265">
        <f t="shared" si="21"/>
        <v>1</v>
      </c>
    </row>
    <row r="266" spans="1:25" ht="17.399999999999999" x14ac:dyDescent="0.3">
      <c r="A266" s="11">
        <v>45254</v>
      </c>
      <c r="B266" s="12">
        <v>251199</v>
      </c>
      <c r="C266" s="12" t="s">
        <v>343</v>
      </c>
      <c r="D266" s="12" t="s">
        <v>344</v>
      </c>
      <c r="E266" s="12" t="s">
        <v>345</v>
      </c>
      <c r="F266" s="12"/>
      <c r="G266" s="12"/>
      <c r="H266" s="12">
        <v>13.92</v>
      </c>
      <c r="I266" s="12">
        <v>10.08</v>
      </c>
      <c r="J266" s="12">
        <v>13.92</v>
      </c>
      <c r="K266" s="12">
        <v>0</v>
      </c>
      <c r="L266" s="12">
        <v>30.97</v>
      </c>
      <c r="M266" s="12">
        <v>4</v>
      </c>
      <c r="N266" s="12">
        <v>0</v>
      </c>
      <c r="O266" s="12">
        <v>20</v>
      </c>
      <c r="P266" s="12">
        <v>1</v>
      </c>
      <c r="Q266" s="12">
        <v>0</v>
      </c>
      <c r="R266" s="12">
        <v>0</v>
      </c>
      <c r="S266" s="12">
        <v>26</v>
      </c>
      <c r="T266" s="12">
        <v>0</v>
      </c>
      <c r="U266">
        <f t="shared" si="23"/>
        <v>3936.4400000000005</v>
      </c>
      <c r="V266">
        <f t="shared" si="20"/>
        <v>38126.659999999996</v>
      </c>
      <c r="W266">
        <f t="shared" si="22"/>
        <v>1410.0300000000002</v>
      </c>
      <c r="X266">
        <f t="shared" si="24"/>
        <v>266</v>
      </c>
      <c r="Y266">
        <f t="shared" si="21"/>
        <v>1</v>
      </c>
    </row>
    <row r="267" spans="1:25" ht="17.399999999999999" x14ac:dyDescent="0.3">
      <c r="A267" s="11">
        <v>45255</v>
      </c>
      <c r="B267" s="12">
        <v>251199</v>
      </c>
      <c r="C267" s="12" t="s">
        <v>343</v>
      </c>
      <c r="D267" s="12" t="s">
        <v>344</v>
      </c>
      <c r="E267" s="12" t="s">
        <v>345</v>
      </c>
      <c r="F267" s="12"/>
      <c r="G267" s="12"/>
      <c r="H267" s="12">
        <v>0.78</v>
      </c>
      <c r="I267" s="12">
        <v>23.22</v>
      </c>
      <c r="J267" s="12">
        <v>0.78</v>
      </c>
      <c r="K267" s="12">
        <v>0</v>
      </c>
      <c r="L267" s="12">
        <v>1.5</v>
      </c>
      <c r="M267" s="12">
        <v>4</v>
      </c>
      <c r="N267" s="12">
        <v>0</v>
      </c>
      <c r="O267" s="12">
        <v>0</v>
      </c>
      <c r="P267" s="12">
        <v>0</v>
      </c>
      <c r="Q267" s="12">
        <v>0</v>
      </c>
      <c r="R267" s="12">
        <v>0</v>
      </c>
      <c r="S267" s="12">
        <v>0</v>
      </c>
      <c r="T267" s="12">
        <v>0</v>
      </c>
      <c r="U267">
        <f t="shared" si="23"/>
        <v>3937.2200000000007</v>
      </c>
      <c r="V267">
        <f t="shared" si="20"/>
        <v>38140.579999999994</v>
      </c>
      <c r="W267">
        <f t="shared" si="22"/>
        <v>1390.0500000000002</v>
      </c>
      <c r="X267">
        <f t="shared" si="24"/>
        <v>267</v>
      </c>
      <c r="Y267">
        <f t="shared" si="21"/>
        <v>1</v>
      </c>
    </row>
    <row r="268" spans="1:25" ht="17.399999999999999" x14ac:dyDescent="0.3">
      <c r="A268" s="11">
        <v>45256</v>
      </c>
      <c r="B268" s="12">
        <v>251199</v>
      </c>
      <c r="C268" s="12" t="s">
        <v>343</v>
      </c>
      <c r="D268" s="12" t="s">
        <v>344</v>
      </c>
      <c r="E268" s="12" t="s">
        <v>345</v>
      </c>
      <c r="F268" s="12"/>
      <c r="G268" s="12"/>
      <c r="H268" s="12">
        <v>7.0000000000000007E-2</v>
      </c>
      <c r="I268" s="12">
        <v>23.93</v>
      </c>
      <c r="J268" s="12">
        <v>7.0000000000000007E-2</v>
      </c>
      <c r="K268" s="12">
        <v>0</v>
      </c>
      <c r="L268" s="12">
        <v>0</v>
      </c>
      <c r="M268" s="12">
        <v>0</v>
      </c>
      <c r="N268" s="12">
        <v>0</v>
      </c>
      <c r="O268" s="12">
        <v>0</v>
      </c>
      <c r="P268" s="12">
        <v>0</v>
      </c>
      <c r="Q268" s="12">
        <v>0</v>
      </c>
      <c r="R268" s="12">
        <v>0</v>
      </c>
      <c r="S268" s="12">
        <v>0</v>
      </c>
      <c r="T268" s="12">
        <v>0</v>
      </c>
      <c r="U268">
        <f t="shared" si="23"/>
        <v>3937.2900000000009</v>
      </c>
      <c r="V268">
        <f t="shared" si="20"/>
        <v>38141.359999999993</v>
      </c>
      <c r="W268">
        <f t="shared" si="22"/>
        <v>1369.63</v>
      </c>
      <c r="X268">
        <f t="shared" si="24"/>
        <v>268</v>
      </c>
      <c r="Y268">
        <f t="shared" si="21"/>
        <v>1</v>
      </c>
    </row>
    <row r="269" spans="1:25" ht="17.399999999999999" x14ac:dyDescent="0.3">
      <c r="A269" s="11">
        <v>45260</v>
      </c>
      <c r="B269" s="12">
        <v>251199</v>
      </c>
      <c r="C269" s="12" t="s">
        <v>343</v>
      </c>
      <c r="D269" s="12" t="s">
        <v>344</v>
      </c>
      <c r="E269" s="12" t="s">
        <v>345</v>
      </c>
      <c r="F269" s="12"/>
      <c r="G269" s="12"/>
      <c r="H269" s="12">
        <v>0.27</v>
      </c>
      <c r="I269" s="12">
        <v>23.73</v>
      </c>
      <c r="J269" s="12">
        <v>7.0000000000000007E-2</v>
      </c>
      <c r="K269" s="12">
        <v>0.2</v>
      </c>
      <c r="L269" s="12">
        <v>0.06</v>
      </c>
      <c r="M269" s="12">
        <v>0</v>
      </c>
      <c r="N269" s="12">
        <v>0</v>
      </c>
      <c r="O269" s="12">
        <v>0</v>
      </c>
      <c r="P269" s="12">
        <v>0</v>
      </c>
      <c r="Q269" s="12">
        <v>0</v>
      </c>
      <c r="R269" s="12">
        <v>1</v>
      </c>
      <c r="S269" s="12">
        <v>0</v>
      </c>
      <c r="T269" s="12">
        <v>0</v>
      </c>
      <c r="U269">
        <f t="shared" si="23"/>
        <v>3937.5600000000009</v>
      </c>
      <c r="V269">
        <f t="shared" si="20"/>
        <v>38141.429999999993</v>
      </c>
      <c r="W269">
        <f t="shared" si="22"/>
        <v>1350.3600000000001</v>
      </c>
      <c r="X269">
        <f t="shared" si="24"/>
        <v>269</v>
      </c>
      <c r="Y269">
        <f t="shared" si="21"/>
        <v>4</v>
      </c>
    </row>
    <row r="270" spans="1:25" ht="17.399999999999999" x14ac:dyDescent="0.3">
      <c r="A270" s="11">
        <v>45261</v>
      </c>
      <c r="B270" s="12">
        <v>251199</v>
      </c>
      <c r="C270" s="12" t="s">
        <v>343</v>
      </c>
      <c r="D270" s="12" t="s">
        <v>344</v>
      </c>
      <c r="E270" s="12" t="s">
        <v>345</v>
      </c>
      <c r="F270" s="12"/>
      <c r="G270" s="12"/>
      <c r="H270" s="12">
        <v>0.08</v>
      </c>
      <c r="I270" s="12">
        <v>23.92</v>
      </c>
      <c r="J270" s="12">
        <v>0</v>
      </c>
      <c r="K270" s="12">
        <v>0.08</v>
      </c>
      <c r="L270" s="12">
        <v>0</v>
      </c>
      <c r="M270" s="12">
        <v>0</v>
      </c>
      <c r="N270" s="12">
        <v>0</v>
      </c>
      <c r="O270" s="12">
        <v>0</v>
      </c>
      <c r="P270" s="12">
        <v>0</v>
      </c>
      <c r="Q270" s="12">
        <v>0</v>
      </c>
      <c r="R270" s="12">
        <v>1</v>
      </c>
      <c r="S270" s="12">
        <v>0</v>
      </c>
      <c r="T270" s="12">
        <v>0</v>
      </c>
      <c r="U270">
        <f t="shared" si="23"/>
        <v>3937.6400000000008</v>
      </c>
      <c r="V270">
        <f t="shared" si="20"/>
        <v>38141.69999999999</v>
      </c>
      <c r="W270">
        <f t="shared" si="22"/>
        <v>1335.63</v>
      </c>
      <c r="X270">
        <f t="shared" si="24"/>
        <v>270</v>
      </c>
      <c r="Y270">
        <f t="shared" si="21"/>
        <v>1</v>
      </c>
    </row>
    <row r="271" spans="1:25" ht="17.399999999999999" x14ac:dyDescent="0.3">
      <c r="A271" s="11">
        <v>45262</v>
      </c>
      <c r="B271" s="12">
        <v>251199</v>
      </c>
      <c r="C271" s="12" t="s">
        <v>343</v>
      </c>
      <c r="D271" s="12" t="s">
        <v>344</v>
      </c>
      <c r="E271" s="12" t="s">
        <v>345</v>
      </c>
      <c r="F271" s="12"/>
      <c r="G271" s="12"/>
      <c r="H271" s="12">
        <v>0.23</v>
      </c>
      <c r="I271" s="12">
        <v>23.77</v>
      </c>
      <c r="J271" s="12">
        <v>0.13</v>
      </c>
      <c r="K271" s="12">
        <v>0.1</v>
      </c>
      <c r="L271" s="12">
        <v>0.49</v>
      </c>
      <c r="M271" s="12">
        <v>8</v>
      </c>
      <c r="N271" s="12">
        <v>0</v>
      </c>
      <c r="O271" s="12">
        <v>0</v>
      </c>
      <c r="P271" s="12">
        <v>0</v>
      </c>
      <c r="Q271" s="12">
        <v>0</v>
      </c>
      <c r="R271" s="12">
        <v>0</v>
      </c>
      <c r="S271" s="12">
        <v>0</v>
      </c>
      <c r="T271" s="12">
        <v>0</v>
      </c>
      <c r="U271">
        <f t="shared" si="23"/>
        <v>3937.8700000000008</v>
      </c>
      <c r="V271">
        <f t="shared" si="20"/>
        <v>38141.779999999992</v>
      </c>
      <c r="W271">
        <f t="shared" si="22"/>
        <v>1314.2600000000002</v>
      </c>
      <c r="X271">
        <f t="shared" si="24"/>
        <v>271</v>
      </c>
      <c r="Y271">
        <f t="shared" si="21"/>
        <v>1</v>
      </c>
    </row>
    <row r="272" spans="1:25" ht="17.399999999999999" x14ac:dyDescent="0.3">
      <c r="A272" s="11">
        <v>45263</v>
      </c>
      <c r="B272" s="12">
        <v>251199</v>
      </c>
      <c r="C272" s="12" t="s">
        <v>343</v>
      </c>
      <c r="D272" s="12" t="s">
        <v>344</v>
      </c>
      <c r="E272" s="12" t="s">
        <v>345</v>
      </c>
      <c r="F272" s="12"/>
      <c r="G272" s="12"/>
      <c r="H272" s="12">
        <v>0</v>
      </c>
      <c r="I272" s="12">
        <v>24</v>
      </c>
      <c r="J272" s="12">
        <v>0</v>
      </c>
      <c r="K272" s="12">
        <v>0</v>
      </c>
      <c r="L272" s="12">
        <v>0</v>
      </c>
      <c r="M272" s="12">
        <v>0</v>
      </c>
      <c r="N272" s="12">
        <v>0</v>
      </c>
      <c r="O272" s="12">
        <v>0</v>
      </c>
      <c r="P272" s="12">
        <v>0</v>
      </c>
      <c r="Q272" s="12">
        <v>0</v>
      </c>
      <c r="R272" s="12">
        <v>0</v>
      </c>
      <c r="S272" s="12">
        <v>0</v>
      </c>
      <c r="T272" s="12">
        <v>0</v>
      </c>
      <c r="U272">
        <f t="shared" si="23"/>
        <v>3937.8700000000008</v>
      </c>
      <c r="V272">
        <f t="shared" si="20"/>
        <v>38142.009999999995</v>
      </c>
      <c r="W272">
        <f t="shared" si="22"/>
        <v>1292.7100000000003</v>
      </c>
      <c r="X272">
        <f t="shared" si="24"/>
        <v>272</v>
      </c>
      <c r="Y272">
        <f t="shared" si="21"/>
        <v>1</v>
      </c>
    </row>
    <row r="273" spans="1:25" ht="17.399999999999999" x14ac:dyDescent="0.3">
      <c r="A273" s="11">
        <v>45264</v>
      </c>
      <c r="B273" s="12">
        <v>251199</v>
      </c>
      <c r="C273" s="12" t="s">
        <v>343</v>
      </c>
      <c r="D273" s="12" t="s">
        <v>344</v>
      </c>
      <c r="E273" s="12" t="s">
        <v>345</v>
      </c>
      <c r="F273" s="12"/>
      <c r="G273" s="12"/>
      <c r="H273" s="12">
        <v>4.25</v>
      </c>
      <c r="I273" s="12">
        <v>19.75</v>
      </c>
      <c r="J273" s="12">
        <v>3.93</v>
      </c>
      <c r="K273" s="12">
        <v>0.32</v>
      </c>
      <c r="L273" s="12">
        <v>11.79</v>
      </c>
      <c r="M273" s="12">
        <v>4</v>
      </c>
      <c r="N273" s="12">
        <v>0</v>
      </c>
      <c r="O273" s="12">
        <v>8</v>
      </c>
      <c r="P273" s="12">
        <v>0</v>
      </c>
      <c r="Q273" s="12">
        <v>0</v>
      </c>
      <c r="R273" s="12">
        <v>2</v>
      </c>
      <c r="S273" s="12">
        <v>8</v>
      </c>
      <c r="T273" s="12">
        <v>0</v>
      </c>
      <c r="U273">
        <f t="shared" si="23"/>
        <v>3942.1200000000008</v>
      </c>
      <c r="V273">
        <f t="shared" si="20"/>
        <v>38142.009999999995</v>
      </c>
      <c r="W273">
        <f t="shared" si="22"/>
        <v>1272.0300000000002</v>
      </c>
      <c r="X273">
        <f t="shared" si="24"/>
        <v>273</v>
      </c>
      <c r="Y273">
        <f t="shared" si="21"/>
        <v>1</v>
      </c>
    </row>
    <row r="274" spans="1:25" ht="17.399999999999999" x14ac:dyDescent="0.3">
      <c r="A274" s="11">
        <v>45265</v>
      </c>
      <c r="B274" s="12">
        <v>251199</v>
      </c>
      <c r="C274" s="12" t="s">
        <v>343</v>
      </c>
      <c r="D274" s="12" t="s">
        <v>344</v>
      </c>
      <c r="E274" s="12" t="s">
        <v>345</v>
      </c>
      <c r="F274" s="12"/>
      <c r="G274" s="12"/>
      <c r="H274" s="12">
        <v>12.15</v>
      </c>
      <c r="I274" s="12">
        <v>11.85</v>
      </c>
      <c r="J274" s="12">
        <v>11.02</v>
      </c>
      <c r="K274" s="12">
        <v>1.1299999999999999</v>
      </c>
      <c r="L274" s="12">
        <v>25.61</v>
      </c>
      <c r="M274" s="12">
        <v>4</v>
      </c>
      <c r="N274" s="12">
        <v>0</v>
      </c>
      <c r="O274" s="12">
        <v>14</v>
      </c>
      <c r="P274" s="12">
        <v>0</v>
      </c>
      <c r="Q274" s="12">
        <v>1</v>
      </c>
      <c r="R274" s="12">
        <v>3</v>
      </c>
      <c r="S274" s="12">
        <v>14</v>
      </c>
      <c r="T274" s="12">
        <v>0</v>
      </c>
      <c r="U274">
        <f t="shared" si="23"/>
        <v>3954.2700000000009</v>
      </c>
      <c r="V274">
        <f t="shared" si="20"/>
        <v>38146.259999999995</v>
      </c>
      <c r="W274">
        <f t="shared" si="22"/>
        <v>1250.2600000000002</v>
      </c>
      <c r="X274">
        <f t="shared" si="24"/>
        <v>274</v>
      </c>
      <c r="Y274">
        <f t="shared" si="21"/>
        <v>1</v>
      </c>
    </row>
    <row r="275" spans="1:25" ht="17.399999999999999" x14ac:dyDescent="0.3">
      <c r="A275" s="11">
        <v>45266</v>
      </c>
      <c r="B275" s="12">
        <v>251199</v>
      </c>
      <c r="C275" s="12" t="s">
        <v>343</v>
      </c>
      <c r="D275" s="12" t="s">
        <v>344</v>
      </c>
      <c r="E275" s="12" t="s">
        <v>345</v>
      </c>
      <c r="F275" s="12"/>
      <c r="G275" s="12"/>
      <c r="H275" s="12">
        <v>15.63</v>
      </c>
      <c r="I275" s="12">
        <v>8.3699999999999992</v>
      </c>
      <c r="J275" s="12">
        <v>15.63</v>
      </c>
      <c r="K275" s="12">
        <v>0</v>
      </c>
      <c r="L275" s="12">
        <v>36.29</v>
      </c>
      <c r="M275" s="12">
        <v>5</v>
      </c>
      <c r="N275" s="12">
        <v>0</v>
      </c>
      <c r="O275" s="12">
        <v>27</v>
      </c>
      <c r="P275" s="12">
        <v>0</v>
      </c>
      <c r="Q275" s="12">
        <v>0</v>
      </c>
      <c r="R275" s="12">
        <v>0</v>
      </c>
      <c r="S275" s="12">
        <v>29</v>
      </c>
      <c r="T275" s="12">
        <v>0</v>
      </c>
      <c r="U275">
        <f t="shared" si="23"/>
        <v>3969.900000000001</v>
      </c>
      <c r="V275">
        <f t="shared" si="20"/>
        <v>38158.409999999996</v>
      </c>
      <c r="W275">
        <f t="shared" si="22"/>
        <v>1229.3300000000002</v>
      </c>
      <c r="X275">
        <f t="shared" si="24"/>
        <v>275</v>
      </c>
      <c r="Y275">
        <f t="shared" si="21"/>
        <v>1</v>
      </c>
    </row>
    <row r="276" spans="1:25" ht="17.399999999999999" x14ac:dyDescent="0.3">
      <c r="A276" s="11">
        <v>45267</v>
      </c>
      <c r="B276" s="12">
        <v>251199</v>
      </c>
      <c r="C276" s="12" t="s">
        <v>343</v>
      </c>
      <c r="D276" s="12" t="s">
        <v>344</v>
      </c>
      <c r="E276" s="12" t="s">
        <v>345</v>
      </c>
      <c r="F276" s="12"/>
      <c r="G276" s="12"/>
      <c r="H276" s="12">
        <v>2.9</v>
      </c>
      <c r="I276" s="12">
        <v>21.1</v>
      </c>
      <c r="J276" s="12">
        <v>2.9</v>
      </c>
      <c r="K276" s="12">
        <v>0</v>
      </c>
      <c r="L276" s="12">
        <v>5.54</v>
      </c>
      <c r="M276" s="12">
        <v>4</v>
      </c>
      <c r="N276" s="12">
        <v>0</v>
      </c>
      <c r="O276" s="12">
        <v>11</v>
      </c>
      <c r="P276" s="12">
        <v>0</v>
      </c>
      <c r="Q276" s="12">
        <v>0</v>
      </c>
      <c r="R276" s="12">
        <v>0</v>
      </c>
      <c r="S276" s="12">
        <v>12</v>
      </c>
      <c r="T276" s="12">
        <v>0</v>
      </c>
      <c r="U276">
        <f t="shared" si="23"/>
        <v>3972.8000000000011</v>
      </c>
      <c r="V276">
        <f t="shared" si="20"/>
        <v>38174.039999999994</v>
      </c>
      <c r="W276">
        <f t="shared" si="22"/>
        <v>1209.4100000000001</v>
      </c>
      <c r="X276">
        <f t="shared" si="24"/>
        <v>276</v>
      </c>
      <c r="Y276">
        <f t="shared" si="21"/>
        <v>1</v>
      </c>
    </row>
    <row r="277" spans="1:25" ht="17.399999999999999" x14ac:dyDescent="0.3">
      <c r="A277" s="11">
        <v>45268</v>
      </c>
      <c r="B277" s="12">
        <v>251199</v>
      </c>
      <c r="C277" s="12" t="s">
        <v>343</v>
      </c>
      <c r="D277" s="12" t="s">
        <v>344</v>
      </c>
      <c r="E277" s="12" t="s">
        <v>345</v>
      </c>
      <c r="F277" s="12"/>
      <c r="G277" s="12"/>
      <c r="H277" s="12">
        <v>1.08</v>
      </c>
      <c r="I277" s="12">
        <v>22.92</v>
      </c>
      <c r="J277" s="12">
        <v>1.08</v>
      </c>
      <c r="K277" s="12">
        <v>0</v>
      </c>
      <c r="L277" s="12">
        <v>2.0699999999999998</v>
      </c>
      <c r="M277" s="12">
        <v>3</v>
      </c>
      <c r="N277" s="12">
        <v>0</v>
      </c>
      <c r="O277" s="12">
        <v>0</v>
      </c>
      <c r="P277" s="12">
        <v>0</v>
      </c>
      <c r="Q277" s="12">
        <v>0</v>
      </c>
      <c r="R277" s="12">
        <v>0</v>
      </c>
      <c r="S277" s="12">
        <v>0</v>
      </c>
      <c r="T277" s="12">
        <v>0</v>
      </c>
      <c r="U277">
        <f t="shared" si="23"/>
        <v>3973.880000000001</v>
      </c>
      <c r="V277">
        <f t="shared" si="20"/>
        <v>38176.939999999995</v>
      </c>
      <c r="W277">
        <f t="shared" si="22"/>
        <v>1201.6300000000001</v>
      </c>
      <c r="X277">
        <f t="shared" si="24"/>
        <v>277</v>
      </c>
      <c r="Y277">
        <f t="shared" si="21"/>
        <v>1</v>
      </c>
    </row>
    <row r="278" spans="1:25" ht="17.399999999999999" x14ac:dyDescent="0.3">
      <c r="A278" s="11">
        <v>45269</v>
      </c>
      <c r="B278" s="12">
        <v>251199</v>
      </c>
      <c r="C278" s="12" t="s">
        <v>343</v>
      </c>
      <c r="D278" s="12" t="s">
        <v>344</v>
      </c>
      <c r="E278" s="12" t="s">
        <v>345</v>
      </c>
      <c r="F278" s="12"/>
      <c r="G278" s="12"/>
      <c r="H278" s="12">
        <v>18.13</v>
      </c>
      <c r="I278" s="12">
        <v>5.87</v>
      </c>
      <c r="J278" s="12">
        <v>18.13</v>
      </c>
      <c r="K278" s="12">
        <v>0</v>
      </c>
      <c r="L278" s="12">
        <v>61.09</v>
      </c>
      <c r="M278" s="12">
        <v>5</v>
      </c>
      <c r="N278" s="12">
        <v>0</v>
      </c>
      <c r="O278" s="12">
        <v>111</v>
      </c>
      <c r="P278" s="12">
        <v>7</v>
      </c>
      <c r="Q278" s="12">
        <v>1</v>
      </c>
      <c r="R278" s="12">
        <v>0</v>
      </c>
      <c r="S278" s="12">
        <v>135</v>
      </c>
      <c r="T278" s="12">
        <v>0</v>
      </c>
      <c r="U278">
        <f t="shared" si="23"/>
        <v>3992.0100000000011</v>
      </c>
      <c r="V278">
        <f t="shared" si="20"/>
        <v>38178.019999999997</v>
      </c>
      <c r="W278">
        <f t="shared" si="22"/>
        <v>1180.68</v>
      </c>
      <c r="X278">
        <f t="shared" si="24"/>
        <v>278</v>
      </c>
      <c r="Y278">
        <f t="shared" si="21"/>
        <v>1</v>
      </c>
    </row>
    <row r="279" spans="1:25" ht="17.399999999999999" x14ac:dyDescent="0.3">
      <c r="A279" s="11">
        <v>45270</v>
      </c>
      <c r="B279" s="12">
        <v>251199</v>
      </c>
      <c r="C279" s="12" t="s">
        <v>343</v>
      </c>
      <c r="D279" s="12" t="s">
        <v>344</v>
      </c>
      <c r="E279" s="12" t="s">
        <v>345</v>
      </c>
      <c r="F279" s="12"/>
      <c r="G279" s="12"/>
      <c r="H279" s="12">
        <v>5.18</v>
      </c>
      <c r="I279" s="12">
        <v>18.82</v>
      </c>
      <c r="J279" s="12">
        <v>5.18</v>
      </c>
      <c r="K279" s="12">
        <v>0</v>
      </c>
      <c r="L279" s="12">
        <v>11.96</v>
      </c>
      <c r="M279" s="12">
        <v>4</v>
      </c>
      <c r="N279" s="12">
        <v>0</v>
      </c>
      <c r="O279" s="12">
        <v>7</v>
      </c>
      <c r="P279" s="12">
        <v>1</v>
      </c>
      <c r="Q279" s="12">
        <v>0</v>
      </c>
      <c r="R279" s="12">
        <v>0</v>
      </c>
      <c r="S279" s="12">
        <v>9</v>
      </c>
      <c r="T279" s="12">
        <v>0</v>
      </c>
      <c r="U279">
        <f t="shared" si="23"/>
        <v>3997.190000000001</v>
      </c>
      <c r="V279">
        <f t="shared" si="20"/>
        <v>38196.149999999994</v>
      </c>
      <c r="W279">
        <f t="shared" si="22"/>
        <v>1174.51</v>
      </c>
      <c r="X279">
        <f t="shared" si="24"/>
        <v>279</v>
      </c>
      <c r="Y279">
        <f t="shared" si="21"/>
        <v>1</v>
      </c>
    </row>
    <row r="280" spans="1:25" ht="17.399999999999999" x14ac:dyDescent="0.3">
      <c r="A280" s="11">
        <v>45271</v>
      </c>
      <c r="B280" s="12">
        <v>251199</v>
      </c>
      <c r="C280" s="12" t="s">
        <v>343</v>
      </c>
      <c r="D280" s="12" t="s">
        <v>344</v>
      </c>
      <c r="E280" s="12" t="s">
        <v>345</v>
      </c>
      <c r="F280" s="12"/>
      <c r="G280" s="12"/>
      <c r="H280" s="12">
        <v>8.82</v>
      </c>
      <c r="I280" s="12">
        <v>15.18</v>
      </c>
      <c r="J280" s="12">
        <v>8.82</v>
      </c>
      <c r="K280" s="12">
        <v>0</v>
      </c>
      <c r="L280" s="12">
        <v>17.43</v>
      </c>
      <c r="M280" s="12">
        <v>3</v>
      </c>
      <c r="N280" s="12">
        <v>0</v>
      </c>
      <c r="O280" s="12">
        <v>9</v>
      </c>
      <c r="P280" s="12">
        <v>0</v>
      </c>
      <c r="Q280" s="12">
        <v>0</v>
      </c>
      <c r="R280" s="12">
        <v>2</v>
      </c>
      <c r="S280" s="12">
        <v>9</v>
      </c>
      <c r="T280" s="12">
        <v>0</v>
      </c>
      <c r="U280">
        <f t="shared" si="23"/>
        <v>4006.0100000000011</v>
      </c>
      <c r="V280">
        <f t="shared" si="20"/>
        <v>38201.329999999994</v>
      </c>
      <c r="W280">
        <f t="shared" si="22"/>
        <v>1174.51</v>
      </c>
      <c r="X280">
        <f t="shared" si="24"/>
        <v>280</v>
      </c>
      <c r="Y280">
        <f t="shared" si="21"/>
        <v>1</v>
      </c>
    </row>
    <row r="281" spans="1:25" ht="17.399999999999999" x14ac:dyDescent="0.3">
      <c r="A281" s="11">
        <v>45272</v>
      </c>
      <c r="B281" s="12">
        <v>251199</v>
      </c>
      <c r="C281" s="12" t="s">
        <v>343</v>
      </c>
      <c r="D281" s="12" t="s">
        <v>344</v>
      </c>
      <c r="E281" s="12" t="s">
        <v>345</v>
      </c>
      <c r="F281" s="12"/>
      <c r="G281" s="12"/>
      <c r="H281" s="12">
        <v>10.52</v>
      </c>
      <c r="I281" s="12">
        <v>13.48</v>
      </c>
      <c r="J281" s="12">
        <v>10.52</v>
      </c>
      <c r="K281" s="12">
        <v>0</v>
      </c>
      <c r="L281" s="12">
        <v>24.49</v>
      </c>
      <c r="M281" s="12">
        <v>4</v>
      </c>
      <c r="N281" s="12">
        <v>0</v>
      </c>
      <c r="O281" s="12">
        <v>8</v>
      </c>
      <c r="P281" s="12">
        <v>0</v>
      </c>
      <c r="Q281" s="12">
        <v>0</v>
      </c>
      <c r="R281" s="12">
        <v>1</v>
      </c>
      <c r="S281" s="12">
        <v>10</v>
      </c>
      <c r="T281" s="12">
        <v>0</v>
      </c>
      <c r="U281">
        <f t="shared" si="23"/>
        <v>4016.5300000000011</v>
      </c>
      <c r="V281">
        <f t="shared" si="20"/>
        <v>38210.149999999994</v>
      </c>
      <c r="W281">
        <f t="shared" si="22"/>
        <v>1174.46</v>
      </c>
      <c r="X281">
        <f t="shared" si="24"/>
        <v>281</v>
      </c>
      <c r="Y281">
        <f t="shared" si="21"/>
        <v>1</v>
      </c>
    </row>
    <row r="282" spans="1:25" ht="17.399999999999999" x14ac:dyDescent="0.3">
      <c r="A282" s="11">
        <v>45273</v>
      </c>
      <c r="B282" s="12">
        <v>251199</v>
      </c>
      <c r="C282" s="12" t="s">
        <v>343</v>
      </c>
      <c r="D282" s="12" t="s">
        <v>344</v>
      </c>
      <c r="E282" s="12" t="s">
        <v>345</v>
      </c>
      <c r="F282" s="12"/>
      <c r="G282" s="12"/>
      <c r="H282" s="12">
        <v>13.83</v>
      </c>
      <c r="I282" s="12">
        <v>10.17</v>
      </c>
      <c r="J282" s="12">
        <v>13.83</v>
      </c>
      <c r="K282" s="12">
        <v>0</v>
      </c>
      <c r="L282" s="12">
        <v>33.78</v>
      </c>
      <c r="M282" s="12">
        <v>4</v>
      </c>
      <c r="N282" s="12">
        <v>0</v>
      </c>
      <c r="O282" s="12">
        <v>40</v>
      </c>
      <c r="P282" s="12">
        <v>1</v>
      </c>
      <c r="Q282" s="12">
        <v>0</v>
      </c>
      <c r="R282" s="12">
        <v>1</v>
      </c>
      <c r="S282" s="12">
        <v>45</v>
      </c>
      <c r="T282" s="12">
        <v>0</v>
      </c>
      <c r="U282">
        <f t="shared" si="23"/>
        <v>4030.360000000001</v>
      </c>
      <c r="V282">
        <f t="shared" si="20"/>
        <v>38220.669999999991</v>
      </c>
      <c r="W282">
        <f t="shared" si="22"/>
        <v>1154.03</v>
      </c>
      <c r="X282">
        <f t="shared" si="24"/>
        <v>282</v>
      </c>
      <c r="Y282">
        <f t="shared" si="21"/>
        <v>1</v>
      </c>
    </row>
    <row r="283" spans="1:25" ht="17.399999999999999" x14ac:dyDescent="0.3">
      <c r="A283" s="11">
        <v>45274</v>
      </c>
      <c r="B283" s="12">
        <v>251199</v>
      </c>
      <c r="C283" s="12" t="s">
        <v>343</v>
      </c>
      <c r="D283" s="12" t="s">
        <v>344</v>
      </c>
      <c r="E283" s="12" t="s">
        <v>345</v>
      </c>
      <c r="F283" s="12"/>
      <c r="G283" s="12"/>
      <c r="H283" s="12">
        <v>9.8000000000000007</v>
      </c>
      <c r="I283" s="12">
        <v>14.2</v>
      </c>
      <c r="J283" s="12">
        <v>9.8000000000000007</v>
      </c>
      <c r="K283" s="12">
        <v>0</v>
      </c>
      <c r="L283" s="12">
        <v>28</v>
      </c>
      <c r="M283" s="12">
        <v>4</v>
      </c>
      <c r="N283" s="12">
        <v>0</v>
      </c>
      <c r="O283" s="12">
        <v>27</v>
      </c>
      <c r="P283" s="12">
        <v>0</v>
      </c>
      <c r="Q283" s="12">
        <v>0</v>
      </c>
      <c r="R283" s="12">
        <v>0</v>
      </c>
      <c r="S283" s="12">
        <v>31</v>
      </c>
      <c r="T283" s="12">
        <v>0</v>
      </c>
      <c r="U283">
        <f t="shared" si="23"/>
        <v>4040.1600000000012</v>
      </c>
      <c r="V283">
        <f t="shared" si="20"/>
        <v>38234.499999999993</v>
      </c>
      <c r="W283">
        <f t="shared" si="22"/>
        <v>1132.53</v>
      </c>
      <c r="X283">
        <f t="shared" si="24"/>
        <v>283</v>
      </c>
      <c r="Y283">
        <f t="shared" si="21"/>
        <v>1</v>
      </c>
    </row>
    <row r="284" spans="1:25" ht="17.399999999999999" x14ac:dyDescent="0.3">
      <c r="A284" s="11">
        <v>45275</v>
      </c>
      <c r="B284" s="12">
        <v>251199</v>
      </c>
      <c r="C284" s="12" t="s">
        <v>343</v>
      </c>
      <c r="D284" s="12" t="s">
        <v>344</v>
      </c>
      <c r="E284" s="12" t="s">
        <v>345</v>
      </c>
      <c r="F284" s="12"/>
      <c r="G284" s="12"/>
      <c r="H284" s="12">
        <v>12.18</v>
      </c>
      <c r="I284" s="12">
        <v>11.82</v>
      </c>
      <c r="J284" s="12">
        <v>12.18</v>
      </c>
      <c r="K284" s="12">
        <v>0</v>
      </c>
      <c r="L284" s="12">
        <v>34.53</v>
      </c>
      <c r="M284" s="12">
        <v>4</v>
      </c>
      <c r="N284" s="12">
        <v>0</v>
      </c>
      <c r="O284" s="12">
        <v>26</v>
      </c>
      <c r="P284" s="12">
        <v>0</v>
      </c>
      <c r="Q284" s="12">
        <v>0</v>
      </c>
      <c r="R284" s="12">
        <v>0</v>
      </c>
      <c r="S284" s="12">
        <v>30</v>
      </c>
      <c r="T284" s="12">
        <v>0</v>
      </c>
      <c r="U284">
        <f t="shared" si="23"/>
        <v>4052.3400000000011</v>
      </c>
      <c r="V284">
        <f t="shared" si="20"/>
        <v>38244.299999999996</v>
      </c>
      <c r="W284">
        <f t="shared" si="22"/>
        <v>1117.1600000000001</v>
      </c>
      <c r="X284">
        <f t="shared" si="24"/>
        <v>284</v>
      </c>
      <c r="Y284">
        <f t="shared" si="21"/>
        <v>1</v>
      </c>
    </row>
    <row r="285" spans="1:25" ht="17.399999999999999" x14ac:dyDescent="0.3">
      <c r="A285" s="11">
        <v>45276</v>
      </c>
      <c r="B285" s="12">
        <v>251199</v>
      </c>
      <c r="C285" s="12" t="s">
        <v>343</v>
      </c>
      <c r="D285" s="12" t="s">
        <v>344</v>
      </c>
      <c r="E285" s="12" t="s">
        <v>345</v>
      </c>
      <c r="F285" s="12"/>
      <c r="G285" s="12"/>
      <c r="H285" s="12">
        <v>17.25</v>
      </c>
      <c r="I285" s="12">
        <v>6.75</v>
      </c>
      <c r="J285" s="12">
        <v>17.25</v>
      </c>
      <c r="K285" s="12">
        <v>0</v>
      </c>
      <c r="L285" s="12">
        <v>42.33</v>
      </c>
      <c r="M285" s="12">
        <v>4</v>
      </c>
      <c r="N285" s="12">
        <v>0</v>
      </c>
      <c r="O285" s="12">
        <v>16</v>
      </c>
      <c r="P285" s="12">
        <v>0</v>
      </c>
      <c r="Q285" s="12">
        <v>0</v>
      </c>
      <c r="R285" s="12">
        <v>0</v>
      </c>
      <c r="S285" s="12">
        <v>20</v>
      </c>
      <c r="T285" s="12">
        <v>0</v>
      </c>
      <c r="U285">
        <f t="shared" si="23"/>
        <v>4069.5900000000011</v>
      </c>
      <c r="V285">
        <f t="shared" si="20"/>
        <v>38256.479999999996</v>
      </c>
      <c r="W285">
        <f t="shared" si="22"/>
        <v>1098.8800000000001</v>
      </c>
      <c r="X285">
        <f t="shared" si="24"/>
        <v>285</v>
      </c>
      <c r="Y285">
        <f t="shared" si="21"/>
        <v>1</v>
      </c>
    </row>
    <row r="286" spans="1:25" ht="17.399999999999999" x14ac:dyDescent="0.3">
      <c r="A286" s="11">
        <v>45277</v>
      </c>
      <c r="B286" s="12">
        <v>251199</v>
      </c>
      <c r="C286" s="12" t="s">
        <v>343</v>
      </c>
      <c r="D286" s="12" t="s">
        <v>344</v>
      </c>
      <c r="E286" s="12" t="s">
        <v>345</v>
      </c>
      <c r="F286" s="12"/>
      <c r="G286" s="12"/>
      <c r="H286" s="12">
        <v>19.399999999999999</v>
      </c>
      <c r="I286" s="12">
        <v>4.5999999999999996</v>
      </c>
      <c r="J286" s="12">
        <v>19.399999999999999</v>
      </c>
      <c r="K286" s="12">
        <v>0</v>
      </c>
      <c r="L286" s="12">
        <v>69.849999999999994</v>
      </c>
      <c r="M286" s="12">
        <v>5</v>
      </c>
      <c r="N286" s="12">
        <v>0</v>
      </c>
      <c r="O286" s="12">
        <v>129</v>
      </c>
      <c r="P286" s="12">
        <v>0</v>
      </c>
      <c r="Q286" s="12">
        <v>0</v>
      </c>
      <c r="R286" s="12">
        <v>0</v>
      </c>
      <c r="S286" s="12">
        <v>154</v>
      </c>
      <c r="T286" s="12">
        <v>0</v>
      </c>
      <c r="U286">
        <f t="shared" si="23"/>
        <v>4088.9900000000011</v>
      </c>
      <c r="V286">
        <f t="shared" si="20"/>
        <v>38273.729999999996</v>
      </c>
      <c r="W286">
        <f t="shared" si="22"/>
        <v>1078</v>
      </c>
      <c r="X286">
        <f t="shared" si="24"/>
        <v>286</v>
      </c>
      <c r="Y286">
        <f t="shared" si="21"/>
        <v>1</v>
      </c>
    </row>
    <row r="287" spans="1:25" ht="17.399999999999999" x14ac:dyDescent="0.3">
      <c r="A287" s="11">
        <v>45278</v>
      </c>
      <c r="B287" s="12">
        <v>251199</v>
      </c>
      <c r="C287" s="12" t="s">
        <v>343</v>
      </c>
      <c r="D287" s="12" t="s">
        <v>344</v>
      </c>
      <c r="E287" s="12" t="s">
        <v>345</v>
      </c>
      <c r="F287" s="12"/>
      <c r="G287" s="12"/>
      <c r="H287" s="12">
        <v>20.53</v>
      </c>
      <c r="I287" s="12">
        <v>3.47</v>
      </c>
      <c r="J287" s="12">
        <v>20.53</v>
      </c>
      <c r="K287" s="12">
        <v>0</v>
      </c>
      <c r="L287" s="12">
        <v>71.849999999999994</v>
      </c>
      <c r="M287" s="12">
        <v>5</v>
      </c>
      <c r="N287" s="12">
        <v>0</v>
      </c>
      <c r="O287" s="12">
        <v>148</v>
      </c>
      <c r="P287" s="12">
        <v>2</v>
      </c>
      <c r="Q287" s="12">
        <v>0</v>
      </c>
      <c r="R287" s="12">
        <v>0</v>
      </c>
      <c r="S287" s="12">
        <v>170</v>
      </c>
      <c r="T287" s="12">
        <v>0</v>
      </c>
      <c r="U287">
        <f t="shared" si="23"/>
        <v>4109.5200000000013</v>
      </c>
      <c r="V287">
        <f t="shared" si="20"/>
        <v>38293.129999999997</v>
      </c>
      <c r="W287">
        <f t="shared" si="22"/>
        <v>1059.47</v>
      </c>
      <c r="X287">
        <f t="shared" si="24"/>
        <v>287</v>
      </c>
      <c r="Y287">
        <f t="shared" si="21"/>
        <v>1</v>
      </c>
    </row>
    <row r="288" spans="1:25" ht="17.399999999999999" x14ac:dyDescent="0.3">
      <c r="A288" s="11">
        <v>45279</v>
      </c>
      <c r="B288" s="12">
        <v>251199</v>
      </c>
      <c r="C288" s="12" t="s">
        <v>343</v>
      </c>
      <c r="D288" s="12" t="s">
        <v>344</v>
      </c>
      <c r="E288" s="12" t="s">
        <v>345</v>
      </c>
      <c r="F288" s="12"/>
      <c r="G288" s="12"/>
      <c r="H288" s="12">
        <v>19.87</v>
      </c>
      <c r="I288" s="12">
        <v>4.13</v>
      </c>
      <c r="J288" s="12">
        <v>19.87</v>
      </c>
      <c r="K288" s="12">
        <v>0</v>
      </c>
      <c r="L288" s="12">
        <v>56.5</v>
      </c>
      <c r="M288" s="12">
        <v>4</v>
      </c>
      <c r="N288" s="12">
        <v>0</v>
      </c>
      <c r="O288" s="12">
        <v>42</v>
      </c>
      <c r="P288" s="12">
        <v>0</v>
      </c>
      <c r="Q288" s="12">
        <v>0</v>
      </c>
      <c r="R288" s="12">
        <v>0</v>
      </c>
      <c r="S288" s="12">
        <v>49</v>
      </c>
      <c r="T288" s="12">
        <v>0</v>
      </c>
      <c r="U288">
        <f t="shared" si="23"/>
        <v>4129.3900000000012</v>
      </c>
      <c r="V288">
        <f t="shared" si="20"/>
        <v>38313.659999999996</v>
      </c>
      <c r="W288">
        <f t="shared" si="22"/>
        <v>1038.4000000000001</v>
      </c>
      <c r="X288">
        <f t="shared" si="24"/>
        <v>288</v>
      </c>
      <c r="Y288">
        <f t="shared" si="21"/>
        <v>1</v>
      </c>
    </row>
    <row r="289" spans="1:25" ht="17.399999999999999" x14ac:dyDescent="0.3">
      <c r="A289" s="11">
        <v>45280</v>
      </c>
      <c r="B289" s="12">
        <v>251199</v>
      </c>
      <c r="C289" s="12" t="s">
        <v>343</v>
      </c>
      <c r="D289" s="12" t="s">
        <v>344</v>
      </c>
      <c r="E289" s="12" t="s">
        <v>345</v>
      </c>
      <c r="F289" s="12"/>
      <c r="G289" s="12"/>
      <c r="H289" s="12">
        <v>11.13</v>
      </c>
      <c r="I289" s="12">
        <v>12.87</v>
      </c>
      <c r="J289" s="12">
        <v>11.13</v>
      </c>
      <c r="K289" s="12">
        <v>0</v>
      </c>
      <c r="L289" s="12">
        <v>32.5</v>
      </c>
      <c r="M289" s="12">
        <v>4</v>
      </c>
      <c r="N289" s="12">
        <v>0</v>
      </c>
      <c r="O289" s="12">
        <v>31</v>
      </c>
      <c r="P289" s="12">
        <v>0</v>
      </c>
      <c r="Q289" s="12">
        <v>0</v>
      </c>
      <c r="R289" s="12">
        <v>0</v>
      </c>
      <c r="S289" s="12">
        <v>34</v>
      </c>
      <c r="T289" s="12">
        <v>0</v>
      </c>
      <c r="U289">
        <f t="shared" si="23"/>
        <v>4140.5200000000013</v>
      </c>
      <c r="V289">
        <f t="shared" si="20"/>
        <v>38333.53</v>
      </c>
      <c r="W289">
        <f t="shared" si="22"/>
        <v>1019.8800000000001</v>
      </c>
      <c r="X289">
        <f t="shared" si="24"/>
        <v>289</v>
      </c>
      <c r="Y289">
        <f t="shared" si="21"/>
        <v>1</v>
      </c>
    </row>
    <row r="290" spans="1:25" ht="17.399999999999999" x14ac:dyDescent="0.3">
      <c r="A290" s="11">
        <v>45281</v>
      </c>
      <c r="B290" s="12">
        <v>251199</v>
      </c>
      <c r="C290" s="12" t="s">
        <v>343</v>
      </c>
      <c r="D290" s="12" t="s">
        <v>344</v>
      </c>
      <c r="E290" s="12" t="s">
        <v>345</v>
      </c>
      <c r="F290" s="12"/>
      <c r="G290" s="12"/>
      <c r="H290" s="12">
        <v>10.68</v>
      </c>
      <c r="I290" s="12">
        <v>13.32</v>
      </c>
      <c r="J290" s="12">
        <v>10.68</v>
      </c>
      <c r="K290" s="12">
        <v>0</v>
      </c>
      <c r="L290" s="12">
        <v>30.5</v>
      </c>
      <c r="M290" s="12">
        <v>4</v>
      </c>
      <c r="N290" s="12">
        <v>0</v>
      </c>
      <c r="O290" s="12">
        <v>30</v>
      </c>
      <c r="P290" s="12">
        <v>1</v>
      </c>
      <c r="Q290" s="12">
        <v>1</v>
      </c>
      <c r="R290" s="12">
        <v>0</v>
      </c>
      <c r="S290" s="12">
        <v>35</v>
      </c>
      <c r="T290" s="12">
        <v>0</v>
      </c>
      <c r="U290">
        <f t="shared" si="23"/>
        <v>4151.2000000000016</v>
      </c>
      <c r="V290">
        <f t="shared" si="20"/>
        <v>38344.659999999996</v>
      </c>
      <c r="W290">
        <f t="shared" si="22"/>
        <v>1007.0300000000001</v>
      </c>
      <c r="X290">
        <f t="shared" si="24"/>
        <v>290</v>
      </c>
      <c r="Y290">
        <f t="shared" si="21"/>
        <v>1</v>
      </c>
    </row>
    <row r="291" spans="1:25" ht="17.399999999999999" x14ac:dyDescent="0.3">
      <c r="A291" s="11">
        <v>45282</v>
      </c>
      <c r="B291" s="12">
        <v>251199</v>
      </c>
      <c r="C291" s="12" t="s">
        <v>343</v>
      </c>
      <c r="D291" s="12" t="s">
        <v>344</v>
      </c>
      <c r="E291" s="12" t="s">
        <v>345</v>
      </c>
      <c r="F291" s="12"/>
      <c r="G291" s="12"/>
      <c r="H291" s="12">
        <v>9.8699999999999992</v>
      </c>
      <c r="I291" s="12">
        <v>14.13</v>
      </c>
      <c r="J291" s="12">
        <v>9.8699999999999992</v>
      </c>
      <c r="K291" s="12">
        <v>0</v>
      </c>
      <c r="L291" s="12">
        <v>25.57</v>
      </c>
      <c r="M291" s="12">
        <v>4</v>
      </c>
      <c r="N291" s="12">
        <v>0</v>
      </c>
      <c r="O291" s="12">
        <v>9</v>
      </c>
      <c r="P291" s="12">
        <v>0</v>
      </c>
      <c r="Q291" s="12">
        <v>0</v>
      </c>
      <c r="R291" s="12">
        <v>0</v>
      </c>
      <c r="S291" s="12">
        <v>10</v>
      </c>
      <c r="T291" s="12">
        <v>0</v>
      </c>
      <c r="U291">
        <f t="shared" si="23"/>
        <v>4161.0700000000015</v>
      </c>
      <c r="V291">
        <f t="shared" si="20"/>
        <v>38355.339999999997</v>
      </c>
      <c r="W291">
        <f t="shared" si="22"/>
        <v>986.95</v>
      </c>
      <c r="X291">
        <f t="shared" si="24"/>
        <v>291</v>
      </c>
      <c r="Y291">
        <f t="shared" si="21"/>
        <v>1</v>
      </c>
    </row>
    <row r="292" spans="1:25" ht="17.399999999999999" x14ac:dyDescent="0.3">
      <c r="A292" s="11">
        <v>45283</v>
      </c>
      <c r="B292" s="12">
        <v>251199</v>
      </c>
      <c r="C292" s="12" t="s">
        <v>343</v>
      </c>
      <c r="D292" s="12" t="s">
        <v>344</v>
      </c>
      <c r="E292" s="12" t="s">
        <v>345</v>
      </c>
      <c r="F292" s="12"/>
      <c r="G292" s="12"/>
      <c r="H292" s="12">
        <v>16.07</v>
      </c>
      <c r="I292" s="12">
        <v>7.93</v>
      </c>
      <c r="J292" s="12">
        <v>16.07</v>
      </c>
      <c r="K292" s="12">
        <v>0</v>
      </c>
      <c r="L292" s="12">
        <v>42.37</v>
      </c>
      <c r="M292" s="12">
        <v>4</v>
      </c>
      <c r="N292" s="12">
        <v>0</v>
      </c>
      <c r="O292" s="12">
        <v>28</v>
      </c>
      <c r="P292" s="12">
        <v>1</v>
      </c>
      <c r="Q292" s="12">
        <v>0</v>
      </c>
      <c r="R292" s="12">
        <v>0</v>
      </c>
      <c r="S292" s="12">
        <v>33</v>
      </c>
      <c r="T292" s="12">
        <v>0</v>
      </c>
      <c r="U292">
        <f t="shared" si="23"/>
        <v>4177.1400000000012</v>
      </c>
      <c r="V292">
        <f t="shared" si="20"/>
        <v>38365.21</v>
      </c>
      <c r="W292">
        <f t="shared" si="22"/>
        <v>970.67000000000007</v>
      </c>
      <c r="X292">
        <f t="shared" si="24"/>
        <v>292</v>
      </c>
      <c r="Y292">
        <f t="shared" si="21"/>
        <v>1</v>
      </c>
    </row>
    <row r="293" spans="1:25" ht="17.399999999999999" x14ac:dyDescent="0.3">
      <c r="A293" s="11">
        <v>45284</v>
      </c>
      <c r="B293" s="12">
        <v>251199</v>
      </c>
      <c r="C293" s="12" t="s">
        <v>343</v>
      </c>
      <c r="D293" s="12" t="s">
        <v>344</v>
      </c>
      <c r="E293" s="12" t="s">
        <v>345</v>
      </c>
      <c r="F293" s="12"/>
      <c r="G293" s="12"/>
      <c r="H293" s="12">
        <v>9.43</v>
      </c>
      <c r="I293" s="12">
        <v>14.57</v>
      </c>
      <c r="J293" s="12">
        <v>8.9</v>
      </c>
      <c r="K293" s="12">
        <v>0.53</v>
      </c>
      <c r="L293" s="12">
        <v>21.5</v>
      </c>
      <c r="M293" s="12">
        <v>4</v>
      </c>
      <c r="N293" s="12">
        <v>0</v>
      </c>
      <c r="O293" s="12">
        <v>21</v>
      </c>
      <c r="P293" s="12">
        <v>0</v>
      </c>
      <c r="Q293" s="12">
        <v>0</v>
      </c>
      <c r="R293" s="12">
        <v>3</v>
      </c>
      <c r="S293" s="12">
        <v>25</v>
      </c>
      <c r="T293" s="12">
        <v>0</v>
      </c>
      <c r="U293">
        <f t="shared" si="23"/>
        <v>4186.5700000000015</v>
      </c>
      <c r="V293">
        <f t="shared" si="20"/>
        <v>38381.279999999999</v>
      </c>
      <c r="W293">
        <f t="shared" si="22"/>
        <v>949.55000000000007</v>
      </c>
      <c r="X293">
        <f t="shared" si="24"/>
        <v>293</v>
      </c>
      <c r="Y293">
        <f t="shared" si="21"/>
        <v>1</v>
      </c>
    </row>
    <row r="294" spans="1:25" ht="17.399999999999999" x14ac:dyDescent="0.3">
      <c r="A294" s="11">
        <v>45285</v>
      </c>
      <c r="B294" s="12">
        <v>251199</v>
      </c>
      <c r="C294" s="12" t="s">
        <v>343</v>
      </c>
      <c r="D294" s="12" t="s">
        <v>344</v>
      </c>
      <c r="E294" s="12" t="s">
        <v>345</v>
      </c>
      <c r="F294" s="12"/>
      <c r="G294" s="12"/>
      <c r="H294" s="12">
        <v>0</v>
      </c>
      <c r="I294" s="12">
        <v>24</v>
      </c>
      <c r="J294" s="12">
        <v>0</v>
      </c>
      <c r="K294" s="12">
        <v>0</v>
      </c>
      <c r="L294" s="12">
        <v>0</v>
      </c>
      <c r="M294" s="12">
        <v>0</v>
      </c>
      <c r="N294" s="12">
        <v>0</v>
      </c>
      <c r="O294" s="12">
        <v>0</v>
      </c>
      <c r="P294" s="12">
        <v>0</v>
      </c>
      <c r="Q294" s="12">
        <v>0</v>
      </c>
      <c r="R294" s="12">
        <v>0</v>
      </c>
      <c r="S294" s="12">
        <v>0</v>
      </c>
      <c r="T294" s="12">
        <v>0</v>
      </c>
      <c r="U294">
        <f t="shared" si="23"/>
        <v>4186.5700000000015</v>
      </c>
      <c r="V294">
        <f>V295-H294</f>
        <v>38390.71</v>
      </c>
      <c r="W294">
        <f t="shared" si="22"/>
        <v>928.1</v>
      </c>
      <c r="X294">
        <f t="shared" si="24"/>
        <v>294</v>
      </c>
      <c r="Y294">
        <f t="shared" si="21"/>
        <v>1</v>
      </c>
    </row>
    <row r="295" spans="1:25" ht="17.399999999999999" x14ac:dyDescent="0.3">
      <c r="A295" s="11">
        <v>45286</v>
      </c>
      <c r="B295" s="12">
        <v>251199</v>
      </c>
      <c r="C295" s="12" t="s">
        <v>343</v>
      </c>
      <c r="D295" s="12" t="s">
        <v>344</v>
      </c>
      <c r="E295" s="12" t="s">
        <v>345</v>
      </c>
      <c r="F295" s="12"/>
      <c r="G295" s="12"/>
      <c r="H295" s="12">
        <v>0.03</v>
      </c>
      <c r="I295" s="12">
        <v>23.97</v>
      </c>
      <c r="J295" s="12">
        <v>0</v>
      </c>
      <c r="K295" s="12">
        <v>0.03</v>
      </c>
      <c r="L295" s="12">
        <v>0</v>
      </c>
      <c r="M295" s="12">
        <v>0</v>
      </c>
      <c r="N295" s="12">
        <v>0</v>
      </c>
      <c r="O295" s="12">
        <v>0</v>
      </c>
      <c r="P295" s="12">
        <v>0</v>
      </c>
      <c r="Q295" s="12">
        <v>0</v>
      </c>
      <c r="R295" s="12">
        <v>0</v>
      </c>
      <c r="S295" s="12">
        <v>0</v>
      </c>
      <c r="T295" s="12">
        <v>0</v>
      </c>
      <c r="U295">
        <f t="shared" si="23"/>
        <v>4186.6000000000013</v>
      </c>
      <c r="V295" s="37">
        <f>V296-((A296-A295)*12)</f>
        <v>38390.71</v>
      </c>
      <c r="W295">
        <f t="shared" si="22"/>
        <v>911.32</v>
      </c>
      <c r="X295">
        <f t="shared" si="24"/>
        <v>295</v>
      </c>
      <c r="Y295">
        <f t="shared" si="21"/>
        <v>1</v>
      </c>
    </row>
    <row r="296" spans="1:25" ht="17.399999999999999" x14ac:dyDescent="0.3">
      <c r="A296" s="11">
        <v>45475</v>
      </c>
      <c r="B296" s="12">
        <v>251199</v>
      </c>
      <c r="C296" s="12" t="s">
        <v>343</v>
      </c>
      <c r="D296" s="12" t="s">
        <v>344</v>
      </c>
      <c r="E296" s="12" t="s">
        <v>345</v>
      </c>
      <c r="F296" s="12"/>
      <c r="G296" s="12"/>
      <c r="H296" s="12">
        <v>0</v>
      </c>
      <c r="I296" s="12">
        <v>24</v>
      </c>
      <c r="J296" s="12">
        <v>0</v>
      </c>
      <c r="K296" s="12">
        <v>0</v>
      </c>
      <c r="L296" s="12">
        <v>0</v>
      </c>
      <c r="M296" s="12">
        <v>0</v>
      </c>
      <c r="N296" s="12">
        <v>0</v>
      </c>
      <c r="O296" s="12">
        <v>0</v>
      </c>
      <c r="P296" s="12">
        <v>0</v>
      </c>
      <c r="Q296" s="12">
        <v>0</v>
      </c>
      <c r="R296" s="12">
        <v>0</v>
      </c>
      <c r="S296" s="12">
        <v>0</v>
      </c>
      <c r="T296" s="12">
        <v>0</v>
      </c>
      <c r="U296">
        <f t="shared" si="23"/>
        <v>4186.6000000000013</v>
      </c>
      <c r="V296" s="23">
        <f>'Listado Equipos'!$B$11-W296</f>
        <v>40658.71</v>
      </c>
      <c r="W296">
        <f t="shared" si="22"/>
        <v>891.29000000000008</v>
      </c>
      <c r="X296">
        <f t="shared" si="24"/>
        <v>296</v>
      </c>
      <c r="Y296">
        <f t="shared" si="21"/>
        <v>189</v>
      </c>
    </row>
    <row r="297" spans="1:25" ht="17.399999999999999" x14ac:dyDescent="0.3">
      <c r="A297" s="11">
        <v>45479</v>
      </c>
      <c r="B297" s="12">
        <v>251199</v>
      </c>
      <c r="C297" s="12" t="s">
        <v>343</v>
      </c>
      <c r="D297" s="12" t="s">
        <v>344</v>
      </c>
      <c r="E297" s="12" t="s">
        <v>345</v>
      </c>
      <c r="F297" s="12"/>
      <c r="G297" s="12"/>
      <c r="H297" s="12">
        <v>2.08</v>
      </c>
      <c r="I297" s="12">
        <v>21.92</v>
      </c>
      <c r="J297" s="12">
        <v>2.08</v>
      </c>
      <c r="K297" s="12">
        <v>0</v>
      </c>
      <c r="L297" s="12">
        <v>3.5</v>
      </c>
      <c r="M297" s="12">
        <v>4</v>
      </c>
      <c r="N297" s="12">
        <v>0</v>
      </c>
      <c r="O297" s="12">
        <v>6</v>
      </c>
      <c r="P297" s="12">
        <v>0</v>
      </c>
      <c r="Q297" s="12">
        <v>0</v>
      </c>
      <c r="R297" s="12">
        <v>2</v>
      </c>
      <c r="S297" s="12">
        <v>7</v>
      </c>
      <c r="T297" s="12">
        <v>0</v>
      </c>
      <c r="U297">
        <f t="shared" si="23"/>
        <v>4188.6800000000012</v>
      </c>
      <c r="V297" s="23">
        <f>'Listado Equipos'!$B$11-W297</f>
        <v>40679.660000000003</v>
      </c>
      <c r="W297">
        <f t="shared" si="22"/>
        <v>870.34</v>
      </c>
      <c r="X297">
        <f t="shared" si="24"/>
        <v>297</v>
      </c>
      <c r="Y297">
        <f t="shared" si="21"/>
        <v>4</v>
      </c>
    </row>
    <row r="298" spans="1:25" ht="17.399999999999999" x14ac:dyDescent="0.3">
      <c r="A298" s="11">
        <v>45480</v>
      </c>
      <c r="B298" s="12">
        <v>251199</v>
      </c>
      <c r="C298" s="12" t="s">
        <v>343</v>
      </c>
      <c r="D298" s="12" t="s">
        <v>344</v>
      </c>
      <c r="E298" s="12" t="s">
        <v>345</v>
      </c>
      <c r="F298" s="12"/>
      <c r="G298" s="12"/>
      <c r="H298" s="12">
        <v>0</v>
      </c>
      <c r="I298" s="12">
        <v>24</v>
      </c>
      <c r="J298" s="12">
        <v>0</v>
      </c>
      <c r="K298" s="12">
        <v>0</v>
      </c>
      <c r="L298" s="12">
        <v>0</v>
      </c>
      <c r="M298" s="12">
        <v>0</v>
      </c>
      <c r="N298" s="12">
        <v>0</v>
      </c>
      <c r="O298" s="12">
        <v>0</v>
      </c>
      <c r="P298" s="12">
        <v>0</v>
      </c>
      <c r="Q298" s="12">
        <v>0</v>
      </c>
      <c r="R298" s="12">
        <v>0</v>
      </c>
      <c r="S298" s="12">
        <v>0</v>
      </c>
      <c r="T298" s="12">
        <v>0</v>
      </c>
      <c r="U298">
        <f t="shared" si="23"/>
        <v>4188.6800000000012</v>
      </c>
      <c r="V298" s="23">
        <f>'Listado Equipos'!$B$11-W298</f>
        <v>40696.129999999997</v>
      </c>
      <c r="W298">
        <f t="shared" si="22"/>
        <v>853.87</v>
      </c>
      <c r="X298">
        <f t="shared" si="24"/>
        <v>298</v>
      </c>
      <c r="Y298">
        <f t="shared" si="21"/>
        <v>1</v>
      </c>
    </row>
    <row r="299" spans="1:25" ht="17.399999999999999" x14ac:dyDescent="0.3">
      <c r="A299" s="11">
        <v>45481</v>
      </c>
      <c r="B299" s="12">
        <v>251199</v>
      </c>
      <c r="C299" s="12" t="s">
        <v>343</v>
      </c>
      <c r="D299" s="12" t="s">
        <v>344</v>
      </c>
      <c r="E299" s="12" t="s">
        <v>345</v>
      </c>
      <c r="F299" s="12"/>
      <c r="G299" s="12"/>
      <c r="H299" s="12">
        <v>0.18</v>
      </c>
      <c r="I299" s="12">
        <v>23.82</v>
      </c>
      <c r="J299" s="12">
        <v>0.17</v>
      </c>
      <c r="K299" s="12">
        <v>0.02</v>
      </c>
      <c r="L299" s="12">
        <v>0.03</v>
      </c>
      <c r="M299" s="12">
        <v>0</v>
      </c>
      <c r="N299" s="12">
        <v>0</v>
      </c>
      <c r="O299" s="12">
        <v>0</v>
      </c>
      <c r="P299" s="12">
        <v>0</v>
      </c>
      <c r="Q299" s="12">
        <v>0</v>
      </c>
      <c r="R299" s="12">
        <v>0</v>
      </c>
      <c r="S299" s="12">
        <v>0</v>
      </c>
      <c r="T299" s="12">
        <v>0</v>
      </c>
      <c r="U299">
        <f t="shared" si="23"/>
        <v>4188.8600000000015</v>
      </c>
      <c r="V299" s="23">
        <f>'Listado Equipos'!$B$11-W299</f>
        <v>40716.1</v>
      </c>
      <c r="W299">
        <f t="shared" si="22"/>
        <v>833.9</v>
      </c>
      <c r="X299">
        <f t="shared" si="24"/>
        <v>299</v>
      </c>
      <c r="Y299">
        <f t="shared" si="21"/>
        <v>1</v>
      </c>
    </row>
    <row r="300" spans="1:25" ht="17.399999999999999" x14ac:dyDescent="0.3">
      <c r="A300" s="11">
        <v>45482</v>
      </c>
      <c r="B300" s="12">
        <v>251199</v>
      </c>
      <c r="C300" s="12" t="s">
        <v>343</v>
      </c>
      <c r="D300" s="12" t="s">
        <v>344</v>
      </c>
      <c r="E300" s="12" t="s">
        <v>345</v>
      </c>
      <c r="F300" s="12"/>
      <c r="G300" s="12"/>
      <c r="H300" s="12">
        <v>10.88</v>
      </c>
      <c r="I300" s="12">
        <v>13.12</v>
      </c>
      <c r="J300" s="12">
        <v>10.4</v>
      </c>
      <c r="K300" s="12">
        <v>0.48</v>
      </c>
      <c r="L300" s="12">
        <v>26.93</v>
      </c>
      <c r="M300" s="12">
        <v>5</v>
      </c>
      <c r="N300" s="12">
        <v>0</v>
      </c>
      <c r="O300" s="12">
        <v>11</v>
      </c>
      <c r="P300" s="12">
        <v>1</v>
      </c>
      <c r="Q300" s="12">
        <v>0</v>
      </c>
      <c r="R300" s="12">
        <v>0</v>
      </c>
      <c r="S300" s="12">
        <v>13</v>
      </c>
      <c r="T300" s="12">
        <v>0</v>
      </c>
      <c r="U300">
        <f t="shared" si="23"/>
        <v>4199.7400000000016</v>
      </c>
      <c r="V300" s="23">
        <f>'Listado Equipos'!$B$11-W300</f>
        <v>40736.879999999997</v>
      </c>
      <c r="W300">
        <f t="shared" si="22"/>
        <v>813.12</v>
      </c>
      <c r="X300">
        <f t="shared" si="24"/>
        <v>300</v>
      </c>
      <c r="Y300">
        <f t="shared" si="21"/>
        <v>1</v>
      </c>
    </row>
    <row r="301" spans="1:25" ht="17.399999999999999" x14ac:dyDescent="0.3">
      <c r="A301" s="11">
        <v>45483</v>
      </c>
      <c r="B301" s="12">
        <v>251199</v>
      </c>
      <c r="C301" s="12" t="s">
        <v>343</v>
      </c>
      <c r="D301" s="12" t="s">
        <v>344</v>
      </c>
      <c r="E301" s="12" t="s">
        <v>345</v>
      </c>
      <c r="F301" s="12"/>
      <c r="G301" s="12"/>
      <c r="H301" s="12">
        <v>11.18</v>
      </c>
      <c r="I301" s="12">
        <v>12.82</v>
      </c>
      <c r="J301" s="12">
        <v>10.58</v>
      </c>
      <c r="K301" s="12">
        <v>0.6</v>
      </c>
      <c r="L301" s="12">
        <v>34.03</v>
      </c>
      <c r="M301" s="12">
        <v>4</v>
      </c>
      <c r="N301" s="12">
        <v>0</v>
      </c>
      <c r="O301" s="12">
        <v>38</v>
      </c>
      <c r="P301" s="12">
        <v>1</v>
      </c>
      <c r="Q301" s="12">
        <v>0</v>
      </c>
      <c r="R301" s="12">
        <v>3</v>
      </c>
      <c r="S301" s="12">
        <v>41</v>
      </c>
      <c r="T301" s="12">
        <v>0</v>
      </c>
      <c r="U301">
        <f t="shared" si="23"/>
        <v>4210.9200000000019</v>
      </c>
      <c r="V301" s="23">
        <f>'Listado Equipos'!$B$11-W301</f>
        <v>40759.25</v>
      </c>
      <c r="W301">
        <f t="shared" si="22"/>
        <v>790.75</v>
      </c>
      <c r="X301">
        <f t="shared" si="24"/>
        <v>301</v>
      </c>
      <c r="Y301">
        <f t="shared" si="21"/>
        <v>1</v>
      </c>
    </row>
    <row r="302" spans="1:25" ht="17.399999999999999" x14ac:dyDescent="0.3">
      <c r="A302" s="11">
        <v>45484</v>
      </c>
      <c r="B302" s="12">
        <v>251199</v>
      </c>
      <c r="C302" s="12" t="s">
        <v>343</v>
      </c>
      <c r="D302" s="12" t="s">
        <v>344</v>
      </c>
      <c r="E302" s="12" t="s">
        <v>345</v>
      </c>
      <c r="F302" s="12"/>
      <c r="G302" s="12"/>
      <c r="H302" s="12">
        <v>16.8</v>
      </c>
      <c r="I302" s="12">
        <v>7.2</v>
      </c>
      <c r="J302" s="12">
        <v>15.83</v>
      </c>
      <c r="K302" s="12">
        <v>0.97</v>
      </c>
      <c r="L302" s="12">
        <v>63.03</v>
      </c>
      <c r="M302" s="12">
        <v>5</v>
      </c>
      <c r="N302" s="12">
        <v>0</v>
      </c>
      <c r="O302" s="12">
        <v>168</v>
      </c>
      <c r="P302" s="12">
        <v>7</v>
      </c>
      <c r="Q302" s="12">
        <v>1</v>
      </c>
      <c r="R302" s="12">
        <v>4</v>
      </c>
      <c r="S302" s="12">
        <v>188</v>
      </c>
      <c r="T302" s="12">
        <v>0</v>
      </c>
      <c r="U302">
        <f t="shared" si="23"/>
        <v>4227.7200000000021</v>
      </c>
      <c r="V302" s="23">
        <f>'Listado Equipos'!$B$11-W302</f>
        <v>40781.57</v>
      </c>
      <c r="W302">
        <f t="shared" si="22"/>
        <v>768.43</v>
      </c>
      <c r="X302">
        <f t="shared" si="24"/>
        <v>302</v>
      </c>
      <c r="Y302">
        <f t="shared" si="21"/>
        <v>1</v>
      </c>
    </row>
    <row r="303" spans="1:25" ht="17.399999999999999" x14ac:dyDescent="0.3">
      <c r="A303" s="11">
        <v>45485</v>
      </c>
      <c r="B303" s="12">
        <v>251199</v>
      </c>
      <c r="C303" s="12" t="s">
        <v>343</v>
      </c>
      <c r="D303" s="12" t="s">
        <v>344</v>
      </c>
      <c r="E303" s="12" t="s">
        <v>345</v>
      </c>
      <c r="F303" s="12"/>
      <c r="G303" s="12"/>
      <c r="H303" s="12">
        <v>11.48</v>
      </c>
      <c r="I303" s="12">
        <v>12.52</v>
      </c>
      <c r="J303" s="12">
        <v>10.87</v>
      </c>
      <c r="K303" s="12">
        <v>0.62</v>
      </c>
      <c r="L303" s="12">
        <v>38.31</v>
      </c>
      <c r="M303" s="12">
        <v>4</v>
      </c>
      <c r="N303" s="12">
        <v>0</v>
      </c>
      <c r="O303" s="12">
        <v>51</v>
      </c>
      <c r="P303" s="12">
        <v>1</v>
      </c>
      <c r="Q303" s="12">
        <v>0</v>
      </c>
      <c r="R303" s="12">
        <v>4</v>
      </c>
      <c r="S303" s="12">
        <v>58</v>
      </c>
      <c r="T303" s="12">
        <v>0</v>
      </c>
      <c r="U303">
        <f t="shared" si="23"/>
        <v>4239.2000000000016</v>
      </c>
      <c r="V303" s="23">
        <f>'Listado Equipos'!$B$11-W303</f>
        <v>40794.769999999997</v>
      </c>
      <c r="W303">
        <f t="shared" si="22"/>
        <v>755.2299999999999</v>
      </c>
      <c r="X303">
        <f t="shared" si="24"/>
        <v>303</v>
      </c>
      <c r="Y303">
        <f t="shared" si="21"/>
        <v>1</v>
      </c>
    </row>
    <row r="304" spans="1:25" ht="17.399999999999999" x14ac:dyDescent="0.3">
      <c r="A304" s="11">
        <v>45486</v>
      </c>
      <c r="B304" s="12">
        <v>251199</v>
      </c>
      <c r="C304" s="12" t="s">
        <v>343</v>
      </c>
      <c r="D304" s="12" t="s">
        <v>344</v>
      </c>
      <c r="E304" s="12" t="s">
        <v>345</v>
      </c>
      <c r="F304" s="12"/>
      <c r="G304" s="12"/>
      <c r="H304" s="12">
        <v>12.22</v>
      </c>
      <c r="I304" s="12">
        <v>11.78</v>
      </c>
      <c r="J304" s="12">
        <v>10.82</v>
      </c>
      <c r="K304" s="12">
        <v>1.4</v>
      </c>
      <c r="L304" s="12">
        <v>35.26</v>
      </c>
      <c r="M304" s="12">
        <v>4</v>
      </c>
      <c r="N304" s="12">
        <v>0</v>
      </c>
      <c r="O304" s="12">
        <v>39</v>
      </c>
      <c r="P304" s="12">
        <v>5</v>
      </c>
      <c r="Q304" s="12">
        <v>0</v>
      </c>
      <c r="R304" s="12">
        <v>8</v>
      </c>
      <c r="S304" s="12">
        <v>42</v>
      </c>
      <c r="T304" s="12">
        <v>0</v>
      </c>
      <c r="U304">
        <f t="shared" si="23"/>
        <v>4251.4200000000019</v>
      </c>
      <c r="V304" s="23">
        <f>'Listado Equipos'!$B$11-W304</f>
        <v>40794.769999999997</v>
      </c>
      <c r="W304">
        <f t="shared" si="22"/>
        <v>755.2299999999999</v>
      </c>
      <c r="X304">
        <f t="shared" si="24"/>
        <v>304</v>
      </c>
      <c r="Y304">
        <f t="shared" si="21"/>
        <v>1</v>
      </c>
    </row>
    <row r="305" spans="1:25" ht="17.399999999999999" x14ac:dyDescent="0.3">
      <c r="A305" s="11">
        <v>45487</v>
      </c>
      <c r="B305" s="12">
        <v>251199</v>
      </c>
      <c r="C305" s="12" t="s">
        <v>343</v>
      </c>
      <c r="D305" s="12" t="s">
        <v>344</v>
      </c>
      <c r="E305" s="12" t="s">
        <v>345</v>
      </c>
      <c r="F305" s="12"/>
      <c r="G305" s="12"/>
      <c r="H305" s="12">
        <v>7.62</v>
      </c>
      <c r="I305" s="12">
        <v>16.38</v>
      </c>
      <c r="J305" s="12">
        <v>6.73</v>
      </c>
      <c r="K305" s="12">
        <v>0.88</v>
      </c>
      <c r="L305" s="12">
        <v>25.22</v>
      </c>
      <c r="M305" s="12">
        <v>5</v>
      </c>
      <c r="N305" s="12">
        <v>0</v>
      </c>
      <c r="O305" s="12">
        <v>49</v>
      </c>
      <c r="P305" s="12">
        <v>0</v>
      </c>
      <c r="Q305" s="12">
        <v>0</v>
      </c>
      <c r="R305" s="12">
        <v>6</v>
      </c>
      <c r="S305" s="12">
        <v>67</v>
      </c>
      <c r="T305" s="12">
        <v>0</v>
      </c>
      <c r="U305">
        <f t="shared" si="23"/>
        <v>4259.0400000000018</v>
      </c>
      <c r="V305" s="23">
        <f>'Listado Equipos'!$B$11-W305</f>
        <v>40794.99</v>
      </c>
      <c r="W305">
        <f t="shared" si="22"/>
        <v>755.00999999999988</v>
      </c>
      <c r="X305">
        <f t="shared" si="24"/>
        <v>305</v>
      </c>
      <c r="Y305">
        <f t="shared" si="21"/>
        <v>1</v>
      </c>
    </row>
    <row r="306" spans="1:25" ht="17.399999999999999" x14ac:dyDescent="0.3">
      <c r="A306" s="11">
        <v>45488</v>
      </c>
      <c r="B306" s="12">
        <v>251199</v>
      </c>
      <c r="C306" s="12" t="s">
        <v>343</v>
      </c>
      <c r="D306" s="12" t="s">
        <v>344</v>
      </c>
      <c r="E306" s="12" t="s">
        <v>345</v>
      </c>
      <c r="F306" s="12"/>
      <c r="G306" s="12"/>
      <c r="H306" s="12">
        <v>9.0299999999999994</v>
      </c>
      <c r="I306" s="12">
        <v>14.97</v>
      </c>
      <c r="J306" s="12">
        <v>8.75</v>
      </c>
      <c r="K306" s="12">
        <v>0.28000000000000003</v>
      </c>
      <c r="L306" s="12">
        <v>30.76</v>
      </c>
      <c r="M306" s="12">
        <v>4</v>
      </c>
      <c r="N306" s="12">
        <v>0</v>
      </c>
      <c r="O306" s="12">
        <v>25</v>
      </c>
      <c r="P306" s="12">
        <v>0</v>
      </c>
      <c r="Q306" s="12">
        <v>0</v>
      </c>
      <c r="R306" s="12">
        <v>0</v>
      </c>
      <c r="S306" s="12">
        <v>30</v>
      </c>
      <c r="T306" s="12">
        <v>0</v>
      </c>
      <c r="U306">
        <f t="shared" si="23"/>
        <v>4268.0700000000015</v>
      </c>
      <c r="V306" s="23">
        <f>'Listado Equipos'!$B$11-W306</f>
        <v>40807.29</v>
      </c>
      <c r="W306">
        <f t="shared" si="22"/>
        <v>742.70999999999992</v>
      </c>
      <c r="X306">
        <f t="shared" si="24"/>
        <v>306</v>
      </c>
      <c r="Y306">
        <f t="shared" si="21"/>
        <v>1</v>
      </c>
    </row>
    <row r="307" spans="1:25" ht="17.399999999999999" x14ac:dyDescent="0.3">
      <c r="A307" s="11">
        <v>45489</v>
      </c>
      <c r="B307" s="12">
        <v>251199</v>
      </c>
      <c r="C307" s="12" t="s">
        <v>343</v>
      </c>
      <c r="D307" s="12" t="s">
        <v>344</v>
      </c>
      <c r="E307" s="12" t="s">
        <v>345</v>
      </c>
      <c r="F307" s="12"/>
      <c r="G307" s="12"/>
      <c r="H307" s="12">
        <v>14.22</v>
      </c>
      <c r="I307" s="12">
        <v>9.7799999999999994</v>
      </c>
      <c r="J307" s="12">
        <v>13.48</v>
      </c>
      <c r="K307" s="12">
        <v>0.73</v>
      </c>
      <c r="L307" s="12">
        <v>43.35</v>
      </c>
      <c r="M307" s="12">
        <v>4</v>
      </c>
      <c r="N307" s="12">
        <v>0</v>
      </c>
      <c r="O307" s="12">
        <v>24</v>
      </c>
      <c r="P307" s="12">
        <v>0</v>
      </c>
      <c r="Q307" s="12">
        <v>0</v>
      </c>
      <c r="R307" s="12">
        <v>1</v>
      </c>
      <c r="S307" s="12">
        <v>26</v>
      </c>
      <c r="T307" s="12">
        <v>0</v>
      </c>
      <c r="U307">
        <f t="shared" si="23"/>
        <v>4282.2900000000018</v>
      </c>
      <c r="V307" s="23">
        <f>'Listado Equipos'!$B$11-W307</f>
        <v>40824.589999999997</v>
      </c>
      <c r="W307">
        <f t="shared" si="22"/>
        <v>725.41</v>
      </c>
      <c r="X307">
        <f t="shared" si="24"/>
        <v>307</v>
      </c>
      <c r="Y307">
        <f t="shared" si="21"/>
        <v>1</v>
      </c>
    </row>
    <row r="308" spans="1:25" ht="17.399999999999999" x14ac:dyDescent="0.3">
      <c r="A308" s="11">
        <v>45490</v>
      </c>
      <c r="B308" s="12">
        <v>251199</v>
      </c>
      <c r="C308" s="12" t="s">
        <v>343</v>
      </c>
      <c r="D308" s="12" t="s">
        <v>344</v>
      </c>
      <c r="E308" s="12" t="s">
        <v>345</v>
      </c>
      <c r="F308" s="12"/>
      <c r="G308" s="12"/>
      <c r="H308" s="12">
        <v>17.670000000000002</v>
      </c>
      <c r="I308" s="12">
        <v>6.33</v>
      </c>
      <c r="J308" s="12">
        <v>16.23</v>
      </c>
      <c r="K308" s="12">
        <v>1.43</v>
      </c>
      <c r="L308" s="12">
        <v>63</v>
      </c>
      <c r="M308" s="12">
        <v>5</v>
      </c>
      <c r="N308" s="12">
        <v>0</v>
      </c>
      <c r="O308" s="12">
        <v>96</v>
      </c>
      <c r="P308" s="12">
        <v>4</v>
      </c>
      <c r="Q308" s="12">
        <v>0</v>
      </c>
      <c r="R308" s="12">
        <v>6</v>
      </c>
      <c r="S308" s="12">
        <v>112</v>
      </c>
      <c r="T308" s="12">
        <v>0</v>
      </c>
      <c r="U308">
        <f t="shared" si="23"/>
        <v>4299.9600000000019</v>
      </c>
      <c r="V308" s="23">
        <f>'Listado Equipos'!$B$11-W308</f>
        <v>40841.589999999997</v>
      </c>
      <c r="W308">
        <f t="shared" si="22"/>
        <v>708.41</v>
      </c>
      <c r="X308">
        <f t="shared" si="24"/>
        <v>308</v>
      </c>
      <c r="Y308">
        <f t="shared" si="21"/>
        <v>1</v>
      </c>
    </row>
    <row r="309" spans="1:25" ht="17.399999999999999" x14ac:dyDescent="0.3">
      <c r="A309" s="11">
        <v>45491</v>
      </c>
      <c r="B309" s="12">
        <v>251199</v>
      </c>
      <c r="C309" s="12" t="s">
        <v>343</v>
      </c>
      <c r="D309" s="12" t="s">
        <v>344</v>
      </c>
      <c r="E309" s="12" t="s">
        <v>345</v>
      </c>
      <c r="F309" s="12"/>
      <c r="G309" s="12"/>
      <c r="H309" s="12">
        <v>16.2</v>
      </c>
      <c r="I309" s="12">
        <v>7.8</v>
      </c>
      <c r="J309" s="12">
        <v>15.65</v>
      </c>
      <c r="K309" s="12">
        <v>0.55000000000000004</v>
      </c>
      <c r="L309" s="12">
        <v>58.7</v>
      </c>
      <c r="M309" s="12">
        <v>4</v>
      </c>
      <c r="N309" s="12">
        <v>0</v>
      </c>
      <c r="O309" s="12">
        <v>89</v>
      </c>
      <c r="P309" s="12">
        <v>10</v>
      </c>
      <c r="Q309" s="12">
        <v>0</v>
      </c>
      <c r="R309" s="12">
        <v>1</v>
      </c>
      <c r="S309" s="12">
        <v>106</v>
      </c>
      <c r="T309" s="12">
        <v>0</v>
      </c>
      <c r="U309">
        <f t="shared" si="23"/>
        <v>4316.1600000000017</v>
      </c>
      <c r="V309" s="23">
        <f>'Listado Equipos'!$B$11-W309</f>
        <v>40861.839999999997</v>
      </c>
      <c r="W309">
        <f t="shared" si="22"/>
        <v>688.16</v>
      </c>
      <c r="X309">
        <f t="shared" si="24"/>
        <v>309</v>
      </c>
      <c r="Y309">
        <f t="shared" si="21"/>
        <v>1</v>
      </c>
    </row>
    <row r="310" spans="1:25" ht="17.399999999999999" x14ac:dyDescent="0.3">
      <c r="A310" s="11">
        <v>45492</v>
      </c>
      <c r="B310" s="12">
        <v>251199</v>
      </c>
      <c r="C310" s="12" t="s">
        <v>343</v>
      </c>
      <c r="D310" s="12" t="s">
        <v>344</v>
      </c>
      <c r="E310" s="12" t="s">
        <v>345</v>
      </c>
      <c r="F310" s="12"/>
      <c r="G310" s="12"/>
      <c r="H310" s="12">
        <v>13.9</v>
      </c>
      <c r="I310" s="12">
        <v>10.1</v>
      </c>
      <c r="J310" s="12">
        <v>13.75</v>
      </c>
      <c r="K310" s="12">
        <v>0.15</v>
      </c>
      <c r="L310" s="12">
        <v>51.23</v>
      </c>
      <c r="M310" s="12">
        <v>4</v>
      </c>
      <c r="N310" s="12">
        <v>0</v>
      </c>
      <c r="O310" s="12">
        <v>68</v>
      </c>
      <c r="P310" s="12">
        <v>3</v>
      </c>
      <c r="Q310" s="12">
        <v>0</v>
      </c>
      <c r="R310" s="12">
        <v>0</v>
      </c>
      <c r="S310" s="12">
        <v>75</v>
      </c>
      <c r="T310" s="12">
        <v>0</v>
      </c>
      <c r="U310">
        <f t="shared" si="23"/>
        <v>4330.0600000000013</v>
      </c>
      <c r="V310" s="23">
        <f>'Listado Equipos'!$B$11-W310</f>
        <v>40881.21</v>
      </c>
      <c r="W310">
        <f t="shared" si="22"/>
        <v>668.79</v>
      </c>
      <c r="X310">
        <f t="shared" si="24"/>
        <v>310</v>
      </c>
      <c r="Y310">
        <f t="shared" si="21"/>
        <v>1</v>
      </c>
    </row>
    <row r="311" spans="1:25" ht="17.399999999999999" x14ac:dyDescent="0.3">
      <c r="A311" s="11">
        <v>45493</v>
      </c>
      <c r="B311" s="12">
        <v>251199</v>
      </c>
      <c r="C311" s="12" t="s">
        <v>343</v>
      </c>
      <c r="D311" s="12" t="s">
        <v>344</v>
      </c>
      <c r="E311" s="12" t="s">
        <v>345</v>
      </c>
      <c r="F311" s="12"/>
      <c r="G311" s="12"/>
      <c r="H311" s="12">
        <v>12.78</v>
      </c>
      <c r="I311" s="12">
        <v>11.22</v>
      </c>
      <c r="J311" s="12">
        <v>12.7</v>
      </c>
      <c r="K311" s="12">
        <v>0.08</v>
      </c>
      <c r="L311" s="12">
        <v>38.03</v>
      </c>
      <c r="M311" s="12">
        <v>4</v>
      </c>
      <c r="N311" s="12">
        <v>0</v>
      </c>
      <c r="O311" s="12">
        <v>21</v>
      </c>
      <c r="P311" s="12">
        <v>2</v>
      </c>
      <c r="Q311" s="12">
        <v>0</v>
      </c>
      <c r="R311" s="12">
        <v>1</v>
      </c>
      <c r="S311" s="12">
        <v>21</v>
      </c>
      <c r="T311" s="12">
        <v>0</v>
      </c>
      <c r="U311">
        <f t="shared" si="23"/>
        <v>4342.8400000000011</v>
      </c>
      <c r="V311" s="23">
        <f>'Listado Equipos'!$B$11-W311</f>
        <v>40900.94</v>
      </c>
      <c r="W311">
        <f t="shared" si="22"/>
        <v>649.05999999999995</v>
      </c>
      <c r="X311">
        <f t="shared" si="24"/>
        <v>311</v>
      </c>
      <c r="Y311">
        <f t="shared" si="21"/>
        <v>1</v>
      </c>
    </row>
    <row r="312" spans="1:25" ht="17.399999999999999" x14ac:dyDescent="0.3">
      <c r="A312" s="11">
        <v>45494</v>
      </c>
      <c r="B312" s="12">
        <v>251199</v>
      </c>
      <c r="C312" s="12" t="s">
        <v>343</v>
      </c>
      <c r="D312" s="12" t="s">
        <v>344</v>
      </c>
      <c r="E312" s="12" t="s">
        <v>345</v>
      </c>
      <c r="F312" s="12"/>
      <c r="G312" s="12"/>
      <c r="H312" s="12">
        <v>6.87</v>
      </c>
      <c r="I312" s="12">
        <v>17.13</v>
      </c>
      <c r="J312" s="12">
        <v>6.4</v>
      </c>
      <c r="K312" s="12">
        <v>0.47</v>
      </c>
      <c r="L312" s="12">
        <v>24.26</v>
      </c>
      <c r="M312" s="12">
        <v>4</v>
      </c>
      <c r="N312" s="12">
        <v>0</v>
      </c>
      <c r="O312" s="12">
        <v>21</v>
      </c>
      <c r="P312" s="12">
        <v>1</v>
      </c>
      <c r="Q312" s="12">
        <v>0</v>
      </c>
      <c r="R312" s="12">
        <v>0</v>
      </c>
      <c r="S312" s="12">
        <v>24</v>
      </c>
      <c r="T312" s="12">
        <v>0</v>
      </c>
      <c r="U312">
        <f t="shared" si="23"/>
        <v>4349.7100000000009</v>
      </c>
      <c r="V312" s="23">
        <f>'Listado Equipos'!$B$11-W312</f>
        <v>40908.01</v>
      </c>
      <c r="W312">
        <f t="shared" si="22"/>
        <v>641.9899999999999</v>
      </c>
      <c r="X312">
        <f t="shared" si="24"/>
        <v>312</v>
      </c>
      <c r="Y312">
        <f t="shared" si="21"/>
        <v>1</v>
      </c>
    </row>
    <row r="313" spans="1:25" ht="17.399999999999999" x14ac:dyDescent="0.3">
      <c r="A313" s="11">
        <v>45495</v>
      </c>
      <c r="B313" s="12">
        <v>251199</v>
      </c>
      <c r="C313" s="12" t="s">
        <v>343</v>
      </c>
      <c r="D313" s="12" t="s">
        <v>344</v>
      </c>
      <c r="E313" s="12" t="s">
        <v>345</v>
      </c>
      <c r="F313" s="12"/>
      <c r="G313" s="12"/>
      <c r="H313" s="12">
        <v>18.47</v>
      </c>
      <c r="I313" s="12">
        <v>5.53</v>
      </c>
      <c r="J313" s="12">
        <v>17.27</v>
      </c>
      <c r="K313" s="12">
        <v>1.2</v>
      </c>
      <c r="L313" s="12">
        <v>66.569999999999993</v>
      </c>
      <c r="M313" s="12">
        <v>4</v>
      </c>
      <c r="N313" s="12">
        <v>0</v>
      </c>
      <c r="O313" s="12">
        <v>34</v>
      </c>
      <c r="P313" s="12">
        <v>4</v>
      </c>
      <c r="Q313" s="12">
        <v>0</v>
      </c>
      <c r="R313" s="12">
        <v>9</v>
      </c>
      <c r="S313" s="12">
        <v>37</v>
      </c>
      <c r="T313" s="12">
        <v>2</v>
      </c>
      <c r="U313">
        <f t="shared" si="23"/>
        <v>4368.1800000000012</v>
      </c>
      <c r="V313" s="23">
        <f>'Listado Equipos'!$B$11-W313</f>
        <v>40919.39</v>
      </c>
      <c r="W313">
        <f t="shared" si="22"/>
        <v>630.6099999999999</v>
      </c>
      <c r="X313">
        <f t="shared" si="24"/>
        <v>313</v>
      </c>
      <c r="Y313">
        <f t="shared" si="21"/>
        <v>1</v>
      </c>
    </row>
    <row r="314" spans="1:25" ht="17.399999999999999" x14ac:dyDescent="0.3">
      <c r="A314" s="11">
        <v>45496</v>
      </c>
      <c r="B314" s="12">
        <v>251199</v>
      </c>
      <c r="C314" s="12" t="s">
        <v>343</v>
      </c>
      <c r="D314" s="12" t="s">
        <v>344</v>
      </c>
      <c r="E314" s="12" t="s">
        <v>345</v>
      </c>
      <c r="F314" s="12"/>
      <c r="G314" s="12"/>
      <c r="H314" s="12">
        <v>21.03</v>
      </c>
      <c r="I314" s="12">
        <v>2.97</v>
      </c>
      <c r="J314" s="12">
        <v>19.95</v>
      </c>
      <c r="K314" s="12">
        <v>1.08</v>
      </c>
      <c r="L314" s="12">
        <v>78.819999999999993</v>
      </c>
      <c r="M314" s="12">
        <v>4</v>
      </c>
      <c r="N314" s="12">
        <v>0</v>
      </c>
      <c r="O314" s="12">
        <v>80</v>
      </c>
      <c r="P314" s="12">
        <v>4</v>
      </c>
      <c r="Q314" s="12">
        <v>0</v>
      </c>
      <c r="R314" s="12">
        <v>8</v>
      </c>
      <c r="S314" s="12">
        <v>92</v>
      </c>
      <c r="T314" s="12">
        <v>1</v>
      </c>
      <c r="U314">
        <f t="shared" si="23"/>
        <v>4389.2100000000009</v>
      </c>
      <c r="V314" s="23">
        <f>'Listado Equipos'!$B$11-W314</f>
        <v>40923.99</v>
      </c>
      <c r="W314">
        <f t="shared" si="22"/>
        <v>626.00999999999988</v>
      </c>
      <c r="X314">
        <f t="shared" si="24"/>
        <v>314</v>
      </c>
      <c r="Y314">
        <f t="shared" si="21"/>
        <v>1</v>
      </c>
    </row>
    <row r="315" spans="1:25" ht="17.399999999999999" x14ac:dyDescent="0.3">
      <c r="A315" s="11">
        <v>45497</v>
      </c>
      <c r="B315" s="12">
        <v>251199</v>
      </c>
      <c r="C315" s="12" t="s">
        <v>343</v>
      </c>
      <c r="D315" s="12" t="s">
        <v>344</v>
      </c>
      <c r="E315" s="12" t="s">
        <v>345</v>
      </c>
      <c r="F315" s="12"/>
      <c r="G315" s="12"/>
      <c r="H315" s="12">
        <v>21.48</v>
      </c>
      <c r="I315" s="12">
        <v>2.52</v>
      </c>
      <c r="J315" s="12">
        <v>20.77</v>
      </c>
      <c r="K315" s="12">
        <v>0.72</v>
      </c>
      <c r="L315" s="12">
        <v>79.34</v>
      </c>
      <c r="M315" s="12">
        <v>4</v>
      </c>
      <c r="N315" s="12">
        <v>0</v>
      </c>
      <c r="O315" s="12">
        <v>100</v>
      </c>
      <c r="P315" s="12">
        <v>11</v>
      </c>
      <c r="Q315" s="12">
        <v>0</v>
      </c>
      <c r="R315" s="12">
        <v>1</v>
      </c>
      <c r="S315" s="12">
        <v>110</v>
      </c>
      <c r="T315" s="12">
        <v>0</v>
      </c>
      <c r="U315">
        <f t="shared" si="23"/>
        <v>4410.6900000000005</v>
      </c>
      <c r="V315" s="23">
        <f>'Listado Equipos'!$B$11-W315</f>
        <v>40941.440000000002</v>
      </c>
      <c r="W315">
        <f t="shared" si="22"/>
        <v>608.55999999999983</v>
      </c>
      <c r="X315">
        <f t="shared" si="24"/>
        <v>315</v>
      </c>
      <c r="Y315">
        <f t="shared" si="21"/>
        <v>1</v>
      </c>
    </row>
    <row r="316" spans="1:25" ht="17.399999999999999" x14ac:dyDescent="0.3">
      <c r="A316" s="11">
        <v>45498</v>
      </c>
      <c r="B316" s="12">
        <v>251199</v>
      </c>
      <c r="C316" s="12" t="s">
        <v>343</v>
      </c>
      <c r="D316" s="12" t="s">
        <v>344</v>
      </c>
      <c r="E316" s="12" t="s">
        <v>345</v>
      </c>
      <c r="F316" s="12"/>
      <c r="G316" s="12"/>
      <c r="H316" s="12">
        <v>7.87</v>
      </c>
      <c r="I316" s="12">
        <v>16.13</v>
      </c>
      <c r="J316" s="12">
        <v>7.12</v>
      </c>
      <c r="K316" s="12">
        <v>0.75</v>
      </c>
      <c r="L316" s="12">
        <v>23.35</v>
      </c>
      <c r="M316" s="12">
        <v>4</v>
      </c>
      <c r="N316" s="12">
        <v>0</v>
      </c>
      <c r="O316" s="12">
        <v>5</v>
      </c>
      <c r="P316" s="12">
        <v>0</v>
      </c>
      <c r="Q316" s="12">
        <v>0</v>
      </c>
      <c r="R316" s="12">
        <v>4</v>
      </c>
      <c r="S316" s="12">
        <v>7</v>
      </c>
      <c r="T316" s="12">
        <v>0</v>
      </c>
      <c r="U316">
        <f t="shared" si="23"/>
        <v>4418.5600000000004</v>
      </c>
      <c r="V316" s="23">
        <f>'Listado Equipos'!$B$11-W316</f>
        <v>40960.589999999997</v>
      </c>
      <c r="W316">
        <f t="shared" si="22"/>
        <v>589.40999999999985</v>
      </c>
      <c r="X316">
        <f t="shared" si="24"/>
        <v>316</v>
      </c>
      <c r="Y316">
        <f t="shared" si="21"/>
        <v>1</v>
      </c>
    </row>
    <row r="317" spans="1:25" ht="17.399999999999999" x14ac:dyDescent="0.3">
      <c r="A317" s="11">
        <v>45499</v>
      </c>
      <c r="B317" s="12">
        <v>251199</v>
      </c>
      <c r="C317" s="12" t="s">
        <v>343</v>
      </c>
      <c r="D317" s="12" t="s">
        <v>344</v>
      </c>
      <c r="E317" s="12" t="s">
        <v>345</v>
      </c>
      <c r="F317" s="12"/>
      <c r="G317" s="12"/>
      <c r="H317" s="12">
        <v>0.92</v>
      </c>
      <c r="I317" s="12">
        <v>23.08</v>
      </c>
      <c r="J317" s="12">
        <v>0.92</v>
      </c>
      <c r="K317" s="12">
        <v>0</v>
      </c>
      <c r="L317" s="12">
        <v>2.2400000000000002</v>
      </c>
      <c r="M317" s="12">
        <v>3</v>
      </c>
      <c r="N317" s="12">
        <v>0</v>
      </c>
      <c r="O317" s="12">
        <v>0</v>
      </c>
      <c r="P317" s="12">
        <v>0</v>
      </c>
      <c r="Q317" s="12">
        <v>0</v>
      </c>
      <c r="R317" s="12">
        <v>0</v>
      </c>
      <c r="S317" s="12">
        <v>0</v>
      </c>
      <c r="T317" s="12">
        <v>0</v>
      </c>
      <c r="U317">
        <f t="shared" si="23"/>
        <v>4419.4800000000005</v>
      </c>
      <c r="V317" s="23">
        <f>'Listado Equipos'!$B$11-W317</f>
        <v>40977.99</v>
      </c>
      <c r="W317">
        <f t="shared" si="22"/>
        <v>572.00999999999988</v>
      </c>
      <c r="X317">
        <f t="shared" si="24"/>
        <v>317</v>
      </c>
      <c r="Y317">
        <f t="shared" si="21"/>
        <v>1</v>
      </c>
    </row>
    <row r="318" spans="1:25" ht="17.399999999999999" x14ac:dyDescent="0.3">
      <c r="A318" s="11">
        <v>45500</v>
      </c>
      <c r="B318" s="12">
        <v>251199</v>
      </c>
      <c r="C318" s="12" t="s">
        <v>343</v>
      </c>
      <c r="D318" s="12" t="s">
        <v>344</v>
      </c>
      <c r="E318" s="12" t="s">
        <v>345</v>
      </c>
      <c r="F318" s="12"/>
      <c r="G318" s="12"/>
      <c r="H318" s="12">
        <v>9.82</v>
      </c>
      <c r="I318" s="12">
        <v>14.18</v>
      </c>
      <c r="J318" s="12">
        <v>9.02</v>
      </c>
      <c r="K318" s="12">
        <v>0.8</v>
      </c>
      <c r="L318" s="12">
        <v>31.8</v>
      </c>
      <c r="M318" s="12">
        <v>5</v>
      </c>
      <c r="N318" s="12">
        <v>0</v>
      </c>
      <c r="O318" s="12">
        <v>61</v>
      </c>
      <c r="P318" s="12">
        <v>0</v>
      </c>
      <c r="Q318" s="12">
        <v>0</v>
      </c>
      <c r="R318" s="12">
        <v>5</v>
      </c>
      <c r="S318" s="12">
        <v>66</v>
      </c>
      <c r="T318" s="12">
        <v>0</v>
      </c>
      <c r="U318">
        <f t="shared" si="23"/>
        <v>4429.3</v>
      </c>
      <c r="V318" s="23">
        <f>'Listado Equipos'!$B$11-W318</f>
        <v>40996.089999999997</v>
      </c>
      <c r="W318">
        <f t="shared" si="22"/>
        <v>553.90999999999985</v>
      </c>
      <c r="X318">
        <f t="shared" si="24"/>
        <v>318</v>
      </c>
      <c r="Y318">
        <f t="shared" si="21"/>
        <v>1</v>
      </c>
    </row>
    <row r="319" spans="1:25" ht="17.399999999999999" x14ac:dyDescent="0.3">
      <c r="A319" s="11">
        <v>45501</v>
      </c>
      <c r="B319" s="12">
        <v>251199</v>
      </c>
      <c r="C319" s="12" t="s">
        <v>343</v>
      </c>
      <c r="D319" s="12" t="s">
        <v>344</v>
      </c>
      <c r="E319" s="12" t="s">
        <v>345</v>
      </c>
      <c r="F319" s="12"/>
      <c r="G319" s="12"/>
      <c r="H319" s="12">
        <v>3.87</v>
      </c>
      <c r="I319" s="12">
        <v>20.13</v>
      </c>
      <c r="J319" s="12">
        <v>3.87</v>
      </c>
      <c r="K319" s="12">
        <v>0</v>
      </c>
      <c r="L319" s="12">
        <v>13.75</v>
      </c>
      <c r="M319" s="12">
        <v>4</v>
      </c>
      <c r="N319" s="12">
        <v>0</v>
      </c>
      <c r="O319" s="12">
        <v>18</v>
      </c>
      <c r="P319" s="12">
        <v>0</v>
      </c>
      <c r="Q319" s="12">
        <v>0</v>
      </c>
      <c r="R319" s="12">
        <v>0</v>
      </c>
      <c r="S319" s="12">
        <v>23</v>
      </c>
      <c r="T319" s="12">
        <v>0</v>
      </c>
      <c r="U319">
        <f t="shared" si="23"/>
        <v>4433.17</v>
      </c>
      <c r="V319" s="23">
        <f>'Listado Equipos'!$B$11-W319</f>
        <v>41013.14</v>
      </c>
      <c r="W319">
        <f t="shared" si="22"/>
        <v>536.8599999999999</v>
      </c>
      <c r="X319">
        <f t="shared" si="24"/>
        <v>319</v>
      </c>
      <c r="Y319">
        <f t="shared" si="21"/>
        <v>1</v>
      </c>
    </row>
    <row r="320" spans="1:25" ht="17.399999999999999" x14ac:dyDescent="0.3">
      <c r="A320" s="11">
        <v>45502</v>
      </c>
      <c r="B320" s="12">
        <v>251199</v>
      </c>
      <c r="C320" s="12" t="s">
        <v>343</v>
      </c>
      <c r="D320" s="12" t="s">
        <v>344</v>
      </c>
      <c r="E320" s="12" t="s">
        <v>345</v>
      </c>
      <c r="F320" s="12"/>
      <c r="G320" s="12"/>
      <c r="H320" s="12">
        <v>14.1</v>
      </c>
      <c r="I320" s="12">
        <v>9.9</v>
      </c>
      <c r="J320" s="12">
        <v>13.67</v>
      </c>
      <c r="K320" s="12">
        <v>0.43</v>
      </c>
      <c r="L320" s="12">
        <v>55.08</v>
      </c>
      <c r="M320" s="12">
        <v>5</v>
      </c>
      <c r="N320" s="12">
        <v>0</v>
      </c>
      <c r="O320" s="12">
        <v>142</v>
      </c>
      <c r="P320" s="12">
        <v>0</v>
      </c>
      <c r="Q320" s="12">
        <v>0</v>
      </c>
      <c r="R320" s="12">
        <v>2</v>
      </c>
      <c r="S320" s="12">
        <v>159</v>
      </c>
      <c r="T320" s="12">
        <v>0</v>
      </c>
      <c r="U320">
        <f t="shared" si="23"/>
        <v>4447.2700000000004</v>
      </c>
      <c r="V320" s="23">
        <f>'Listado Equipos'!$B$11-W320</f>
        <v>41030.31</v>
      </c>
      <c r="W320">
        <f t="shared" si="22"/>
        <v>519.68999999999994</v>
      </c>
      <c r="X320">
        <f t="shared" si="24"/>
        <v>320</v>
      </c>
      <c r="Y320">
        <f t="shared" si="21"/>
        <v>1</v>
      </c>
    </row>
    <row r="321" spans="1:25" ht="17.399999999999999" x14ac:dyDescent="0.3">
      <c r="A321" s="11">
        <v>45503</v>
      </c>
      <c r="B321" s="12">
        <v>251199</v>
      </c>
      <c r="C321" s="12" t="s">
        <v>343</v>
      </c>
      <c r="D321" s="12" t="s">
        <v>344</v>
      </c>
      <c r="E321" s="12" t="s">
        <v>345</v>
      </c>
      <c r="F321" s="12"/>
      <c r="G321" s="12"/>
      <c r="H321" s="12">
        <v>17.97</v>
      </c>
      <c r="I321" s="12">
        <v>6.03</v>
      </c>
      <c r="J321" s="12">
        <v>17.25</v>
      </c>
      <c r="K321" s="12">
        <v>0.72</v>
      </c>
      <c r="L321" s="12">
        <v>67.33</v>
      </c>
      <c r="M321" s="12">
        <v>5</v>
      </c>
      <c r="N321" s="12">
        <v>0</v>
      </c>
      <c r="O321" s="12">
        <v>137</v>
      </c>
      <c r="P321" s="12">
        <v>2</v>
      </c>
      <c r="Q321" s="12">
        <v>0</v>
      </c>
      <c r="R321" s="12">
        <v>2</v>
      </c>
      <c r="S321" s="12">
        <v>154</v>
      </c>
      <c r="T321" s="12">
        <v>0</v>
      </c>
      <c r="U321">
        <f t="shared" si="23"/>
        <v>4465.2400000000007</v>
      </c>
      <c r="V321" s="23">
        <f>'Listado Equipos'!$B$11-W321</f>
        <v>41049.74</v>
      </c>
      <c r="W321">
        <f t="shared" si="22"/>
        <v>500.25999999999993</v>
      </c>
      <c r="X321">
        <f t="shared" si="24"/>
        <v>321</v>
      </c>
      <c r="Y321">
        <f t="shared" si="21"/>
        <v>1</v>
      </c>
    </row>
    <row r="322" spans="1:25" ht="17.399999999999999" x14ac:dyDescent="0.3">
      <c r="A322" s="11">
        <v>45504</v>
      </c>
      <c r="B322" s="12">
        <v>251199</v>
      </c>
      <c r="C322" s="12" t="s">
        <v>343</v>
      </c>
      <c r="D322" s="12" t="s">
        <v>344</v>
      </c>
      <c r="E322" s="12" t="s">
        <v>345</v>
      </c>
      <c r="F322" s="12"/>
      <c r="G322" s="12"/>
      <c r="H322" s="12">
        <v>14.32</v>
      </c>
      <c r="I322" s="12">
        <v>9.68</v>
      </c>
      <c r="J322" s="12">
        <v>13.57</v>
      </c>
      <c r="K322" s="12">
        <v>0.75</v>
      </c>
      <c r="L322" s="12">
        <v>49.95</v>
      </c>
      <c r="M322" s="12">
        <v>5</v>
      </c>
      <c r="N322" s="12">
        <v>0</v>
      </c>
      <c r="O322" s="12">
        <v>82</v>
      </c>
      <c r="P322" s="12">
        <v>2</v>
      </c>
      <c r="Q322" s="12">
        <v>0</v>
      </c>
      <c r="R322" s="12">
        <v>5</v>
      </c>
      <c r="S322" s="12">
        <v>90</v>
      </c>
      <c r="T322" s="12">
        <v>0</v>
      </c>
      <c r="U322">
        <f t="shared" si="23"/>
        <v>4479.5600000000004</v>
      </c>
      <c r="V322" s="23">
        <f>'Listado Equipos'!$B$11-W322</f>
        <v>41066.31</v>
      </c>
      <c r="W322">
        <f t="shared" si="22"/>
        <v>483.68999999999994</v>
      </c>
      <c r="X322">
        <f t="shared" si="24"/>
        <v>322</v>
      </c>
      <c r="Y322">
        <f t="shared" ref="Y322:Y349" si="25">A322-A321</f>
        <v>1</v>
      </c>
    </row>
    <row r="323" spans="1:25" ht="17.399999999999999" x14ac:dyDescent="0.3">
      <c r="A323" s="11">
        <v>45505</v>
      </c>
      <c r="B323" s="12">
        <v>251199</v>
      </c>
      <c r="C323" s="12" t="s">
        <v>343</v>
      </c>
      <c r="D323" s="12" t="s">
        <v>344</v>
      </c>
      <c r="E323" s="12" t="s">
        <v>345</v>
      </c>
      <c r="F323" s="12"/>
      <c r="G323" s="12"/>
      <c r="H323" s="12">
        <v>15.22</v>
      </c>
      <c r="I323" s="12">
        <v>8.7799999999999994</v>
      </c>
      <c r="J323" s="12">
        <v>13.83</v>
      </c>
      <c r="K323" s="12">
        <v>1.38</v>
      </c>
      <c r="L323" s="12">
        <v>40.92</v>
      </c>
      <c r="M323" s="12">
        <v>4</v>
      </c>
      <c r="N323" s="12">
        <v>0</v>
      </c>
      <c r="O323" s="12">
        <v>61</v>
      </c>
      <c r="P323" s="12">
        <v>1</v>
      </c>
      <c r="Q323" s="12">
        <v>0</v>
      </c>
      <c r="R323" s="12">
        <v>11</v>
      </c>
      <c r="S323" s="12">
        <v>65</v>
      </c>
      <c r="T323" s="12">
        <v>1</v>
      </c>
      <c r="U323">
        <f t="shared" ref="U323:U350" si="26">H323+U322</f>
        <v>4494.7800000000007</v>
      </c>
      <c r="V323" s="23">
        <f>'Listado Equipos'!$B$11-W323</f>
        <v>41086.03</v>
      </c>
      <c r="W323">
        <f t="shared" ref="W323:W350" si="27">LARGE($U$2:$U$350,X323-1)</f>
        <v>463.96999999999997</v>
      </c>
      <c r="X323">
        <f t="shared" ref="X323:X350" si="28">X322+1</f>
        <v>323</v>
      </c>
      <c r="Y323">
        <f t="shared" si="25"/>
        <v>1</v>
      </c>
    </row>
    <row r="324" spans="1:25" ht="17.399999999999999" x14ac:dyDescent="0.3">
      <c r="A324" s="11">
        <v>45506</v>
      </c>
      <c r="B324" s="12">
        <v>251199</v>
      </c>
      <c r="C324" s="12" t="s">
        <v>343</v>
      </c>
      <c r="D324" s="12" t="s">
        <v>344</v>
      </c>
      <c r="E324" s="12" t="s">
        <v>345</v>
      </c>
      <c r="F324" s="12"/>
      <c r="G324" s="12"/>
      <c r="H324" s="12">
        <v>10.3</v>
      </c>
      <c r="I324" s="12">
        <v>13.7</v>
      </c>
      <c r="J324" s="12">
        <v>10.08</v>
      </c>
      <c r="K324" s="12">
        <v>0.22</v>
      </c>
      <c r="L324" s="12">
        <v>29.11</v>
      </c>
      <c r="M324" s="12">
        <v>3</v>
      </c>
      <c r="N324" s="12">
        <v>0</v>
      </c>
      <c r="O324" s="12">
        <v>6</v>
      </c>
      <c r="P324" s="12">
        <v>0</v>
      </c>
      <c r="Q324" s="12">
        <v>0</v>
      </c>
      <c r="R324" s="12">
        <v>1</v>
      </c>
      <c r="S324" s="12">
        <v>6</v>
      </c>
      <c r="T324" s="12">
        <v>0</v>
      </c>
      <c r="U324">
        <f t="shared" si="26"/>
        <v>4505.0800000000008</v>
      </c>
      <c r="V324" s="23">
        <f>'Listado Equipos'!$B$11-W324</f>
        <v>41104.78</v>
      </c>
      <c r="W324">
        <f t="shared" si="27"/>
        <v>445.21999999999997</v>
      </c>
      <c r="X324">
        <f t="shared" si="28"/>
        <v>324</v>
      </c>
      <c r="Y324">
        <f t="shared" si="25"/>
        <v>1</v>
      </c>
    </row>
    <row r="325" spans="1:25" ht="17.399999999999999" x14ac:dyDescent="0.3">
      <c r="A325" s="11">
        <v>45507</v>
      </c>
      <c r="B325" s="12">
        <v>251199</v>
      </c>
      <c r="C325" s="12" t="s">
        <v>343</v>
      </c>
      <c r="D325" s="12" t="s">
        <v>344</v>
      </c>
      <c r="E325" s="12" t="s">
        <v>345</v>
      </c>
      <c r="F325" s="12"/>
      <c r="G325" s="12"/>
      <c r="H325" s="12">
        <v>6.62</v>
      </c>
      <c r="I325" s="12">
        <v>17.38</v>
      </c>
      <c r="J325" s="12">
        <v>5.67</v>
      </c>
      <c r="K325" s="12">
        <v>0.95</v>
      </c>
      <c r="L325" s="12">
        <v>22.74</v>
      </c>
      <c r="M325" s="12">
        <v>5</v>
      </c>
      <c r="N325" s="12">
        <v>0</v>
      </c>
      <c r="O325" s="12">
        <v>49</v>
      </c>
      <c r="P325" s="12">
        <v>1</v>
      </c>
      <c r="Q325" s="12">
        <v>0</v>
      </c>
      <c r="R325" s="12">
        <v>9</v>
      </c>
      <c r="S325" s="12">
        <v>57</v>
      </c>
      <c r="T325" s="12">
        <v>1</v>
      </c>
      <c r="U325">
        <f t="shared" si="26"/>
        <v>4511.7000000000007</v>
      </c>
      <c r="V325" s="23">
        <f>'Listado Equipos'!$B$11-W325</f>
        <v>41125.61</v>
      </c>
      <c r="W325">
        <f t="shared" si="27"/>
        <v>424.39</v>
      </c>
      <c r="X325">
        <f t="shared" si="28"/>
        <v>325</v>
      </c>
      <c r="Y325">
        <f t="shared" si="25"/>
        <v>1</v>
      </c>
    </row>
    <row r="326" spans="1:25" ht="17.399999999999999" x14ac:dyDescent="0.3">
      <c r="A326" s="11">
        <v>45508</v>
      </c>
      <c r="B326" s="12">
        <v>251199</v>
      </c>
      <c r="C326" s="12" t="s">
        <v>343</v>
      </c>
      <c r="D326" s="12" t="s">
        <v>344</v>
      </c>
      <c r="E326" s="12" t="s">
        <v>345</v>
      </c>
      <c r="F326" s="12"/>
      <c r="G326" s="12"/>
      <c r="H326" s="12">
        <v>0</v>
      </c>
      <c r="I326" s="12">
        <v>24</v>
      </c>
      <c r="J326" s="12">
        <v>0</v>
      </c>
      <c r="K326" s="12">
        <v>0</v>
      </c>
      <c r="L326" s="12">
        <v>0</v>
      </c>
      <c r="M326" s="12">
        <v>0</v>
      </c>
      <c r="N326" s="12">
        <v>0</v>
      </c>
      <c r="O326" s="12">
        <v>0</v>
      </c>
      <c r="P326" s="12">
        <v>0</v>
      </c>
      <c r="Q326" s="12">
        <v>0</v>
      </c>
      <c r="R326" s="12">
        <v>0</v>
      </c>
      <c r="S326" s="12">
        <v>0</v>
      </c>
      <c r="T326" s="12">
        <v>0</v>
      </c>
      <c r="U326">
        <f t="shared" si="26"/>
        <v>4511.7000000000007</v>
      </c>
      <c r="V326" s="23">
        <f>'Listado Equipos'!$B$11-W326</f>
        <v>41140.959999999999</v>
      </c>
      <c r="W326">
        <f t="shared" si="27"/>
        <v>409.03999999999996</v>
      </c>
      <c r="X326">
        <f t="shared" si="28"/>
        <v>326</v>
      </c>
      <c r="Y326">
        <f t="shared" si="25"/>
        <v>1</v>
      </c>
    </row>
    <row r="327" spans="1:25" ht="17.399999999999999" x14ac:dyDescent="0.3">
      <c r="A327" s="11">
        <v>45509</v>
      </c>
      <c r="B327" s="12">
        <v>251199</v>
      </c>
      <c r="C327" s="12" t="s">
        <v>343</v>
      </c>
      <c r="D327" s="12" t="s">
        <v>344</v>
      </c>
      <c r="E327" s="12" t="s">
        <v>345</v>
      </c>
      <c r="F327" s="12"/>
      <c r="G327" s="12"/>
      <c r="H327" s="12">
        <v>13.68</v>
      </c>
      <c r="I327" s="12">
        <v>10.32</v>
      </c>
      <c r="J327" s="12">
        <v>13.43</v>
      </c>
      <c r="K327" s="12">
        <v>0.25</v>
      </c>
      <c r="L327" s="12">
        <v>46.95</v>
      </c>
      <c r="M327" s="12">
        <v>4</v>
      </c>
      <c r="N327" s="12">
        <v>0</v>
      </c>
      <c r="O327" s="12">
        <v>70</v>
      </c>
      <c r="P327" s="12">
        <v>0</v>
      </c>
      <c r="Q327" s="12">
        <v>0</v>
      </c>
      <c r="R327" s="12">
        <v>1</v>
      </c>
      <c r="S327" s="12">
        <v>79</v>
      </c>
      <c r="T327" s="12">
        <v>0</v>
      </c>
      <c r="U327">
        <f t="shared" si="26"/>
        <v>4525.380000000001</v>
      </c>
      <c r="V327" s="23">
        <f>'Listado Equipos'!$B$11-W327</f>
        <v>41162.03</v>
      </c>
      <c r="W327">
        <f t="shared" si="27"/>
        <v>387.96999999999997</v>
      </c>
      <c r="X327">
        <f t="shared" si="28"/>
        <v>327</v>
      </c>
      <c r="Y327">
        <f t="shared" si="25"/>
        <v>1</v>
      </c>
    </row>
    <row r="328" spans="1:25" ht="17.399999999999999" x14ac:dyDescent="0.3">
      <c r="A328" s="11">
        <v>45510</v>
      </c>
      <c r="B328" s="12">
        <v>251199</v>
      </c>
      <c r="C328" s="12" t="s">
        <v>343</v>
      </c>
      <c r="D328" s="12" t="s">
        <v>344</v>
      </c>
      <c r="E328" s="12" t="s">
        <v>345</v>
      </c>
      <c r="F328" s="12"/>
      <c r="G328" s="12"/>
      <c r="H328" s="12">
        <v>11.05</v>
      </c>
      <c r="I328" s="12">
        <v>12.95</v>
      </c>
      <c r="J328" s="12">
        <v>10.98</v>
      </c>
      <c r="K328" s="12">
        <v>7.0000000000000007E-2</v>
      </c>
      <c r="L328" s="12">
        <v>37.06</v>
      </c>
      <c r="M328" s="12">
        <v>4</v>
      </c>
      <c r="N328" s="12">
        <v>0</v>
      </c>
      <c r="O328" s="12">
        <v>19</v>
      </c>
      <c r="P328" s="12">
        <v>0</v>
      </c>
      <c r="Q328" s="12">
        <v>0</v>
      </c>
      <c r="R328" s="12">
        <v>0</v>
      </c>
      <c r="S328" s="12">
        <v>20</v>
      </c>
      <c r="T328" s="12">
        <v>0</v>
      </c>
      <c r="U328">
        <f t="shared" si="26"/>
        <v>4536.4300000000012</v>
      </c>
      <c r="V328" s="23">
        <f>'Listado Equipos'!$B$11-W328</f>
        <v>41183.4</v>
      </c>
      <c r="W328">
        <f t="shared" si="27"/>
        <v>366.59999999999997</v>
      </c>
      <c r="X328">
        <f t="shared" si="28"/>
        <v>328</v>
      </c>
      <c r="Y328">
        <f t="shared" si="25"/>
        <v>1</v>
      </c>
    </row>
    <row r="329" spans="1:25" ht="17.399999999999999" x14ac:dyDescent="0.3">
      <c r="A329" s="11">
        <v>45511</v>
      </c>
      <c r="B329" s="12">
        <v>251199</v>
      </c>
      <c r="C329" s="12" t="s">
        <v>343</v>
      </c>
      <c r="D329" s="12" t="s">
        <v>344</v>
      </c>
      <c r="E329" s="12" t="s">
        <v>345</v>
      </c>
      <c r="F329" s="12"/>
      <c r="G329" s="12"/>
      <c r="H329" s="12">
        <v>4.88</v>
      </c>
      <c r="I329" s="12">
        <v>19.12</v>
      </c>
      <c r="J329" s="12">
        <v>4.88</v>
      </c>
      <c r="K329" s="12">
        <v>0</v>
      </c>
      <c r="L329" s="12">
        <v>15.31</v>
      </c>
      <c r="M329" s="12">
        <v>4</v>
      </c>
      <c r="N329" s="12">
        <v>0</v>
      </c>
      <c r="O329" s="12">
        <v>9</v>
      </c>
      <c r="P329" s="12">
        <v>1</v>
      </c>
      <c r="Q329" s="12">
        <v>0</v>
      </c>
      <c r="R329" s="12">
        <v>0</v>
      </c>
      <c r="S329" s="12">
        <v>10</v>
      </c>
      <c r="T329" s="12">
        <v>0</v>
      </c>
      <c r="U329">
        <f t="shared" si="26"/>
        <v>4541.3100000000013</v>
      </c>
      <c r="V329" s="23">
        <f>'Listado Equipos'!$B$11-W329</f>
        <v>41205.35</v>
      </c>
      <c r="W329">
        <f t="shared" si="27"/>
        <v>344.65</v>
      </c>
      <c r="X329">
        <f t="shared" si="28"/>
        <v>329</v>
      </c>
      <c r="Y329">
        <f t="shared" si="25"/>
        <v>1</v>
      </c>
    </row>
    <row r="330" spans="1:25" ht="17.399999999999999" x14ac:dyDescent="0.3">
      <c r="A330" s="11">
        <v>45512</v>
      </c>
      <c r="B330" s="12">
        <v>251199</v>
      </c>
      <c r="C330" s="12" t="s">
        <v>343</v>
      </c>
      <c r="D330" s="12" t="s">
        <v>344</v>
      </c>
      <c r="E330" s="12" t="s">
        <v>345</v>
      </c>
      <c r="F330" s="12"/>
      <c r="G330" s="12"/>
      <c r="H330" s="12">
        <v>9.73</v>
      </c>
      <c r="I330" s="12">
        <v>14.27</v>
      </c>
      <c r="J330" s="12">
        <v>9.73</v>
      </c>
      <c r="K330" s="12">
        <v>0</v>
      </c>
      <c r="L330" s="12">
        <v>35.92</v>
      </c>
      <c r="M330" s="12">
        <v>4</v>
      </c>
      <c r="N330" s="12">
        <v>0</v>
      </c>
      <c r="O330" s="12">
        <v>41</v>
      </c>
      <c r="P330" s="12">
        <v>0</v>
      </c>
      <c r="Q330" s="12">
        <v>0</v>
      </c>
      <c r="R330" s="12">
        <v>0</v>
      </c>
      <c r="S330" s="12">
        <v>48</v>
      </c>
      <c r="T330" s="12">
        <v>0</v>
      </c>
      <c r="U330">
        <f t="shared" si="26"/>
        <v>4551.0400000000009</v>
      </c>
      <c r="V330" s="23">
        <f>'Listado Equipos'!$B$11-W330</f>
        <v>41225.620000000003</v>
      </c>
      <c r="W330">
        <f t="shared" si="27"/>
        <v>324.38</v>
      </c>
      <c r="X330">
        <f t="shared" si="28"/>
        <v>330</v>
      </c>
      <c r="Y330">
        <f t="shared" si="25"/>
        <v>1</v>
      </c>
    </row>
    <row r="331" spans="1:25" ht="17.399999999999999" x14ac:dyDescent="0.3">
      <c r="A331" s="11">
        <v>45513</v>
      </c>
      <c r="B331" s="12">
        <v>251199</v>
      </c>
      <c r="C331" s="12" t="s">
        <v>343</v>
      </c>
      <c r="D331" s="12" t="s">
        <v>344</v>
      </c>
      <c r="E331" s="12" t="s">
        <v>345</v>
      </c>
      <c r="F331" s="12"/>
      <c r="G331" s="12"/>
      <c r="H331" s="12">
        <v>19.829999999999998</v>
      </c>
      <c r="I331" s="12">
        <v>4.17</v>
      </c>
      <c r="J331" s="12">
        <v>19.2</v>
      </c>
      <c r="K331" s="12">
        <v>0.63</v>
      </c>
      <c r="L331" s="12">
        <v>52.56</v>
      </c>
      <c r="M331" s="12">
        <v>4</v>
      </c>
      <c r="N331" s="12">
        <v>0</v>
      </c>
      <c r="O331" s="12">
        <v>25</v>
      </c>
      <c r="P331" s="12">
        <v>0</v>
      </c>
      <c r="Q331" s="12">
        <v>0</v>
      </c>
      <c r="R331" s="12">
        <v>2</v>
      </c>
      <c r="S331" s="12">
        <v>29</v>
      </c>
      <c r="T331" s="12">
        <v>0</v>
      </c>
      <c r="U331">
        <f t="shared" si="26"/>
        <v>4570.8700000000008</v>
      </c>
      <c r="V331" s="23">
        <f>'Listado Equipos'!$B$11-W331</f>
        <v>41245.64</v>
      </c>
      <c r="W331">
        <f t="shared" si="27"/>
        <v>304.36</v>
      </c>
      <c r="X331">
        <f t="shared" si="28"/>
        <v>331</v>
      </c>
      <c r="Y331">
        <f t="shared" si="25"/>
        <v>1</v>
      </c>
    </row>
    <row r="332" spans="1:25" ht="17.399999999999999" x14ac:dyDescent="0.3">
      <c r="A332" s="11">
        <v>45514</v>
      </c>
      <c r="B332" s="12">
        <v>251199</v>
      </c>
      <c r="C332" s="12" t="s">
        <v>343</v>
      </c>
      <c r="D332" s="12" t="s">
        <v>344</v>
      </c>
      <c r="E332" s="12" t="s">
        <v>345</v>
      </c>
      <c r="F332" s="12"/>
      <c r="G332" s="12"/>
      <c r="H332" s="12">
        <v>7.87</v>
      </c>
      <c r="I332" s="12">
        <v>16.13</v>
      </c>
      <c r="J332" s="12">
        <v>7.68</v>
      </c>
      <c r="K332" s="12">
        <v>0.18</v>
      </c>
      <c r="L332" s="12">
        <v>25.34</v>
      </c>
      <c r="M332" s="12">
        <v>4</v>
      </c>
      <c r="N332" s="12">
        <v>0</v>
      </c>
      <c r="O332" s="12">
        <v>19</v>
      </c>
      <c r="P332" s="12">
        <v>0</v>
      </c>
      <c r="Q332" s="12">
        <v>0</v>
      </c>
      <c r="R332" s="12">
        <v>1</v>
      </c>
      <c r="S332" s="12">
        <v>21</v>
      </c>
      <c r="T332" s="12">
        <v>0</v>
      </c>
      <c r="U332">
        <f t="shared" si="26"/>
        <v>4578.7400000000007</v>
      </c>
      <c r="V332" s="23">
        <f>'Listado Equipos'!$B$11-W332</f>
        <v>41259.910000000003</v>
      </c>
      <c r="W332">
        <f t="shared" si="27"/>
        <v>290.09000000000003</v>
      </c>
      <c r="X332">
        <f t="shared" si="28"/>
        <v>332</v>
      </c>
      <c r="Y332">
        <f t="shared" si="25"/>
        <v>1</v>
      </c>
    </row>
    <row r="333" spans="1:25" ht="17.399999999999999" x14ac:dyDescent="0.3">
      <c r="A333" s="11">
        <v>45515</v>
      </c>
      <c r="B333" s="12">
        <v>251199</v>
      </c>
      <c r="C333" s="12" t="s">
        <v>343</v>
      </c>
      <c r="D333" s="12" t="s">
        <v>344</v>
      </c>
      <c r="E333" s="12" t="s">
        <v>345</v>
      </c>
      <c r="F333" s="12"/>
      <c r="G333" s="12"/>
      <c r="H333" s="12">
        <v>0.1</v>
      </c>
      <c r="I333" s="12">
        <v>23.9</v>
      </c>
      <c r="J333" s="12">
        <v>0.1</v>
      </c>
      <c r="K333" s="12">
        <v>0</v>
      </c>
      <c r="L333" s="12">
        <v>0.04</v>
      </c>
      <c r="M333" s="12">
        <v>0</v>
      </c>
      <c r="N333" s="12">
        <v>0</v>
      </c>
      <c r="O333" s="12">
        <v>0</v>
      </c>
      <c r="P333" s="12">
        <v>0</v>
      </c>
      <c r="Q333" s="12">
        <v>0</v>
      </c>
      <c r="R333" s="12">
        <v>0</v>
      </c>
      <c r="S333" s="12">
        <v>0</v>
      </c>
      <c r="T333" s="12">
        <v>0</v>
      </c>
      <c r="U333">
        <f t="shared" si="26"/>
        <v>4578.8400000000011</v>
      </c>
      <c r="V333" s="23">
        <f>'Listado Equipos'!$B$11-W333</f>
        <v>41274.03</v>
      </c>
      <c r="W333">
        <f t="shared" si="27"/>
        <v>275.97000000000003</v>
      </c>
      <c r="X333">
        <f t="shared" si="28"/>
        <v>333</v>
      </c>
      <c r="Y333">
        <f t="shared" si="25"/>
        <v>1</v>
      </c>
    </row>
    <row r="334" spans="1:25" ht="17.399999999999999" x14ac:dyDescent="0.3">
      <c r="A334" s="11">
        <v>45516</v>
      </c>
      <c r="B334" s="12">
        <v>251199</v>
      </c>
      <c r="C334" s="12" t="s">
        <v>343</v>
      </c>
      <c r="D334" s="12" t="s">
        <v>344</v>
      </c>
      <c r="E334" s="12" t="s">
        <v>345</v>
      </c>
      <c r="F334" s="12"/>
      <c r="G334" s="12"/>
      <c r="H334" s="12">
        <v>9.8800000000000008</v>
      </c>
      <c r="I334" s="12">
        <v>14.12</v>
      </c>
      <c r="J334" s="12">
        <v>9.4700000000000006</v>
      </c>
      <c r="K334" s="12">
        <v>0.42</v>
      </c>
      <c r="L334" s="12">
        <v>31.1</v>
      </c>
      <c r="M334" s="12">
        <v>4</v>
      </c>
      <c r="N334" s="12">
        <v>0</v>
      </c>
      <c r="O334" s="12">
        <v>26</v>
      </c>
      <c r="P334" s="12">
        <v>0</v>
      </c>
      <c r="Q334" s="12">
        <v>0</v>
      </c>
      <c r="R334" s="12">
        <v>1</v>
      </c>
      <c r="S334" s="12">
        <v>29</v>
      </c>
      <c r="T334" s="12">
        <v>0</v>
      </c>
      <c r="U334">
        <f t="shared" si="26"/>
        <v>4588.7200000000012</v>
      </c>
      <c r="V334" s="23">
        <f>'Listado Equipos'!$B$11-W334</f>
        <v>41292.550000000003</v>
      </c>
      <c r="W334">
        <f t="shared" si="27"/>
        <v>257.45000000000005</v>
      </c>
      <c r="X334">
        <f t="shared" si="28"/>
        <v>334</v>
      </c>
      <c r="Y334">
        <f t="shared" si="25"/>
        <v>1</v>
      </c>
    </row>
    <row r="335" spans="1:25" ht="17.399999999999999" x14ac:dyDescent="0.3">
      <c r="A335" s="11">
        <v>45517</v>
      </c>
      <c r="B335" s="12">
        <v>251199</v>
      </c>
      <c r="C335" s="12" t="s">
        <v>343</v>
      </c>
      <c r="D335" s="12" t="s">
        <v>344</v>
      </c>
      <c r="E335" s="12" t="s">
        <v>345</v>
      </c>
      <c r="F335" s="12"/>
      <c r="G335" s="12"/>
      <c r="H335" s="12">
        <v>13.02</v>
      </c>
      <c r="I335" s="12">
        <v>10.98</v>
      </c>
      <c r="J335" s="12">
        <v>11.08</v>
      </c>
      <c r="K335" s="12">
        <v>1.93</v>
      </c>
      <c r="L335" s="12">
        <v>40.6</v>
      </c>
      <c r="M335" s="12">
        <v>5</v>
      </c>
      <c r="N335" s="12">
        <v>0</v>
      </c>
      <c r="O335" s="12">
        <v>63</v>
      </c>
      <c r="P335" s="12">
        <v>0</v>
      </c>
      <c r="Q335" s="12">
        <v>0</v>
      </c>
      <c r="R335" s="12">
        <v>9</v>
      </c>
      <c r="S335" s="12">
        <v>76</v>
      </c>
      <c r="T335" s="12">
        <v>1</v>
      </c>
      <c r="U335">
        <f t="shared" si="26"/>
        <v>4601.7400000000016</v>
      </c>
      <c r="V335" s="23">
        <f>'Listado Equipos'!$B$11-W335</f>
        <v>41311.57</v>
      </c>
      <c r="W335">
        <f t="shared" si="27"/>
        <v>238.43000000000004</v>
      </c>
      <c r="X335">
        <f t="shared" si="28"/>
        <v>335</v>
      </c>
      <c r="Y335">
        <f t="shared" si="25"/>
        <v>1</v>
      </c>
    </row>
    <row r="336" spans="1:25" ht="17.399999999999999" x14ac:dyDescent="0.3">
      <c r="A336" s="11">
        <v>45518</v>
      </c>
      <c r="B336" s="12">
        <v>251199</v>
      </c>
      <c r="C336" s="12" t="s">
        <v>343</v>
      </c>
      <c r="D336" s="12" t="s">
        <v>344</v>
      </c>
      <c r="E336" s="12" t="s">
        <v>345</v>
      </c>
      <c r="F336" s="12"/>
      <c r="G336" s="12"/>
      <c r="H336" s="12">
        <v>17</v>
      </c>
      <c r="I336" s="12">
        <v>7</v>
      </c>
      <c r="J336" s="12">
        <v>15.7</v>
      </c>
      <c r="K336" s="12">
        <v>1.3</v>
      </c>
      <c r="L336" s="12">
        <v>50.42</v>
      </c>
      <c r="M336" s="12">
        <v>4</v>
      </c>
      <c r="N336" s="12">
        <v>0</v>
      </c>
      <c r="O336" s="12">
        <v>31</v>
      </c>
      <c r="P336" s="12">
        <v>0</v>
      </c>
      <c r="Q336" s="12">
        <v>0</v>
      </c>
      <c r="R336" s="12">
        <v>6</v>
      </c>
      <c r="S336" s="12">
        <v>35</v>
      </c>
      <c r="T336" s="12">
        <v>0</v>
      </c>
      <c r="U336">
        <f t="shared" si="26"/>
        <v>4618.7400000000016</v>
      </c>
      <c r="V336" s="23">
        <f>'Listado Equipos'!$B$11-W336</f>
        <v>41329.870000000003</v>
      </c>
      <c r="W336">
        <f t="shared" si="27"/>
        <v>220.13000000000002</v>
      </c>
      <c r="X336">
        <f t="shared" si="28"/>
        <v>336</v>
      </c>
      <c r="Y336">
        <f t="shared" si="25"/>
        <v>1</v>
      </c>
    </row>
    <row r="337" spans="1:25" ht="17.399999999999999" x14ac:dyDescent="0.3">
      <c r="A337" s="11">
        <v>45519</v>
      </c>
      <c r="B337" s="12">
        <v>251199</v>
      </c>
      <c r="C337" s="12" t="s">
        <v>343</v>
      </c>
      <c r="D337" s="12" t="s">
        <v>344</v>
      </c>
      <c r="E337" s="12" t="s">
        <v>345</v>
      </c>
      <c r="F337" s="12"/>
      <c r="G337" s="12"/>
      <c r="H337" s="12">
        <v>15.98</v>
      </c>
      <c r="I337" s="12">
        <v>8.02</v>
      </c>
      <c r="J337" s="12">
        <v>15.62</v>
      </c>
      <c r="K337" s="12">
        <v>0.37</v>
      </c>
      <c r="L337" s="12">
        <v>46.95</v>
      </c>
      <c r="M337" s="12">
        <v>5</v>
      </c>
      <c r="N337" s="12">
        <v>0</v>
      </c>
      <c r="O337" s="12">
        <v>86</v>
      </c>
      <c r="P337" s="12">
        <v>0</v>
      </c>
      <c r="Q337" s="12">
        <v>0</v>
      </c>
      <c r="R337" s="12">
        <v>2</v>
      </c>
      <c r="S337" s="12">
        <v>93</v>
      </c>
      <c r="T337" s="12">
        <v>0</v>
      </c>
      <c r="U337">
        <f t="shared" si="26"/>
        <v>4634.7200000000012</v>
      </c>
      <c r="V337" s="23">
        <f>'Listado Equipos'!$B$11-W337</f>
        <v>41349.519999999997</v>
      </c>
      <c r="W337">
        <f t="shared" si="27"/>
        <v>200.48000000000002</v>
      </c>
      <c r="X337">
        <f t="shared" si="28"/>
        <v>337</v>
      </c>
      <c r="Y337">
        <f t="shared" si="25"/>
        <v>1</v>
      </c>
    </row>
    <row r="338" spans="1:25" ht="17.399999999999999" x14ac:dyDescent="0.3">
      <c r="A338" s="11">
        <v>45520</v>
      </c>
      <c r="B338" s="12">
        <v>251199</v>
      </c>
      <c r="C338" s="12" t="s">
        <v>343</v>
      </c>
      <c r="D338" s="12" t="s">
        <v>344</v>
      </c>
      <c r="E338" s="12" t="s">
        <v>345</v>
      </c>
      <c r="F338" s="12"/>
      <c r="G338" s="12"/>
      <c r="H338" s="12">
        <v>16.18</v>
      </c>
      <c r="I338" s="12">
        <v>7.82</v>
      </c>
      <c r="J338" s="12">
        <v>15.42</v>
      </c>
      <c r="K338" s="12">
        <v>0.77</v>
      </c>
      <c r="L338" s="12">
        <v>47.06</v>
      </c>
      <c r="M338" s="12">
        <v>5</v>
      </c>
      <c r="N338" s="12">
        <v>0</v>
      </c>
      <c r="O338" s="12">
        <v>69</v>
      </c>
      <c r="P338" s="12">
        <v>0</v>
      </c>
      <c r="Q338" s="12">
        <v>0</v>
      </c>
      <c r="R338" s="12">
        <v>1</v>
      </c>
      <c r="S338" s="12">
        <v>74</v>
      </c>
      <c r="T338" s="12">
        <v>0</v>
      </c>
      <c r="U338">
        <f t="shared" si="26"/>
        <v>4650.9000000000015</v>
      </c>
      <c r="V338" s="23">
        <f>'Listado Equipos'!$B$11-W338</f>
        <v>41369.67</v>
      </c>
      <c r="W338">
        <f t="shared" si="27"/>
        <v>180.33</v>
      </c>
      <c r="X338">
        <f t="shared" si="28"/>
        <v>338</v>
      </c>
      <c r="Y338">
        <f t="shared" si="25"/>
        <v>1</v>
      </c>
    </row>
    <row r="339" spans="1:25" ht="17.399999999999999" x14ac:dyDescent="0.3">
      <c r="A339" s="11">
        <v>45521</v>
      </c>
      <c r="B339" s="12">
        <v>251199</v>
      </c>
      <c r="C339" s="12" t="s">
        <v>343</v>
      </c>
      <c r="D339" s="12" t="s">
        <v>344</v>
      </c>
      <c r="E339" s="12" t="s">
        <v>345</v>
      </c>
      <c r="F339" s="12"/>
      <c r="G339" s="12"/>
      <c r="H339" s="12">
        <v>11.42</v>
      </c>
      <c r="I339" s="12">
        <v>12.58</v>
      </c>
      <c r="J339" s="12">
        <v>10.63</v>
      </c>
      <c r="K339" s="12">
        <v>0.78</v>
      </c>
      <c r="L339" s="12">
        <v>36.35</v>
      </c>
      <c r="M339" s="12">
        <v>5</v>
      </c>
      <c r="N339" s="12">
        <v>0</v>
      </c>
      <c r="O339" s="12">
        <v>45</v>
      </c>
      <c r="P339" s="12">
        <v>0</v>
      </c>
      <c r="Q339" s="12">
        <v>0</v>
      </c>
      <c r="R339" s="12">
        <v>4</v>
      </c>
      <c r="S339" s="12">
        <v>53</v>
      </c>
      <c r="T339" s="12">
        <v>1</v>
      </c>
      <c r="U339">
        <f t="shared" si="26"/>
        <v>4662.3200000000015</v>
      </c>
      <c r="V339" s="23">
        <f>'Listado Equipos'!$B$11-W339</f>
        <v>41386.07</v>
      </c>
      <c r="W339">
        <f t="shared" si="27"/>
        <v>163.93</v>
      </c>
      <c r="X339">
        <f t="shared" si="28"/>
        <v>339</v>
      </c>
      <c r="Y339">
        <f t="shared" si="25"/>
        <v>1</v>
      </c>
    </row>
    <row r="340" spans="1:25" ht="17.399999999999999" x14ac:dyDescent="0.3">
      <c r="A340" s="11">
        <v>45522</v>
      </c>
      <c r="B340" s="12">
        <v>251199</v>
      </c>
      <c r="C340" s="12" t="s">
        <v>343</v>
      </c>
      <c r="D340" s="12" t="s">
        <v>344</v>
      </c>
      <c r="E340" s="12" t="s">
        <v>345</v>
      </c>
      <c r="F340" s="12"/>
      <c r="G340" s="12"/>
      <c r="H340" s="12">
        <v>0.02</v>
      </c>
      <c r="I340" s="12">
        <v>23.98</v>
      </c>
      <c r="J340" s="12">
        <v>0.02</v>
      </c>
      <c r="K340" s="12">
        <v>0</v>
      </c>
      <c r="L340" s="12">
        <v>0</v>
      </c>
      <c r="M340" s="12">
        <v>0</v>
      </c>
      <c r="N340" s="12">
        <v>0</v>
      </c>
      <c r="O340" s="12">
        <v>0</v>
      </c>
      <c r="P340" s="12">
        <v>0</v>
      </c>
      <c r="Q340" s="12">
        <v>0</v>
      </c>
      <c r="R340" s="12">
        <v>0</v>
      </c>
      <c r="S340" s="12">
        <v>0</v>
      </c>
      <c r="T340" s="12">
        <v>0</v>
      </c>
      <c r="U340">
        <f t="shared" si="26"/>
        <v>4662.340000000002</v>
      </c>
      <c r="V340" s="23">
        <f>'Listado Equipos'!$B$11-W340</f>
        <v>41390.019999999997</v>
      </c>
      <c r="W340">
        <f t="shared" si="27"/>
        <v>159.98000000000002</v>
      </c>
      <c r="X340">
        <f t="shared" si="28"/>
        <v>340</v>
      </c>
      <c r="Y340">
        <f t="shared" si="25"/>
        <v>1</v>
      </c>
    </row>
    <row r="341" spans="1:25" ht="17.399999999999999" x14ac:dyDescent="0.3">
      <c r="A341" s="11">
        <v>45523</v>
      </c>
      <c r="B341" s="12">
        <v>251199</v>
      </c>
      <c r="C341" s="12" t="s">
        <v>343</v>
      </c>
      <c r="D341" s="12" t="s">
        <v>344</v>
      </c>
      <c r="E341" s="12" t="s">
        <v>345</v>
      </c>
      <c r="F341" s="12"/>
      <c r="G341" s="12"/>
      <c r="H341" s="12">
        <v>1.53</v>
      </c>
      <c r="I341" s="12">
        <v>22.47</v>
      </c>
      <c r="J341" s="12">
        <v>1.35</v>
      </c>
      <c r="K341" s="12">
        <v>0.18</v>
      </c>
      <c r="L341" s="12">
        <v>5.31</v>
      </c>
      <c r="M341" s="12">
        <v>4</v>
      </c>
      <c r="N341" s="12">
        <v>0</v>
      </c>
      <c r="O341" s="12">
        <v>1</v>
      </c>
      <c r="P341" s="12">
        <v>0</v>
      </c>
      <c r="Q341" s="12">
        <v>0</v>
      </c>
      <c r="R341" s="12">
        <v>0</v>
      </c>
      <c r="S341" s="12">
        <v>1</v>
      </c>
      <c r="T341" s="12">
        <v>0</v>
      </c>
      <c r="U341">
        <f t="shared" si="26"/>
        <v>4663.8700000000017</v>
      </c>
      <c r="V341" s="23">
        <f>'Listado Equipos'!$B$11-W341</f>
        <v>41406.050000000003</v>
      </c>
      <c r="W341">
        <f t="shared" si="27"/>
        <v>143.95000000000002</v>
      </c>
      <c r="X341">
        <f t="shared" si="28"/>
        <v>341</v>
      </c>
      <c r="Y341">
        <f t="shared" si="25"/>
        <v>1</v>
      </c>
    </row>
    <row r="342" spans="1:25" ht="17.399999999999999" x14ac:dyDescent="0.3">
      <c r="A342" s="11">
        <v>45524</v>
      </c>
      <c r="B342" s="12">
        <v>251199</v>
      </c>
      <c r="C342" s="12" t="s">
        <v>343</v>
      </c>
      <c r="D342" s="12" t="s">
        <v>344</v>
      </c>
      <c r="E342" s="12" t="s">
        <v>345</v>
      </c>
      <c r="F342" s="12"/>
      <c r="G342" s="12"/>
      <c r="H342" s="12">
        <v>10.119999999999999</v>
      </c>
      <c r="I342" s="12">
        <v>13.88</v>
      </c>
      <c r="J342" s="12">
        <v>9.02</v>
      </c>
      <c r="K342" s="12">
        <v>1.1000000000000001</v>
      </c>
      <c r="L342" s="12">
        <v>35.659999999999997</v>
      </c>
      <c r="M342" s="12">
        <v>5</v>
      </c>
      <c r="N342" s="12">
        <v>0</v>
      </c>
      <c r="O342" s="12">
        <v>50</v>
      </c>
      <c r="P342" s="12">
        <v>0</v>
      </c>
      <c r="Q342" s="12">
        <v>0</v>
      </c>
      <c r="R342" s="12">
        <v>3</v>
      </c>
      <c r="S342" s="12">
        <v>55</v>
      </c>
      <c r="T342" s="12">
        <v>0</v>
      </c>
      <c r="U342">
        <f t="shared" si="26"/>
        <v>4673.9900000000016</v>
      </c>
      <c r="V342" s="23">
        <f>'Listado Equipos'!$B$11-W342</f>
        <v>41420.57</v>
      </c>
      <c r="W342">
        <f t="shared" si="27"/>
        <v>129.43</v>
      </c>
      <c r="X342">
        <f t="shared" si="28"/>
        <v>342</v>
      </c>
      <c r="Y342">
        <f t="shared" si="25"/>
        <v>1</v>
      </c>
    </row>
    <row r="343" spans="1:25" ht="17.399999999999999" x14ac:dyDescent="0.3">
      <c r="A343" s="11">
        <v>45525</v>
      </c>
      <c r="B343" s="12">
        <v>251199</v>
      </c>
      <c r="C343" s="12" t="s">
        <v>343</v>
      </c>
      <c r="D343" s="12" t="s">
        <v>344</v>
      </c>
      <c r="E343" s="12" t="s">
        <v>345</v>
      </c>
      <c r="F343" s="12"/>
      <c r="G343" s="12"/>
      <c r="H343" s="12">
        <v>14.07</v>
      </c>
      <c r="I343" s="12">
        <v>9.93</v>
      </c>
      <c r="J343" s="12">
        <v>12.98</v>
      </c>
      <c r="K343" s="12">
        <v>1.08</v>
      </c>
      <c r="L343" s="12">
        <v>45.51</v>
      </c>
      <c r="M343" s="12">
        <v>5</v>
      </c>
      <c r="N343" s="12">
        <v>0</v>
      </c>
      <c r="O343" s="12">
        <v>91</v>
      </c>
      <c r="P343" s="12">
        <v>0</v>
      </c>
      <c r="Q343" s="12">
        <v>0</v>
      </c>
      <c r="R343" s="12">
        <v>3</v>
      </c>
      <c r="S343" s="12">
        <v>105</v>
      </c>
      <c r="T343" s="12">
        <v>0</v>
      </c>
      <c r="U343">
        <f t="shared" si="26"/>
        <v>4688.0600000000013</v>
      </c>
      <c r="V343" s="23">
        <f>'Listado Equipos'!$B$11-W343</f>
        <v>41439.94</v>
      </c>
      <c r="W343">
        <f t="shared" si="27"/>
        <v>110.06</v>
      </c>
      <c r="X343">
        <f t="shared" si="28"/>
        <v>343</v>
      </c>
      <c r="Y343">
        <f t="shared" si="25"/>
        <v>1</v>
      </c>
    </row>
    <row r="344" spans="1:25" ht="17.399999999999999" x14ac:dyDescent="0.3">
      <c r="A344" s="11">
        <v>45526</v>
      </c>
      <c r="B344" s="12">
        <v>251199</v>
      </c>
      <c r="C344" s="12" t="s">
        <v>343</v>
      </c>
      <c r="D344" s="12" t="s">
        <v>344</v>
      </c>
      <c r="E344" s="12" t="s">
        <v>345</v>
      </c>
      <c r="F344" s="12"/>
      <c r="G344" s="12"/>
      <c r="H344" s="12">
        <v>13.85</v>
      </c>
      <c r="I344" s="12">
        <v>10.15</v>
      </c>
      <c r="J344" s="12">
        <v>11.82</v>
      </c>
      <c r="K344" s="12">
        <v>2.0299999999999998</v>
      </c>
      <c r="L344" s="12">
        <v>38.049999999999997</v>
      </c>
      <c r="M344" s="12">
        <v>5</v>
      </c>
      <c r="N344" s="12">
        <v>0</v>
      </c>
      <c r="O344" s="12">
        <v>50</v>
      </c>
      <c r="P344" s="12">
        <v>0</v>
      </c>
      <c r="Q344" s="12">
        <v>0</v>
      </c>
      <c r="R344" s="12">
        <v>10</v>
      </c>
      <c r="S344" s="12">
        <v>57</v>
      </c>
      <c r="T344" s="12">
        <v>1</v>
      </c>
      <c r="U344">
        <f t="shared" si="26"/>
        <v>4701.9100000000017</v>
      </c>
      <c r="V344" s="23">
        <f>'Listado Equipos'!$B$11-W344</f>
        <v>41450.17</v>
      </c>
      <c r="W344">
        <f t="shared" si="27"/>
        <v>99.83</v>
      </c>
      <c r="X344">
        <f t="shared" si="28"/>
        <v>344</v>
      </c>
      <c r="Y344">
        <f t="shared" si="25"/>
        <v>1</v>
      </c>
    </row>
    <row r="345" spans="1:25" ht="17.399999999999999" x14ac:dyDescent="0.3">
      <c r="A345" s="11">
        <v>45527</v>
      </c>
      <c r="B345" s="12">
        <v>251199</v>
      </c>
      <c r="C345" s="12" t="s">
        <v>343</v>
      </c>
      <c r="D345" s="12" t="s">
        <v>344</v>
      </c>
      <c r="E345" s="12" t="s">
        <v>345</v>
      </c>
      <c r="F345" s="12"/>
      <c r="G345" s="12"/>
      <c r="H345" s="12">
        <v>10.88</v>
      </c>
      <c r="I345" s="12">
        <v>13.12</v>
      </c>
      <c r="J345" s="12">
        <v>9.57</v>
      </c>
      <c r="K345" s="12">
        <v>1.32</v>
      </c>
      <c r="L345" s="12">
        <v>37.51</v>
      </c>
      <c r="M345" s="12">
        <v>5</v>
      </c>
      <c r="N345" s="12">
        <v>0</v>
      </c>
      <c r="O345" s="12">
        <v>34</v>
      </c>
      <c r="P345" s="12">
        <v>0</v>
      </c>
      <c r="Q345" s="12">
        <v>0</v>
      </c>
      <c r="R345" s="12">
        <v>6</v>
      </c>
      <c r="S345" s="12">
        <v>37</v>
      </c>
      <c r="T345" s="12">
        <v>0</v>
      </c>
      <c r="U345">
        <f t="shared" si="26"/>
        <v>4712.7900000000018</v>
      </c>
      <c r="V345" s="23">
        <f>'Listado Equipos'!$B$11-W345</f>
        <v>41465.800000000003</v>
      </c>
      <c r="W345">
        <f t="shared" si="27"/>
        <v>84.2</v>
      </c>
      <c r="X345">
        <f t="shared" si="28"/>
        <v>345</v>
      </c>
      <c r="Y345">
        <f t="shared" si="25"/>
        <v>1</v>
      </c>
    </row>
    <row r="346" spans="1:25" ht="17.399999999999999" x14ac:dyDescent="0.3">
      <c r="A346" s="11">
        <v>45528</v>
      </c>
      <c r="B346" s="12">
        <v>251199</v>
      </c>
      <c r="C346" s="12" t="s">
        <v>343</v>
      </c>
      <c r="D346" s="12" t="s">
        <v>344</v>
      </c>
      <c r="E346" s="12" t="s">
        <v>345</v>
      </c>
      <c r="F346" s="12"/>
      <c r="G346" s="12"/>
      <c r="H346" s="12">
        <v>14.7</v>
      </c>
      <c r="I346" s="12">
        <v>9.3000000000000007</v>
      </c>
      <c r="J346" s="12">
        <v>14.47</v>
      </c>
      <c r="K346" s="12">
        <v>0.23</v>
      </c>
      <c r="L346" s="12">
        <v>57.12</v>
      </c>
      <c r="M346" s="12">
        <v>5</v>
      </c>
      <c r="N346" s="12">
        <v>0</v>
      </c>
      <c r="O346" s="12">
        <v>144</v>
      </c>
      <c r="P346" s="12">
        <v>1</v>
      </c>
      <c r="Q346" s="12">
        <v>0</v>
      </c>
      <c r="R346" s="12">
        <v>0</v>
      </c>
      <c r="S346" s="12">
        <v>158</v>
      </c>
      <c r="T346" s="12">
        <v>0</v>
      </c>
      <c r="U346">
        <f t="shared" si="26"/>
        <v>4727.4900000000016</v>
      </c>
      <c r="V346" s="23">
        <f>'Listado Equipos'!$B$11-W346</f>
        <v>41477.279999999999</v>
      </c>
      <c r="W346">
        <f t="shared" si="27"/>
        <v>72.72</v>
      </c>
      <c r="X346">
        <f t="shared" si="28"/>
        <v>346</v>
      </c>
      <c r="Y346">
        <f t="shared" si="25"/>
        <v>1</v>
      </c>
    </row>
    <row r="347" spans="1:25" ht="17.399999999999999" x14ac:dyDescent="0.3">
      <c r="A347" s="11">
        <v>45529</v>
      </c>
      <c r="B347" s="12">
        <v>251199</v>
      </c>
      <c r="C347" s="12" t="s">
        <v>343</v>
      </c>
      <c r="D347" s="12" t="s">
        <v>344</v>
      </c>
      <c r="E347" s="12" t="s">
        <v>345</v>
      </c>
      <c r="F347" s="12"/>
      <c r="G347" s="12"/>
      <c r="H347" s="12">
        <v>4.6500000000000004</v>
      </c>
      <c r="I347" s="12">
        <v>19.350000000000001</v>
      </c>
      <c r="J347" s="12">
        <v>4.45</v>
      </c>
      <c r="K347" s="12">
        <v>0.2</v>
      </c>
      <c r="L347" s="12">
        <v>16.84</v>
      </c>
      <c r="M347" s="12">
        <v>5</v>
      </c>
      <c r="N347" s="12">
        <v>0</v>
      </c>
      <c r="O347" s="12">
        <v>28</v>
      </c>
      <c r="P347" s="12">
        <v>1</v>
      </c>
      <c r="Q347" s="12">
        <v>0</v>
      </c>
      <c r="R347" s="12">
        <v>0</v>
      </c>
      <c r="S347" s="12">
        <v>34</v>
      </c>
      <c r="T347" s="12">
        <v>0</v>
      </c>
      <c r="U347">
        <f t="shared" si="26"/>
        <v>4732.1400000000012</v>
      </c>
      <c r="V347" s="23">
        <f>'Listado Equipos'!$B$11-W347</f>
        <v>41477.279999999999</v>
      </c>
      <c r="W347">
        <f t="shared" si="27"/>
        <v>72.72</v>
      </c>
      <c r="X347">
        <f t="shared" si="28"/>
        <v>347</v>
      </c>
      <c r="Y347">
        <f t="shared" si="25"/>
        <v>1</v>
      </c>
    </row>
    <row r="348" spans="1:25" ht="17.399999999999999" x14ac:dyDescent="0.3">
      <c r="A348" s="11">
        <v>45530</v>
      </c>
      <c r="B348" s="12">
        <v>251199</v>
      </c>
      <c r="C348" s="12" t="s">
        <v>343</v>
      </c>
      <c r="D348" s="12" t="s">
        <v>344</v>
      </c>
      <c r="E348" s="12" t="s">
        <v>345</v>
      </c>
      <c r="F348" s="12"/>
      <c r="G348" s="12"/>
      <c r="H348" s="12">
        <v>7.57</v>
      </c>
      <c r="I348" s="12">
        <v>16.43</v>
      </c>
      <c r="J348" s="12">
        <v>7.57</v>
      </c>
      <c r="K348" s="12">
        <v>0</v>
      </c>
      <c r="L348" s="12">
        <v>25.76</v>
      </c>
      <c r="M348" s="12">
        <v>5</v>
      </c>
      <c r="N348" s="12">
        <v>0</v>
      </c>
      <c r="O348" s="12">
        <v>45</v>
      </c>
      <c r="P348" s="12">
        <v>0</v>
      </c>
      <c r="Q348" s="12">
        <v>0</v>
      </c>
      <c r="R348" s="12">
        <v>0</v>
      </c>
      <c r="S348" s="12">
        <v>48</v>
      </c>
      <c r="T348" s="12">
        <v>0</v>
      </c>
      <c r="U348">
        <f t="shared" si="26"/>
        <v>4739.7100000000009</v>
      </c>
      <c r="V348" s="23">
        <f>'Listado Equipos'!$B$11-W348</f>
        <v>41494.550000000003</v>
      </c>
      <c r="W348">
        <f t="shared" si="27"/>
        <v>55.45</v>
      </c>
      <c r="X348">
        <f t="shared" si="28"/>
        <v>348</v>
      </c>
      <c r="Y348">
        <f t="shared" si="25"/>
        <v>1</v>
      </c>
    </row>
    <row r="349" spans="1:25" ht="17.399999999999999" x14ac:dyDescent="0.3">
      <c r="A349" s="11">
        <v>45531</v>
      </c>
      <c r="B349" s="12">
        <v>251199</v>
      </c>
      <c r="C349" s="12" t="s">
        <v>343</v>
      </c>
      <c r="D349" s="12" t="s">
        <v>344</v>
      </c>
      <c r="E349" s="12" t="s">
        <v>345</v>
      </c>
      <c r="F349" s="12"/>
      <c r="G349" s="12"/>
      <c r="H349" s="12">
        <v>14.83</v>
      </c>
      <c r="I349" s="12">
        <v>9.17</v>
      </c>
      <c r="J349" s="12">
        <v>14.83</v>
      </c>
      <c r="K349" s="12">
        <v>0</v>
      </c>
      <c r="L349" s="12">
        <v>44.91</v>
      </c>
      <c r="M349" s="12">
        <v>5</v>
      </c>
      <c r="N349" s="12">
        <v>0</v>
      </c>
      <c r="O349" s="12">
        <v>37</v>
      </c>
      <c r="P349" s="12">
        <v>0</v>
      </c>
      <c r="Q349" s="12">
        <v>0</v>
      </c>
      <c r="R349" s="12">
        <v>0</v>
      </c>
      <c r="S349" s="12">
        <v>43</v>
      </c>
      <c r="T349" s="12">
        <v>0</v>
      </c>
      <c r="U349">
        <f t="shared" si="26"/>
        <v>4754.5400000000009</v>
      </c>
      <c r="V349" s="23">
        <f>'Listado Equipos'!$B$11-W349</f>
        <v>41515.07</v>
      </c>
      <c r="W349">
        <f t="shared" si="27"/>
        <v>34.93</v>
      </c>
      <c r="X349">
        <f t="shared" si="28"/>
        <v>349</v>
      </c>
      <c r="Y349">
        <f t="shared" si="25"/>
        <v>1</v>
      </c>
    </row>
    <row r="350" spans="1:25" ht="17.399999999999999" x14ac:dyDescent="0.3">
      <c r="A350" s="11">
        <v>45532</v>
      </c>
      <c r="B350" s="12">
        <v>251199</v>
      </c>
      <c r="C350" s="12" t="s">
        <v>343</v>
      </c>
      <c r="D350" s="12" t="s">
        <v>344</v>
      </c>
      <c r="E350" s="12" t="s">
        <v>345</v>
      </c>
      <c r="F350" s="12"/>
      <c r="G350" s="12"/>
      <c r="H350" s="12">
        <v>13.62</v>
      </c>
      <c r="I350" s="12">
        <v>10.38</v>
      </c>
      <c r="J350" s="12">
        <v>13.62</v>
      </c>
      <c r="K350" s="12">
        <v>0</v>
      </c>
      <c r="L350" s="12">
        <v>46.04</v>
      </c>
      <c r="M350" s="12">
        <v>5</v>
      </c>
      <c r="N350" s="12">
        <v>0</v>
      </c>
      <c r="O350" s="12">
        <v>41</v>
      </c>
      <c r="P350" s="12">
        <v>0</v>
      </c>
      <c r="Q350" s="12">
        <v>0</v>
      </c>
      <c r="R350" s="12">
        <v>0</v>
      </c>
      <c r="S350" s="12">
        <v>46</v>
      </c>
      <c r="T350" s="12">
        <v>0</v>
      </c>
      <c r="U350">
        <f t="shared" si="26"/>
        <v>4768.1600000000008</v>
      </c>
      <c r="V350" s="23">
        <f>'Listado Equipos'!$B$11-W350</f>
        <v>41529.32</v>
      </c>
      <c r="W350">
        <f t="shared" si="27"/>
        <v>20.68</v>
      </c>
      <c r="X350">
        <f t="shared" si="28"/>
        <v>350</v>
      </c>
      <c r="Y350">
        <f>A350-A349</f>
        <v>1</v>
      </c>
    </row>
    <row r="355" spans="22:22" x14ac:dyDescent="0.3">
      <c r="V355" s="23"/>
    </row>
    <row r="357" spans="22:22" x14ac:dyDescent="0.3">
      <c r="V357" s="23"/>
    </row>
  </sheetData>
  <autoFilter ref="A1:X1" xr:uid="{00000000-0009-0000-0000-00000C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9"/>
  <sheetViews>
    <sheetView zoomScale="85" zoomScaleNormal="85" workbookViewId="0">
      <selection activeCell="C17" sqref="C17"/>
    </sheetView>
  </sheetViews>
  <sheetFormatPr defaultColWidth="11.5546875" defaultRowHeight="14.4" x14ac:dyDescent="0.3"/>
  <cols>
    <col min="1" max="1" width="17.5546875" customWidth="1"/>
    <col min="2" max="2" width="12.44140625" customWidth="1"/>
    <col min="3" max="3" width="20.6640625" customWidth="1"/>
    <col min="5" max="5" width="17.44140625" customWidth="1"/>
    <col min="6" max="6" width="12.6640625" customWidth="1"/>
    <col min="7" max="7" width="16.109375" customWidth="1"/>
    <col min="9" max="9" width="33.88671875" bestFit="1" customWidth="1"/>
    <col min="10" max="10" width="12.6640625" customWidth="1"/>
    <col min="11" max="11" width="14.6640625" customWidth="1"/>
    <col min="13" max="13" width="28.5546875" bestFit="1" customWidth="1"/>
    <col min="14" max="14" width="10.5546875" bestFit="1" customWidth="1"/>
    <col min="15" max="15" width="12.5546875" bestFit="1" customWidth="1"/>
    <col min="17" max="17" width="29" bestFit="1" customWidth="1"/>
    <col min="18" max="18" width="10.5546875" bestFit="1" customWidth="1"/>
    <col min="19" max="19" width="12.5546875" bestFit="1" customWidth="1"/>
  </cols>
  <sheetData>
    <row r="1" spans="1:19" x14ac:dyDescent="0.3">
      <c r="A1" s="38" t="s">
        <v>4</v>
      </c>
      <c r="B1" t="s">
        <v>20</v>
      </c>
    </row>
    <row r="2" spans="1:19" ht="15" thickBot="1" x14ac:dyDescent="0.35"/>
    <row r="3" spans="1:19" ht="15" thickBot="1" x14ac:dyDescent="0.35">
      <c r="A3" s="38" t="s">
        <v>436</v>
      </c>
      <c r="B3" t="s">
        <v>486</v>
      </c>
      <c r="E3" s="45" t="s">
        <v>513</v>
      </c>
      <c r="F3" s="46" t="s">
        <v>486</v>
      </c>
      <c r="G3" s="46" t="s">
        <v>495</v>
      </c>
    </row>
    <row r="4" spans="1:19" ht="15" thickBot="1" x14ac:dyDescent="0.35">
      <c r="A4" s="39" t="s">
        <v>22</v>
      </c>
      <c r="B4" s="37">
        <v>61</v>
      </c>
      <c r="E4" s="47" t="s">
        <v>22</v>
      </c>
      <c r="F4" s="48">
        <v>61</v>
      </c>
      <c r="G4" s="61">
        <v>0.27111111111111114</v>
      </c>
      <c r="I4" s="49" t="s">
        <v>514</v>
      </c>
      <c r="J4" s="52" t="s">
        <v>486</v>
      </c>
      <c r="K4" s="52" t="s">
        <v>495</v>
      </c>
      <c r="M4" s="49" t="s">
        <v>514</v>
      </c>
      <c r="N4" s="52" t="s">
        <v>486</v>
      </c>
      <c r="O4" s="52" t="s">
        <v>495</v>
      </c>
      <c r="Q4" s="49" t="s">
        <v>514</v>
      </c>
      <c r="R4" s="52" t="s">
        <v>486</v>
      </c>
      <c r="S4" s="52" t="s">
        <v>495</v>
      </c>
    </row>
    <row r="5" spans="1:19" ht="15" thickTop="1" x14ac:dyDescent="0.3">
      <c r="A5" s="39" t="s">
        <v>66</v>
      </c>
      <c r="B5" s="37">
        <v>38</v>
      </c>
      <c r="E5" t="s">
        <v>66</v>
      </c>
      <c r="F5" s="30">
        <v>38</v>
      </c>
      <c r="G5" s="62">
        <v>0.16888888888888889</v>
      </c>
      <c r="I5" s="53" t="s">
        <v>22</v>
      </c>
      <c r="J5" s="54">
        <v>61</v>
      </c>
      <c r="K5" s="60">
        <f>SUM(K6:K15)</f>
        <v>1.0000000000000002</v>
      </c>
      <c r="M5" s="53" t="s">
        <v>34</v>
      </c>
      <c r="N5" s="54">
        <v>34</v>
      </c>
      <c r="O5" s="60">
        <f>N5/$N$5</f>
        <v>1</v>
      </c>
      <c r="Q5" s="53" t="s">
        <v>50</v>
      </c>
      <c r="R5" s="54">
        <v>12</v>
      </c>
      <c r="S5" s="60">
        <f>R5/$R$5</f>
        <v>1</v>
      </c>
    </row>
    <row r="6" spans="1:19" x14ac:dyDescent="0.3">
      <c r="A6" s="39" t="s">
        <v>34</v>
      </c>
      <c r="B6" s="37">
        <v>34</v>
      </c>
      <c r="E6" s="40" t="s">
        <v>34</v>
      </c>
      <c r="F6" s="41">
        <v>34</v>
      </c>
      <c r="G6" s="63">
        <v>0.15111111111111111</v>
      </c>
      <c r="I6" s="55" t="s">
        <v>439</v>
      </c>
      <c r="J6" s="56">
        <v>31</v>
      </c>
      <c r="K6" s="57">
        <f>J6/$J$5</f>
        <v>0.50819672131147542</v>
      </c>
      <c r="M6" s="55" t="s">
        <v>455</v>
      </c>
      <c r="N6" s="56">
        <v>8</v>
      </c>
      <c r="O6" s="57">
        <f t="shared" ref="O6:O17" si="0">N6/$N$5</f>
        <v>0.23529411764705882</v>
      </c>
      <c r="Q6" s="55" t="s">
        <v>483</v>
      </c>
      <c r="R6" s="56">
        <v>3</v>
      </c>
      <c r="S6" s="57">
        <f t="shared" ref="S6:S11" si="1">R6/$R$5</f>
        <v>0.25</v>
      </c>
    </row>
    <row r="7" spans="1:19" x14ac:dyDescent="0.3">
      <c r="A7" s="39" t="s">
        <v>49</v>
      </c>
      <c r="B7" s="37">
        <v>23</v>
      </c>
      <c r="E7" t="s">
        <v>49</v>
      </c>
      <c r="F7" s="30">
        <v>23</v>
      </c>
      <c r="G7" s="62">
        <v>0.10222222222222223</v>
      </c>
      <c r="I7" s="58" t="s">
        <v>442</v>
      </c>
      <c r="J7" s="59">
        <v>12</v>
      </c>
      <c r="K7" s="51">
        <f t="shared" ref="K7:K15" si="2">J7/$J$5</f>
        <v>0.19672131147540983</v>
      </c>
      <c r="M7" s="58" t="s">
        <v>461</v>
      </c>
      <c r="N7" s="59">
        <v>5</v>
      </c>
      <c r="O7" s="51">
        <f t="shared" si="0"/>
        <v>0.14705882352941177</v>
      </c>
      <c r="Q7" s="58" t="s">
        <v>480</v>
      </c>
      <c r="R7" s="59">
        <v>3</v>
      </c>
      <c r="S7" s="51">
        <f t="shared" si="1"/>
        <v>0.25</v>
      </c>
    </row>
    <row r="8" spans="1:19" x14ac:dyDescent="0.3">
      <c r="A8" s="39" t="s">
        <v>50</v>
      </c>
      <c r="B8" s="37">
        <v>12</v>
      </c>
      <c r="E8" s="40" t="s">
        <v>50</v>
      </c>
      <c r="F8" s="41">
        <v>12</v>
      </c>
      <c r="G8" s="63">
        <v>5.3333333333333337E-2</v>
      </c>
      <c r="I8" s="55" t="s">
        <v>438</v>
      </c>
      <c r="J8" s="56">
        <v>9</v>
      </c>
      <c r="K8" s="57">
        <f t="shared" si="2"/>
        <v>0.14754098360655737</v>
      </c>
      <c r="M8" s="55" t="s">
        <v>459</v>
      </c>
      <c r="N8" s="56">
        <v>5</v>
      </c>
      <c r="O8" s="57">
        <f t="shared" si="0"/>
        <v>0.14705882352941177</v>
      </c>
      <c r="Q8" s="55" t="s">
        <v>484</v>
      </c>
      <c r="R8" s="56">
        <v>2</v>
      </c>
      <c r="S8" s="57">
        <f t="shared" si="1"/>
        <v>0.16666666666666666</v>
      </c>
    </row>
    <row r="9" spans="1:19" x14ac:dyDescent="0.3">
      <c r="A9" s="39" t="s">
        <v>120</v>
      </c>
      <c r="B9" s="37">
        <v>12</v>
      </c>
      <c r="E9" t="s">
        <v>120</v>
      </c>
      <c r="F9" s="30">
        <v>12</v>
      </c>
      <c r="G9" s="62">
        <v>5.3333333333333337E-2</v>
      </c>
      <c r="I9" s="58" t="s">
        <v>444</v>
      </c>
      <c r="J9" s="59">
        <v>3</v>
      </c>
      <c r="K9" s="51">
        <f t="shared" si="2"/>
        <v>4.9180327868852458E-2</v>
      </c>
      <c r="M9" s="58" t="s">
        <v>460</v>
      </c>
      <c r="N9" s="59">
        <v>3</v>
      </c>
      <c r="O9" s="51">
        <f t="shared" si="0"/>
        <v>8.8235294117647065E-2</v>
      </c>
      <c r="Q9" s="58" t="s">
        <v>481</v>
      </c>
      <c r="R9" s="59">
        <v>2</v>
      </c>
      <c r="S9" s="51">
        <f t="shared" si="1"/>
        <v>0.16666666666666666</v>
      </c>
    </row>
    <row r="10" spans="1:19" x14ac:dyDescent="0.3">
      <c r="A10" s="39" t="s">
        <v>41</v>
      </c>
      <c r="B10" s="37">
        <v>12</v>
      </c>
      <c r="E10" s="40" t="s">
        <v>41</v>
      </c>
      <c r="F10" s="41">
        <v>12</v>
      </c>
      <c r="G10" s="63">
        <v>5.3333333333333337E-2</v>
      </c>
      <c r="I10" s="55" t="s">
        <v>447</v>
      </c>
      <c r="J10" s="56">
        <v>1</v>
      </c>
      <c r="K10" s="57">
        <f t="shared" si="2"/>
        <v>1.6393442622950821E-2</v>
      </c>
      <c r="M10" s="55" t="s">
        <v>463</v>
      </c>
      <c r="N10" s="56">
        <v>2</v>
      </c>
      <c r="O10" s="57">
        <f t="shared" si="0"/>
        <v>5.8823529411764705E-2</v>
      </c>
      <c r="Q10" s="55" t="s">
        <v>485</v>
      </c>
      <c r="R10" s="56">
        <v>1</v>
      </c>
      <c r="S10" s="57">
        <f t="shared" si="1"/>
        <v>8.3333333333333329E-2</v>
      </c>
    </row>
    <row r="11" spans="1:19" x14ac:dyDescent="0.3">
      <c r="A11" s="39" t="s">
        <v>48</v>
      </c>
      <c r="B11" s="37">
        <v>9</v>
      </c>
      <c r="E11" t="s">
        <v>48</v>
      </c>
      <c r="F11" s="30">
        <v>9</v>
      </c>
      <c r="G11" s="62">
        <v>0.04</v>
      </c>
      <c r="I11" s="58" t="s">
        <v>440</v>
      </c>
      <c r="J11" s="59">
        <v>1</v>
      </c>
      <c r="K11" s="51">
        <f t="shared" si="2"/>
        <v>1.6393442622950821E-2</v>
      </c>
      <c r="M11" s="58" t="s">
        <v>456</v>
      </c>
      <c r="N11" s="59">
        <v>2</v>
      </c>
      <c r="O11" s="51">
        <f t="shared" si="0"/>
        <v>5.8823529411764705E-2</v>
      </c>
      <c r="Q11" s="58" t="s">
        <v>482</v>
      </c>
      <c r="R11" s="59">
        <v>1</v>
      </c>
      <c r="S11" s="51">
        <f t="shared" si="1"/>
        <v>8.3333333333333329E-2</v>
      </c>
    </row>
    <row r="12" spans="1:19" x14ac:dyDescent="0.3">
      <c r="A12" s="39" t="s">
        <v>68</v>
      </c>
      <c r="B12" s="37">
        <v>5</v>
      </c>
      <c r="E12" s="40" t="s">
        <v>68</v>
      </c>
      <c r="F12" s="41">
        <v>5</v>
      </c>
      <c r="G12" s="63">
        <v>2.2222222222222223E-2</v>
      </c>
      <c r="I12" s="55" t="s">
        <v>445</v>
      </c>
      <c r="J12" s="56">
        <v>1</v>
      </c>
      <c r="K12" s="57">
        <f t="shared" si="2"/>
        <v>1.6393442622950821E-2</v>
      </c>
      <c r="M12" s="55" t="s">
        <v>465</v>
      </c>
      <c r="N12" s="56">
        <v>2</v>
      </c>
      <c r="O12" s="57">
        <f t="shared" si="0"/>
        <v>5.8823529411764705E-2</v>
      </c>
    </row>
    <row r="13" spans="1:19" ht="15" thickBot="1" x14ac:dyDescent="0.35">
      <c r="A13" s="39" t="s">
        <v>86</v>
      </c>
      <c r="B13" s="37">
        <v>4</v>
      </c>
      <c r="E13" t="s">
        <v>86</v>
      </c>
      <c r="F13" s="30">
        <v>4</v>
      </c>
      <c r="G13" s="62">
        <v>1.7777777777777778E-2</v>
      </c>
      <c r="I13" s="58" t="s">
        <v>443</v>
      </c>
      <c r="J13" s="59">
        <v>1</v>
      </c>
      <c r="K13" s="51">
        <f t="shared" si="2"/>
        <v>1.6393442622950821E-2</v>
      </c>
      <c r="M13" s="58" t="s">
        <v>457</v>
      </c>
      <c r="N13" s="59">
        <v>2</v>
      </c>
      <c r="O13" s="51">
        <f t="shared" si="0"/>
        <v>5.8823529411764705E-2</v>
      </c>
      <c r="Q13" s="49" t="s">
        <v>514</v>
      </c>
      <c r="R13" s="52" t="s">
        <v>486</v>
      </c>
      <c r="S13" s="52" t="s">
        <v>495</v>
      </c>
    </row>
    <row r="14" spans="1:19" ht="15" thickTop="1" x14ac:dyDescent="0.3">
      <c r="A14" s="39" t="s">
        <v>239</v>
      </c>
      <c r="B14" s="37">
        <v>4</v>
      </c>
      <c r="E14" s="40" t="s">
        <v>239</v>
      </c>
      <c r="F14" s="41">
        <v>4</v>
      </c>
      <c r="G14" s="63">
        <v>1.7777777777777778E-2</v>
      </c>
      <c r="I14" s="55" t="s">
        <v>441</v>
      </c>
      <c r="J14" s="56">
        <v>1</v>
      </c>
      <c r="K14" s="57">
        <f t="shared" si="2"/>
        <v>1.6393442622950821E-2</v>
      </c>
      <c r="M14" s="55" t="s">
        <v>464</v>
      </c>
      <c r="N14" s="56">
        <v>2</v>
      </c>
      <c r="O14" s="57">
        <f t="shared" si="0"/>
        <v>5.8823529411764705E-2</v>
      </c>
      <c r="Q14" s="53" t="s">
        <v>120</v>
      </c>
      <c r="R14" s="54">
        <v>12</v>
      </c>
      <c r="S14" s="60">
        <f>R14/$R$14</f>
        <v>1</v>
      </c>
    </row>
    <row r="15" spans="1:19" x14ac:dyDescent="0.3">
      <c r="A15" s="39" t="s">
        <v>128</v>
      </c>
      <c r="B15" s="37">
        <v>4</v>
      </c>
      <c r="E15" t="s">
        <v>128</v>
      </c>
      <c r="F15" s="30">
        <v>4</v>
      </c>
      <c r="G15" s="62">
        <v>1.7777777777777778E-2</v>
      </c>
      <c r="I15" s="58" t="s">
        <v>446</v>
      </c>
      <c r="J15" s="59">
        <v>1</v>
      </c>
      <c r="K15" s="51">
        <f t="shared" si="2"/>
        <v>1.6393442622950821E-2</v>
      </c>
      <c r="M15" s="58" t="s">
        <v>458</v>
      </c>
      <c r="N15" s="59">
        <v>1</v>
      </c>
      <c r="O15" s="51">
        <f t="shared" si="0"/>
        <v>2.9411764705882353E-2</v>
      </c>
      <c r="Q15" s="55" t="s">
        <v>487</v>
      </c>
      <c r="R15" s="56">
        <v>8</v>
      </c>
      <c r="S15" s="57">
        <f>R15/$R$14</f>
        <v>0.66666666666666663</v>
      </c>
    </row>
    <row r="16" spans="1:19" x14ac:dyDescent="0.3">
      <c r="A16" s="39" t="s">
        <v>61</v>
      </c>
      <c r="B16" s="37">
        <v>2</v>
      </c>
      <c r="E16" s="40" t="s">
        <v>61</v>
      </c>
      <c r="F16" s="41">
        <v>2</v>
      </c>
      <c r="G16" s="63">
        <v>8.8888888888888889E-3</v>
      </c>
      <c r="M16" s="55" t="s">
        <v>462</v>
      </c>
      <c r="N16" s="56">
        <v>1</v>
      </c>
      <c r="O16" s="57">
        <f t="shared" si="0"/>
        <v>2.9411764705882353E-2</v>
      </c>
      <c r="Q16" s="58" t="s">
        <v>488</v>
      </c>
      <c r="R16" s="59">
        <v>3</v>
      </c>
      <c r="S16" s="51">
        <f>R16/$R$14</f>
        <v>0.25</v>
      </c>
    </row>
    <row r="17" spans="1:19" x14ac:dyDescent="0.3">
      <c r="A17" s="39" t="s">
        <v>148</v>
      </c>
      <c r="B17" s="37">
        <v>2</v>
      </c>
      <c r="E17" t="s">
        <v>148</v>
      </c>
      <c r="F17" s="30">
        <v>2</v>
      </c>
      <c r="G17" s="62">
        <v>8.8888888888888889E-3</v>
      </c>
      <c r="M17" s="58" t="s">
        <v>466</v>
      </c>
      <c r="N17" s="59">
        <v>1</v>
      </c>
      <c r="O17" s="51">
        <f t="shared" si="0"/>
        <v>2.9411764705882353E-2</v>
      </c>
      <c r="Q17" s="55" t="s">
        <v>489</v>
      </c>
      <c r="R17" s="56">
        <v>1</v>
      </c>
      <c r="S17" s="57">
        <f>R17/$R$14</f>
        <v>8.3333333333333329E-2</v>
      </c>
    </row>
    <row r="18" spans="1:19" ht="15" thickBot="1" x14ac:dyDescent="0.35">
      <c r="A18" s="39" t="s">
        <v>90</v>
      </c>
      <c r="B18" s="37">
        <v>1</v>
      </c>
      <c r="E18" s="40" t="s">
        <v>90</v>
      </c>
      <c r="F18" s="41">
        <v>1</v>
      </c>
      <c r="G18" s="63">
        <v>4.4444444444444444E-3</v>
      </c>
      <c r="I18" s="49" t="s">
        <v>514</v>
      </c>
      <c r="J18" s="52" t="s">
        <v>486</v>
      </c>
      <c r="K18" s="52" t="s">
        <v>495</v>
      </c>
    </row>
    <row r="19" spans="1:19" ht="15.6" thickTop="1" thickBot="1" x14ac:dyDescent="0.35">
      <c r="A19" s="39" t="s">
        <v>270</v>
      </c>
      <c r="B19" s="37">
        <v>1</v>
      </c>
      <c r="E19" t="s">
        <v>270</v>
      </c>
      <c r="F19" s="30">
        <v>1</v>
      </c>
      <c r="G19" s="62">
        <v>4.4444444444444444E-3</v>
      </c>
      <c r="I19" s="53" t="s">
        <v>66</v>
      </c>
      <c r="J19" s="54">
        <v>38</v>
      </c>
      <c r="K19" s="60">
        <f>J19/$J$19</f>
        <v>1</v>
      </c>
      <c r="M19" s="49" t="s">
        <v>514</v>
      </c>
      <c r="N19" s="52" t="s">
        <v>486</v>
      </c>
      <c r="O19" s="52" t="s">
        <v>495</v>
      </c>
      <c r="Q19" s="49" t="s">
        <v>514</v>
      </c>
      <c r="R19" s="52" t="s">
        <v>486</v>
      </c>
      <c r="S19" s="52" t="s">
        <v>495</v>
      </c>
    </row>
    <row r="20" spans="1:19" ht="15" thickTop="1" x14ac:dyDescent="0.3">
      <c r="A20" s="39" t="s">
        <v>129</v>
      </c>
      <c r="B20" s="37">
        <v>1</v>
      </c>
      <c r="E20" s="40" t="s">
        <v>129</v>
      </c>
      <c r="F20" s="41">
        <v>1</v>
      </c>
      <c r="G20" s="63">
        <v>4.4444444444444444E-3</v>
      </c>
      <c r="I20" s="55" t="s">
        <v>451</v>
      </c>
      <c r="J20" s="56">
        <v>16</v>
      </c>
      <c r="K20" s="57">
        <f t="shared" ref="K20:K25" si="3">J20/$J$19</f>
        <v>0.42105263157894735</v>
      </c>
      <c r="M20" s="53" t="s">
        <v>49</v>
      </c>
      <c r="N20" s="54">
        <v>23</v>
      </c>
      <c r="O20" s="60">
        <f>N20/$N$20</f>
        <v>1</v>
      </c>
      <c r="Q20" s="53" t="s">
        <v>41</v>
      </c>
      <c r="R20" s="54">
        <v>12</v>
      </c>
      <c r="S20" s="60">
        <f t="shared" ref="S20:S25" si="4">R20/$R$20</f>
        <v>1</v>
      </c>
    </row>
    <row r="21" spans="1:19" ht="15" thickBot="1" x14ac:dyDescent="0.35">
      <c r="A21" s="39" t="s">
        <v>437</v>
      </c>
      <c r="B21" s="37">
        <v>225</v>
      </c>
      <c r="E21" s="42" t="s">
        <v>437</v>
      </c>
      <c r="F21" s="43">
        <v>225</v>
      </c>
      <c r="G21" s="44">
        <v>1</v>
      </c>
      <c r="I21" s="58" t="s">
        <v>449</v>
      </c>
      <c r="J21" s="59">
        <v>9</v>
      </c>
      <c r="K21" s="51">
        <f t="shared" si="3"/>
        <v>0.23684210526315788</v>
      </c>
      <c r="M21" s="55" t="s">
        <v>470</v>
      </c>
      <c r="N21" s="56">
        <v>6</v>
      </c>
      <c r="O21" s="57">
        <f t="shared" ref="O21:O29" si="5">N21/$N$20</f>
        <v>0.2608695652173913</v>
      </c>
      <c r="Q21" s="55" t="s">
        <v>490</v>
      </c>
      <c r="R21" s="56">
        <v>6</v>
      </c>
      <c r="S21" s="57">
        <f t="shared" si="4"/>
        <v>0.5</v>
      </c>
    </row>
    <row r="22" spans="1:19" x14ac:dyDescent="0.3">
      <c r="I22" s="55" t="s">
        <v>452</v>
      </c>
      <c r="J22" s="56">
        <v>7</v>
      </c>
      <c r="K22" s="57">
        <f t="shared" si="3"/>
        <v>0.18421052631578946</v>
      </c>
      <c r="M22" s="58" t="s">
        <v>472</v>
      </c>
      <c r="N22" s="59">
        <v>4</v>
      </c>
      <c r="O22" s="51">
        <f t="shared" si="5"/>
        <v>0.17391304347826086</v>
      </c>
      <c r="Q22" s="58" t="s">
        <v>494</v>
      </c>
      <c r="R22" s="59">
        <v>2</v>
      </c>
      <c r="S22" s="51">
        <f t="shared" si="4"/>
        <v>0.16666666666666666</v>
      </c>
    </row>
    <row r="23" spans="1:19" x14ac:dyDescent="0.3">
      <c r="I23" s="58" t="s">
        <v>453</v>
      </c>
      <c r="J23" s="59">
        <v>3</v>
      </c>
      <c r="K23" s="51">
        <f t="shared" si="3"/>
        <v>7.8947368421052627E-2</v>
      </c>
      <c r="M23" s="55" t="s">
        <v>471</v>
      </c>
      <c r="N23" s="56">
        <v>4</v>
      </c>
      <c r="O23" s="57">
        <f t="shared" si="5"/>
        <v>0.17391304347826086</v>
      </c>
      <c r="Q23" s="55" t="s">
        <v>491</v>
      </c>
      <c r="R23" s="56">
        <v>2</v>
      </c>
      <c r="S23" s="57">
        <f t="shared" si="4"/>
        <v>0.16666666666666666</v>
      </c>
    </row>
    <row r="24" spans="1:19" x14ac:dyDescent="0.3">
      <c r="I24" s="55" t="s">
        <v>450</v>
      </c>
      <c r="J24" s="56">
        <v>2</v>
      </c>
      <c r="K24" s="57">
        <f t="shared" si="3"/>
        <v>5.2631578947368418E-2</v>
      </c>
      <c r="M24" s="58" t="s">
        <v>467</v>
      </c>
      <c r="N24" s="59">
        <v>3</v>
      </c>
      <c r="O24" s="51">
        <f t="shared" si="5"/>
        <v>0.13043478260869565</v>
      </c>
      <c r="Q24" s="58" t="s">
        <v>492</v>
      </c>
      <c r="R24" s="59">
        <v>1</v>
      </c>
      <c r="S24" s="51">
        <f t="shared" si="4"/>
        <v>8.3333333333333329E-2</v>
      </c>
    </row>
    <row r="25" spans="1:19" x14ac:dyDescent="0.3">
      <c r="I25" s="58" t="s">
        <v>454</v>
      </c>
      <c r="J25" s="59">
        <v>1</v>
      </c>
      <c r="K25" s="51">
        <f t="shared" si="3"/>
        <v>2.6315789473684209E-2</v>
      </c>
      <c r="M25" s="55" t="s">
        <v>469</v>
      </c>
      <c r="N25" s="56">
        <v>2</v>
      </c>
      <c r="O25" s="57">
        <f t="shared" si="5"/>
        <v>8.6956521739130432E-2</v>
      </c>
      <c r="Q25" s="55" t="s">
        <v>493</v>
      </c>
      <c r="R25" s="56">
        <v>1</v>
      </c>
      <c r="S25" s="57">
        <f t="shared" si="4"/>
        <v>8.3333333333333329E-2</v>
      </c>
    </row>
    <row r="26" spans="1:19" x14ac:dyDescent="0.3">
      <c r="J26" s="50"/>
      <c r="M26" s="58" t="s">
        <v>496</v>
      </c>
      <c r="N26" s="59">
        <v>1</v>
      </c>
      <c r="O26" s="51">
        <f t="shared" si="5"/>
        <v>4.3478260869565216E-2</v>
      </c>
    </row>
    <row r="27" spans="1:19" x14ac:dyDescent="0.3">
      <c r="M27" s="55" t="s">
        <v>474</v>
      </c>
      <c r="N27" s="56">
        <v>1</v>
      </c>
      <c r="O27" s="57">
        <f t="shared" si="5"/>
        <v>4.3478260869565216E-2</v>
      </c>
    </row>
    <row r="28" spans="1:19" x14ac:dyDescent="0.3">
      <c r="M28" s="58" t="s">
        <v>473</v>
      </c>
      <c r="N28" s="59">
        <v>1</v>
      </c>
      <c r="O28" s="51">
        <f t="shared" si="5"/>
        <v>4.3478260869565216E-2</v>
      </c>
    </row>
    <row r="29" spans="1:19" x14ac:dyDescent="0.3">
      <c r="M29" s="55" t="s">
        <v>468</v>
      </c>
      <c r="N29" s="56">
        <v>1</v>
      </c>
      <c r="O29" s="57">
        <f t="shared" si="5"/>
        <v>4.3478260869565216E-2</v>
      </c>
    </row>
  </sheetData>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EX243"/>
  <sheetViews>
    <sheetView zoomScaleNormal="100" workbookViewId="0">
      <pane xSplit="3" topLeftCell="R1" activePane="topRight" state="frozen"/>
      <selection pane="topRight" activeCell="AC16" sqref="AC16"/>
    </sheetView>
  </sheetViews>
  <sheetFormatPr defaultColWidth="11.5546875" defaultRowHeight="14.4" x14ac:dyDescent="0.3"/>
  <cols>
    <col min="4" max="4" width="13.5546875" customWidth="1"/>
    <col min="5" max="5" width="10.88671875" customWidth="1"/>
    <col min="6" max="6" width="16.5546875" customWidth="1"/>
    <col min="7" max="8" width="17.5546875" customWidth="1"/>
    <col min="9" max="9" width="29.6640625" bestFit="1" customWidth="1"/>
    <col min="10" max="10" width="18" hidden="1" customWidth="1"/>
    <col min="11" max="11" width="20.109375" hidden="1" customWidth="1"/>
    <col min="12" max="13" width="18.109375" hidden="1" customWidth="1"/>
    <col min="14" max="14" width="15.5546875" hidden="1" customWidth="1"/>
    <col min="15" max="16" width="10.88671875" customWidth="1"/>
    <col min="17" max="17" width="67" customWidth="1"/>
    <col min="18" max="18" width="10.88671875" customWidth="1"/>
    <col min="19" max="19" width="23.109375" customWidth="1"/>
    <col min="20" max="20" width="16" customWidth="1"/>
    <col min="22" max="22" width="11.109375" hidden="1" customWidth="1"/>
    <col min="23" max="24" width="15.6640625" bestFit="1" customWidth="1"/>
    <col min="25" max="25" width="11.44140625" style="37"/>
  </cols>
  <sheetData>
    <row r="1" spans="1:16378" ht="26.4" x14ac:dyDescent="0.3">
      <c r="A1" s="80" t="s">
        <v>0</v>
      </c>
      <c r="B1" s="81" t="s">
        <v>1</v>
      </c>
      <c r="C1" s="82" t="s">
        <v>2</v>
      </c>
      <c r="D1" s="82" t="s">
        <v>3</v>
      </c>
      <c r="E1" s="82" t="s">
        <v>4</v>
      </c>
      <c r="F1" s="82" t="s">
        <v>5</v>
      </c>
      <c r="G1" s="82" t="s">
        <v>6</v>
      </c>
      <c r="H1" s="82" t="s">
        <v>448</v>
      </c>
      <c r="I1" s="82" t="s">
        <v>7</v>
      </c>
      <c r="J1" s="82" t="s">
        <v>8</v>
      </c>
      <c r="K1" s="82" t="s">
        <v>9</v>
      </c>
      <c r="L1" s="82" t="s">
        <v>10</v>
      </c>
      <c r="M1" s="82" t="s">
        <v>11</v>
      </c>
      <c r="N1" s="80" t="s">
        <v>12</v>
      </c>
      <c r="O1" s="80" t="s">
        <v>13</v>
      </c>
      <c r="P1" s="83" t="s">
        <v>14</v>
      </c>
      <c r="Q1" s="84" t="s">
        <v>15</v>
      </c>
      <c r="R1" s="82" t="s">
        <v>16</v>
      </c>
      <c r="S1" s="82" t="s">
        <v>17</v>
      </c>
      <c r="T1" s="82" t="s">
        <v>18</v>
      </c>
      <c r="U1" s="82" t="s">
        <v>433</v>
      </c>
      <c r="W1" s="72" t="s">
        <v>508</v>
      </c>
      <c r="X1" s="72" t="s">
        <v>509</v>
      </c>
      <c r="Y1" s="72" t="s">
        <v>510</v>
      </c>
    </row>
    <row r="2" spans="1:16378" s="36" customFormat="1" x14ac:dyDescent="0.3">
      <c r="A2" s="2">
        <v>45327</v>
      </c>
      <c r="B2" s="3">
        <v>0.29166666666666669</v>
      </c>
      <c r="C2" s="4">
        <v>250346</v>
      </c>
      <c r="D2" s="5" t="s">
        <v>19</v>
      </c>
      <c r="E2" s="4" t="s">
        <v>20</v>
      </c>
      <c r="F2" s="4" t="s">
        <v>21</v>
      </c>
      <c r="G2" s="4" t="s">
        <v>22</v>
      </c>
      <c r="H2" s="4">
        <f t="shared" ref="H2:H65" si="0">O2-A2</f>
        <v>0</v>
      </c>
      <c r="I2" s="4" t="s">
        <v>439</v>
      </c>
      <c r="J2" s="6"/>
      <c r="K2" s="5" t="s">
        <v>252</v>
      </c>
      <c r="L2" s="4"/>
      <c r="M2" s="4"/>
      <c r="N2" s="85">
        <v>45327</v>
      </c>
      <c r="O2" s="2">
        <v>45327</v>
      </c>
      <c r="P2" s="3">
        <v>0.77083333333333337</v>
      </c>
      <c r="Q2" s="86" t="s">
        <v>258</v>
      </c>
      <c r="R2" s="86" t="s">
        <v>25</v>
      </c>
      <c r="S2" s="86" t="s">
        <v>26</v>
      </c>
      <c r="T2" s="86" t="s">
        <v>27</v>
      </c>
      <c r="U2" s="86" t="s">
        <v>435</v>
      </c>
      <c r="V2" s="86"/>
      <c r="W2" s="87">
        <f>A2+B2</f>
        <v>45327.291666666664</v>
      </c>
      <c r="X2" s="87">
        <f>O2+P2</f>
        <v>45327.770833333336</v>
      </c>
      <c r="Y2" s="88">
        <f>(X2-W2)*24</f>
        <v>11.500000000116415</v>
      </c>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row>
    <row r="3" spans="1:16378" s="36" customFormat="1" x14ac:dyDescent="0.3">
      <c r="A3" s="31">
        <v>45363</v>
      </c>
      <c r="B3" s="32">
        <v>0.25</v>
      </c>
      <c r="C3" s="33">
        <v>250346</v>
      </c>
      <c r="D3" s="34" t="s">
        <v>19</v>
      </c>
      <c r="E3" s="33" t="s">
        <v>20</v>
      </c>
      <c r="F3" s="33" t="s">
        <v>21</v>
      </c>
      <c r="G3" s="33" t="s">
        <v>270</v>
      </c>
      <c r="H3" s="4">
        <f t="shared" si="0"/>
        <v>4</v>
      </c>
      <c r="I3" s="33"/>
      <c r="J3" s="33"/>
      <c r="K3" s="33" t="s">
        <v>271</v>
      </c>
      <c r="L3" s="33"/>
      <c r="M3" s="33"/>
      <c r="N3" s="31">
        <v>45371</v>
      </c>
      <c r="O3" s="31">
        <v>45367</v>
      </c>
      <c r="P3" s="32">
        <v>0.66666666666666663</v>
      </c>
      <c r="Q3" s="35" t="s">
        <v>272</v>
      </c>
      <c r="R3" s="34" t="s">
        <v>25</v>
      </c>
      <c r="S3" s="33" t="s">
        <v>26</v>
      </c>
      <c r="T3" s="33" t="s">
        <v>27</v>
      </c>
      <c r="U3" s="89" t="s">
        <v>435</v>
      </c>
      <c r="V3" s="90"/>
      <c r="W3" s="87">
        <f>A3+B3</f>
        <v>45363.25</v>
      </c>
      <c r="X3" s="87">
        <f>O3+P3</f>
        <v>45367.666666666664</v>
      </c>
      <c r="Y3" s="88">
        <f>(X3-W3)*24</f>
        <v>105.99999999994179</v>
      </c>
    </row>
    <row r="4" spans="1:16378" ht="27.6" x14ac:dyDescent="0.3">
      <c r="A4" s="2">
        <v>45018</v>
      </c>
      <c r="B4" s="3">
        <v>0.3125</v>
      </c>
      <c r="C4" s="4">
        <v>250415</v>
      </c>
      <c r="D4" s="5" t="s">
        <v>19</v>
      </c>
      <c r="E4" s="4" t="s">
        <v>32</v>
      </c>
      <c r="F4" s="4" t="s">
        <v>33</v>
      </c>
      <c r="G4" s="4" t="s">
        <v>34</v>
      </c>
      <c r="H4" s="4">
        <f t="shared" si="0"/>
        <v>26</v>
      </c>
      <c r="I4" s="4" t="s">
        <v>455</v>
      </c>
      <c r="J4" s="4"/>
      <c r="K4" s="8" t="s">
        <v>35</v>
      </c>
      <c r="L4" s="8"/>
      <c r="M4" s="4"/>
      <c r="N4" s="2">
        <v>45044</v>
      </c>
      <c r="O4" s="2">
        <v>45044</v>
      </c>
      <c r="P4" s="3">
        <v>0.58333333333333337</v>
      </c>
      <c r="Q4" s="6" t="s">
        <v>36</v>
      </c>
      <c r="R4" s="5" t="s">
        <v>25</v>
      </c>
      <c r="S4" s="4" t="s">
        <v>26</v>
      </c>
      <c r="T4" s="4" t="s">
        <v>27</v>
      </c>
      <c r="U4" s="85">
        <v>39167.61</v>
      </c>
      <c r="V4" s="86"/>
      <c r="W4" s="87">
        <f t="shared" ref="W4:W67" si="1">A4+B4</f>
        <v>45018.3125</v>
      </c>
      <c r="X4" s="87">
        <f t="shared" ref="X4:X67" si="2">O4+P4</f>
        <v>45044.583333333336</v>
      </c>
      <c r="Y4" s="88">
        <f t="shared" ref="Y4:Y67" si="3">(X4-W4)*24</f>
        <v>630.50000000005821</v>
      </c>
    </row>
    <row r="5" spans="1:16378" x14ac:dyDescent="0.3">
      <c r="A5" s="2">
        <v>45083</v>
      </c>
      <c r="B5" s="3">
        <v>0.33333333333333331</v>
      </c>
      <c r="C5" s="4">
        <v>250415</v>
      </c>
      <c r="D5" s="5" t="s">
        <v>19</v>
      </c>
      <c r="E5" s="4" t="s">
        <v>20</v>
      </c>
      <c r="F5" s="4" t="s">
        <v>21</v>
      </c>
      <c r="G5" s="4" t="s">
        <v>22</v>
      </c>
      <c r="H5" s="4">
        <f t="shared" si="0"/>
        <v>148</v>
      </c>
      <c r="I5" s="4" t="s">
        <v>438</v>
      </c>
      <c r="J5" s="4"/>
      <c r="K5" s="7" t="s">
        <v>42</v>
      </c>
      <c r="L5" s="7"/>
      <c r="M5" s="4"/>
      <c r="N5" s="2">
        <v>45229</v>
      </c>
      <c r="O5" s="2">
        <v>45231</v>
      </c>
      <c r="P5" s="3">
        <v>0.75</v>
      </c>
      <c r="Q5" s="6" t="s">
        <v>44</v>
      </c>
      <c r="R5" s="5" t="s">
        <v>25</v>
      </c>
      <c r="S5" s="4" t="s">
        <v>26</v>
      </c>
      <c r="T5" s="4" t="s">
        <v>31</v>
      </c>
      <c r="U5" s="85">
        <v>40012.61</v>
      </c>
      <c r="V5" s="86">
        <f>A6-A5</f>
        <v>155</v>
      </c>
      <c r="W5" s="87">
        <f t="shared" si="1"/>
        <v>45083.333333333336</v>
      </c>
      <c r="X5" s="87">
        <f t="shared" si="2"/>
        <v>45231.75</v>
      </c>
      <c r="Y5" s="88">
        <f t="shared" si="3"/>
        <v>3561.9999999999418</v>
      </c>
    </row>
    <row r="6" spans="1:16378" x14ac:dyDescent="0.3">
      <c r="A6" s="2">
        <v>45238</v>
      </c>
      <c r="B6" s="3">
        <v>0.29166666666666669</v>
      </c>
      <c r="C6" s="4">
        <v>250415</v>
      </c>
      <c r="D6" s="5" t="s">
        <v>19</v>
      </c>
      <c r="E6" s="4" t="s">
        <v>20</v>
      </c>
      <c r="F6" s="4" t="s">
        <v>21</v>
      </c>
      <c r="G6" s="4" t="s">
        <v>66</v>
      </c>
      <c r="H6" s="4">
        <f t="shared" si="0"/>
        <v>0</v>
      </c>
      <c r="I6" s="4" t="s">
        <v>449</v>
      </c>
      <c r="J6" s="4"/>
      <c r="K6" s="4" t="s">
        <v>35</v>
      </c>
      <c r="L6" s="4" t="s">
        <v>157</v>
      </c>
      <c r="M6" s="4"/>
      <c r="N6" s="2"/>
      <c r="O6" s="2">
        <v>45238</v>
      </c>
      <c r="P6" s="3">
        <v>0.5</v>
      </c>
      <c r="Q6" s="6" t="s">
        <v>158</v>
      </c>
      <c r="R6" s="5" t="s">
        <v>25</v>
      </c>
      <c r="S6" s="4" t="s">
        <v>26</v>
      </c>
      <c r="T6" s="4" t="s">
        <v>27</v>
      </c>
      <c r="U6" s="85">
        <f>VLOOKUP(A6,'0415'!$A$2:$W$298,22,FALSE)</f>
        <v>243.89999999999998</v>
      </c>
      <c r="V6" s="86"/>
      <c r="W6" s="87">
        <f t="shared" si="1"/>
        <v>45238.291666666664</v>
      </c>
      <c r="X6" s="87">
        <f t="shared" si="2"/>
        <v>45238.5</v>
      </c>
      <c r="Y6" s="88">
        <f t="shared" si="3"/>
        <v>5.0000000000582077</v>
      </c>
    </row>
    <row r="7" spans="1:16378" x14ac:dyDescent="0.3">
      <c r="A7" s="2">
        <v>45246</v>
      </c>
      <c r="B7" s="3">
        <v>0.75</v>
      </c>
      <c r="C7" s="4">
        <v>250415</v>
      </c>
      <c r="D7" s="5" t="s">
        <v>19</v>
      </c>
      <c r="E7" s="4" t="s">
        <v>20</v>
      </c>
      <c r="F7" s="4" t="s">
        <v>21</v>
      </c>
      <c r="G7" s="4" t="s">
        <v>120</v>
      </c>
      <c r="H7" s="4">
        <f t="shared" si="0"/>
        <v>0</v>
      </c>
      <c r="I7" s="4" t="s">
        <v>488</v>
      </c>
      <c r="J7" s="4"/>
      <c r="K7" s="4" t="s">
        <v>153</v>
      </c>
      <c r="L7" s="4"/>
      <c r="M7" s="4"/>
      <c r="N7" s="2"/>
      <c r="O7" s="2">
        <v>45246</v>
      </c>
      <c r="P7" s="3">
        <v>0.83333333333333337</v>
      </c>
      <c r="Q7" s="6" t="s">
        <v>165</v>
      </c>
      <c r="R7" s="5" t="s">
        <v>25</v>
      </c>
      <c r="S7" s="4" t="s">
        <v>26</v>
      </c>
      <c r="T7" s="4" t="s">
        <v>27</v>
      </c>
      <c r="U7" s="85">
        <f>VLOOKUP(A7,'0415'!$A$2:$W$298,22,FALSE)</f>
        <v>394.45999999999992</v>
      </c>
      <c r="V7" s="86"/>
      <c r="W7" s="87">
        <f t="shared" si="1"/>
        <v>45246.75</v>
      </c>
      <c r="X7" s="87">
        <f t="shared" si="2"/>
        <v>45246.833333333336</v>
      </c>
      <c r="Y7" s="88">
        <f t="shared" si="3"/>
        <v>2.0000000000582077</v>
      </c>
    </row>
    <row r="8" spans="1:16378" x14ac:dyDescent="0.3">
      <c r="A8" s="2">
        <v>45247</v>
      </c>
      <c r="B8" s="3">
        <v>0.3125</v>
      </c>
      <c r="C8" s="4">
        <v>250415</v>
      </c>
      <c r="D8" s="5" t="s">
        <v>19</v>
      </c>
      <c r="E8" s="4" t="s">
        <v>20</v>
      </c>
      <c r="F8" s="4" t="s">
        <v>21</v>
      </c>
      <c r="G8" s="4" t="s">
        <v>22</v>
      </c>
      <c r="H8" s="4">
        <f t="shared" si="0"/>
        <v>0</v>
      </c>
      <c r="I8" s="4" t="s">
        <v>439</v>
      </c>
      <c r="J8" s="4"/>
      <c r="K8" s="4" t="s">
        <v>35</v>
      </c>
      <c r="L8" s="4" t="s">
        <v>153</v>
      </c>
      <c r="M8" s="4"/>
      <c r="N8" s="2">
        <v>45252</v>
      </c>
      <c r="O8" s="2">
        <v>45247</v>
      </c>
      <c r="P8" s="3">
        <v>0.47916666666666669</v>
      </c>
      <c r="Q8" s="6" t="s">
        <v>150</v>
      </c>
      <c r="R8" s="5" t="s">
        <v>25</v>
      </c>
      <c r="S8" s="4" t="s">
        <v>26</v>
      </c>
      <c r="T8" s="4" t="s">
        <v>27</v>
      </c>
      <c r="U8" s="85">
        <f>VLOOKUP(A8,'0415'!$A$2:$W$298,22,FALSE)</f>
        <v>411.77999999999992</v>
      </c>
      <c r="V8" s="86"/>
      <c r="W8" s="87">
        <f t="shared" si="1"/>
        <v>45247.3125</v>
      </c>
      <c r="X8" s="87">
        <f t="shared" si="2"/>
        <v>45247.479166666664</v>
      </c>
      <c r="Y8" s="88">
        <f t="shared" si="3"/>
        <v>3.9999999999417923</v>
      </c>
    </row>
    <row r="9" spans="1:16378" x14ac:dyDescent="0.3">
      <c r="A9" s="2">
        <v>45250</v>
      </c>
      <c r="B9" s="3">
        <v>0.25</v>
      </c>
      <c r="C9" s="4">
        <v>250415</v>
      </c>
      <c r="D9" s="5" t="s">
        <v>19</v>
      </c>
      <c r="E9" s="4" t="s">
        <v>20</v>
      </c>
      <c r="F9" s="4" t="s">
        <v>21</v>
      </c>
      <c r="G9" s="4" t="s">
        <v>22</v>
      </c>
      <c r="H9" s="4">
        <f t="shared" si="0"/>
        <v>0</v>
      </c>
      <c r="I9" s="4" t="s">
        <v>439</v>
      </c>
      <c r="J9" s="4"/>
      <c r="K9" s="4" t="s">
        <v>35</v>
      </c>
      <c r="L9" s="4"/>
      <c r="M9" s="4"/>
      <c r="N9" s="2">
        <v>45252</v>
      </c>
      <c r="O9" s="2">
        <v>45250</v>
      </c>
      <c r="P9" s="3">
        <v>0.4375</v>
      </c>
      <c r="Q9" s="6" t="s">
        <v>172</v>
      </c>
      <c r="R9" s="5" t="s">
        <v>25</v>
      </c>
      <c r="S9" s="4" t="s">
        <v>26</v>
      </c>
      <c r="T9" s="4" t="s">
        <v>27</v>
      </c>
      <c r="U9" s="85">
        <f>VLOOKUP(A9,'0415'!$A$2:$W$298,22,FALSE)</f>
        <v>451.94999999999993</v>
      </c>
      <c r="V9" s="86"/>
      <c r="W9" s="87">
        <f t="shared" si="1"/>
        <v>45250.25</v>
      </c>
      <c r="X9" s="87">
        <f t="shared" si="2"/>
        <v>45250.4375</v>
      </c>
      <c r="Y9" s="88">
        <f t="shared" si="3"/>
        <v>4.5</v>
      </c>
    </row>
    <row r="10" spans="1:16378" x14ac:dyDescent="0.3">
      <c r="A10" s="2">
        <v>45261</v>
      </c>
      <c r="B10" s="3">
        <v>0.33333333333333331</v>
      </c>
      <c r="C10" s="4">
        <v>250415</v>
      </c>
      <c r="D10" s="5" t="s">
        <v>19</v>
      </c>
      <c r="E10" s="4" t="s">
        <v>20</v>
      </c>
      <c r="F10" s="4" t="s">
        <v>21</v>
      </c>
      <c r="G10" s="4" t="s">
        <v>22</v>
      </c>
      <c r="H10" s="4">
        <f t="shared" si="0"/>
        <v>0</v>
      </c>
      <c r="I10" s="4" t="s">
        <v>439</v>
      </c>
      <c r="J10" s="4"/>
      <c r="K10" s="4" t="s">
        <v>38</v>
      </c>
      <c r="L10" s="4" t="s">
        <v>153</v>
      </c>
      <c r="M10" s="4"/>
      <c r="N10" s="2"/>
      <c r="O10" s="2">
        <v>45261</v>
      </c>
      <c r="P10" s="3">
        <v>0.4375</v>
      </c>
      <c r="Q10" s="6" t="s">
        <v>179</v>
      </c>
      <c r="R10" s="5" t="s">
        <v>25</v>
      </c>
      <c r="S10" s="4" t="s">
        <v>26</v>
      </c>
      <c r="T10" s="4" t="s">
        <v>27</v>
      </c>
      <c r="U10" s="85">
        <f>VLOOKUP(A10,'0415'!$A$2:$W$298,22,FALSE)</f>
        <v>664.89</v>
      </c>
      <c r="V10" s="86"/>
      <c r="W10" s="87">
        <f t="shared" si="1"/>
        <v>45261.333333333336</v>
      </c>
      <c r="X10" s="87">
        <f t="shared" si="2"/>
        <v>45261.4375</v>
      </c>
      <c r="Y10" s="88">
        <f t="shared" si="3"/>
        <v>2.4999999999417923</v>
      </c>
    </row>
    <row r="11" spans="1:16378" x14ac:dyDescent="0.3">
      <c r="A11" s="2">
        <v>45264</v>
      </c>
      <c r="B11" s="3">
        <v>0.375</v>
      </c>
      <c r="C11" s="4">
        <v>250415</v>
      </c>
      <c r="D11" s="5" t="s">
        <v>19</v>
      </c>
      <c r="E11" s="4" t="s">
        <v>20</v>
      </c>
      <c r="F11" s="4" t="s">
        <v>21</v>
      </c>
      <c r="G11" s="4" t="s">
        <v>22</v>
      </c>
      <c r="H11" s="4">
        <f t="shared" si="0"/>
        <v>1</v>
      </c>
      <c r="I11" s="4" t="s">
        <v>439</v>
      </c>
      <c r="J11" s="4"/>
      <c r="K11" s="4" t="s">
        <v>38</v>
      </c>
      <c r="L11" s="4" t="s">
        <v>97</v>
      </c>
      <c r="M11" s="4"/>
      <c r="N11" s="2">
        <v>45268</v>
      </c>
      <c r="O11" s="2">
        <v>45265</v>
      </c>
      <c r="P11" s="3">
        <v>0.72916666666666663</v>
      </c>
      <c r="Q11" s="6" t="s">
        <v>187</v>
      </c>
      <c r="R11" s="5" t="s">
        <v>25</v>
      </c>
      <c r="S11" s="4" t="s">
        <v>26</v>
      </c>
      <c r="T11" s="4" t="s">
        <v>27</v>
      </c>
      <c r="U11" s="85">
        <f>VLOOKUP(A11,'0415'!$A$2:$W$298,22,FALSE)</f>
        <v>676.22</v>
      </c>
      <c r="V11" s="86"/>
      <c r="W11" s="87">
        <f t="shared" si="1"/>
        <v>45264.375</v>
      </c>
      <c r="X11" s="87">
        <f t="shared" si="2"/>
        <v>45265.729166666664</v>
      </c>
      <c r="Y11" s="88">
        <f t="shared" si="3"/>
        <v>32.499999999941792</v>
      </c>
    </row>
    <row r="12" spans="1:16378" x14ac:dyDescent="0.3">
      <c r="A12" s="2">
        <v>45273</v>
      </c>
      <c r="B12" s="3">
        <v>0.5</v>
      </c>
      <c r="C12" s="4">
        <v>250415</v>
      </c>
      <c r="D12" s="5" t="s">
        <v>19</v>
      </c>
      <c r="E12" s="4" t="s">
        <v>20</v>
      </c>
      <c r="F12" s="4" t="s">
        <v>21</v>
      </c>
      <c r="G12" s="4" t="s">
        <v>22</v>
      </c>
      <c r="H12" s="4">
        <f t="shared" si="0"/>
        <v>1</v>
      </c>
      <c r="I12" s="4" t="s">
        <v>440</v>
      </c>
      <c r="J12" s="4"/>
      <c r="K12" s="4" t="s">
        <v>56</v>
      </c>
      <c r="L12" s="4"/>
      <c r="M12" s="4"/>
      <c r="N12" s="2">
        <v>45275</v>
      </c>
      <c r="O12" s="2">
        <v>45274</v>
      </c>
      <c r="P12" s="3">
        <v>0.45833333333333331</v>
      </c>
      <c r="Q12" s="6" t="s">
        <v>200</v>
      </c>
      <c r="R12" s="5" t="s">
        <v>25</v>
      </c>
      <c r="S12" s="4" t="s">
        <v>26</v>
      </c>
      <c r="T12" s="4" t="s">
        <v>27</v>
      </c>
      <c r="U12" s="85">
        <f>VLOOKUP(A12,'0415'!$A$2:$W$298,22,FALSE)</f>
        <v>842.0200000000001</v>
      </c>
      <c r="V12" s="86"/>
      <c r="W12" s="87">
        <f t="shared" si="1"/>
        <v>45273.5</v>
      </c>
      <c r="X12" s="87">
        <f t="shared" si="2"/>
        <v>45274.458333333336</v>
      </c>
      <c r="Y12" s="88">
        <f t="shared" si="3"/>
        <v>23.000000000058208</v>
      </c>
    </row>
    <row r="13" spans="1:16378" x14ac:dyDescent="0.3">
      <c r="A13" s="2">
        <v>45276</v>
      </c>
      <c r="B13" s="3">
        <v>0.33333333333333331</v>
      </c>
      <c r="C13" s="4">
        <v>250415</v>
      </c>
      <c r="D13" s="5" t="s">
        <v>19</v>
      </c>
      <c r="E13" s="4" t="s">
        <v>20</v>
      </c>
      <c r="F13" s="4" t="s">
        <v>21</v>
      </c>
      <c r="G13" s="4" t="s">
        <v>22</v>
      </c>
      <c r="H13" s="4">
        <f t="shared" si="0"/>
        <v>3</v>
      </c>
      <c r="I13" s="4" t="s">
        <v>439</v>
      </c>
      <c r="J13" s="4"/>
      <c r="K13" s="4" t="s">
        <v>38</v>
      </c>
      <c r="L13" s="4" t="s">
        <v>202</v>
      </c>
      <c r="M13" s="4"/>
      <c r="N13" s="2">
        <v>45281</v>
      </c>
      <c r="O13" s="2">
        <v>45279</v>
      </c>
      <c r="P13" s="3">
        <v>0.625</v>
      </c>
      <c r="Q13" s="6" t="s">
        <v>74</v>
      </c>
      <c r="R13" s="5" t="s">
        <v>25</v>
      </c>
      <c r="S13" s="4" t="s">
        <v>26</v>
      </c>
      <c r="T13" s="4" t="s">
        <v>27</v>
      </c>
      <c r="U13" s="85">
        <f>VLOOKUP(A13,'0415'!$A$2:$W$298,22,FALSE)</f>
        <v>875.44000000000017</v>
      </c>
      <c r="V13" s="86"/>
      <c r="W13" s="87">
        <f t="shared" si="1"/>
        <v>45276.333333333336</v>
      </c>
      <c r="X13" s="87">
        <f t="shared" si="2"/>
        <v>45279.625</v>
      </c>
      <c r="Y13" s="88">
        <f t="shared" si="3"/>
        <v>78.999999999941792</v>
      </c>
    </row>
    <row r="14" spans="1:16378" x14ac:dyDescent="0.3">
      <c r="A14" s="2">
        <v>45283</v>
      </c>
      <c r="B14" s="3">
        <v>0.41666666666666669</v>
      </c>
      <c r="C14" s="4">
        <v>250415</v>
      </c>
      <c r="D14" s="5" t="s">
        <v>19</v>
      </c>
      <c r="E14" s="4" t="s">
        <v>20</v>
      </c>
      <c r="F14" s="4" t="s">
        <v>21</v>
      </c>
      <c r="G14" s="4" t="s">
        <v>120</v>
      </c>
      <c r="H14" s="4">
        <f t="shared" si="0"/>
        <v>1</v>
      </c>
      <c r="I14" s="4" t="s">
        <v>489</v>
      </c>
      <c r="J14" s="4"/>
      <c r="K14" s="4" t="s">
        <v>38</v>
      </c>
      <c r="L14" s="4"/>
      <c r="M14" s="4"/>
      <c r="N14" s="2"/>
      <c r="O14" s="2">
        <v>45284</v>
      </c>
      <c r="P14" s="3">
        <v>0.41666666666666669</v>
      </c>
      <c r="Q14" s="6" t="s">
        <v>211</v>
      </c>
      <c r="R14" s="5" t="s">
        <v>25</v>
      </c>
      <c r="S14" s="4" t="s">
        <v>26</v>
      </c>
      <c r="T14" s="4" t="s">
        <v>27</v>
      </c>
      <c r="U14" s="85">
        <f>VLOOKUP(A14,'0415'!$A$2:$W$298,22,FALSE)</f>
        <v>946.66000000000031</v>
      </c>
      <c r="V14" s="86"/>
      <c r="W14" s="87">
        <f t="shared" si="1"/>
        <v>45283.416666666664</v>
      </c>
      <c r="X14" s="87">
        <f t="shared" si="2"/>
        <v>45284.416666666664</v>
      </c>
      <c r="Y14" s="88">
        <f t="shared" si="3"/>
        <v>24</v>
      </c>
    </row>
    <row r="15" spans="1:16378" x14ac:dyDescent="0.3">
      <c r="A15" s="2">
        <v>45287</v>
      </c>
      <c r="B15" s="3">
        <v>0.66666666666666663</v>
      </c>
      <c r="C15" s="4">
        <v>250415</v>
      </c>
      <c r="D15" s="5" t="s">
        <v>19</v>
      </c>
      <c r="E15" s="4" t="s">
        <v>20</v>
      </c>
      <c r="F15" s="4" t="s">
        <v>21</v>
      </c>
      <c r="G15" s="4" t="s">
        <v>120</v>
      </c>
      <c r="H15" s="4">
        <f t="shared" si="0"/>
        <v>0</v>
      </c>
      <c r="I15" s="4" t="s">
        <v>487</v>
      </c>
      <c r="J15" s="4"/>
      <c r="K15" s="4" t="s">
        <v>38</v>
      </c>
      <c r="L15" s="4"/>
      <c r="M15" s="4"/>
      <c r="N15" s="2"/>
      <c r="O15" s="2">
        <v>45287</v>
      </c>
      <c r="P15" s="3">
        <v>0.72916666666666663</v>
      </c>
      <c r="Q15" s="6" t="s">
        <v>216</v>
      </c>
      <c r="R15" s="5" t="s">
        <v>25</v>
      </c>
      <c r="S15" s="4" t="s">
        <v>26</v>
      </c>
      <c r="T15" s="4" t="s">
        <v>27</v>
      </c>
      <c r="U15" s="85">
        <f>VLOOKUP(A15,'0415'!$A$2:$W$298,22,FALSE)</f>
        <v>979.25000000000034</v>
      </c>
      <c r="V15" s="86"/>
      <c r="W15" s="87">
        <f t="shared" si="1"/>
        <v>45287.666666666664</v>
      </c>
      <c r="X15" s="87">
        <f t="shared" si="2"/>
        <v>45287.729166666664</v>
      </c>
      <c r="Y15" s="88">
        <f t="shared" si="3"/>
        <v>1.5</v>
      </c>
    </row>
    <row r="16" spans="1:16378" x14ac:dyDescent="0.3">
      <c r="A16" s="2">
        <v>45293</v>
      </c>
      <c r="B16" s="3">
        <v>0.33333333333333331</v>
      </c>
      <c r="C16" s="4">
        <v>250415</v>
      </c>
      <c r="D16" s="5" t="s">
        <v>19</v>
      </c>
      <c r="E16" s="4" t="s">
        <v>20</v>
      </c>
      <c r="F16" s="4" t="s">
        <v>21</v>
      </c>
      <c r="G16" s="4" t="s">
        <v>22</v>
      </c>
      <c r="H16" s="4">
        <f t="shared" si="0"/>
        <v>0</v>
      </c>
      <c r="I16" s="4" t="s">
        <v>439</v>
      </c>
      <c r="J16" s="4"/>
      <c r="K16" s="4" t="s">
        <v>38</v>
      </c>
      <c r="L16" s="4"/>
      <c r="M16" s="4"/>
      <c r="N16" s="2"/>
      <c r="O16" s="2">
        <v>45293</v>
      </c>
      <c r="P16" s="3">
        <v>0.625</v>
      </c>
      <c r="Q16" s="9" t="s">
        <v>221</v>
      </c>
      <c r="R16" s="5" t="s">
        <v>25</v>
      </c>
      <c r="S16" s="4" t="s">
        <v>26</v>
      </c>
      <c r="T16" s="4" t="s">
        <v>27</v>
      </c>
      <c r="U16" s="85">
        <f>VLOOKUP(A16,'0415'!$A$2:$W$298,22,FALSE)</f>
        <v>1053.7100000000003</v>
      </c>
      <c r="V16" s="86"/>
      <c r="W16" s="87">
        <f t="shared" si="1"/>
        <v>45293.333333333336</v>
      </c>
      <c r="X16" s="87">
        <f t="shared" si="2"/>
        <v>45293.625</v>
      </c>
      <c r="Y16" s="88">
        <f t="shared" si="3"/>
        <v>6.9999999999417923</v>
      </c>
    </row>
    <row r="17" spans="1:25" x14ac:dyDescent="0.3">
      <c r="A17" s="2">
        <v>45294</v>
      </c>
      <c r="B17" s="3">
        <v>0.66666666666666663</v>
      </c>
      <c r="C17" s="4">
        <v>250415</v>
      </c>
      <c r="D17" s="5" t="s">
        <v>19</v>
      </c>
      <c r="E17" s="4" t="s">
        <v>20</v>
      </c>
      <c r="F17" s="4" t="s">
        <v>21</v>
      </c>
      <c r="G17" s="4" t="s">
        <v>22</v>
      </c>
      <c r="H17" s="4">
        <f t="shared" si="0"/>
        <v>1</v>
      </c>
      <c r="I17" s="4" t="s">
        <v>439</v>
      </c>
      <c r="J17" s="4"/>
      <c r="K17" s="4" t="s">
        <v>202</v>
      </c>
      <c r="L17" s="4"/>
      <c r="M17" s="4"/>
      <c r="N17" s="2">
        <v>45297</v>
      </c>
      <c r="O17" s="2">
        <v>45295</v>
      </c>
      <c r="P17" s="3">
        <v>0.41666666666666669</v>
      </c>
      <c r="Q17" s="9" t="s">
        <v>224</v>
      </c>
      <c r="R17" s="5" t="s">
        <v>25</v>
      </c>
      <c r="S17" s="4" t="s">
        <v>26</v>
      </c>
      <c r="T17" s="4" t="s">
        <v>27</v>
      </c>
      <c r="U17" s="85">
        <f>VLOOKUP(A17,'0415'!$A$2:$W$298,22,FALSE)</f>
        <v>1056.9400000000003</v>
      </c>
      <c r="V17" s="86"/>
      <c r="W17" s="87">
        <f t="shared" si="1"/>
        <v>45294.666666666664</v>
      </c>
      <c r="X17" s="87">
        <f t="shared" si="2"/>
        <v>45295.416666666664</v>
      </c>
      <c r="Y17" s="88">
        <f t="shared" si="3"/>
        <v>18</v>
      </c>
    </row>
    <row r="18" spans="1:25" x14ac:dyDescent="0.3">
      <c r="A18" s="2">
        <v>45306</v>
      </c>
      <c r="B18" s="3">
        <v>0.41666666666666669</v>
      </c>
      <c r="C18" s="4">
        <v>250415</v>
      </c>
      <c r="D18" s="5" t="s">
        <v>19</v>
      </c>
      <c r="E18" s="4" t="s">
        <v>20</v>
      </c>
      <c r="F18" s="4" t="s">
        <v>21</v>
      </c>
      <c r="G18" s="4" t="s">
        <v>22</v>
      </c>
      <c r="H18" s="4">
        <f t="shared" si="0"/>
        <v>15</v>
      </c>
      <c r="I18" s="4" t="s">
        <v>441</v>
      </c>
      <c r="J18" s="4"/>
      <c r="K18" s="4" t="s">
        <v>42</v>
      </c>
      <c r="L18" s="4"/>
      <c r="M18" s="4"/>
      <c r="N18" s="2">
        <v>45322</v>
      </c>
      <c r="O18" s="2">
        <v>45321</v>
      </c>
      <c r="P18" s="3">
        <v>0.66666666666666663</v>
      </c>
      <c r="Q18" s="9" t="s">
        <v>236</v>
      </c>
      <c r="R18" s="5" t="s">
        <v>25</v>
      </c>
      <c r="S18" s="4" t="s">
        <v>26</v>
      </c>
      <c r="T18" s="4" t="s">
        <v>27</v>
      </c>
      <c r="U18" s="85">
        <f>VLOOKUP(A18,'0415'!$A$2:$W$298,22,FALSE)</f>
        <v>1068.9600000000007</v>
      </c>
      <c r="V18" s="86"/>
      <c r="W18" s="87">
        <f t="shared" si="1"/>
        <v>45306.416666666664</v>
      </c>
      <c r="X18" s="87">
        <f t="shared" si="2"/>
        <v>45321.666666666664</v>
      </c>
      <c r="Y18" s="88">
        <f t="shared" si="3"/>
        <v>366</v>
      </c>
    </row>
    <row r="19" spans="1:25" x14ac:dyDescent="0.3">
      <c r="A19" s="2">
        <v>45323</v>
      </c>
      <c r="B19" s="3">
        <v>0.25</v>
      </c>
      <c r="C19" s="4">
        <v>250415</v>
      </c>
      <c r="D19" s="5" t="s">
        <v>19</v>
      </c>
      <c r="E19" s="4" t="s">
        <v>20</v>
      </c>
      <c r="F19" s="4" t="s">
        <v>21</v>
      </c>
      <c r="G19" s="4" t="s">
        <v>34</v>
      </c>
      <c r="H19" s="4">
        <f t="shared" si="0"/>
        <v>0</v>
      </c>
      <c r="I19" s="4" t="s">
        <v>456</v>
      </c>
      <c r="J19" s="4"/>
      <c r="K19" s="4" t="s">
        <v>252</v>
      </c>
      <c r="L19" s="4"/>
      <c r="M19" s="4"/>
      <c r="N19" s="2">
        <v>45323</v>
      </c>
      <c r="O19" s="2">
        <v>45323</v>
      </c>
      <c r="P19" s="3">
        <v>0.33333333333333331</v>
      </c>
      <c r="Q19" s="9" t="s">
        <v>253</v>
      </c>
      <c r="R19" s="5" t="s">
        <v>25</v>
      </c>
      <c r="S19" s="4" t="s">
        <v>26</v>
      </c>
      <c r="T19" s="4" t="s">
        <v>27</v>
      </c>
      <c r="U19" s="85">
        <f>VLOOKUP(A19,'0415'!$A$2:$W$298,22,FALSE)</f>
        <v>1099.9900000000007</v>
      </c>
      <c r="V19" s="86"/>
      <c r="W19" s="87">
        <f t="shared" si="1"/>
        <v>45323.25</v>
      </c>
      <c r="X19" s="87">
        <f t="shared" si="2"/>
        <v>45323.333333333336</v>
      </c>
      <c r="Y19" s="88">
        <f t="shared" si="3"/>
        <v>2.0000000000582077</v>
      </c>
    </row>
    <row r="20" spans="1:25" x14ac:dyDescent="0.3">
      <c r="A20" s="2">
        <v>45347</v>
      </c>
      <c r="B20" s="3">
        <v>0.25</v>
      </c>
      <c r="C20" s="4">
        <v>250415</v>
      </c>
      <c r="D20" s="5" t="s">
        <v>19</v>
      </c>
      <c r="E20" s="4" t="s">
        <v>20</v>
      </c>
      <c r="F20" s="4" t="s">
        <v>21</v>
      </c>
      <c r="G20" s="4" t="s">
        <v>22</v>
      </c>
      <c r="H20" s="4">
        <f t="shared" si="0"/>
        <v>8</v>
      </c>
      <c r="I20" s="4" t="s">
        <v>442</v>
      </c>
      <c r="J20" s="4"/>
      <c r="K20" s="4" t="s">
        <v>42</v>
      </c>
      <c r="L20" s="4"/>
      <c r="M20" s="4"/>
      <c r="N20" s="2">
        <v>45351</v>
      </c>
      <c r="O20" s="2">
        <v>45355</v>
      </c>
      <c r="P20" s="3">
        <v>0.625</v>
      </c>
      <c r="Q20" s="9" t="s">
        <v>263</v>
      </c>
      <c r="R20" s="5" t="s">
        <v>25</v>
      </c>
      <c r="S20" s="4" t="s">
        <v>26</v>
      </c>
      <c r="T20" s="4" t="s">
        <v>27</v>
      </c>
      <c r="U20" s="85">
        <f>VLOOKUP(A20,'0415'!$A$2:$W$298,22,FALSE)</f>
        <v>1572.5100000000009</v>
      </c>
      <c r="V20" s="86"/>
      <c r="W20" s="87">
        <f t="shared" si="1"/>
        <v>45347.25</v>
      </c>
      <c r="X20" s="87">
        <f t="shared" si="2"/>
        <v>45355.625</v>
      </c>
      <c r="Y20" s="88">
        <f t="shared" si="3"/>
        <v>201</v>
      </c>
    </row>
    <row r="21" spans="1:25" x14ac:dyDescent="0.3">
      <c r="A21" s="2">
        <v>45362</v>
      </c>
      <c r="B21" s="3">
        <v>0.25</v>
      </c>
      <c r="C21" s="4">
        <v>250415</v>
      </c>
      <c r="D21" s="5" t="s">
        <v>19</v>
      </c>
      <c r="E21" s="4" t="s">
        <v>20</v>
      </c>
      <c r="F21" s="4" t="s">
        <v>21</v>
      </c>
      <c r="G21" s="4" t="s">
        <v>22</v>
      </c>
      <c r="H21" s="4">
        <f t="shared" si="0"/>
        <v>0</v>
      </c>
      <c r="I21" s="4" t="s">
        <v>439</v>
      </c>
      <c r="J21" s="4"/>
      <c r="K21" s="4" t="s">
        <v>54</v>
      </c>
      <c r="L21" s="4" t="s">
        <v>265</v>
      </c>
      <c r="M21" s="4"/>
      <c r="N21" s="2">
        <v>45370</v>
      </c>
      <c r="O21" s="2">
        <v>45362</v>
      </c>
      <c r="P21" s="3">
        <v>0.66666666666666663</v>
      </c>
      <c r="Q21" s="9" t="s">
        <v>267</v>
      </c>
      <c r="R21" s="5" t="s">
        <v>25</v>
      </c>
      <c r="S21" s="4" t="s">
        <v>268</v>
      </c>
      <c r="T21" s="4" t="s">
        <v>27</v>
      </c>
      <c r="U21" s="85">
        <f>VLOOKUP(A21,'0415'!$A$2:$W$298,22,FALSE)</f>
        <v>1699.1100000000008</v>
      </c>
      <c r="V21" s="86"/>
      <c r="W21" s="87">
        <f t="shared" si="1"/>
        <v>45362.25</v>
      </c>
      <c r="X21" s="87">
        <f t="shared" si="2"/>
        <v>45362.666666666664</v>
      </c>
      <c r="Y21" s="88">
        <f t="shared" si="3"/>
        <v>9.9999999999417923</v>
      </c>
    </row>
    <row r="22" spans="1:25" x14ac:dyDescent="0.3">
      <c r="A22" s="2">
        <v>45364</v>
      </c>
      <c r="B22" s="3">
        <v>0.25</v>
      </c>
      <c r="C22" s="4">
        <v>250415</v>
      </c>
      <c r="D22" s="5" t="s">
        <v>19</v>
      </c>
      <c r="E22" s="4" t="s">
        <v>20</v>
      </c>
      <c r="F22" s="4" t="s">
        <v>21</v>
      </c>
      <c r="G22" s="4" t="s">
        <v>22</v>
      </c>
      <c r="H22" s="4">
        <f t="shared" si="0"/>
        <v>0</v>
      </c>
      <c r="I22" s="4" t="s">
        <v>443</v>
      </c>
      <c r="J22" s="4"/>
      <c r="K22" s="4" t="s">
        <v>271</v>
      </c>
      <c r="L22" s="4" t="s">
        <v>265</v>
      </c>
      <c r="M22" s="4"/>
      <c r="N22" s="2">
        <v>45365</v>
      </c>
      <c r="O22" s="2">
        <v>45364</v>
      </c>
      <c r="P22" s="3">
        <v>0.47916666666666669</v>
      </c>
      <c r="Q22" s="9" t="s">
        <v>273</v>
      </c>
      <c r="R22" s="5" t="s">
        <v>25</v>
      </c>
      <c r="S22" s="4" t="s">
        <v>26</v>
      </c>
      <c r="T22" s="4" t="s">
        <v>27</v>
      </c>
      <c r="U22" s="85">
        <f>VLOOKUP(A22,'0415'!$A$2:$W$298,22,FALSE)</f>
        <v>1732.9600000000009</v>
      </c>
      <c r="V22" s="86"/>
      <c r="W22" s="87">
        <f t="shared" si="1"/>
        <v>45364.25</v>
      </c>
      <c r="X22" s="87">
        <f t="shared" si="2"/>
        <v>45364.479166666664</v>
      </c>
      <c r="Y22" s="88">
        <f t="shared" si="3"/>
        <v>5.4999999999417923</v>
      </c>
    </row>
    <row r="23" spans="1:25" x14ac:dyDescent="0.3">
      <c r="A23" s="2">
        <v>45386</v>
      </c>
      <c r="B23" s="3">
        <v>0.25</v>
      </c>
      <c r="C23" s="4">
        <v>250415</v>
      </c>
      <c r="D23" s="5" t="s">
        <v>19</v>
      </c>
      <c r="E23" s="4" t="s">
        <v>20</v>
      </c>
      <c r="F23" s="4" t="s">
        <v>21</v>
      </c>
      <c r="G23" s="4" t="s">
        <v>22</v>
      </c>
      <c r="H23" s="4">
        <f t="shared" si="0"/>
        <v>9</v>
      </c>
      <c r="I23" s="4" t="s">
        <v>438</v>
      </c>
      <c r="J23" s="4"/>
      <c r="K23" s="4" t="s">
        <v>271</v>
      </c>
      <c r="L23" s="4"/>
      <c r="M23" s="4"/>
      <c r="N23" s="2">
        <v>45402</v>
      </c>
      <c r="O23" s="2">
        <v>45395</v>
      </c>
      <c r="P23" s="3">
        <v>0.4861111111111111</v>
      </c>
      <c r="Q23" s="9" t="s">
        <v>280</v>
      </c>
      <c r="R23" s="5" t="s">
        <v>25</v>
      </c>
      <c r="S23" s="4" t="s">
        <v>26</v>
      </c>
      <c r="T23" s="4" t="s">
        <v>27</v>
      </c>
      <c r="U23" s="85">
        <v>44067.92</v>
      </c>
      <c r="V23" s="86"/>
      <c r="W23" s="87">
        <f t="shared" si="1"/>
        <v>45386.25</v>
      </c>
      <c r="X23" s="87">
        <f t="shared" si="2"/>
        <v>45395.486111111109</v>
      </c>
      <c r="Y23" s="88">
        <f t="shared" si="3"/>
        <v>221.66666666662786</v>
      </c>
    </row>
    <row r="24" spans="1:25" ht="41.4" x14ac:dyDescent="0.3">
      <c r="A24" s="2">
        <v>45439</v>
      </c>
      <c r="B24" s="3">
        <v>0.28472222222222221</v>
      </c>
      <c r="C24" s="4">
        <v>250415</v>
      </c>
      <c r="D24" s="5" t="s">
        <v>19</v>
      </c>
      <c r="E24" s="4" t="s">
        <v>20</v>
      </c>
      <c r="F24" s="4" t="s">
        <v>94</v>
      </c>
      <c r="G24" s="4" t="s">
        <v>48</v>
      </c>
      <c r="H24" s="4">
        <f t="shared" si="0"/>
        <v>0</v>
      </c>
      <c r="I24" s="4" t="s">
        <v>475</v>
      </c>
      <c r="J24" s="4"/>
      <c r="K24" s="4" t="s">
        <v>291</v>
      </c>
      <c r="L24" s="4"/>
      <c r="M24" s="4"/>
      <c r="N24" s="2">
        <v>45440</v>
      </c>
      <c r="O24" s="2">
        <v>45439</v>
      </c>
      <c r="P24" s="3">
        <v>0.77083333333333337</v>
      </c>
      <c r="Q24" s="6" t="s">
        <v>292</v>
      </c>
      <c r="R24" s="5" t="s">
        <v>25</v>
      </c>
      <c r="S24" s="4" t="s">
        <v>26</v>
      </c>
      <c r="T24" s="4" t="s">
        <v>27</v>
      </c>
      <c r="U24" s="85">
        <f>VLOOKUP(A24,'0415'!$A$2:$W$298,22,FALSE)</f>
        <v>2615.7000000000007</v>
      </c>
      <c r="V24" s="86"/>
      <c r="W24" s="87">
        <f t="shared" si="1"/>
        <v>45439.284722222219</v>
      </c>
      <c r="X24" s="87">
        <f t="shared" si="2"/>
        <v>45439.770833333336</v>
      </c>
      <c r="Y24" s="88">
        <f t="shared" si="3"/>
        <v>11.666666666802485</v>
      </c>
    </row>
    <row r="25" spans="1:25" x14ac:dyDescent="0.3">
      <c r="A25" s="2">
        <v>45443</v>
      </c>
      <c r="B25" s="3">
        <v>0.27083333333333331</v>
      </c>
      <c r="C25" s="4">
        <v>250415</v>
      </c>
      <c r="D25" s="5" t="s">
        <v>19</v>
      </c>
      <c r="E25" s="4" t="s">
        <v>20</v>
      </c>
      <c r="F25" s="4" t="s">
        <v>94</v>
      </c>
      <c r="G25" s="4" t="s">
        <v>34</v>
      </c>
      <c r="H25" s="4">
        <f t="shared" si="0"/>
        <v>1</v>
      </c>
      <c r="I25" s="4" t="s">
        <v>455</v>
      </c>
      <c r="J25" s="4"/>
      <c r="K25" s="4" t="s">
        <v>293</v>
      </c>
      <c r="L25" s="4" t="s">
        <v>296</v>
      </c>
      <c r="M25" s="4" t="s">
        <v>287</v>
      </c>
      <c r="N25" s="2">
        <v>45445</v>
      </c>
      <c r="O25" s="2">
        <v>45444</v>
      </c>
      <c r="P25" s="3">
        <v>0.29166666666666669</v>
      </c>
      <c r="Q25" s="9" t="s">
        <v>297</v>
      </c>
      <c r="R25" s="5" t="s">
        <v>25</v>
      </c>
      <c r="S25" s="4" t="s">
        <v>26</v>
      </c>
      <c r="T25" s="4" t="s">
        <v>27</v>
      </c>
      <c r="U25" s="85">
        <f>VLOOKUP(A25,'0415'!$A$2:$W$298,22,FALSE)</f>
        <v>2683.1500000000015</v>
      </c>
      <c r="V25" s="86"/>
      <c r="W25" s="87">
        <f t="shared" si="1"/>
        <v>45443.270833333336</v>
      </c>
      <c r="X25" s="87">
        <f t="shared" si="2"/>
        <v>45444.291666666664</v>
      </c>
      <c r="Y25" s="88">
        <f t="shared" si="3"/>
        <v>24.499999999883585</v>
      </c>
    </row>
    <row r="26" spans="1:25" ht="41.4" x14ac:dyDescent="0.3">
      <c r="A26" s="2">
        <v>45455</v>
      </c>
      <c r="B26" s="3">
        <v>0.4375</v>
      </c>
      <c r="C26" s="4">
        <v>250415</v>
      </c>
      <c r="D26" s="5" t="s">
        <v>19</v>
      </c>
      <c r="E26" s="4" t="s">
        <v>20</v>
      </c>
      <c r="F26" s="4" t="s">
        <v>94</v>
      </c>
      <c r="G26" s="4" t="s">
        <v>48</v>
      </c>
      <c r="H26" s="4">
        <f t="shared" si="0"/>
        <v>6</v>
      </c>
      <c r="I26" s="4" t="s">
        <v>476</v>
      </c>
      <c r="J26" s="4"/>
      <c r="K26" s="4" t="s">
        <v>291</v>
      </c>
      <c r="L26" s="4" t="s">
        <v>287</v>
      </c>
      <c r="M26" s="4"/>
      <c r="N26" s="2">
        <v>45463</v>
      </c>
      <c r="O26" s="2">
        <v>45461</v>
      </c>
      <c r="P26" s="3">
        <v>0.72916666666666663</v>
      </c>
      <c r="Q26" s="6" t="s">
        <v>299</v>
      </c>
      <c r="R26" s="5" t="s">
        <v>25</v>
      </c>
      <c r="S26" s="4" t="s">
        <v>26</v>
      </c>
      <c r="T26" s="4" t="s">
        <v>27</v>
      </c>
      <c r="U26" s="85">
        <f>VLOOKUP(A26,'0415'!$A$2:$W$298,22,FALSE)</f>
        <v>2835.7000000000021</v>
      </c>
      <c r="V26" s="86"/>
      <c r="W26" s="87">
        <f t="shared" si="1"/>
        <v>45455.4375</v>
      </c>
      <c r="X26" s="87">
        <f t="shared" si="2"/>
        <v>45461.729166666664</v>
      </c>
      <c r="Y26" s="88">
        <f t="shared" si="3"/>
        <v>150.99999999994179</v>
      </c>
    </row>
    <row r="27" spans="1:25" ht="27.6" x14ac:dyDescent="0.3">
      <c r="A27" s="2">
        <v>45480</v>
      </c>
      <c r="B27" s="3">
        <v>0.44444444444444442</v>
      </c>
      <c r="C27" s="4">
        <v>250415</v>
      </c>
      <c r="D27" s="5" t="s">
        <v>19</v>
      </c>
      <c r="E27" s="4" t="s">
        <v>20</v>
      </c>
      <c r="F27" s="4" t="s">
        <v>21</v>
      </c>
      <c r="G27" s="4" t="s">
        <v>239</v>
      </c>
      <c r="H27" s="4">
        <f t="shared" si="0"/>
        <v>3</v>
      </c>
      <c r="I27" s="4" t="s">
        <v>68</v>
      </c>
      <c r="J27" s="4"/>
      <c r="K27" s="4" t="s">
        <v>278</v>
      </c>
      <c r="L27" s="4" t="s">
        <v>307</v>
      </c>
      <c r="M27" s="4" t="s">
        <v>308</v>
      </c>
      <c r="N27" s="2">
        <v>45485</v>
      </c>
      <c r="O27" s="2">
        <v>45483</v>
      </c>
      <c r="P27" s="3">
        <v>0.35416666666666669</v>
      </c>
      <c r="Q27" s="6" t="s">
        <v>309</v>
      </c>
      <c r="R27" s="5" t="s">
        <v>25</v>
      </c>
      <c r="S27" s="4" t="s">
        <v>26</v>
      </c>
      <c r="T27" s="4" t="s">
        <v>27</v>
      </c>
      <c r="U27" s="85">
        <f>VLOOKUP(A27,'0415'!$A$2:$W$298,22,FALSE)</f>
        <v>3131.3900000000021</v>
      </c>
      <c r="V27" s="86"/>
      <c r="W27" s="87">
        <f t="shared" si="1"/>
        <v>45480.444444444445</v>
      </c>
      <c r="X27" s="87">
        <f t="shared" si="2"/>
        <v>45483.354166666664</v>
      </c>
      <c r="Y27" s="88">
        <f t="shared" si="3"/>
        <v>69.833333333255723</v>
      </c>
    </row>
    <row r="28" spans="1:25" ht="27.6" x14ac:dyDescent="0.3">
      <c r="A28" s="2">
        <v>45483</v>
      </c>
      <c r="B28" s="3">
        <v>0.76041666666666663</v>
      </c>
      <c r="C28" s="4">
        <v>250415</v>
      </c>
      <c r="D28" s="5" t="s">
        <v>19</v>
      </c>
      <c r="E28" s="4" t="s">
        <v>20</v>
      </c>
      <c r="F28" s="4" t="s">
        <v>21</v>
      </c>
      <c r="G28" s="4" t="s">
        <v>239</v>
      </c>
      <c r="H28" s="4">
        <f t="shared" si="0"/>
        <v>1</v>
      </c>
      <c r="I28" s="4"/>
      <c r="J28" s="4"/>
      <c r="K28" s="4" t="s">
        <v>54</v>
      </c>
      <c r="L28" s="4" t="s">
        <v>287</v>
      </c>
      <c r="M28" s="4"/>
      <c r="N28" s="2">
        <v>45487</v>
      </c>
      <c r="O28" s="2">
        <v>45484</v>
      </c>
      <c r="P28" s="3">
        <v>0.8125</v>
      </c>
      <c r="Q28" s="6" t="s">
        <v>311</v>
      </c>
      <c r="R28" s="5" t="s">
        <v>25</v>
      </c>
      <c r="S28" s="4" t="s">
        <v>26</v>
      </c>
      <c r="T28" s="4" t="s">
        <v>27</v>
      </c>
      <c r="U28" s="85">
        <f>VLOOKUP(A28,'0415'!$A$2:$W$298,22,FALSE)</f>
        <v>3131.3900000000021</v>
      </c>
      <c r="V28" s="86"/>
      <c r="W28" s="87">
        <f t="shared" si="1"/>
        <v>45483.760416666664</v>
      </c>
      <c r="X28" s="87">
        <f t="shared" si="2"/>
        <v>45484.8125</v>
      </c>
      <c r="Y28" s="88">
        <f t="shared" si="3"/>
        <v>25.250000000058208</v>
      </c>
    </row>
    <row r="29" spans="1:25" x14ac:dyDescent="0.3">
      <c r="A29" s="2">
        <v>44997</v>
      </c>
      <c r="B29" s="3">
        <v>0.35416666666666669</v>
      </c>
      <c r="C29" s="4">
        <v>250416</v>
      </c>
      <c r="D29" s="5" t="s">
        <v>19</v>
      </c>
      <c r="E29" s="4" t="s">
        <v>28</v>
      </c>
      <c r="F29" s="4" t="s">
        <v>29</v>
      </c>
      <c r="G29" s="4" t="s">
        <v>22</v>
      </c>
      <c r="H29" s="4">
        <f t="shared" si="0"/>
        <v>53</v>
      </c>
      <c r="I29" s="4" t="s">
        <v>438</v>
      </c>
      <c r="J29" s="4"/>
      <c r="K29" s="8" t="s">
        <v>23</v>
      </c>
      <c r="L29" s="8"/>
      <c r="M29" s="4"/>
      <c r="N29" s="2">
        <v>45010</v>
      </c>
      <c r="O29" s="2">
        <v>45050</v>
      </c>
      <c r="P29" s="3">
        <v>0.75</v>
      </c>
      <c r="Q29" s="6" t="s">
        <v>30</v>
      </c>
      <c r="R29" s="5" t="s">
        <v>25</v>
      </c>
      <c r="S29" s="4" t="s">
        <v>26</v>
      </c>
      <c r="T29" s="4" t="s">
        <v>31</v>
      </c>
      <c r="U29" s="85">
        <f>U30-((A30-A29)*13)</f>
        <v>40280.25</v>
      </c>
      <c r="V29" s="86"/>
      <c r="W29" s="87">
        <f t="shared" si="1"/>
        <v>44997.354166666664</v>
      </c>
      <c r="X29" s="87">
        <f t="shared" si="2"/>
        <v>45050.75</v>
      </c>
      <c r="Y29" s="88">
        <f t="shared" si="3"/>
        <v>1281.5000000000582</v>
      </c>
    </row>
    <row r="30" spans="1:25" x14ac:dyDescent="0.3">
      <c r="A30" s="2">
        <v>45117</v>
      </c>
      <c r="B30" s="3">
        <v>0.375</v>
      </c>
      <c r="C30" s="4">
        <v>250416</v>
      </c>
      <c r="D30" s="5" t="s">
        <v>19</v>
      </c>
      <c r="E30" s="4" t="s">
        <v>20</v>
      </c>
      <c r="F30" s="4" t="s">
        <v>21</v>
      </c>
      <c r="G30" s="4" t="s">
        <v>34</v>
      </c>
      <c r="H30" s="4">
        <f t="shared" si="0"/>
        <v>1</v>
      </c>
      <c r="I30" s="4" t="s">
        <v>457</v>
      </c>
      <c r="J30" s="4"/>
      <c r="K30" s="8" t="s">
        <v>56</v>
      </c>
      <c r="L30" s="8"/>
      <c r="M30" s="4"/>
      <c r="N30" s="2">
        <v>45119</v>
      </c>
      <c r="O30" s="2">
        <v>45118</v>
      </c>
      <c r="P30" s="3">
        <v>0.91666666666666663</v>
      </c>
      <c r="Q30" s="6" t="s">
        <v>57</v>
      </c>
      <c r="R30" s="5" t="s">
        <v>25</v>
      </c>
      <c r="S30" s="4" t="s">
        <v>26</v>
      </c>
      <c r="T30" s="4" t="s">
        <v>27</v>
      </c>
      <c r="U30" s="85">
        <f>VLOOKUP(A30,'0416'!$A$2:$V$269,22,FALSE)</f>
        <v>41840.25</v>
      </c>
      <c r="V30" s="86"/>
      <c r="W30" s="87">
        <f t="shared" si="1"/>
        <v>45117.375</v>
      </c>
      <c r="X30" s="87">
        <f t="shared" si="2"/>
        <v>45118.916666666664</v>
      </c>
      <c r="Y30" s="88">
        <f t="shared" si="3"/>
        <v>36.999999999941792</v>
      </c>
    </row>
    <row r="31" spans="1:25" x14ac:dyDescent="0.3">
      <c r="A31" s="2">
        <v>45148</v>
      </c>
      <c r="B31" s="3">
        <v>0.375</v>
      </c>
      <c r="C31" s="4">
        <v>250416</v>
      </c>
      <c r="D31" s="5" t="s">
        <v>19</v>
      </c>
      <c r="E31" s="4" t="s">
        <v>20</v>
      </c>
      <c r="F31" s="4" t="s">
        <v>21</v>
      </c>
      <c r="G31" s="4" t="s">
        <v>61</v>
      </c>
      <c r="H31" s="4">
        <f t="shared" si="0"/>
        <v>0</v>
      </c>
      <c r="I31" s="4"/>
      <c r="J31" s="4"/>
      <c r="K31" s="4" t="s">
        <v>45</v>
      </c>
      <c r="L31" s="4"/>
      <c r="M31" s="4"/>
      <c r="N31" s="2"/>
      <c r="O31" s="2">
        <v>45148</v>
      </c>
      <c r="P31" s="3">
        <v>0.45833333333333331</v>
      </c>
      <c r="Q31" s="6" t="s">
        <v>79</v>
      </c>
      <c r="R31" s="5" t="s">
        <v>25</v>
      </c>
      <c r="S31" s="4" t="s">
        <v>26</v>
      </c>
      <c r="T31" s="4" t="s">
        <v>27</v>
      </c>
      <c r="U31" s="85">
        <f>VLOOKUP(A31,'0416'!$A$2:$V$269,22,FALSE)</f>
        <v>42217.3</v>
      </c>
      <c r="V31" s="86"/>
      <c r="W31" s="87">
        <f t="shared" si="1"/>
        <v>45148.375</v>
      </c>
      <c r="X31" s="87">
        <f t="shared" si="2"/>
        <v>45148.458333333336</v>
      </c>
      <c r="Y31" s="88">
        <f t="shared" si="3"/>
        <v>2.0000000000582077</v>
      </c>
    </row>
    <row r="32" spans="1:25" x14ac:dyDescent="0.3">
      <c r="A32" s="2">
        <v>45155</v>
      </c>
      <c r="B32" s="3">
        <v>0.66666666666666663</v>
      </c>
      <c r="C32" s="4">
        <v>250416</v>
      </c>
      <c r="D32" s="5" t="s">
        <v>19</v>
      </c>
      <c r="E32" s="4" t="s">
        <v>20</v>
      </c>
      <c r="F32" s="4" t="s">
        <v>21</v>
      </c>
      <c r="G32" s="4" t="s">
        <v>66</v>
      </c>
      <c r="H32" s="4">
        <f t="shared" si="0"/>
        <v>1</v>
      </c>
      <c r="I32" s="4" t="s">
        <v>449</v>
      </c>
      <c r="J32" s="4"/>
      <c r="K32" s="4" t="s">
        <v>71</v>
      </c>
      <c r="L32" s="4" t="s">
        <v>35</v>
      </c>
      <c r="M32" s="4"/>
      <c r="N32" s="2">
        <v>45158</v>
      </c>
      <c r="O32" s="2">
        <v>45156</v>
      </c>
      <c r="P32" s="3">
        <v>0.6875</v>
      </c>
      <c r="Q32" s="6" t="s">
        <v>81</v>
      </c>
      <c r="R32" s="5" t="s">
        <v>25</v>
      </c>
      <c r="S32" s="4" t="s">
        <v>26</v>
      </c>
      <c r="T32" s="4" t="s">
        <v>27</v>
      </c>
      <c r="U32" s="85">
        <f>VLOOKUP(A32,'0416'!$A$2:$V$269,22,FALSE)</f>
        <v>42349.65</v>
      </c>
      <c r="V32" s="86"/>
      <c r="W32" s="87">
        <f t="shared" si="1"/>
        <v>45155.666666666664</v>
      </c>
      <c r="X32" s="87">
        <f t="shared" si="2"/>
        <v>45156.6875</v>
      </c>
      <c r="Y32" s="88">
        <f t="shared" si="3"/>
        <v>24.500000000058208</v>
      </c>
    </row>
    <row r="33" spans="1:25" x14ac:dyDescent="0.3">
      <c r="A33" s="2">
        <v>45160</v>
      </c>
      <c r="B33" s="3">
        <v>0.25</v>
      </c>
      <c r="C33" s="4">
        <v>250416</v>
      </c>
      <c r="D33" s="5" t="s">
        <v>19</v>
      </c>
      <c r="E33" s="4" t="s">
        <v>20</v>
      </c>
      <c r="F33" s="4" t="s">
        <v>21</v>
      </c>
      <c r="G33" s="4" t="s">
        <v>66</v>
      </c>
      <c r="H33" s="4">
        <f t="shared" si="0"/>
        <v>0</v>
      </c>
      <c r="I33" s="4" t="s">
        <v>450</v>
      </c>
      <c r="J33" s="4"/>
      <c r="K33" s="4" t="s">
        <v>35</v>
      </c>
      <c r="L33" s="4"/>
      <c r="M33" s="4"/>
      <c r="N33" s="2"/>
      <c r="O33" s="2">
        <v>45160</v>
      </c>
      <c r="P33" s="3">
        <v>0.66666666666666663</v>
      </c>
      <c r="Q33" s="6" t="s">
        <v>83</v>
      </c>
      <c r="R33" s="5" t="s">
        <v>25</v>
      </c>
      <c r="S33" s="4" t="s">
        <v>26</v>
      </c>
      <c r="T33" s="4" t="s">
        <v>27</v>
      </c>
      <c r="U33" s="85">
        <f>VLOOKUP(A33,'0416'!$A$2:$V$269,22,FALSE)</f>
        <v>42436.74</v>
      </c>
      <c r="V33" s="86"/>
      <c r="W33" s="87">
        <f t="shared" si="1"/>
        <v>45160.25</v>
      </c>
      <c r="X33" s="87">
        <f t="shared" si="2"/>
        <v>45160.666666666664</v>
      </c>
      <c r="Y33" s="88">
        <f t="shared" si="3"/>
        <v>9.9999999999417923</v>
      </c>
    </row>
    <row r="34" spans="1:25" x14ac:dyDescent="0.3">
      <c r="A34" s="2">
        <v>45187</v>
      </c>
      <c r="B34" s="3">
        <v>0.29166666666666669</v>
      </c>
      <c r="C34" s="4">
        <v>250416</v>
      </c>
      <c r="D34" s="5" t="s">
        <v>19</v>
      </c>
      <c r="E34" s="4" t="s">
        <v>20</v>
      </c>
      <c r="F34" s="4" t="s">
        <v>21</v>
      </c>
      <c r="G34" s="4" t="s">
        <v>34</v>
      </c>
      <c r="H34" s="4">
        <f t="shared" si="0"/>
        <v>0</v>
      </c>
      <c r="I34" s="4" t="s">
        <v>458</v>
      </c>
      <c r="J34" s="4"/>
      <c r="K34" s="4" t="s">
        <v>71</v>
      </c>
      <c r="L34" s="4"/>
      <c r="M34" s="4"/>
      <c r="N34" s="2"/>
      <c r="O34" s="2">
        <v>45187</v>
      </c>
      <c r="P34" s="3">
        <v>0.47916666666666669</v>
      </c>
      <c r="Q34" s="6" t="s">
        <v>109</v>
      </c>
      <c r="R34" s="5" t="s">
        <v>25</v>
      </c>
      <c r="S34" s="4" t="s">
        <v>26</v>
      </c>
      <c r="T34" s="4" t="s">
        <v>27</v>
      </c>
      <c r="U34" s="85">
        <f>VLOOKUP(A34,'0416'!$A$2:$V$269,22,FALSE)</f>
        <v>42840.71</v>
      </c>
      <c r="V34" s="86"/>
      <c r="W34" s="87">
        <f t="shared" si="1"/>
        <v>45187.291666666664</v>
      </c>
      <c r="X34" s="87">
        <f t="shared" si="2"/>
        <v>45187.479166666664</v>
      </c>
      <c r="Y34" s="88">
        <f t="shared" si="3"/>
        <v>4.5</v>
      </c>
    </row>
    <row r="35" spans="1:25" x14ac:dyDescent="0.3">
      <c r="A35" s="2">
        <v>45189</v>
      </c>
      <c r="B35" s="3">
        <v>0.66666666666666663</v>
      </c>
      <c r="C35" s="4">
        <v>250416</v>
      </c>
      <c r="D35" s="5" t="s">
        <v>19</v>
      </c>
      <c r="E35" s="4" t="s">
        <v>20</v>
      </c>
      <c r="F35" s="4" t="s">
        <v>21</v>
      </c>
      <c r="G35" s="4" t="s">
        <v>68</v>
      </c>
      <c r="H35" s="4">
        <f t="shared" si="0"/>
        <v>0</v>
      </c>
      <c r="I35" s="4"/>
      <c r="J35" s="4"/>
      <c r="K35" s="4" t="s">
        <v>56</v>
      </c>
      <c r="L35" s="4"/>
      <c r="M35" s="4"/>
      <c r="N35" s="2"/>
      <c r="O35" s="2">
        <v>45189</v>
      </c>
      <c r="P35" s="3">
        <v>0.69097222222222221</v>
      </c>
      <c r="Q35" s="6" t="s">
        <v>114</v>
      </c>
      <c r="R35" s="5" t="s">
        <v>25</v>
      </c>
      <c r="S35" s="4" t="s">
        <v>26</v>
      </c>
      <c r="T35" s="4" t="s">
        <v>27</v>
      </c>
      <c r="U35" s="85">
        <f>VLOOKUP(A35,'0416'!$A$2:$V$269,22,FALSE)</f>
        <v>42881.96</v>
      </c>
      <c r="V35" s="86"/>
      <c r="W35" s="87">
        <f t="shared" si="1"/>
        <v>45189.666666666664</v>
      </c>
      <c r="X35" s="87">
        <f t="shared" si="2"/>
        <v>45189.690972222219</v>
      </c>
      <c r="Y35" s="88">
        <f t="shared" si="3"/>
        <v>0.58333333331393078</v>
      </c>
    </row>
    <row r="36" spans="1:25" x14ac:dyDescent="0.3">
      <c r="A36" s="2">
        <v>45191</v>
      </c>
      <c r="B36" s="3">
        <v>0.54166666666666663</v>
      </c>
      <c r="C36" s="4">
        <v>250416</v>
      </c>
      <c r="D36" s="5" t="s">
        <v>19</v>
      </c>
      <c r="E36" s="4" t="s">
        <v>20</v>
      </c>
      <c r="F36" s="4" t="s">
        <v>21</v>
      </c>
      <c r="G36" s="4" t="s">
        <v>66</v>
      </c>
      <c r="H36" s="4">
        <f t="shared" si="0"/>
        <v>0</v>
      </c>
      <c r="I36" s="4" t="s">
        <v>451</v>
      </c>
      <c r="J36" s="4"/>
      <c r="K36" s="4" t="s">
        <v>35</v>
      </c>
      <c r="L36" s="4"/>
      <c r="M36" s="4"/>
      <c r="N36" s="2"/>
      <c r="O36" s="2">
        <v>45191</v>
      </c>
      <c r="P36" s="3">
        <v>0.60416666666666663</v>
      </c>
      <c r="Q36" s="6" t="s">
        <v>117</v>
      </c>
      <c r="R36" s="5" t="s">
        <v>25</v>
      </c>
      <c r="S36" s="4" t="s">
        <v>26</v>
      </c>
      <c r="T36" s="4" t="s">
        <v>27</v>
      </c>
      <c r="U36" s="85">
        <f>VLOOKUP(A36,'0416'!$A$2:$V$269,22,FALSE)</f>
        <v>42920.13</v>
      </c>
      <c r="V36" s="86"/>
      <c r="W36" s="87">
        <f t="shared" si="1"/>
        <v>45191.541666666664</v>
      </c>
      <c r="X36" s="87">
        <f t="shared" si="2"/>
        <v>45191.604166666664</v>
      </c>
      <c r="Y36" s="88">
        <f t="shared" si="3"/>
        <v>1.5</v>
      </c>
    </row>
    <row r="37" spans="1:25" ht="27.6" x14ac:dyDescent="0.3">
      <c r="A37" s="2">
        <v>45197</v>
      </c>
      <c r="B37" s="3">
        <v>0.25</v>
      </c>
      <c r="C37" s="4">
        <v>250416</v>
      </c>
      <c r="D37" s="5" t="s">
        <v>19</v>
      </c>
      <c r="E37" s="4" t="s">
        <v>20</v>
      </c>
      <c r="F37" s="4" t="s">
        <v>94</v>
      </c>
      <c r="G37" s="4" t="s">
        <v>34</v>
      </c>
      <c r="H37" s="4">
        <f t="shared" si="0"/>
        <v>72</v>
      </c>
      <c r="I37" s="4" t="s">
        <v>459</v>
      </c>
      <c r="J37" s="4"/>
      <c r="K37" s="4" t="s">
        <v>71</v>
      </c>
      <c r="L37" s="4" t="s">
        <v>35</v>
      </c>
      <c r="M37" s="4"/>
      <c r="N37" s="2">
        <v>45269</v>
      </c>
      <c r="O37" s="2">
        <v>45269</v>
      </c>
      <c r="P37" s="3">
        <v>0.58333333333333337</v>
      </c>
      <c r="Q37" s="6" t="s">
        <v>119</v>
      </c>
      <c r="R37" s="5" t="s">
        <v>25</v>
      </c>
      <c r="S37" s="4" t="s">
        <v>26</v>
      </c>
      <c r="T37" s="4" t="s">
        <v>27</v>
      </c>
      <c r="U37" s="85">
        <f>VLOOKUP(A37,'0416'!$A$2:$V$269,22,FALSE)</f>
        <v>43027.83</v>
      </c>
      <c r="V37" s="86"/>
      <c r="W37" s="87">
        <f t="shared" si="1"/>
        <v>45197.25</v>
      </c>
      <c r="X37" s="87">
        <f t="shared" si="2"/>
        <v>45269.583333333336</v>
      </c>
      <c r="Y37" s="88">
        <f t="shared" si="3"/>
        <v>1736.0000000000582</v>
      </c>
    </row>
    <row r="38" spans="1:25" x14ac:dyDescent="0.3">
      <c r="A38" s="2">
        <v>45271</v>
      </c>
      <c r="B38" s="3">
        <v>0.29166666666666669</v>
      </c>
      <c r="C38" s="4">
        <v>250416</v>
      </c>
      <c r="D38" s="5" t="s">
        <v>19</v>
      </c>
      <c r="E38" s="4" t="s">
        <v>20</v>
      </c>
      <c r="F38" s="4" t="s">
        <v>21</v>
      </c>
      <c r="G38" s="4" t="s">
        <v>86</v>
      </c>
      <c r="H38" s="4">
        <f t="shared" si="0"/>
        <v>0</v>
      </c>
      <c r="I38" s="4"/>
      <c r="J38" s="4"/>
      <c r="K38" s="4" t="s">
        <v>38</v>
      </c>
      <c r="L38" s="4"/>
      <c r="M38" s="4"/>
      <c r="N38" s="2"/>
      <c r="O38" s="2">
        <v>45271</v>
      </c>
      <c r="P38" s="3">
        <v>0.45833333333333331</v>
      </c>
      <c r="Q38" s="6" t="s">
        <v>193</v>
      </c>
      <c r="R38" s="5" t="s">
        <v>25</v>
      </c>
      <c r="S38" s="4" t="s">
        <v>26</v>
      </c>
      <c r="T38" s="4" t="s">
        <v>27</v>
      </c>
      <c r="U38" s="85">
        <f>VLOOKUP(A38,'0416'!$A$2:$V$269,22,FALSE)</f>
        <v>43277.99</v>
      </c>
      <c r="V38" s="86"/>
      <c r="W38" s="87">
        <f t="shared" si="1"/>
        <v>45271.291666666664</v>
      </c>
      <c r="X38" s="87">
        <f t="shared" si="2"/>
        <v>45271.458333333336</v>
      </c>
      <c r="Y38" s="88">
        <f t="shared" si="3"/>
        <v>4.0000000001164153</v>
      </c>
    </row>
    <row r="39" spans="1:25" x14ac:dyDescent="0.3">
      <c r="A39" s="2">
        <v>45272</v>
      </c>
      <c r="B39" s="3">
        <v>0.33333333333333331</v>
      </c>
      <c r="C39" s="4">
        <v>250416</v>
      </c>
      <c r="D39" s="5" t="s">
        <v>19</v>
      </c>
      <c r="E39" s="4" t="s">
        <v>20</v>
      </c>
      <c r="F39" s="4" t="s">
        <v>21</v>
      </c>
      <c r="G39" s="4" t="s">
        <v>66</v>
      </c>
      <c r="H39" s="4">
        <f t="shared" si="0"/>
        <v>0</v>
      </c>
      <c r="I39" s="4" t="s">
        <v>451</v>
      </c>
      <c r="J39" s="4"/>
      <c r="K39" s="4" t="s">
        <v>38</v>
      </c>
      <c r="L39" s="4"/>
      <c r="M39" s="4"/>
      <c r="N39" s="2"/>
      <c r="O39" s="2">
        <v>45272</v>
      </c>
      <c r="P39" s="3">
        <v>0.375</v>
      </c>
      <c r="Q39" s="6" t="s">
        <v>197</v>
      </c>
      <c r="R39" s="5" t="s">
        <v>25</v>
      </c>
      <c r="S39" s="4" t="s">
        <v>26</v>
      </c>
      <c r="T39" s="4" t="s">
        <v>27</v>
      </c>
      <c r="U39" s="85">
        <f>VLOOKUP(A39,'0416'!$A$2:$V$269,22,FALSE)</f>
        <v>43296.87</v>
      </c>
      <c r="V39" s="86"/>
      <c r="W39" s="87">
        <f t="shared" si="1"/>
        <v>45272.333333333336</v>
      </c>
      <c r="X39" s="87">
        <f t="shared" si="2"/>
        <v>45272.375</v>
      </c>
      <c r="Y39" s="88">
        <f t="shared" si="3"/>
        <v>0.99999999994179234</v>
      </c>
    </row>
    <row r="40" spans="1:25" x14ac:dyDescent="0.3">
      <c r="A40" s="2">
        <v>45274</v>
      </c>
      <c r="B40" s="3">
        <v>0.25</v>
      </c>
      <c r="C40" s="4">
        <v>250416</v>
      </c>
      <c r="D40" s="5" t="s">
        <v>19</v>
      </c>
      <c r="E40" s="4" t="s">
        <v>20</v>
      </c>
      <c r="F40" s="4" t="s">
        <v>21</v>
      </c>
      <c r="G40" s="4" t="s">
        <v>22</v>
      </c>
      <c r="H40" s="4">
        <f t="shared" si="0"/>
        <v>0</v>
      </c>
      <c r="I40" s="4" t="s">
        <v>442</v>
      </c>
      <c r="J40" s="4"/>
      <c r="K40" s="4" t="s">
        <v>56</v>
      </c>
      <c r="L40" s="4" t="s">
        <v>202</v>
      </c>
      <c r="M40" s="4"/>
      <c r="N40" s="2"/>
      <c r="O40" s="2">
        <v>45274</v>
      </c>
      <c r="P40" s="3">
        <v>0.4375</v>
      </c>
      <c r="Q40" s="6" t="s">
        <v>203</v>
      </c>
      <c r="R40" s="5" t="s">
        <v>25</v>
      </c>
      <c r="S40" s="4" t="s">
        <v>26</v>
      </c>
      <c r="T40" s="4" t="s">
        <v>27</v>
      </c>
      <c r="U40" s="85">
        <f>VLOOKUP(A40,'0416'!$A$2:$V$269,22,FALSE)</f>
        <v>43323.32</v>
      </c>
      <c r="V40" s="86"/>
      <c r="W40" s="87">
        <f t="shared" si="1"/>
        <v>45274.25</v>
      </c>
      <c r="X40" s="87">
        <f t="shared" si="2"/>
        <v>45274.4375</v>
      </c>
      <c r="Y40" s="88">
        <f t="shared" si="3"/>
        <v>4.5</v>
      </c>
    </row>
    <row r="41" spans="1:25" x14ac:dyDescent="0.3">
      <c r="A41" s="2">
        <v>45283</v>
      </c>
      <c r="B41" s="3">
        <v>0.5</v>
      </c>
      <c r="C41" s="4">
        <v>250416</v>
      </c>
      <c r="D41" s="5" t="s">
        <v>19</v>
      </c>
      <c r="E41" s="4" t="s">
        <v>20</v>
      </c>
      <c r="F41" s="4" t="s">
        <v>21</v>
      </c>
      <c r="G41" s="4" t="s">
        <v>66</v>
      </c>
      <c r="H41" s="4">
        <f t="shared" si="0"/>
        <v>0</v>
      </c>
      <c r="I41" s="4" t="s">
        <v>452</v>
      </c>
      <c r="J41" s="4"/>
      <c r="K41" s="4" t="s">
        <v>38</v>
      </c>
      <c r="L41" s="4"/>
      <c r="M41" s="4"/>
      <c r="N41" s="2"/>
      <c r="O41" s="2">
        <v>45283</v>
      </c>
      <c r="P41" s="3">
        <v>0.5625</v>
      </c>
      <c r="Q41" s="6" t="s">
        <v>212</v>
      </c>
      <c r="R41" s="5" t="s">
        <v>25</v>
      </c>
      <c r="S41" s="4" t="s">
        <v>26</v>
      </c>
      <c r="T41" s="4" t="s">
        <v>27</v>
      </c>
      <c r="U41" s="85">
        <f>VLOOKUP(A41,'0416'!$A$2:$V$269,22,FALSE)</f>
        <v>43483.92</v>
      </c>
      <c r="V41" s="86"/>
      <c r="W41" s="87">
        <f t="shared" si="1"/>
        <v>45283.5</v>
      </c>
      <c r="X41" s="87">
        <f t="shared" si="2"/>
        <v>45283.5625</v>
      </c>
      <c r="Y41" s="88">
        <f t="shared" si="3"/>
        <v>1.5</v>
      </c>
    </row>
    <row r="42" spans="1:25" x14ac:dyDescent="0.3">
      <c r="A42" s="2">
        <v>45294</v>
      </c>
      <c r="B42" s="3">
        <v>0.375</v>
      </c>
      <c r="C42" s="4">
        <v>250416</v>
      </c>
      <c r="D42" s="5" t="s">
        <v>19</v>
      </c>
      <c r="E42" s="4" t="s">
        <v>20</v>
      </c>
      <c r="F42" s="4" t="s">
        <v>21</v>
      </c>
      <c r="G42" s="4" t="s">
        <v>34</v>
      </c>
      <c r="H42" s="4">
        <f t="shared" si="0"/>
        <v>0</v>
      </c>
      <c r="I42" s="4" t="s">
        <v>460</v>
      </c>
      <c r="J42" s="4"/>
      <c r="K42" s="4" t="s">
        <v>202</v>
      </c>
      <c r="L42" s="4"/>
      <c r="M42" s="4"/>
      <c r="N42" s="2"/>
      <c r="O42" s="2">
        <v>45294</v>
      </c>
      <c r="P42" s="3">
        <v>0.41666666666666669</v>
      </c>
      <c r="Q42" s="9" t="s">
        <v>193</v>
      </c>
      <c r="R42" s="5" t="s">
        <v>25</v>
      </c>
      <c r="S42" s="4" t="s">
        <v>26</v>
      </c>
      <c r="T42" s="4" t="s">
        <v>27</v>
      </c>
      <c r="U42" s="85">
        <f>VLOOKUP(A42,'0416'!$A$2:$V$269,22,FALSE)</f>
        <v>43663.38</v>
      </c>
      <c r="V42" s="86"/>
      <c r="W42" s="87">
        <f t="shared" si="1"/>
        <v>45294.375</v>
      </c>
      <c r="X42" s="87">
        <f t="shared" si="2"/>
        <v>45294.416666666664</v>
      </c>
      <c r="Y42" s="88">
        <f t="shared" si="3"/>
        <v>0.99999999994179234</v>
      </c>
    </row>
    <row r="43" spans="1:25" x14ac:dyDescent="0.3">
      <c r="A43" s="2">
        <v>45295</v>
      </c>
      <c r="B43" s="3">
        <v>0.625</v>
      </c>
      <c r="C43" s="4">
        <v>250416</v>
      </c>
      <c r="D43" s="5" t="s">
        <v>19</v>
      </c>
      <c r="E43" s="4" t="s">
        <v>20</v>
      </c>
      <c r="F43" s="4" t="s">
        <v>21</v>
      </c>
      <c r="G43" s="4" t="s">
        <v>66</v>
      </c>
      <c r="H43" s="4">
        <f t="shared" si="0"/>
        <v>0</v>
      </c>
      <c r="I43" s="4" t="s">
        <v>449</v>
      </c>
      <c r="J43" s="4"/>
      <c r="K43" s="4" t="s">
        <v>157</v>
      </c>
      <c r="L43" s="4"/>
      <c r="M43" s="4"/>
      <c r="N43" s="2"/>
      <c r="O43" s="2">
        <v>45295</v>
      </c>
      <c r="P43" s="3">
        <v>0.66666666666666663</v>
      </c>
      <c r="Q43" s="9" t="s">
        <v>226</v>
      </c>
      <c r="R43" s="5" t="s">
        <v>25</v>
      </c>
      <c r="S43" s="4" t="s">
        <v>26</v>
      </c>
      <c r="T43" s="4" t="s">
        <v>27</v>
      </c>
      <c r="U43" s="85">
        <f>VLOOKUP(A43,'0416'!$A$2:$V$269,22,FALSE)</f>
        <v>43675.3</v>
      </c>
      <c r="V43" s="86"/>
      <c r="W43" s="87">
        <f t="shared" si="1"/>
        <v>45295.625</v>
      </c>
      <c r="X43" s="87">
        <f t="shared" si="2"/>
        <v>45295.666666666664</v>
      </c>
      <c r="Y43" s="88">
        <f t="shared" si="3"/>
        <v>0.99999999994179234</v>
      </c>
    </row>
    <row r="44" spans="1:25" x14ac:dyDescent="0.3">
      <c r="A44" s="2">
        <v>45297</v>
      </c>
      <c r="B44" s="3">
        <v>0.41666666666666669</v>
      </c>
      <c r="C44" s="4">
        <v>250416</v>
      </c>
      <c r="D44" s="5" t="s">
        <v>19</v>
      </c>
      <c r="E44" s="4" t="s">
        <v>20</v>
      </c>
      <c r="F44" s="4" t="s">
        <v>21</v>
      </c>
      <c r="G44" s="4" t="s">
        <v>49</v>
      </c>
      <c r="H44" s="4">
        <f t="shared" si="0"/>
        <v>0</v>
      </c>
      <c r="I44" s="4" t="s">
        <v>467</v>
      </c>
      <c r="J44" s="4"/>
      <c r="K44" s="4" t="s">
        <v>42</v>
      </c>
      <c r="L44" s="4"/>
      <c r="M44" s="4"/>
      <c r="N44" s="2"/>
      <c r="O44" s="2">
        <v>45297</v>
      </c>
      <c r="P44" s="3">
        <v>0.5</v>
      </c>
      <c r="Q44" s="9" t="s">
        <v>227</v>
      </c>
      <c r="R44" s="5" t="s">
        <v>25</v>
      </c>
      <c r="S44" s="4" t="s">
        <v>26</v>
      </c>
      <c r="T44" s="4" t="s">
        <v>27</v>
      </c>
      <c r="U44" s="85">
        <f>VLOOKUP(A44,'0416'!$A$2:$V$269,22,FALSE)</f>
        <v>43715.6</v>
      </c>
      <c r="V44" s="86"/>
      <c r="W44" s="87">
        <f t="shared" si="1"/>
        <v>45297.416666666664</v>
      </c>
      <c r="X44" s="87">
        <f t="shared" si="2"/>
        <v>45297.5</v>
      </c>
      <c r="Y44" s="88">
        <f t="shared" si="3"/>
        <v>2.0000000000582077</v>
      </c>
    </row>
    <row r="45" spans="1:25" x14ac:dyDescent="0.3">
      <c r="A45" s="2">
        <v>45299</v>
      </c>
      <c r="B45" s="3">
        <v>0.29166666666666669</v>
      </c>
      <c r="C45" s="4">
        <v>250416</v>
      </c>
      <c r="D45" s="5" t="s">
        <v>19</v>
      </c>
      <c r="E45" s="4" t="s">
        <v>20</v>
      </c>
      <c r="F45" s="4" t="s">
        <v>21</v>
      </c>
      <c r="G45" s="4" t="s">
        <v>41</v>
      </c>
      <c r="H45" s="4">
        <f t="shared" si="0"/>
        <v>0</v>
      </c>
      <c r="I45" s="4" t="s">
        <v>494</v>
      </c>
      <c r="J45" s="4"/>
      <c r="K45" s="4" t="s">
        <v>42</v>
      </c>
      <c r="L45" s="4"/>
      <c r="M45" s="4"/>
      <c r="N45" s="2"/>
      <c r="O45" s="2">
        <v>45299</v>
      </c>
      <c r="P45" s="3">
        <v>0.41666666666666669</v>
      </c>
      <c r="Q45" s="9" t="s">
        <v>229</v>
      </c>
      <c r="R45" s="5" t="s">
        <v>25</v>
      </c>
      <c r="S45" s="4" t="s">
        <v>26</v>
      </c>
      <c r="T45" s="4" t="s">
        <v>27</v>
      </c>
      <c r="U45" s="85">
        <f>VLOOKUP(A45,'0416'!$A$2:$V$269,22,FALSE)</f>
        <v>43760.27</v>
      </c>
      <c r="V45" s="86"/>
      <c r="W45" s="87">
        <f t="shared" si="1"/>
        <v>45299.291666666664</v>
      </c>
      <c r="X45" s="87">
        <f t="shared" si="2"/>
        <v>45299.416666666664</v>
      </c>
      <c r="Y45" s="88">
        <f t="shared" si="3"/>
        <v>3</v>
      </c>
    </row>
    <row r="46" spans="1:25" x14ac:dyDescent="0.3">
      <c r="A46" s="2">
        <v>45304</v>
      </c>
      <c r="B46" s="3">
        <v>0.25</v>
      </c>
      <c r="C46" s="4">
        <v>250416</v>
      </c>
      <c r="D46" s="5" t="s">
        <v>19</v>
      </c>
      <c r="E46" s="4" t="s">
        <v>20</v>
      </c>
      <c r="F46" s="4" t="s">
        <v>21</v>
      </c>
      <c r="G46" s="4" t="s">
        <v>90</v>
      </c>
      <c r="H46" s="4">
        <f t="shared" si="0"/>
        <v>1</v>
      </c>
      <c r="I46" s="4"/>
      <c r="J46" s="4"/>
      <c r="K46" s="4" t="s">
        <v>42</v>
      </c>
      <c r="L46" s="4"/>
      <c r="M46" s="4"/>
      <c r="N46" s="2">
        <v>45305</v>
      </c>
      <c r="O46" s="2">
        <v>45305</v>
      </c>
      <c r="P46" s="3">
        <v>0.45833333333333331</v>
      </c>
      <c r="Q46" s="9" t="s">
        <v>235</v>
      </c>
      <c r="R46" s="5" t="s">
        <v>25</v>
      </c>
      <c r="S46" s="4" t="s">
        <v>26</v>
      </c>
      <c r="T46" s="4" t="s">
        <v>27</v>
      </c>
      <c r="U46" s="85">
        <f>VLOOKUP(A46,'0416'!$A$2:$V$269,22,FALSE)</f>
        <v>43859.360000000001</v>
      </c>
      <c r="V46" s="86"/>
      <c r="W46" s="87">
        <f t="shared" si="1"/>
        <v>45304.25</v>
      </c>
      <c r="X46" s="87">
        <f t="shared" si="2"/>
        <v>45305.458333333336</v>
      </c>
      <c r="Y46" s="88">
        <f t="shared" si="3"/>
        <v>29.000000000058208</v>
      </c>
    </row>
    <row r="47" spans="1:25" x14ac:dyDescent="0.3">
      <c r="A47" s="2">
        <v>45308</v>
      </c>
      <c r="B47" s="3">
        <v>0.29166666666666669</v>
      </c>
      <c r="C47" s="4">
        <v>250416</v>
      </c>
      <c r="D47" s="5" t="s">
        <v>19</v>
      </c>
      <c r="E47" s="4" t="s">
        <v>20</v>
      </c>
      <c r="F47" s="4" t="s">
        <v>94</v>
      </c>
      <c r="G47" s="4" t="s">
        <v>239</v>
      </c>
      <c r="H47" s="4">
        <f t="shared" si="0"/>
        <v>0</v>
      </c>
      <c r="I47" s="4"/>
      <c r="J47" s="4"/>
      <c r="K47" s="4" t="s">
        <v>42</v>
      </c>
      <c r="L47" s="4"/>
      <c r="M47" s="4"/>
      <c r="N47" s="2">
        <v>45327</v>
      </c>
      <c r="O47" s="2">
        <v>45308</v>
      </c>
      <c r="P47" s="3">
        <v>0.72916666666666663</v>
      </c>
      <c r="Q47" s="9" t="s">
        <v>240</v>
      </c>
      <c r="R47" s="5" t="s">
        <v>25</v>
      </c>
      <c r="S47" s="4" t="s">
        <v>26</v>
      </c>
      <c r="T47" s="4" t="s">
        <v>27</v>
      </c>
      <c r="U47" s="85">
        <f>VLOOKUP(A47,'0416'!$A$2:$V$269,22,FALSE)</f>
        <v>43932.31</v>
      </c>
      <c r="V47" s="86"/>
      <c r="W47" s="87">
        <f t="shared" si="1"/>
        <v>45308.291666666664</v>
      </c>
      <c r="X47" s="87">
        <f t="shared" si="2"/>
        <v>45308.729166666664</v>
      </c>
      <c r="Y47" s="88">
        <f t="shared" si="3"/>
        <v>10.5</v>
      </c>
    </row>
    <row r="48" spans="1:25" x14ac:dyDescent="0.3">
      <c r="A48" s="2">
        <v>45310</v>
      </c>
      <c r="B48" s="3">
        <v>0.625</v>
      </c>
      <c r="C48" s="4">
        <v>250416</v>
      </c>
      <c r="D48" s="5" t="s">
        <v>19</v>
      </c>
      <c r="E48" s="4" t="s">
        <v>20</v>
      </c>
      <c r="F48" s="4" t="s">
        <v>21</v>
      </c>
      <c r="G48" s="4" t="s">
        <v>22</v>
      </c>
      <c r="H48" s="4">
        <f t="shared" si="0"/>
        <v>0</v>
      </c>
      <c r="I48" s="4" t="s">
        <v>442</v>
      </c>
      <c r="J48" s="4"/>
      <c r="K48" s="4" t="s">
        <v>42</v>
      </c>
      <c r="L48" s="4"/>
      <c r="M48" s="4"/>
      <c r="N48" s="2"/>
      <c r="O48" s="2">
        <v>45310</v>
      </c>
      <c r="P48" s="3">
        <v>0.72916666666666663</v>
      </c>
      <c r="Q48" s="9" t="s">
        <v>245</v>
      </c>
      <c r="R48" s="5" t="s">
        <v>25</v>
      </c>
      <c r="S48" s="4" t="s">
        <v>26</v>
      </c>
      <c r="T48" s="4" t="s">
        <v>27</v>
      </c>
      <c r="U48" s="85">
        <f>VLOOKUP(A48,'0416'!$A$2:$V$269,22,FALSE)</f>
        <v>43968.54</v>
      </c>
      <c r="V48" s="86"/>
      <c r="W48" s="87">
        <f t="shared" si="1"/>
        <v>45310.625</v>
      </c>
      <c r="X48" s="87">
        <f t="shared" si="2"/>
        <v>45310.729166666664</v>
      </c>
      <c r="Y48" s="88">
        <f t="shared" si="3"/>
        <v>2.4999999999417923</v>
      </c>
    </row>
    <row r="49" spans="1:25" x14ac:dyDescent="0.3">
      <c r="A49" s="2">
        <v>45327</v>
      </c>
      <c r="B49" s="3">
        <v>0.29166666666666669</v>
      </c>
      <c r="C49" s="4">
        <v>250416</v>
      </c>
      <c r="D49" s="5" t="s">
        <v>19</v>
      </c>
      <c r="E49" s="4" t="s">
        <v>20</v>
      </c>
      <c r="F49" s="4" t="s">
        <v>21</v>
      </c>
      <c r="G49" s="4" t="s">
        <v>120</v>
      </c>
      <c r="H49" s="4">
        <f t="shared" si="0"/>
        <v>0</v>
      </c>
      <c r="I49" s="4" t="s">
        <v>487</v>
      </c>
      <c r="J49" s="4"/>
      <c r="K49" s="4" t="s">
        <v>252</v>
      </c>
      <c r="L49" s="4"/>
      <c r="M49" s="4"/>
      <c r="N49" s="2">
        <v>45327</v>
      </c>
      <c r="O49" s="2">
        <v>45327</v>
      </c>
      <c r="P49" s="3">
        <v>0.39583333333333331</v>
      </c>
      <c r="Q49" s="9" t="s">
        <v>257</v>
      </c>
      <c r="R49" s="5" t="s">
        <v>25</v>
      </c>
      <c r="S49" s="4" t="s">
        <v>26</v>
      </c>
      <c r="T49" s="4" t="s">
        <v>27</v>
      </c>
      <c r="U49" s="85">
        <f>VLOOKUP(A49,'0416'!$A$2:$V$269,22,FALSE)</f>
        <v>44273.93</v>
      </c>
      <c r="V49" s="86"/>
      <c r="W49" s="87">
        <f t="shared" si="1"/>
        <v>45327.291666666664</v>
      </c>
      <c r="X49" s="87">
        <f t="shared" si="2"/>
        <v>45327.395833333336</v>
      </c>
      <c r="Y49" s="88">
        <f t="shared" si="3"/>
        <v>2.5000000001164153</v>
      </c>
    </row>
    <row r="50" spans="1:25" x14ac:dyDescent="0.3">
      <c r="A50" s="2">
        <v>45341</v>
      </c>
      <c r="B50" s="3">
        <v>0.25</v>
      </c>
      <c r="C50" s="4">
        <v>250416</v>
      </c>
      <c r="D50" s="5" t="s">
        <v>19</v>
      </c>
      <c r="E50" s="4" t="s">
        <v>20</v>
      </c>
      <c r="F50" s="4" t="s">
        <v>21</v>
      </c>
      <c r="G50" s="4" t="s">
        <v>22</v>
      </c>
      <c r="H50" s="4">
        <f t="shared" si="0"/>
        <v>0</v>
      </c>
      <c r="I50" s="4" t="s">
        <v>439</v>
      </c>
      <c r="J50" s="4"/>
      <c r="K50" s="4" t="s">
        <v>42</v>
      </c>
      <c r="L50" s="4"/>
      <c r="M50" s="4"/>
      <c r="N50" s="2">
        <v>45345</v>
      </c>
      <c r="O50" s="2">
        <v>45341</v>
      </c>
      <c r="P50" s="3">
        <v>0.58333333333333337</v>
      </c>
      <c r="Q50" s="9" t="s">
        <v>261</v>
      </c>
      <c r="R50" s="5" t="s">
        <v>25</v>
      </c>
      <c r="S50" s="4" t="s">
        <v>26</v>
      </c>
      <c r="T50" s="4" t="s">
        <v>27</v>
      </c>
      <c r="U50" s="85">
        <f>VLOOKUP(A50,'0416'!$A$2:$V$269,22,FALSE)</f>
        <v>44491.43</v>
      </c>
      <c r="V50" s="86"/>
      <c r="W50" s="87">
        <f t="shared" si="1"/>
        <v>45341.25</v>
      </c>
      <c r="X50" s="87">
        <f t="shared" si="2"/>
        <v>45341.583333333336</v>
      </c>
      <c r="Y50" s="88">
        <f t="shared" si="3"/>
        <v>8.0000000000582077</v>
      </c>
    </row>
    <row r="51" spans="1:25" x14ac:dyDescent="0.3">
      <c r="A51" s="2">
        <v>45349</v>
      </c>
      <c r="B51" s="3">
        <v>0.33333333333333331</v>
      </c>
      <c r="C51" s="4">
        <v>250416</v>
      </c>
      <c r="D51" s="5" t="s">
        <v>19</v>
      </c>
      <c r="E51" s="4" t="s">
        <v>20</v>
      </c>
      <c r="F51" s="4" t="s">
        <v>21</v>
      </c>
      <c r="G51" s="4" t="s">
        <v>22</v>
      </c>
      <c r="H51" s="4">
        <f t="shared" si="0"/>
        <v>15</v>
      </c>
      <c r="I51" s="4" t="s">
        <v>442</v>
      </c>
      <c r="J51" s="4"/>
      <c r="K51" s="4" t="s">
        <v>54</v>
      </c>
      <c r="L51" s="4" t="s">
        <v>265</v>
      </c>
      <c r="M51" s="4"/>
      <c r="N51" s="2">
        <v>45366</v>
      </c>
      <c r="O51" s="2">
        <v>45364</v>
      </c>
      <c r="P51" s="3">
        <v>0.75</v>
      </c>
      <c r="Q51" s="9" t="s">
        <v>266</v>
      </c>
      <c r="R51" s="5" t="s">
        <v>25</v>
      </c>
      <c r="S51" s="4" t="s">
        <v>26</v>
      </c>
      <c r="T51" s="4" t="s">
        <v>27</v>
      </c>
      <c r="U51" s="85">
        <f>U50+4</f>
        <v>44495.43</v>
      </c>
      <c r="V51" s="86"/>
      <c r="W51" s="87">
        <f t="shared" si="1"/>
        <v>45349.333333333336</v>
      </c>
      <c r="X51" s="87">
        <f t="shared" si="2"/>
        <v>45364.75</v>
      </c>
      <c r="Y51" s="88">
        <f t="shared" si="3"/>
        <v>369.99999999994179</v>
      </c>
    </row>
    <row r="52" spans="1:25" ht="27.6" x14ac:dyDescent="0.3">
      <c r="A52" s="2">
        <v>45371</v>
      </c>
      <c r="B52" s="3">
        <v>0.29166666666666669</v>
      </c>
      <c r="C52" s="4">
        <v>250416</v>
      </c>
      <c r="D52" s="5" t="s">
        <v>19</v>
      </c>
      <c r="E52" s="4" t="s">
        <v>20</v>
      </c>
      <c r="F52" s="4" t="s">
        <v>33</v>
      </c>
      <c r="G52" s="4" t="s">
        <v>22</v>
      </c>
      <c r="H52" s="4">
        <f t="shared" si="0"/>
        <v>71</v>
      </c>
      <c r="I52" s="4" t="s">
        <v>438</v>
      </c>
      <c r="J52" s="4"/>
      <c r="K52" s="4" t="s">
        <v>278</v>
      </c>
      <c r="L52" s="4" t="s">
        <v>153</v>
      </c>
      <c r="M52" s="4" t="s">
        <v>157</v>
      </c>
      <c r="N52" s="2">
        <v>45446</v>
      </c>
      <c r="O52" s="2">
        <v>45442</v>
      </c>
      <c r="P52" s="3">
        <v>0.375</v>
      </c>
      <c r="Q52" s="6" t="s">
        <v>279</v>
      </c>
      <c r="R52" s="5" t="s">
        <v>25</v>
      </c>
      <c r="S52" s="4" t="s">
        <v>26</v>
      </c>
      <c r="T52" s="4" t="s">
        <v>27</v>
      </c>
      <c r="U52" s="85">
        <f>VLOOKUP(A52,'0416'!$A$2:$V$269,22,FALSE)</f>
        <v>44506.73</v>
      </c>
      <c r="V52" s="86"/>
      <c r="W52" s="87">
        <f t="shared" si="1"/>
        <v>45371.291666666664</v>
      </c>
      <c r="X52" s="87">
        <f t="shared" si="2"/>
        <v>45442.375</v>
      </c>
      <c r="Y52" s="88">
        <f t="shared" si="3"/>
        <v>1706.0000000000582</v>
      </c>
    </row>
    <row r="53" spans="1:25" x14ac:dyDescent="0.3">
      <c r="A53" s="2">
        <v>45494</v>
      </c>
      <c r="B53" s="3">
        <v>0.44444444444444442</v>
      </c>
      <c r="C53" s="4">
        <v>250416</v>
      </c>
      <c r="D53" s="5" t="s">
        <v>19</v>
      </c>
      <c r="E53" s="4" t="s">
        <v>20</v>
      </c>
      <c r="F53" s="4" t="s">
        <v>21</v>
      </c>
      <c r="G53" s="4" t="s">
        <v>48</v>
      </c>
      <c r="H53" s="4">
        <f t="shared" si="0"/>
        <v>4</v>
      </c>
      <c r="I53" s="4" t="s">
        <v>477</v>
      </c>
      <c r="J53" s="4"/>
      <c r="K53" s="4" t="s">
        <v>153</v>
      </c>
      <c r="L53" s="4" t="s">
        <v>287</v>
      </c>
      <c r="M53" s="4" t="s">
        <v>313</v>
      </c>
      <c r="N53" s="2">
        <v>45496</v>
      </c>
      <c r="O53" s="2">
        <v>45498</v>
      </c>
      <c r="P53" s="3">
        <v>0.75694444444444453</v>
      </c>
      <c r="Q53" s="9" t="s">
        <v>314</v>
      </c>
      <c r="R53" s="5" t="s">
        <v>25</v>
      </c>
      <c r="S53" s="4" t="s">
        <v>26</v>
      </c>
      <c r="T53" s="4" t="s">
        <v>27</v>
      </c>
      <c r="U53" s="85">
        <v>44510</v>
      </c>
      <c r="V53" s="86"/>
      <c r="W53" s="87">
        <f t="shared" si="1"/>
        <v>45494.444444444445</v>
      </c>
      <c r="X53" s="87">
        <f t="shared" si="2"/>
        <v>45498.756944444445</v>
      </c>
      <c r="Y53" s="88">
        <f t="shared" si="3"/>
        <v>103.5</v>
      </c>
    </row>
    <row r="54" spans="1:25" ht="41.4" x14ac:dyDescent="0.3">
      <c r="A54" s="2">
        <v>45519</v>
      </c>
      <c r="B54" s="3">
        <v>0.56944444444444442</v>
      </c>
      <c r="C54" s="4">
        <v>250416</v>
      </c>
      <c r="D54" s="5" t="s">
        <v>19</v>
      </c>
      <c r="E54" s="4" t="s">
        <v>20</v>
      </c>
      <c r="F54" s="4" t="s">
        <v>33</v>
      </c>
      <c r="G54" s="4" t="s">
        <v>22</v>
      </c>
      <c r="H54" s="4">
        <f t="shared" si="0"/>
        <v>2</v>
      </c>
      <c r="I54" s="4" t="s">
        <v>439</v>
      </c>
      <c r="J54" s="4"/>
      <c r="K54" s="4" t="s">
        <v>287</v>
      </c>
      <c r="L54" s="4" t="s">
        <v>296</v>
      </c>
      <c r="M54" s="4" t="s">
        <v>153</v>
      </c>
      <c r="N54" s="2">
        <v>45521</v>
      </c>
      <c r="O54" s="2">
        <v>45521</v>
      </c>
      <c r="P54" s="3">
        <v>0.69444444444444453</v>
      </c>
      <c r="Q54" s="6" t="s">
        <v>322</v>
      </c>
      <c r="R54" s="5" t="s">
        <v>25</v>
      </c>
      <c r="S54" s="4" t="s">
        <v>26</v>
      </c>
      <c r="T54" s="4" t="s">
        <v>27</v>
      </c>
      <c r="U54" s="85" t="s">
        <v>428</v>
      </c>
      <c r="V54" s="86"/>
      <c r="W54" s="87">
        <f t="shared" si="1"/>
        <v>45519.569444444445</v>
      </c>
      <c r="X54" s="87">
        <f t="shared" si="2"/>
        <v>45521.694444444445</v>
      </c>
      <c r="Y54" s="88">
        <f t="shared" si="3"/>
        <v>51</v>
      </c>
    </row>
    <row r="55" spans="1:25" x14ac:dyDescent="0.3">
      <c r="A55" s="2">
        <v>45190</v>
      </c>
      <c r="B55" s="3">
        <v>0.33333333333333331</v>
      </c>
      <c r="C55" s="4">
        <v>250427</v>
      </c>
      <c r="D55" s="5" t="s">
        <v>19</v>
      </c>
      <c r="E55" s="4" t="s">
        <v>20</v>
      </c>
      <c r="F55" s="4" t="s">
        <v>21</v>
      </c>
      <c r="G55" s="4" t="s">
        <v>22</v>
      </c>
      <c r="H55" s="4">
        <f t="shared" si="0"/>
        <v>0</v>
      </c>
      <c r="I55" s="4" t="s">
        <v>444</v>
      </c>
      <c r="J55" s="4"/>
      <c r="K55" s="4" t="s">
        <v>56</v>
      </c>
      <c r="L55" s="4"/>
      <c r="M55" s="4"/>
      <c r="N55" s="2"/>
      <c r="O55" s="2">
        <v>45190</v>
      </c>
      <c r="P55" s="3">
        <v>0.79166666666666663</v>
      </c>
      <c r="Q55" s="6" t="s">
        <v>116</v>
      </c>
      <c r="R55" s="5" t="s">
        <v>25</v>
      </c>
      <c r="S55" s="4" t="s">
        <v>26</v>
      </c>
      <c r="T55" s="4" t="s">
        <v>27</v>
      </c>
      <c r="U55" s="85">
        <f>VLOOKUP(A55,'0427'!$A$2:$V$514,22,FALSE)</f>
        <v>36259.409999999996</v>
      </c>
      <c r="V55" s="86"/>
      <c r="W55" s="87">
        <f t="shared" si="1"/>
        <v>45190.333333333336</v>
      </c>
      <c r="X55" s="87">
        <f t="shared" si="2"/>
        <v>45190.791666666664</v>
      </c>
      <c r="Y55" s="88">
        <f t="shared" si="3"/>
        <v>10.999999999883585</v>
      </c>
    </row>
    <row r="56" spans="1:25" x14ac:dyDescent="0.3">
      <c r="A56" s="2">
        <v>45224</v>
      </c>
      <c r="B56" s="3">
        <v>0.66666666666666663</v>
      </c>
      <c r="C56" s="4">
        <v>250427</v>
      </c>
      <c r="D56" s="5" t="s">
        <v>19</v>
      </c>
      <c r="E56" s="4" t="s">
        <v>20</v>
      </c>
      <c r="F56" s="4" t="s">
        <v>21</v>
      </c>
      <c r="G56" s="4" t="s">
        <v>22</v>
      </c>
      <c r="H56" s="4">
        <f t="shared" si="0"/>
        <v>1</v>
      </c>
      <c r="I56" s="4" t="s">
        <v>445</v>
      </c>
      <c r="J56" s="4"/>
      <c r="K56" s="4" t="s">
        <v>35</v>
      </c>
      <c r="L56" s="4" t="s">
        <v>144</v>
      </c>
      <c r="M56" s="4"/>
      <c r="N56" s="2"/>
      <c r="O56" s="2">
        <v>45225</v>
      </c>
      <c r="P56" s="3">
        <v>0.5</v>
      </c>
      <c r="Q56" s="6" t="s">
        <v>145</v>
      </c>
      <c r="R56" s="5" t="s">
        <v>25</v>
      </c>
      <c r="S56" s="4" t="s">
        <v>26</v>
      </c>
      <c r="T56" s="4" t="s">
        <v>27</v>
      </c>
      <c r="U56" s="85">
        <f>VLOOKUP(A56,'0427'!$A$2:$V$514,22,FALSE)</f>
        <v>36394.199999999997</v>
      </c>
      <c r="V56" s="86"/>
      <c r="W56" s="87">
        <f t="shared" si="1"/>
        <v>45224.666666666664</v>
      </c>
      <c r="X56" s="87">
        <f t="shared" si="2"/>
        <v>45225.5</v>
      </c>
      <c r="Y56" s="88">
        <f t="shared" si="3"/>
        <v>20.000000000058208</v>
      </c>
    </row>
    <row r="57" spans="1:25" x14ac:dyDescent="0.3">
      <c r="A57" s="2">
        <v>45259</v>
      </c>
      <c r="B57" s="3">
        <v>0.29166666666666669</v>
      </c>
      <c r="C57" s="4">
        <v>250427</v>
      </c>
      <c r="D57" s="5" t="s">
        <v>19</v>
      </c>
      <c r="E57" s="4" t="s">
        <v>20</v>
      </c>
      <c r="F57" s="4" t="s">
        <v>21</v>
      </c>
      <c r="G57" s="4" t="s">
        <v>34</v>
      </c>
      <c r="H57" s="4">
        <f t="shared" si="0"/>
        <v>0</v>
      </c>
      <c r="I57" s="4" t="s">
        <v>461</v>
      </c>
      <c r="J57" s="4"/>
      <c r="K57" s="4" t="s">
        <v>38</v>
      </c>
      <c r="L57" s="4" t="s">
        <v>35</v>
      </c>
      <c r="M57" s="4"/>
      <c r="N57" s="2">
        <v>45260</v>
      </c>
      <c r="O57" s="2">
        <v>45259</v>
      </c>
      <c r="P57" s="3">
        <v>0.58333333333333337</v>
      </c>
      <c r="Q57" s="6" t="s">
        <v>183</v>
      </c>
      <c r="R57" s="5" t="s">
        <v>25</v>
      </c>
      <c r="S57" s="4" t="s">
        <v>26</v>
      </c>
      <c r="T57" s="4" t="s">
        <v>27</v>
      </c>
      <c r="U57" s="85">
        <f>VLOOKUP(A57,'0427'!$A$2:$V$514,22,FALSE)</f>
        <v>36523.24</v>
      </c>
      <c r="V57" s="86"/>
      <c r="W57" s="87">
        <f t="shared" si="1"/>
        <v>45259.291666666664</v>
      </c>
      <c r="X57" s="87">
        <f t="shared" si="2"/>
        <v>45259.583333333336</v>
      </c>
      <c r="Y57" s="88">
        <f t="shared" si="3"/>
        <v>7.0000000001164153</v>
      </c>
    </row>
    <row r="58" spans="1:25" x14ac:dyDescent="0.3">
      <c r="A58" s="2">
        <v>45280</v>
      </c>
      <c r="B58" s="3">
        <v>0.60416666666666663</v>
      </c>
      <c r="C58" s="4">
        <v>250427</v>
      </c>
      <c r="D58" s="5" t="s">
        <v>19</v>
      </c>
      <c r="E58" s="4" t="s">
        <v>32</v>
      </c>
      <c r="F58" s="4" t="s">
        <v>33</v>
      </c>
      <c r="G58" s="4" t="s">
        <v>61</v>
      </c>
      <c r="H58" s="4">
        <f t="shared" si="0"/>
        <v>0</v>
      </c>
      <c r="I58" s="4" t="s">
        <v>50</v>
      </c>
      <c r="J58" s="4" t="s">
        <v>34</v>
      </c>
      <c r="K58" s="4" t="s">
        <v>38</v>
      </c>
      <c r="L58" s="4" t="s">
        <v>202</v>
      </c>
      <c r="M58" s="4"/>
      <c r="N58" s="2"/>
      <c r="O58" s="2">
        <v>45280</v>
      </c>
      <c r="P58" s="3">
        <v>0.75</v>
      </c>
      <c r="Q58" s="6" t="s">
        <v>207</v>
      </c>
      <c r="R58" s="5" t="s">
        <v>25</v>
      </c>
      <c r="S58" s="4" t="s">
        <v>26</v>
      </c>
      <c r="T58" s="4" t="s">
        <v>208</v>
      </c>
      <c r="U58" s="85">
        <f>VLOOKUP(A58,'0427'!$A$2:$V$514,22,FALSE)</f>
        <v>36614.69</v>
      </c>
      <c r="V58" s="86"/>
      <c r="W58" s="87">
        <f t="shared" si="1"/>
        <v>45280.604166666664</v>
      </c>
      <c r="X58" s="87">
        <f t="shared" si="2"/>
        <v>45280.75</v>
      </c>
      <c r="Y58" s="88">
        <f t="shared" si="3"/>
        <v>3.5000000000582077</v>
      </c>
    </row>
    <row r="59" spans="1:25" x14ac:dyDescent="0.3">
      <c r="A59" s="2">
        <v>45505</v>
      </c>
      <c r="B59" s="3">
        <v>0.4513888888888889</v>
      </c>
      <c r="C59" s="4">
        <v>250427</v>
      </c>
      <c r="D59" s="5" t="s">
        <v>19</v>
      </c>
      <c r="E59" s="4" t="s">
        <v>32</v>
      </c>
      <c r="F59" s="4" t="s">
        <v>47</v>
      </c>
      <c r="G59" s="4" t="s">
        <v>22</v>
      </c>
      <c r="H59" s="4">
        <f t="shared" si="0"/>
        <v>1</v>
      </c>
      <c r="I59" s="4" t="s">
        <v>47</v>
      </c>
      <c r="J59" s="4" t="s">
        <v>48</v>
      </c>
      <c r="K59" s="4" t="s">
        <v>278</v>
      </c>
      <c r="L59" s="4" t="s">
        <v>153</v>
      </c>
      <c r="M59" s="4" t="s">
        <v>313</v>
      </c>
      <c r="N59" s="2">
        <v>45534</v>
      </c>
      <c r="O59" s="2">
        <v>45506</v>
      </c>
      <c r="P59" s="4"/>
      <c r="Q59" s="9" t="s">
        <v>319</v>
      </c>
      <c r="R59" s="5" t="s">
        <v>289</v>
      </c>
      <c r="S59" s="4" t="s">
        <v>320</v>
      </c>
      <c r="T59" s="4" t="s">
        <v>208</v>
      </c>
      <c r="U59" s="85">
        <f>VLOOKUP(A59,'0427'!$A$2:$V$514,22,FALSE)</f>
        <v>37585.5</v>
      </c>
      <c r="V59" s="86"/>
      <c r="W59" s="87">
        <f t="shared" si="1"/>
        <v>45505.451388888891</v>
      </c>
      <c r="X59" s="87">
        <f t="shared" si="2"/>
        <v>45506</v>
      </c>
      <c r="Y59" s="88">
        <f t="shared" si="3"/>
        <v>13.166666666627862</v>
      </c>
    </row>
    <row r="60" spans="1:25" x14ac:dyDescent="0.3">
      <c r="A60" s="2">
        <v>45048</v>
      </c>
      <c r="B60" s="3">
        <v>0.29166666666666669</v>
      </c>
      <c r="C60" s="4">
        <v>250477</v>
      </c>
      <c r="D60" s="5" t="s">
        <v>19</v>
      </c>
      <c r="E60" s="4" t="s">
        <v>20</v>
      </c>
      <c r="F60" s="4" t="s">
        <v>21</v>
      </c>
      <c r="G60" s="4" t="s">
        <v>34</v>
      </c>
      <c r="H60" s="4">
        <f t="shared" si="0"/>
        <v>127</v>
      </c>
      <c r="I60" s="4" t="s">
        <v>459</v>
      </c>
      <c r="J60" s="4"/>
      <c r="K60" s="8" t="s">
        <v>23</v>
      </c>
      <c r="L60" s="8"/>
      <c r="M60" s="4"/>
      <c r="N60" s="2">
        <v>45179</v>
      </c>
      <c r="O60" s="2">
        <v>45175</v>
      </c>
      <c r="P60" s="3">
        <v>0.625</v>
      </c>
      <c r="Q60" s="6" t="s">
        <v>37</v>
      </c>
      <c r="R60" s="5" t="s">
        <v>25</v>
      </c>
      <c r="S60" s="4" t="s">
        <v>26</v>
      </c>
      <c r="T60" s="4" t="s">
        <v>31</v>
      </c>
      <c r="U60" s="85">
        <f>VLOOKUP(A60,'0477'!$A$2:$V$308,22,FALSE)</f>
        <v>38566.160000000003</v>
      </c>
      <c r="V60" s="86"/>
      <c r="W60" s="87">
        <f t="shared" si="1"/>
        <v>45048.291666666664</v>
      </c>
      <c r="X60" s="87">
        <f t="shared" si="2"/>
        <v>45175.625</v>
      </c>
      <c r="Y60" s="88">
        <f t="shared" si="3"/>
        <v>3056.0000000000582</v>
      </c>
    </row>
    <row r="61" spans="1:25" x14ac:dyDescent="0.3">
      <c r="A61" s="2">
        <v>45183</v>
      </c>
      <c r="B61" s="3">
        <v>0.33333333333333331</v>
      </c>
      <c r="C61" s="4">
        <v>250477</v>
      </c>
      <c r="D61" s="5" t="s">
        <v>19</v>
      </c>
      <c r="E61" s="4" t="s">
        <v>32</v>
      </c>
      <c r="F61" s="4" t="s">
        <v>47</v>
      </c>
      <c r="G61" s="4" t="s">
        <v>22</v>
      </c>
      <c r="H61" s="4">
        <f t="shared" si="0"/>
        <v>0</v>
      </c>
      <c r="I61" s="4" t="s">
        <v>47</v>
      </c>
      <c r="J61" s="4"/>
      <c r="K61" s="4" t="s">
        <v>56</v>
      </c>
      <c r="L61" s="4"/>
      <c r="M61" s="4"/>
      <c r="N61" s="2"/>
      <c r="O61" s="2">
        <v>45183</v>
      </c>
      <c r="P61" s="3">
        <v>0.75</v>
      </c>
      <c r="Q61" s="6" t="s">
        <v>106</v>
      </c>
      <c r="R61" s="5" t="s">
        <v>25</v>
      </c>
      <c r="S61" s="4" t="s">
        <v>26</v>
      </c>
      <c r="T61" s="4" t="s">
        <v>27</v>
      </c>
      <c r="U61" s="85">
        <f>VLOOKUP(A61,'0477'!$A$2:$V$308,22,FALSE)</f>
        <v>38897.410000000003</v>
      </c>
      <c r="V61" s="86"/>
      <c r="W61" s="87">
        <f t="shared" si="1"/>
        <v>45183.333333333336</v>
      </c>
      <c r="X61" s="87">
        <f t="shared" si="2"/>
        <v>45183.75</v>
      </c>
      <c r="Y61" s="88">
        <f t="shared" si="3"/>
        <v>9.9999999999417923</v>
      </c>
    </row>
    <row r="62" spans="1:25" ht="27.6" x14ac:dyDescent="0.3">
      <c r="A62" s="2">
        <v>45204</v>
      </c>
      <c r="B62" s="3">
        <v>0.375</v>
      </c>
      <c r="C62" s="4">
        <v>250477</v>
      </c>
      <c r="D62" s="5" t="s">
        <v>19</v>
      </c>
      <c r="E62" s="4" t="s">
        <v>20</v>
      </c>
      <c r="F62" s="4" t="s">
        <v>21</v>
      </c>
      <c r="G62" s="4" t="s">
        <v>128</v>
      </c>
      <c r="H62" s="4">
        <f t="shared" si="0"/>
        <v>0</v>
      </c>
      <c r="I62" s="4" t="s">
        <v>129</v>
      </c>
      <c r="J62" s="4"/>
      <c r="K62" s="4" t="s">
        <v>71</v>
      </c>
      <c r="L62" s="4" t="s">
        <v>102</v>
      </c>
      <c r="M62" s="4"/>
      <c r="N62" s="2"/>
      <c r="O62" s="2">
        <v>45204</v>
      </c>
      <c r="P62" s="3">
        <v>0.45833333333333331</v>
      </c>
      <c r="Q62" s="6" t="s">
        <v>130</v>
      </c>
      <c r="R62" s="5" t="s">
        <v>25</v>
      </c>
      <c r="S62" s="4" t="s">
        <v>26</v>
      </c>
      <c r="T62" s="4" t="s">
        <v>27</v>
      </c>
      <c r="U62" s="85">
        <f>VLOOKUP(A62,'0477'!$A$2:$V$308,22,FALSE)</f>
        <v>39020.21</v>
      </c>
      <c r="V62" s="86"/>
      <c r="W62" s="87">
        <f t="shared" si="1"/>
        <v>45204.375</v>
      </c>
      <c r="X62" s="87">
        <f t="shared" si="2"/>
        <v>45204.458333333336</v>
      </c>
      <c r="Y62" s="88">
        <f t="shared" si="3"/>
        <v>2.0000000000582077</v>
      </c>
    </row>
    <row r="63" spans="1:25" x14ac:dyDescent="0.3">
      <c r="A63" s="2">
        <v>45225</v>
      </c>
      <c r="B63" s="3">
        <v>0.58333333333333337</v>
      </c>
      <c r="C63" s="4">
        <v>250477</v>
      </c>
      <c r="D63" s="5" t="s">
        <v>19</v>
      </c>
      <c r="E63" s="4" t="s">
        <v>20</v>
      </c>
      <c r="F63" s="4" t="s">
        <v>21</v>
      </c>
      <c r="G63" s="4" t="s">
        <v>129</v>
      </c>
      <c r="H63" s="4">
        <f t="shared" si="0"/>
        <v>0</v>
      </c>
      <c r="I63" s="4"/>
      <c r="J63" s="4"/>
      <c r="K63" s="4" t="s">
        <v>35</v>
      </c>
      <c r="L63" s="4"/>
      <c r="M63" s="4"/>
      <c r="N63" s="2"/>
      <c r="O63" s="2">
        <v>45225</v>
      </c>
      <c r="P63" s="3">
        <v>0.70833333333333337</v>
      </c>
      <c r="Q63" s="6" t="s">
        <v>143</v>
      </c>
      <c r="R63" s="5" t="s">
        <v>25</v>
      </c>
      <c r="S63" s="4" t="s">
        <v>26</v>
      </c>
      <c r="T63" s="4" t="s">
        <v>27</v>
      </c>
      <c r="U63" s="85">
        <f>VLOOKUP(A63,'0477'!$A$2:$V$308,22,FALSE)</f>
        <v>39369.9</v>
      </c>
      <c r="V63" s="86"/>
      <c r="W63" s="87">
        <f t="shared" si="1"/>
        <v>45225.583333333336</v>
      </c>
      <c r="X63" s="87">
        <f t="shared" si="2"/>
        <v>45225.708333333336</v>
      </c>
      <c r="Y63" s="88">
        <f t="shared" si="3"/>
        <v>3</v>
      </c>
    </row>
    <row r="64" spans="1:25" x14ac:dyDescent="0.3">
      <c r="A64" s="2">
        <v>45226</v>
      </c>
      <c r="B64" s="3">
        <v>0.33333333333333331</v>
      </c>
      <c r="C64" s="4">
        <v>250477</v>
      </c>
      <c r="D64" s="5" t="s">
        <v>19</v>
      </c>
      <c r="E64" s="4" t="s">
        <v>20</v>
      </c>
      <c r="F64" s="4" t="s">
        <v>21</v>
      </c>
      <c r="G64" s="4" t="s">
        <v>22</v>
      </c>
      <c r="H64" s="4">
        <f t="shared" si="0"/>
        <v>0</v>
      </c>
      <c r="I64" s="4" t="s">
        <v>439</v>
      </c>
      <c r="J64" s="4"/>
      <c r="K64" s="4" t="s">
        <v>35</v>
      </c>
      <c r="L64" s="4" t="s">
        <v>112</v>
      </c>
      <c r="M64" s="4"/>
      <c r="N64" s="2"/>
      <c r="O64" s="2">
        <v>45226</v>
      </c>
      <c r="P64" s="3">
        <v>0.45833333333333331</v>
      </c>
      <c r="Q64" s="6" t="s">
        <v>146</v>
      </c>
      <c r="R64" s="5" t="s">
        <v>25</v>
      </c>
      <c r="S64" s="4" t="s">
        <v>26</v>
      </c>
      <c r="T64" s="4" t="s">
        <v>27</v>
      </c>
      <c r="U64" s="85">
        <f>VLOOKUP(A64,'0477'!$A$2:$V$308,22,FALSE)</f>
        <v>39372.880000000005</v>
      </c>
      <c r="V64" s="86"/>
      <c r="W64" s="87">
        <f t="shared" si="1"/>
        <v>45226.333333333336</v>
      </c>
      <c r="X64" s="87">
        <f t="shared" si="2"/>
        <v>45226.458333333336</v>
      </c>
      <c r="Y64" s="88">
        <f t="shared" si="3"/>
        <v>3</v>
      </c>
    </row>
    <row r="65" spans="1:25" x14ac:dyDescent="0.3">
      <c r="A65" s="2">
        <v>45229</v>
      </c>
      <c r="B65" s="3">
        <v>0.375</v>
      </c>
      <c r="C65" s="4">
        <v>250477</v>
      </c>
      <c r="D65" s="5" t="s">
        <v>19</v>
      </c>
      <c r="E65" s="4" t="s">
        <v>20</v>
      </c>
      <c r="F65" s="4" t="s">
        <v>21</v>
      </c>
      <c r="G65" s="4" t="s">
        <v>22</v>
      </c>
      <c r="H65" s="4">
        <f t="shared" si="0"/>
        <v>0</v>
      </c>
      <c r="I65" s="4" t="s">
        <v>439</v>
      </c>
      <c r="J65" s="4"/>
      <c r="K65" s="4" t="s">
        <v>35</v>
      </c>
      <c r="L65" s="4"/>
      <c r="M65" s="4"/>
      <c r="N65" s="2"/>
      <c r="O65" s="2">
        <v>45229</v>
      </c>
      <c r="P65" s="3">
        <v>0.54166666666666663</v>
      </c>
      <c r="Q65" s="6" t="s">
        <v>147</v>
      </c>
      <c r="R65" s="5" t="s">
        <v>25</v>
      </c>
      <c r="S65" s="4" t="s">
        <v>26</v>
      </c>
      <c r="T65" s="4" t="s">
        <v>27</v>
      </c>
      <c r="U65" s="85">
        <f>VLOOKUP(A65,'0477'!$A$2:$V$308,22,FALSE)</f>
        <v>39405.590000000004</v>
      </c>
      <c r="V65" s="86"/>
      <c r="W65" s="87">
        <f t="shared" si="1"/>
        <v>45229.375</v>
      </c>
      <c r="X65" s="87">
        <f t="shared" si="2"/>
        <v>45229.541666666664</v>
      </c>
      <c r="Y65" s="88">
        <f t="shared" si="3"/>
        <v>3.9999999999417923</v>
      </c>
    </row>
    <row r="66" spans="1:25" x14ac:dyDescent="0.3">
      <c r="A66" s="2">
        <v>45230</v>
      </c>
      <c r="B66" s="3">
        <v>0.41666666666666669</v>
      </c>
      <c r="C66" s="4">
        <v>250477</v>
      </c>
      <c r="D66" s="5" t="s">
        <v>19</v>
      </c>
      <c r="E66" s="4" t="s">
        <v>20</v>
      </c>
      <c r="F66" s="4" t="s">
        <v>21</v>
      </c>
      <c r="G66" s="4" t="s">
        <v>22</v>
      </c>
      <c r="H66" s="4">
        <f t="shared" ref="H66:H129" si="4">O66-A66</f>
        <v>0</v>
      </c>
      <c r="I66" s="4" t="s">
        <v>439</v>
      </c>
      <c r="J66" s="4"/>
      <c r="K66" s="4" t="s">
        <v>35</v>
      </c>
      <c r="L66" s="4" t="s">
        <v>102</v>
      </c>
      <c r="M66" s="4" t="s">
        <v>144</v>
      </c>
      <c r="N66" s="2"/>
      <c r="O66" s="2">
        <v>45230</v>
      </c>
      <c r="P66" s="3">
        <v>0.6875</v>
      </c>
      <c r="Q66" s="6" t="s">
        <v>150</v>
      </c>
      <c r="R66" s="5" t="s">
        <v>25</v>
      </c>
      <c r="S66" s="4" t="s">
        <v>26</v>
      </c>
      <c r="T66" s="4" t="s">
        <v>27</v>
      </c>
      <c r="U66" s="85">
        <f>VLOOKUP(A66,'0477'!$A$2:$V$308,22,FALSE)</f>
        <v>39407.54</v>
      </c>
      <c r="V66" s="86"/>
      <c r="W66" s="87">
        <f t="shared" si="1"/>
        <v>45230.416666666664</v>
      </c>
      <c r="X66" s="87">
        <f t="shared" si="2"/>
        <v>45230.6875</v>
      </c>
      <c r="Y66" s="88">
        <f t="shared" si="3"/>
        <v>6.5000000000582077</v>
      </c>
    </row>
    <row r="67" spans="1:25" x14ac:dyDescent="0.3">
      <c r="A67" s="2">
        <v>45240</v>
      </c>
      <c r="B67" s="3">
        <v>0.33333333333333331</v>
      </c>
      <c r="C67" s="4">
        <v>250477</v>
      </c>
      <c r="D67" s="5" t="s">
        <v>19</v>
      </c>
      <c r="E67" s="4" t="s">
        <v>20</v>
      </c>
      <c r="F67" s="4" t="s">
        <v>21</v>
      </c>
      <c r="G67" s="4" t="s">
        <v>66</v>
      </c>
      <c r="H67" s="4">
        <f t="shared" si="4"/>
        <v>0</v>
      </c>
      <c r="I67" s="4" t="s">
        <v>451</v>
      </c>
      <c r="J67" s="4"/>
      <c r="K67" s="4" t="s">
        <v>35</v>
      </c>
      <c r="L67" s="4"/>
      <c r="M67" s="4"/>
      <c r="N67" s="2"/>
      <c r="O67" s="2">
        <v>45240</v>
      </c>
      <c r="P67" s="3">
        <v>0.375</v>
      </c>
      <c r="Q67" s="6" t="s">
        <v>160</v>
      </c>
      <c r="R67" s="5" t="s">
        <v>25</v>
      </c>
      <c r="S67" s="4" t="s">
        <v>26</v>
      </c>
      <c r="T67" s="4" t="s">
        <v>27</v>
      </c>
      <c r="U67" s="85">
        <f>VLOOKUP(A67,'0477'!$A$2:$V$308,22,FALSE)</f>
        <v>39527.15</v>
      </c>
      <c r="V67" s="86"/>
      <c r="W67" s="87">
        <f t="shared" si="1"/>
        <v>45240.333333333336</v>
      </c>
      <c r="X67" s="87">
        <f t="shared" si="2"/>
        <v>45240.375</v>
      </c>
      <c r="Y67" s="88">
        <f t="shared" si="3"/>
        <v>0.99999999994179234</v>
      </c>
    </row>
    <row r="68" spans="1:25" ht="27.6" x14ac:dyDescent="0.3">
      <c r="A68" s="2">
        <v>45244</v>
      </c>
      <c r="B68" s="3">
        <v>0.29166666666666669</v>
      </c>
      <c r="C68" s="4">
        <v>250477</v>
      </c>
      <c r="D68" s="5" t="s">
        <v>19</v>
      </c>
      <c r="E68" s="4" t="s">
        <v>20</v>
      </c>
      <c r="F68" s="4" t="s">
        <v>21</v>
      </c>
      <c r="G68" s="4" t="s">
        <v>50</v>
      </c>
      <c r="H68" s="4">
        <f t="shared" si="4"/>
        <v>2</v>
      </c>
      <c r="I68" s="4" t="s">
        <v>480</v>
      </c>
      <c r="J68" s="4"/>
      <c r="K68" s="4" t="s">
        <v>52</v>
      </c>
      <c r="L68" s="4" t="s">
        <v>35</v>
      </c>
      <c r="M68" s="4"/>
      <c r="N68" s="2">
        <v>45248</v>
      </c>
      <c r="O68" s="2">
        <v>45246</v>
      </c>
      <c r="P68" s="3">
        <v>0.875</v>
      </c>
      <c r="Q68" s="6" t="s">
        <v>162</v>
      </c>
      <c r="R68" s="5" t="s">
        <v>25</v>
      </c>
      <c r="S68" s="4" t="s">
        <v>26</v>
      </c>
      <c r="T68" s="4" t="s">
        <v>27</v>
      </c>
      <c r="U68" s="85">
        <f>VLOOKUP(A68,'0477'!$A$2:$V$308,22,FALSE)</f>
        <v>39607.51</v>
      </c>
      <c r="V68" s="86"/>
      <c r="W68" s="87">
        <f t="shared" ref="W68:W131" si="5">A68+B68</f>
        <v>45244.291666666664</v>
      </c>
      <c r="X68" s="87">
        <f t="shared" ref="X68:X131" si="6">O68+P68</f>
        <v>45246.875</v>
      </c>
      <c r="Y68" s="88">
        <f t="shared" ref="Y68:Y131" si="7">(X68-W68)*24</f>
        <v>62.000000000058208</v>
      </c>
    </row>
    <row r="69" spans="1:25" x14ac:dyDescent="0.3">
      <c r="A69" s="2">
        <v>45250</v>
      </c>
      <c r="B69" s="3">
        <v>0.25</v>
      </c>
      <c r="C69" s="4">
        <v>250477</v>
      </c>
      <c r="D69" s="5" t="s">
        <v>19</v>
      </c>
      <c r="E69" s="4" t="s">
        <v>20</v>
      </c>
      <c r="F69" s="4" t="s">
        <v>21</v>
      </c>
      <c r="G69" s="4" t="s">
        <v>34</v>
      </c>
      <c r="H69" s="4">
        <f t="shared" si="4"/>
        <v>0</v>
      </c>
      <c r="I69" s="4" t="s">
        <v>460</v>
      </c>
      <c r="J69" s="4"/>
      <c r="K69" s="4" t="s">
        <v>35</v>
      </c>
      <c r="L69" s="4"/>
      <c r="M69" s="4"/>
      <c r="N69" s="2">
        <v>45251</v>
      </c>
      <c r="O69" s="2">
        <v>45250</v>
      </c>
      <c r="P69" s="3">
        <v>0.45833333333333331</v>
      </c>
      <c r="Q69" s="6" t="s">
        <v>171</v>
      </c>
      <c r="R69" s="5" t="s">
        <v>25</v>
      </c>
      <c r="S69" s="4" t="s">
        <v>26</v>
      </c>
      <c r="T69" s="4" t="s">
        <v>27</v>
      </c>
      <c r="U69" s="85">
        <f>VLOOKUP(A69,'0477'!$A$2:$V$308,22,FALSE)</f>
        <v>39710.200000000004</v>
      </c>
      <c r="V69" s="86"/>
      <c r="W69" s="87">
        <f t="shared" si="5"/>
        <v>45250.25</v>
      </c>
      <c r="X69" s="87">
        <f t="shared" si="6"/>
        <v>45250.458333333336</v>
      </c>
      <c r="Y69" s="88">
        <f t="shared" si="7"/>
        <v>5.0000000000582077</v>
      </c>
    </row>
    <row r="70" spans="1:25" x14ac:dyDescent="0.3">
      <c r="A70" s="2">
        <v>45250</v>
      </c>
      <c r="B70" s="3">
        <v>0.75</v>
      </c>
      <c r="C70" s="4">
        <v>250477</v>
      </c>
      <c r="D70" s="5" t="s">
        <v>19</v>
      </c>
      <c r="E70" s="4" t="s">
        <v>20</v>
      </c>
      <c r="F70" s="4" t="s">
        <v>21</v>
      </c>
      <c r="G70" s="4" t="s">
        <v>34</v>
      </c>
      <c r="H70" s="4">
        <f t="shared" si="4"/>
        <v>0</v>
      </c>
      <c r="I70" s="4" t="s">
        <v>460</v>
      </c>
      <c r="J70" s="4"/>
      <c r="K70" s="4" t="s">
        <v>38</v>
      </c>
      <c r="L70" s="4"/>
      <c r="M70" s="4"/>
      <c r="N70" s="2"/>
      <c r="O70" s="2">
        <v>45250</v>
      </c>
      <c r="P70" s="3">
        <v>0.77777777777777779</v>
      </c>
      <c r="Q70" s="6" t="s">
        <v>174</v>
      </c>
      <c r="R70" s="5" t="s">
        <v>25</v>
      </c>
      <c r="S70" s="4" t="s">
        <v>26</v>
      </c>
      <c r="T70" s="4" t="s">
        <v>27</v>
      </c>
      <c r="U70" s="85">
        <f>VLOOKUP(A70,'0477'!$A$2:$V$308,22,FALSE)</f>
        <v>39710.200000000004</v>
      </c>
      <c r="V70" s="86"/>
      <c r="W70" s="87">
        <f t="shared" si="5"/>
        <v>45250.75</v>
      </c>
      <c r="X70" s="87">
        <f t="shared" si="6"/>
        <v>45250.777777777781</v>
      </c>
      <c r="Y70" s="88">
        <f t="shared" si="7"/>
        <v>0.66666666674427688</v>
      </c>
    </row>
    <row r="71" spans="1:25" x14ac:dyDescent="0.3">
      <c r="A71" s="2">
        <v>45253</v>
      </c>
      <c r="B71" s="3">
        <v>0.29166666666666669</v>
      </c>
      <c r="C71" s="4">
        <v>250477</v>
      </c>
      <c r="D71" s="5" t="s">
        <v>19</v>
      </c>
      <c r="E71" s="4" t="s">
        <v>20</v>
      </c>
      <c r="F71" s="4" t="s">
        <v>21</v>
      </c>
      <c r="G71" s="4" t="s">
        <v>49</v>
      </c>
      <c r="H71" s="4">
        <f t="shared" si="4"/>
        <v>0</v>
      </c>
      <c r="I71" s="4" t="s">
        <v>468</v>
      </c>
      <c r="J71" s="4"/>
      <c r="K71" s="4" t="s">
        <v>38</v>
      </c>
      <c r="L71" s="4"/>
      <c r="M71" s="4"/>
      <c r="N71" s="2"/>
      <c r="O71" s="2">
        <v>45253</v>
      </c>
      <c r="P71" s="3">
        <v>0.33333333333333331</v>
      </c>
      <c r="Q71" s="6" t="s">
        <v>175</v>
      </c>
      <c r="R71" s="5" t="s">
        <v>25</v>
      </c>
      <c r="S71" s="4" t="s">
        <v>26</v>
      </c>
      <c r="T71" s="4" t="s">
        <v>27</v>
      </c>
      <c r="U71" s="85">
        <f>VLOOKUP(A71,'0477'!$A$2:$V$308,22,FALSE)</f>
        <v>39756.32</v>
      </c>
      <c r="V71" s="86"/>
      <c r="W71" s="87">
        <f t="shared" si="5"/>
        <v>45253.291666666664</v>
      </c>
      <c r="X71" s="87">
        <f t="shared" si="6"/>
        <v>45253.333333333336</v>
      </c>
      <c r="Y71" s="88">
        <f t="shared" si="7"/>
        <v>1.0000000001164153</v>
      </c>
    </row>
    <row r="72" spans="1:25" x14ac:dyDescent="0.3">
      <c r="A72" s="2">
        <v>45254</v>
      </c>
      <c r="B72" s="3">
        <v>0.25</v>
      </c>
      <c r="C72" s="4">
        <v>250477</v>
      </c>
      <c r="D72" s="5" t="s">
        <v>19</v>
      </c>
      <c r="E72" s="4" t="s">
        <v>20</v>
      </c>
      <c r="F72" s="4" t="s">
        <v>21</v>
      </c>
      <c r="G72" s="4" t="s">
        <v>66</v>
      </c>
      <c r="H72" s="4">
        <f t="shared" si="4"/>
        <v>0</v>
      </c>
      <c r="I72" s="4" t="s">
        <v>451</v>
      </c>
      <c r="J72" s="4"/>
      <c r="K72" s="4" t="s">
        <v>35</v>
      </c>
      <c r="L72" s="4"/>
      <c r="M72" s="4"/>
      <c r="N72" s="2"/>
      <c r="O72" s="2">
        <v>45254</v>
      </c>
      <c r="P72" s="3">
        <v>0.29166666666666669</v>
      </c>
      <c r="Q72" s="6" t="s">
        <v>176</v>
      </c>
      <c r="R72" s="5" t="s">
        <v>25</v>
      </c>
      <c r="S72" s="4" t="s">
        <v>26</v>
      </c>
      <c r="T72" s="4" t="s">
        <v>27</v>
      </c>
      <c r="U72" s="85">
        <f>VLOOKUP(A72,'0477'!$A$2:$V$308,22,FALSE)</f>
        <v>39775.69</v>
      </c>
      <c r="V72" s="86"/>
      <c r="W72" s="87">
        <f t="shared" si="5"/>
        <v>45254.25</v>
      </c>
      <c r="X72" s="87">
        <f t="shared" si="6"/>
        <v>45254.291666666664</v>
      </c>
      <c r="Y72" s="88">
        <f t="shared" si="7"/>
        <v>0.99999999994179234</v>
      </c>
    </row>
    <row r="73" spans="1:25" x14ac:dyDescent="0.3">
      <c r="A73" s="2">
        <v>45255</v>
      </c>
      <c r="B73" s="3">
        <v>0.29166666666666669</v>
      </c>
      <c r="C73" s="4">
        <v>250477</v>
      </c>
      <c r="D73" s="5" t="s">
        <v>19</v>
      </c>
      <c r="E73" s="4" t="s">
        <v>20</v>
      </c>
      <c r="F73" s="4" t="s">
        <v>21</v>
      </c>
      <c r="G73" s="4" t="s">
        <v>86</v>
      </c>
      <c r="H73" s="4">
        <f t="shared" si="4"/>
        <v>0</v>
      </c>
      <c r="I73" s="4"/>
      <c r="J73" s="4"/>
      <c r="K73" s="4" t="s">
        <v>38</v>
      </c>
      <c r="L73" s="4"/>
      <c r="M73" s="4"/>
      <c r="N73" s="2"/>
      <c r="O73" s="2">
        <v>45255</v>
      </c>
      <c r="P73" s="3">
        <v>0.375</v>
      </c>
      <c r="Q73" s="6" t="s">
        <v>178</v>
      </c>
      <c r="R73" s="5" t="s">
        <v>25</v>
      </c>
      <c r="S73" s="4" t="s">
        <v>26</v>
      </c>
      <c r="T73" s="4" t="s">
        <v>27</v>
      </c>
      <c r="U73" s="85">
        <f>VLOOKUP(A73,'0477'!$A$2:$V$308,22,FALSE)</f>
        <v>39777.17</v>
      </c>
      <c r="V73" s="86"/>
      <c r="W73" s="87">
        <f t="shared" si="5"/>
        <v>45255.291666666664</v>
      </c>
      <c r="X73" s="87">
        <f t="shared" si="6"/>
        <v>45255.375</v>
      </c>
      <c r="Y73" s="88">
        <f t="shared" si="7"/>
        <v>2.0000000000582077</v>
      </c>
    </row>
    <row r="74" spans="1:25" x14ac:dyDescent="0.3">
      <c r="A74" s="2">
        <v>45261</v>
      </c>
      <c r="B74" s="3">
        <v>0.25</v>
      </c>
      <c r="C74" s="4">
        <v>250477</v>
      </c>
      <c r="D74" s="5" t="s">
        <v>19</v>
      </c>
      <c r="E74" s="4" t="s">
        <v>20</v>
      </c>
      <c r="F74" s="4" t="s">
        <v>94</v>
      </c>
      <c r="G74" s="4" t="s">
        <v>128</v>
      </c>
      <c r="H74" s="4">
        <f t="shared" si="4"/>
        <v>0</v>
      </c>
      <c r="I74" s="4"/>
      <c r="J74" s="4"/>
      <c r="K74" s="4" t="s">
        <v>38</v>
      </c>
      <c r="L74" s="4"/>
      <c r="M74" s="4"/>
      <c r="N74" s="2"/>
      <c r="O74" s="2">
        <v>45261</v>
      </c>
      <c r="P74" s="3">
        <v>0.33333333333333331</v>
      </c>
      <c r="Q74" s="6" t="s">
        <v>185</v>
      </c>
      <c r="R74" s="5" t="s">
        <v>25</v>
      </c>
      <c r="S74" s="4" t="s">
        <v>26</v>
      </c>
      <c r="T74" s="4" t="s">
        <v>27</v>
      </c>
      <c r="U74" s="85">
        <f>VLOOKUP(A74,'0477'!$A$2:$V$308,22,FALSE)</f>
        <v>39831.89</v>
      </c>
      <c r="V74" s="86"/>
      <c r="W74" s="87">
        <f t="shared" si="5"/>
        <v>45261.25</v>
      </c>
      <c r="X74" s="87">
        <f t="shared" si="6"/>
        <v>45261.333333333336</v>
      </c>
      <c r="Y74" s="88">
        <f t="shared" si="7"/>
        <v>2.0000000000582077</v>
      </c>
    </row>
    <row r="75" spans="1:25" x14ac:dyDescent="0.3">
      <c r="A75" s="2">
        <v>45265</v>
      </c>
      <c r="B75" s="3">
        <v>0.29166666666666669</v>
      </c>
      <c r="C75" s="4">
        <v>250477</v>
      </c>
      <c r="D75" s="5" t="s">
        <v>19</v>
      </c>
      <c r="E75" s="4" t="s">
        <v>20</v>
      </c>
      <c r="F75" s="4" t="s">
        <v>21</v>
      </c>
      <c r="G75" s="4" t="s">
        <v>50</v>
      </c>
      <c r="H75" s="4">
        <f t="shared" si="4"/>
        <v>0</v>
      </c>
      <c r="I75" s="4" t="s">
        <v>481</v>
      </c>
      <c r="J75" s="4"/>
      <c r="K75" s="4" t="s">
        <v>56</v>
      </c>
      <c r="L75" s="4" t="s">
        <v>38</v>
      </c>
      <c r="M75" s="4"/>
      <c r="N75" s="2">
        <v>45266</v>
      </c>
      <c r="O75" s="2">
        <v>45265</v>
      </c>
      <c r="P75" s="3">
        <v>0.45833333333333331</v>
      </c>
      <c r="Q75" s="6" t="s">
        <v>188</v>
      </c>
      <c r="R75" s="5" t="s">
        <v>25</v>
      </c>
      <c r="S75" s="4" t="s">
        <v>26</v>
      </c>
      <c r="T75" s="4" t="s">
        <v>27</v>
      </c>
      <c r="U75" s="85">
        <f>VLOOKUP(A75,'0477'!$A$2:$V$308,22,FALSE)</f>
        <v>39911.39</v>
      </c>
      <c r="V75" s="86"/>
      <c r="W75" s="87">
        <f t="shared" si="5"/>
        <v>45265.291666666664</v>
      </c>
      <c r="X75" s="87">
        <f t="shared" si="6"/>
        <v>45265.458333333336</v>
      </c>
      <c r="Y75" s="88">
        <f t="shared" si="7"/>
        <v>4.0000000001164153</v>
      </c>
    </row>
    <row r="76" spans="1:25" x14ac:dyDescent="0.3">
      <c r="A76" s="2">
        <v>45267</v>
      </c>
      <c r="B76" s="3">
        <v>0.5</v>
      </c>
      <c r="C76" s="4">
        <v>250477</v>
      </c>
      <c r="D76" s="5" t="s">
        <v>19</v>
      </c>
      <c r="E76" s="4" t="s">
        <v>20</v>
      </c>
      <c r="F76" s="4" t="s">
        <v>21</v>
      </c>
      <c r="G76" s="4" t="s">
        <v>34</v>
      </c>
      <c r="H76" s="4">
        <f t="shared" si="4"/>
        <v>0</v>
      </c>
      <c r="I76" s="4" t="s">
        <v>457</v>
      </c>
      <c r="J76" s="4"/>
      <c r="K76" s="4" t="s">
        <v>56</v>
      </c>
      <c r="L76" s="4" t="s">
        <v>38</v>
      </c>
      <c r="M76" s="4"/>
      <c r="N76" s="2">
        <v>45269</v>
      </c>
      <c r="O76" s="2">
        <v>45267</v>
      </c>
      <c r="P76" s="3">
        <v>0.83333333333333337</v>
      </c>
      <c r="Q76" s="6" t="s">
        <v>190</v>
      </c>
      <c r="R76" s="5" t="s">
        <v>25</v>
      </c>
      <c r="S76" s="4" t="s">
        <v>26</v>
      </c>
      <c r="T76" s="4" t="s">
        <v>27</v>
      </c>
      <c r="U76" s="85">
        <f>VLOOKUP(A76,'0477'!$A$2:$V$308,22,FALSE)</f>
        <v>39950.44</v>
      </c>
      <c r="V76" s="86"/>
      <c r="W76" s="87">
        <f t="shared" si="5"/>
        <v>45267.5</v>
      </c>
      <c r="X76" s="87">
        <f t="shared" si="6"/>
        <v>45267.833333333336</v>
      </c>
      <c r="Y76" s="88">
        <f t="shared" si="7"/>
        <v>8.0000000000582077</v>
      </c>
    </row>
    <row r="77" spans="1:25" x14ac:dyDescent="0.3">
      <c r="A77" s="2">
        <v>45269</v>
      </c>
      <c r="B77" s="3">
        <v>0.25</v>
      </c>
      <c r="C77" s="4">
        <v>250477</v>
      </c>
      <c r="D77" s="5" t="s">
        <v>19</v>
      </c>
      <c r="E77" s="4" t="s">
        <v>20</v>
      </c>
      <c r="F77" s="4" t="s">
        <v>21</v>
      </c>
      <c r="G77" s="4" t="s">
        <v>34</v>
      </c>
      <c r="H77" s="4">
        <f t="shared" si="4"/>
        <v>0</v>
      </c>
      <c r="I77" s="4" t="s">
        <v>461</v>
      </c>
      <c r="J77" s="4"/>
      <c r="K77" s="4" t="s">
        <v>38</v>
      </c>
      <c r="L77" s="4" t="s">
        <v>97</v>
      </c>
      <c r="M77" s="4"/>
      <c r="N77" s="2">
        <v>45275</v>
      </c>
      <c r="O77" s="2">
        <v>45269</v>
      </c>
      <c r="P77" s="3">
        <v>0.58333333333333337</v>
      </c>
      <c r="Q77" s="6" t="s">
        <v>192</v>
      </c>
      <c r="R77" s="5" t="s">
        <v>25</v>
      </c>
      <c r="S77" s="4" t="s">
        <v>26</v>
      </c>
      <c r="T77" s="4" t="s">
        <v>27</v>
      </c>
      <c r="U77" s="85">
        <f>VLOOKUP(A77,'0477'!$A$2:$V$308,22,FALSE)</f>
        <v>39994.01</v>
      </c>
      <c r="V77" s="86"/>
      <c r="W77" s="87">
        <f t="shared" si="5"/>
        <v>45269.25</v>
      </c>
      <c r="X77" s="87">
        <f t="shared" si="6"/>
        <v>45269.583333333336</v>
      </c>
      <c r="Y77" s="88">
        <f t="shared" si="7"/>
        <v>8.0000000000582077</v>
      </c>
    </row>
    <row r="78" spans="1:25" x14ac:dyDescent="0.3">
      <c r="A78" s="2">
        <v>45271</v>
      </c>
      <c r="B78" s="3">
        <v>0.25</v>
      </c>
      <c r="C78" s="4">
        <v>250477</v>
      </c>
      <c r="D78" s="5" t="s">
        <v>19</v>
      </c>
      <c r="E78" s="4" t="s">
        <v>20</v>
      </c>
      <c r="F78" s="4" t="s">
        <v>21</v>
      </c>
      <c r="G78" s="4" t="s">
        <v>34</v>
      </c>
      <c r="H78" s="4">
        <f t="shared" si="4"/>
        <v>17</v>
      </c>
      <c r="I78" s="4" t="s">
        <v>464</v>
      </c>
      <c r="J78" s="4"/>
      <c r="K78" s="4" t="s">
        <v>38</v>
      </c>
      <c r="L78" s="4" t="s">
        <v>97</v>
      </c>
      <c r="M78" s="4"/>
      <c r="N78" s="2">
        <v>45288</v>
      </c>
      <c r="O78" s="2">
        <v>45288</v>
      </c>
      <c r="P78" s="3">
        <v>0.70833333333333337</v>
      </c>
      <c r="Q78" s="6" t="s">
        <v>152</v>
      </c>
      <c r="R78" s="5" t="s">
        <v>25</v>
      </c>
      <c r="S78" s="4" t="s">
        <v>26</v>
      </c>
      <c r="T78" s="4" t="s">
        <v>27</v>
      </c>
      <c r="U78" s="85">
        <f>VLOOKUP(A78,'0477'!$A$2:$V$308,22,FALSE)</f>
        <v>40014.01</v>
      </c>
      <c r="V78" s="86"/>
      <c r="W78" s="87">
        <f t="shared" si="5"/>
        <v>45271.25</v>
      </c>
      <c r="X78" s="87">
        <f t="shared" si="6"/>
        <v>45288.708333333336</v>
      </c>
      <c r="Y78" s="88">
        <f t="shared" si="7"/>
        <v>419.00000000005821</v>
      </c>
    </row>
    <row r="79" spans="1:25" x14ac:dyDescent="0.3">
      <c r="A79" s="2">
        <v>45303</v>
      </c>
      <c r="B79" s="3">
        <v>0.29166666666666669</v>
      </c>
      <c r="C79" s="4">
        <v>250477</v>
      </c>
      <c r="D79" s="5" t="s">
        <v>19</v>
      </c>
      <c r="E79" s="4" t="s">
        <v>20</v>
      </c>
      <c r="F79" s="4" t="s">
        <v>21</v>
      </c>
      <c r="G79" s="4" t="s">
        <v>66</v>
      </c>
      <c r="H79" s="4">
        <f t="shared" si="4"/>
        <v>0</v>
      </c>
      <c r="I79" s="4" t="s">
        <v>451</v>
      </c>
      <c r="J79" s="4"/>
      <c r="K79" s="4" t="s">
        <v>42</v>
      </c>
      <c r="L79" s="4" t="s">
        <v>153</v>
      </c>
      <c r="M79" s="4"/>
      <c r="N79" s="2"/>
      <c r="O79" s="2">
        <v>45303</v>
      </c>
      <c r="P79" s="3">
        <v>0.45833333333333331</v>
      </c>
      <c r="Q79" s="9" t="s">
        <v>234</v>
      </c>
      <c r="R79" s="5" t="s">
        <v>25</v>
      </c>
      <c r="S79" s="4" t="s">
        <v>26</v>
      </c>
      <c r="T79" s="4" t="s">
        <v>27</v>
      </c>
      <c r="U79" s="85">
        <f>VLOOKUP(A79,'0477'!$A$2:$V$308,22,FALSE)</f>
        <v>40294.26</v>
      </c>
      <c r="V79" s="86"/>
      <c r="W79" s="87">
        <f t="shared" si="5"/>
        <v>45303.291666666664</v>
      </c>
      <c r="X79" s="87">
        <f t="shared" si="6"/>
        <v>45303.458333333336</v>
      </c>
      <c r="Y79" s="88">
        <f t="shared" si="7"/>
        <v>4.0000000001164153</v>
      </c>
    </row>
    <row r="80" spans="1:25" x14ac:dyDescent="0.3">
      <c r="A80" s="2">
        <v>45307</v>
      </c>
      <c r="B80" s="3">
        <v>0.25</v>
      </c>
      <c r="C80" s="4">
        <v>250477</v>
      </c>
      <c r="D80" s="5" t="s">
        <v>19</v>
      </c>
      <c r="E80" s="4" t="s">
        <v>20</v>
      </c>
      <c r="F80" s="4" t="s">
        <v>21</v>
      </c>
      <c r="G80" s="4" t="s">
        <v>34</v>
      </c>
      <c r="H80" s="4">
        <f t="shared" si="4"/>
        <v>0</v>
      </c>
      <c r="I80" s="4" t="s">
        <v>462</v>
      </c>
      <c r="J80" s="4"/>
      <c r="K80" s="4" t="s">
        <v>42</v>
      </c>
      <c r="L80" s="4"/>
      <c r="M80" s="4"/>
      <c r="N80" s="2"/>
      <c r="O80" s="2">
        <v>45307</v>
      </c>
      <c r="P80" s="3">
        <v>0.45833333333333331</v>
      </c>
      <c r="Q80" s="9" t="s">
        <v>237</v>
      </c>
      <c r="R80" s="5" t="s">
        <v>25</v>
      </c>
      <c r="S80" s="4" t="s">
        <v>26</v>
      </c>
      <c r="T80" s="4" t="s">
        <v>27</v>
      </c>
      <c r="U80" s="85">
        <f>VLOOKUP(A80,'0477'!$A$2:$V$308,22,FALSE)</f>
        <v>40362.239999999998</v>
      </c>
      <c r="V80" s="86"/>
      <c r="W80" s="87">
        <f t="shared" si="5"/>
        <v>45307.25</v>
      </c>
      <c r="X80" s="87">
        <f t="shared" si="6"/>
        <v>45307.458333333336</v>
      </c>
      <c r="Y80" s="88">
        <f t="shared" si="7"/>
        <v>5.0000000000582077</v>
      </c>
    </row>
    <row r="81" spans="1:25" x14ac:dyDescent="0.3">
      <c r="A81" s="2">
        <v>45308</v>
      </c>
      <c r="B81" s="3">
        <v>0.27083333333333331</v>
      </c>
      <c r="C81" s="4">
        <v>250477</v>
      </c>
      <c r="D81" s="5" t="s">
        <v>19</v>
      </c>
      <c r="E81" s="4" t="s">
        <v>20</v>
      </c>
      <c r="F81" s="4" t="s">
        <v>21</v>
      </c>
      <c r="G81" s="4" t="s">
        <v>66</v>
      </c>
      <c r="H81" s="4">
        <f t="shared" si="4"/>
        <v>0</v>
      </c>
      <c r="I81" s="4" t="s">
        <v>451</v>
      </c>
      <c r="J81" s="4"/>
      <c r="K81" s="4" t="s">
        <v>42</v>
      </c>
      <c r="L81" s="4"/>
      <c r="M81" s="4"/>
      <c r="N81" s="2">
        <v>45308</v>
      </c>
      <c r="O81" s="2">
        <v>45308</v>
      </c>
      <c r="P81" s="3">
        <v>0.52083333333333337</v>
      </c>
      <c r="Q81" s="9" t="s">
        <v>238</v>
      </c>
      <c r="R81" s="5" t="s">
        <v>25</v>
      </c>
      <c r="S81" s="4" t="s">
        <v>26</v>
      </c>
      <c r="T81" s="4" t="s">
        <v>27</v>
      </c>
      <c r="U81" s="85">
        <f>VLOOKUP(A81,'0477'!$A$2:$V$308,22,FALSE)</f>
        <v>40383.11</v>
      </c>
      <c r="V81" s="86"/>
      <c r="W81" s="87">
        <f t="shared" si="5"/>
        <v>45308.270833333336</v>
      </c>
      <c r="X81" s="87">
        <f t="shared" si="6"/>
        <v>45308.520833333336</v>
      </c>
      <c r="Y81" s="88">
        <f t="shared" si="7"/>
        <v>6</v>
      </c>
    </row>
    <row r="82" spans="1:25" x14ac:dyDescent="0.3">
      <c r="A82" s="2">
        <v>45313</v>
      </c>
      <c r="B82" s="3">
        <v>0.27083333333333331</v>
      </c>
      <c r="C82" s="4">
        <v>250477</v>
      </c>
      <c r="D82" s="5" t="s">
        <v>19</v>
      </c>
      <c r="E82" s="4" t="s">
        <v>20</v>
      </c>
      <c r="F82" s="4" t="s">
        <v>21</v>
      </c>
      <c r="G82" s="4" t="s">
        <v>128</v>
      </c>
      <c r="H82" s="4">
        <f t="shared" si="4"/>
        <v>0</v>
      </c>
      <c r="I82" s="4"/>
      <c r="J82" s="4"/>
      <c r="K82" s="4" t="s">
        <v>42</v>
      </c>
      <c r="L82" s="4"/>
      <c r="M82" s="4"/>
      <c r="N82" s="2"/>
      <c r="O82" s="2">
        <v>45313</v>
      </c>
      <c r="P82" s="3">
        <v>0.375</v>
      </c>
      <c r="Q82" s="9" t="s">
        <v>246</v>
      </c>
      <c r="R82" s="5" t="s">
        <v>25</v>
      </c>
      <c r="S82" s="4" t="s">
        <v>26</v>
      </c>
      <c r="T82" s="4" t="s">
        <v>27</v>
      </c>
      <c r="U82" s="85">
        <f>VLOOKUP(A82,'0477'!$A$2:$V$308,22,FALSE)</f>
        <v>40472.769999999997</v>
      </c>
      <c r="V82" s="86"/>
      <c r="W82" s="87">
        <f t="shared" si="5"/>
        <v>45313.270833333336</v>
      </c>
      <c r="X82" s="87">
        <f t="shared" si="6"/>
        <v>45313.375</v>
      </c>
      <c r="Y82" s="88">
        <f t="shared" si="7"/>
        <v>2.4999999999417923</v>
      </c>
    </row>
    <row r="83" spans="1:25" x14ac:dyDescent="0.3">
      <c r="A83" s="2">
        <v>45313</v>
      </c>
      <c r="B83" s="3">
        <v>0.41666666666666669</v>
      </c>
      <c r="C83" s="4">
        <v>250477</v>
      </c>
      <c r="D83" s="5" t="s">
        <v>19</v>
      </c>
      <c r="E83" s="4" t="s">
        <v>20</v>
      </c>
      <c r="F83" s="4" t="s">
        <v>94</v>
      </c>
      <c r="G83" s="4" t="s">
        <v>48</v>
      </c>
      <c r="H83" s="4">
        <f t="shared" si="4"/>
        <v>0</v>
      </c>
      <c r="I83" s="4" t="s">
        <v>478</v>
      </c>
      <c r="J83" s="4"/>
      <c r="K83" s="4" t="s">
        <v>42</v>
      </c>
      <c r="L83" s="4"/>
      <c r="M83" s="4"/>
      <c r="N83" s="2">
        <v>45314</v>
      </c>
      <c r="O83" s="2">
        <v>45313</v>
      </c>
      <c r="P83" s="3">
        <v>0.75</v>
      </c>
      <c r="Q83" s="9" t="s">
        <v>247</v>
      </c>
      <c r="R83" s="5" t="s">
        <v>25</v>
      </c>
      <c r="S83" s="4" t="s">
        <v>26</v>
      </c>
      <c r="T83" s="4" t="s">
        <v>27</v>
      </c>
      <c r="U83" s="85">
        <f>VLOOKUP(A83,'0477'!$A$2:$V$308,22,FALSE)</f>
        <v>40472.769999999997</v>
      </c>
      <c r="V83" s="86"/>
      <c r="W83" s="87">
        <f t="shared" si="5"/>
        <v>45313.416666666664</v>
      </c>
      <c r="X83" s="87">
        <f t="shared" si="6"/>
        <v>45313.75</v>
      </c>
      <c r="Y83" s="88">
        <f t="shared" si="7"/>
        <v>8.0000000000582077</v>
      </c>
    </row>
    <row r="84" spans="1:25" x14ac:dyDescent="0.3">
      <c r="A84" s="2">
        <v>45314</v>
      </c>
      <c r="B84" s="3">
        <v>0.5</v>
      </c>
      <c r="C84" s="4">
        <v>250477</v>
      </c>
      <c r="D84" s="5" t="s">
        <v>19</v>
      </c>
      <c r="E84" s="4" t="s">
        <v>20</v>
      </c>
      <c r="F84" s="4" t="s">
        <v>94</v>
      </c>
      <c r="G84" s="4" t="s">
        <v>48</v>
      </c>
      <c r="H84" s="4">
        <f t="shared" si="4"/>
        <v>0</v>
      </c>
      <c r="I84" s="4" t="s">
        <v>478</v>
      </c>
      <c r="J84" s="4"/>
      <c r="K84" s="4" t="s">
        <v>42</v>
      </c>
      <c r="L84" s="4"/>
      <c r="M84" s="4"/>
      <c r="N84" s="2">
        <v>45314</v>
      </c>
      <c r="O84" s="2">
        <v>45314</v>
      </c>
      <c r="P84" s="3">
        <v>0.64166666666666672</v>
      </c>
      <c r="Q84" s="9" t="s">
        <v>249</v>
      </c>
      <c r="R84" s="5" t="s">
        <v>25</v>
      </c>
      <c r="S84" s="4" t="s">
        <v>26</v>
      </c>
      <c r="T84" s="4" t="s">
        <v>27</v>
      </c>
      <c r="U84" s="85">
        <f>VLOOKUP(A84,'0477'!$A$2:$V$308,22,FALSE)</f>
        <v>40493.49</v>
      </c>
      <c r="V84" s="86"/>
      <c r="W84" s="87">
        <f t="shared" si="5"/>
        <v>45314.5</v>
      </c>
      <c r="X84" s="87">
        <f t="shared" si="6"/>
        <v>45314.64166666667</v>
      </c>
      <c r="Y84" s="88">
        <f t="shared" si="7"/>
        <v>3.4000000000814907</v>
      </c>
    </row>
    <row r="85" spans="1:25" x14ac:dyDescent="0.3">
      <c r="A85" s="2">
        <v>45355</v>
      </c>
      <c r="B85" s="3">
        <v>0.25</v>
      </c>
      <c r="C85" s="4">
        <v>250477</v>
      </c>
      <c r="D85" s="5" t="s">
        <v>19</v>
      </c>
      <c r="E85" s="4" t="s">
        <v>20</v>
      </c>
      <c r="F85" s="4" t="s">
        <v>21</v>
      </c>
      <c r="G85" s="4" t="s">
        <v>66</v>
      </c>
      <c r="H85" s="4">
        <f t="shared" si="4"/>
        <v>3</v>
      </c>
      <c r="I85" s="4" t="s">
        <v>450</v>
      </c>
      <c r="J85" s="4"/>
      <c r="K85" s="4" t="s">
        <v>54</v>
      </c>
      <c r="L85" s="4"/>
      <c r="M85" s="4"/>
      <c r="N85" s="2">
        <v>45360</v>
      </c>
      <c r="O85" s="2">
        <v>45358</v>
      </c>
      <c r="P85" s="3">
        <v>0.66666666666666663</v>
      </c>
      <c r="Q85" s="9" t="s">
        <v>264</v>
      </c>
      <c r="R85" s="5" t="s">
        <v>25</v>
      </c>
      <c r="S85" s="4" t="s">
        <v>26</v>
      </c>
      <c r="T85" s="4" t="s">
        <v>27</v>
      </c>
      <c r="U85" s="85">
        <f>VLOOKUP(A85,'0477'!$A$2:$V$308,22,FALSE)</f>
        <v>40823.75</v>
      </c>
      <c r="V85" s="86"/>
      <c r="W85" s="87">
        <f t="shared" si="5"/>
        <v>45355.25</v>
      </c>
      <c r="X85" s="87">
        <f t="shared" si="6"/>
        <v>45358.666666666664</v>
      </c>
      <c r="Y85" s="88">
        <f t="shared" si="7"/>
        <v>81.999999999941792</v>
      </c>
    </row>
    <row r="86" spans="1:25" x14ac:dyDescent="0.3">
      <c r="A86" s="2">
        <v>45364</v>
      </c>
      <c r="B86" s="3">
        <v>0.25</v>
      </c>
      <c r="C86" s="4">
        <v>250477</v>
      </c>
      <c r="D86" s="5" t="s">
        <v>19</v>
      </c>
      <c r="E86" s="4" t="s">
        <v>20</v>
      </c>
      <c r="F86" s="4" t="s">
        <v>21</v>
      </c>
      <c r="G86" s="4" t="s">
        <v>22</v>
      </c>
      <c r="H86" s="4">
        <f t="shared" si="4"/>
        <v>0</v>
      </c>
      <c r="I86" s="4" t="s">
        <v>439</v>
      </c>
      <c r="J86" s="4"/>
      <c r="K86" s="4" t="s">
        <v>271</v>
      </c>
      <c r="L86" s="4"/>
      <c r="M86" s="4"/>
      <c r="N86" s="2">
        <v>45364</v>
      </c>
      <c r="O86" s="2">
        <v>45364</v>
      </c>
      <c r="P86" s="3">
        <v>0.33333333333333331</v>
      </c>
      <c r="Q86" s="9" t="s">
        <v>275</v>
      </c>
      <c r="R86" s="5" t="s">
        <v>25</v>
      </c>
      <c r="S86" s="4" t="s">
        <v>26</v>
      </c>
      <c r="T86" s="4" t="s">
        <v>27</v>
      </c>
      <c r="U86" s="85">
        <f>VLOOKUP(A86,'0477'!$A$2:$V$308,22,FALSE)</f>
        <v>40834.75</v>
      </c>
      <c r="V86" s="86"/>
      <c r="W86" s="87">
        <f t="shared" si="5"/>
        <v>45364.25</v>
      </c>
      <c r="X86" s="87">
        <f t="shared" si="6"/>
        <v>45364.333333333336</v>
      </c>
      <c r="Y86" s="88">
        <f t="shared" si="7"/>
        <v>2.0000000000582077</v>
      </c>
    </row>
    <row r="87" spans="1:25" x14ac:dyDescent="0.3">
      <c r="A87" s="2">
        <v>45366</v>
      </c>
      <c r="B87" s="3">
        <v>0.25</v>
      </c>
      <c r="C87" s="4">
        <v>250477</v>
      </c>
      <c r="D87" s="5" t="s">
        <v>19</v>
      </c>
      <c r="E87" s="4" t="s">
        <v>20</v>
      </c>
      <c r="F87" s="4" t="s">
        <v>21</v>
      </c>
      <c r="G87" s="4" t="s">
        <v>66</v>
      </c>
      <c r="H87" s="4">
        <f t="shared" si="4"/>
        <v>0</v>
      </c>
      <c r="I87" s="4" t="s">
        <v>453</v>
      </c>
      <c r="J87" s="4"/>
      <c r="K87" s="4" t="s">
        <v>271</v>
      </c>
      <c r="L87" s="4"/>
      <c r="M87" s="4"/>
      <c r="N87" s="2">
        <v>45366</v>
      </c>
      <c r="O87" s="2">
        <v>45366</v>
      </c>
      <c r="P87" s="3">
        <v>0.79166666666666663</v>
      </c>
      <c r="Q87" s="9" t="s">
        <v>277</v>
      </c>
      <c r="R87" s="5" t="s">
        <v>25</v>
      </c>
      <c r="S87" s="4" t="s">
        <v>26</v>
      </c>
      <c r="T87" s="4" t="s">
        <v>27</v>
      </c>
      <c r="U87" s="85">
        <f>VLOOKUP(A87,'0477'!$A$2:$V$308,22,FALSE)</f>
        <v>40851.019999999997</v>
      </c>
      <c r="V87" s="86"/>
      <c r="W87" s="87">
        <f t="shared" si="5"/>
        <v>45366.25</v>
      </c>
      <c r="X87" s="87">
        <f t="shared" si="6"/>
        <v>45366.791666666664</v>
      </c>
      <c r="Y87" s="88">
        <f t="shared" si="7"/>
        <v>12.999999999941792</v>
      </c>
    </row>
    <row r="88" spans="1:25" ht="27.6" x14ac:dyDescent="0.3">
      <c r="A88" s="2">
        <v>45393</v>
      </c>
      <c r="B88" s="3">
        <v>0.64583333333333337</v>
      </c>
      <c r="C88" s="4">
        <v>250477</v>
      </c>
      <c r="D88" s="5" t="s">
        <v>19</v>
      </c>
      <c r="E88" s="4" t="s">
        <v>20</v>
      </c>
      <c r="F88" s="4" t="s">
        <v>21</v>
      </c>
      <c r="G88" s="4" t="s">
        <v>120</v>
      </c>
      <c r="H88" s="4">
        <f t="shared" si="4"/>
        <v>0</v>
      </c>
      <c r="I88" s="4" t="s">
        <v>487</v>
      </c>
      <c r="J88" s="4"/>
      <c r="K88" s="4" t="s">
        <v>278</v>
      </c>
      <c r="L88" s="4" t="s">
        <v>157</v>
      </c>
      <c r="M88" s="4"/>
      <c r="N88" s="2">
        <v>45394</v>
      </c>
      <c r="O88" s="2">
        <v>45393</v>
      </c>
      <c r="P88" s="3">
        <v>0.75</v>
      </c>
      <c r="Q88" s="6" t="s">
        <v>284</v>
      </c>
      <c r="R88" s="5" t="s">
        <v>25</v>
      </c>
      <c r="S88" s="4" t="s">
        <v>26</v>
      </c>
      <c r="T88" s="4" t="s">
        <v>27</v>
      </c>
      <c r="U88" s="85">
        <f>VLOOKUP(A88,'0477'!$A$2:$V$308,22,FALSE)</f>
        <v>41277.129999999997</v>
      </c>
      <c r="V88" s="86"/>
      <c r="W88" s="87">
        <f t="shared" si="5"/>
        <v>45393.645833333336</v>
      </c>
      <c r="X88" s="87">
        <f t="shared" si="6"/>
        <v>45393.75</v>
      </c>
      <c r="Y88" s="88">
        <f t="shared" si="7"/>
        <v>2.4999999999417923</v>
      </c>
    </row>
    <row r="89" spans="1:25" ht="27.6" x14ac:dyDescent="0.3">
      <c r="A89" s="2">
        <v>45411</v>
      </c>
      <c r="B89" s="3">
        <v>0.75694444444444453</v>
      </c>
      <c r="C89" s="4">
        <v>250477</v>
      </c>
      <c r="D89" s="5" t="s">
        <v>19</v>
      </c>
      <c r="E89" s="4" t="s">
        <v>20</v>
      </c>
      <c r="F89" s="4" t="s">
        <v>21</v>
      </c>
      <c r="G89" s="4" t="s">
        <v>34</v>
      </c>
      <c r="H89" s="4">
        <f t="shared" si="4"/>
        <v>4</v>
      </c>
      <c r="I89" s="4" t="s">
        <v>463</v>
      </c>
      <c r="J89" s="4"/>
      <c r="K89" s="4" t="s">
        <v>278</v>
      </c>
      <c r="L89" s="4" t="s">
        <v>157</v>
      </c>
      <c r="M89" s="4" t="s">
        <v>153</v>
      </c>
      <c r="N89" s="2">
        <v>45418</v>
      </c>
      <c r="O89" s="2">
        <v>45415</v>
      </c>
      <c r="P89" s="3">
        <v>0.34375</v>
      </c>
      <c r="Q89" s="6" t="s">
        <v>285</v>
      </c>
      <c r="R89" s="5" t="s">
        <v>25</v>
      </c>
      <c r="S89" s="4" t="s">
        <v>26</v>
      </c>
      <c r="T89" s="4" t="s">
        <v>27</v>
      </c>
      <c r="U89" s="85">
        <f>VLOOKUP(A89,'0477'!$A$2:$V$308,22,FALSE)</f>
        <v>41419.17</v>
      </c>
      <c r="V89" s="86"/>
      <c r="W89" s="87">
        <f t="shared" si="5"/>
        <v>45411.756944444445</v>
      </c>
      <c r="X89" s="87">
        <f t="shared" si="6"/>
        <v>45415.34375</v>
      </c>
      <c r="Y89" s="88">
        <f t="shared" si="7"/>
        <v>86.083333333313931</v>
      </c>
    </row>
    <row r="90" spans="1:25" ht="41.4" x14ac:dyDescent="0.3">
      <c r="A90" s="2">
        <v>45427</v>
      </c>
      <c r="B90" s="3">
        <v>0.4861111111111111</v>
      </c>
      <c r="C90" s="4">
        <v>250477</v>
      </c>
      <c r="D90" s="5" t="s">
        <v>19</v>
      </c>
      <c r="E90" s="4" t="s">
        <v>32</v>
      </c>
      <c r="F90" s="4" t="s">
        <v>47</v>
      </c>
      <c r="G90" s="4" t="s">
        <v>34</v>
      </c>
      <c r="H90" s="4">
        <f t="shared" si="4"/>
        <v>31</v>
      </c>
      <c r="I90" s="4" t="s">
        <v>459</v>
      </c>
      <c r="J90" s="4"/>
      <c r="K90" s="4" t="s">
        <v>278</v>
      </c>
      <c r="L90" s="4" t="s">
        <v>287</v>
      </c>
      <c r="M90" s="4"/>
      <c r="N90" s="2">
        <v>45534</v>
      </c>
      <c r="O90" s="2">
        <v>45458</v>
      </c>
      <c r="P90" s="4"/>
      <c r="Q90" s="6" t="s">
        <v>288</v>
      </c>
      <c r="R90" s="5" t="s">
        <v>289</v>
      </c>
      <c r="S90" s="4" t="s">
        <v>290</v>
      </c>
      <c r="T90" s="4" t="s">
        <v>27</v>
      </c>
      <c r="U90" s="85">
        <f>VLOOKUP(A90,'0477'!$A$2:$V$308,22,FALSE)</f>
        <v>41458.230000000003</v>
      </c>
      <c r="V90" s="86"/>
      <c r="W90" s="87">
        <f t="shared" si="5"/>
        <v>45427.486111111109</v>
      </c>
      <c r="X90" s="87">
        <f t="shared" si="6"/>
        <v>45458</v>
      </c>
      <c r="Y90" s="88">
        <f t="shared" si="7"/>
        <v>732.33333333337214</v>
      </c>
    </row>
    <row r="91" spans="1:25" x14ac:dyDescent="0.3">
      <c r="A91" s="2">
        <v>45105</v>
      </c>
      <c r="B91" s="3">
        <v>0.25</v>
      </c>
      <c r="C91" s="4">
        <v>251058</v>
      </c>
      <c r="D91" s="5" t="s">
        <v>19</v>
      </c>
      <c r="E91" s="4" t="s">
        <v>20</v>
      </c>
      <c r="F91" s="4" t="s">
        <v>21</v>
      </c>
      <c r="G91" s="4" t="s">
        <v>34</v>
      </c>
      <c r="H91" s="4">
        <f t="shared" si="4"/>
        <v>24</v>
      </c>
      <c r="I91" s="4" t="s">
        <v>455</v>
      </c>
      <c r="J91" s="4"/>
      <c r="K91" s="8" t="s">
        <v>54</v>
      </c>
      <c r="L91" s="8"/>
      <c r="M91" s="4"/>
      <c r="N91" s="2">
        <v>45133</v>
      </c>
      <c r="O91" s="2">
        <v>45129</v>
      </c>
      <c r="P91" s="3">
        <v>0.91666666666666663</v>
      </c>
      <c r="Q91" s="6" t="s">
        <v>55</v>
      </c>
      <c r="R91" s="5" t="s">
        <v>25</v>
      </c>
      <c r="S91" s="4" t="s">
        <v>26</v>
      </c>
      <c r="T91" s="4" t="s">
        <v>27</v>
      </c>
      <c r="U91" s="85">
        <f t="shared" ref="U91:U119" si="8">U92-((A92-A91)*12)</f>
        <v>36372.519999999997</v>
      </c>
      <c r="V91" s="86"/>
      <c r="W91" s="87">
        <f t="shared" si="5"/>
        <v>45105.25</v>
      </c>
      <c r="X91" s="87">
        <f t="shared" si="6"/>
        <v>45129.916666666664</v>
      </c>
      <c r="Y91" s="88">
        <f t="shared" si="7"/>
        <v>591.99999999994179</v>
      </c>
    </row>
    <row r="92" spans="1:25" x14ac:dyDescent="0.3">
      <c r="A92" s="2">
        <v>45133</v>
      </c>
      <c r="B92" s="3">
        <v>0.54166666666666663</v>
      </c>
      <c r="C92" s="4">
        <v>251058</v>
      </c>
      <c r="D92" s="5" t="s">
        <v>19</v>
      </c>
      <c r="E92" s="4" t="s">
        <v>20</v>
      </c>
      <c r="F92" s="4" t="s">
        <v>21</v>
      </c>
      <c r="G92" s="4" t="s">
        <v>22</v>
      </c>
      <c r="H92" s="4">
        <f t="shared" si="4"/>
        <v>1</v>
      </c>
      <c r="I92" s="4" t="s">
        <v>439</v>
      </c>
      <c r="J92" s="4"/>
      <c r="K92" s="4" t="s">
        <v>71</v>
      </c>
      <c r="L92" s="4"/>
      <c r="M92" s="4"/>
      <c r="N92" s="2">
        <v>45134</v>
      </c>
      <c r="O92" s="2">
        <v>45134</v>
      </c>
      <c r="P92" s="3">
        <v>0.33333333333333331</v>
      </c>
      <c r="Q92" s="6" t="s">
        <v>72</v>
      </c>
      <c r="R92" s="5" t="s">
        <v>25</v>
      </c>
      <c r="S92" s="4" t="s">
        <v>26</v>
      </c>
      <c r="T92" s="4" t="s">
        <v>27</v>
      </c>
      <c r="U92" s="85">
        <f t="shared" si="8"/>
        <v>36708.519999999997</v>
      </c>
      <c r="V92" s="86"/>
      <c r="W92" s="87">
        <f t="shared" si="5"/>
        <v>45133.541666666664</v>
      </c>
      <c r="X92" s="87">
        <f t="shared" si="6"/>
        <v>45134.333333333336</v>
      </c>
      <c r="Y92" s="88">
        <f t="shared" si="7"/>
        <v>19.000000000116415</v>
      </c>
    </row>
    <row r="93" spans="1:25" x14ac:dyDescent="0.3">
      <c r="A93" s="2">
        <v>45136</v>
      </c>
      <c r="B93" s="3">
        <v>0.33333333333333331</v>
      </c>
      <c r="C93" s="4">
        <v>251058</v>
      </c>
      <c r="D93" s="5" t="s">
        <v>19</v>
      </c>
      <c r="E93" s="4" t="s">
        <v>20</v>
      </c>
      <c r="F93" s="4" t="s">
        <v>21</v>
      </c>
      <c r="G93" s="4" t="s">
        <v>22</v>
      </c>
      <c r="H93" s="4">
        <f t="shared" si="4"/>
        <v>0</v>
      </c>
      <c r="I93" s="4" t="s">
        <v>439</v>
      </c>
      <c r="J93" s="4"/>
      <c r="K93" s="4" t="s">
        <v>71</v>
      </c>
      <c r="L93" s="4"/>
      <c r="M93" s="4"/>
      <c r="N93" s="2"/>
      <c r="O93" s="2">
        <v>45136</v>
      </c>
      <c r="P93" s="3">
        <v>0.58333333333333337</v>
      </c>
      <c r="Q93" s="6" t="s">
        <v>73</v>
      </c>
      <c r="R93" s="5" t="s">
        <v>25</v>
      </c>
      <c r="S93" s="4" t="s">
        <v>26</v>
      </c>
      <c r="T93" s="4" t="s">
        <v>27</v>
      </c>
      <c r="U93" s="85">
        <f t="shared" si="8"/>
        <v>36744.519999999997</v>
      </c>
      <c r="V93" s="86"/>
      <c r="W93" s="87">
        <f t="shared" si="5"/>
        <v>45136.333333333336</v>
      </c>
      <c r="X93" s="87">
        <f t="shared" si="6"/>
        <v>45136.583333333336</v>
      </c>
      <c r="Y93" s="88">
        <f t="shared" si="7"/>
        <v>6</v>
      </c>
    </row>
    <row r="94" spans="1:25" x14ac:dyDescent="0.3">
      <c r="A94" s="2">
        <v>45140</v>
      </c>
      <c r="B94" s="3">
        <v>0.33333333333333331</v>
      </c>
      <c r="C94" s="4">
        <v>251058</v>
      </c>
      <c r="D94" s="5" t="s">
        <v>19</v>
      </c>
      <c r="E94" s="4" t="s">
        <v>20</v>
      </c>
      <c r="F94" s="4" t="s">
        <v>21</v>
      </c>
      <c r="G94" s="4" t="s">
        <v>22</v>
      </c>
      <c r="H94" s="4">
        <f t="shared" si="4"/>
        <v>2</v>
      </c>
      <c r="I94" s="4" t="s">
        <v>439</v>
      </c>
      <c r="J94" s="4"/>
      <c r="K94" s="4" t="s">
        <v>45</v>
      </c>
      <c r="L94" s="4"/>
      <c r="M94" s="4"/>
      <c r="N94" s="2">
        <v>45148</v>
      </c>
      <c r="O94" s="2">
        <v>45142</v>
      </c>
      <c r="P94" s="3">
        <v>0.66666666666666663</v>
      </c>
      <c r="Q94" s="6" t="s">
        <v>74</v>
      </c>
      <c r="R94" s="5" t="s">
        <v>25</v>
      </c>
      <c r="S94" s="4" t="s">
        <v>26</v>
      </c>
      <c r="T94" s="4" t="s">
        <v>27</v>
      </c>
      <c r="U94" s="85">
        <f t="shared" si="8"/>
        <v>36792.519999999997</v>
      </c>
      <c r="V94" s="86"/>
      <c r="W94" s="87">
        <f t="shared" si="5"/>
        <v>45140.333333333336</v>
      </c>
      <c r="X94" s="87">
        <f t="shared" si="6"/>
        <v>45142.666666666664</v>
      </c>
      <c r="Y94" s="88">
        <f t="shared" si="7"/>
        <v>55.999999999883585</v>
      </c>
    </row>
    <row r="95" spans="1:25" x14ac:dyDescent="0.3">
      <c r="A95" s="2">
        <v>45149</v>
      </c>
      <c r="B95" s="3">
        <v>0.41666666666666669</v>
      </c>
      <c r="C95" s="4">
        <v>251058</v>
      </c>
      <c r="D95" s="5" t="s">
        <v>19</v>
      </c>
      <c r="E95" s="4" t="s">
        <v>32</v>
      </c>
      <c r="F95" s="4" t="s">
        <v>63</v>
      </c>
      <c r="G95" s="4" t="s">
        <v>61</v>
      </c>
      <c r="H95" s="4">
        <f t="shared" si="4"/>
        <v>1</v>
      </c>
      <c r="I95" s="4" t="s">
        <v>50</v>
      </c>
      <c r="J95" s="4" t="s">
        <v>34</v>
      </c>
      <c r="K95" s="4" t="s">
        <v>45</v>
      </c>
      <c r="L95" s="4"/>
      <c r="M95" s="4"/>
      <c r="N95" s="2"/>
      <c r="O95" s="2">
        <v>45150</v>
      </c>
      <c r="P95" s="3">
        <v>0.33333333333333331</v>
      </c>
      <c r="Q95" s="6" t="s">
        <v>80</v>
      </c>
      <c r="R95" s="5" t="s">
        <v>25</v>
      </c>
      <c r="S95" s="4" t="s">
        <v>26</v>
      </c>
      <c r="T95" s="4" t="s">
        <v>27</v>
      </c>
      <c r="U95" s="85">
        <f t="shared" si="8"/>
        <v>36900.519999999997</v>
      </c>
      <c r="V95" s="86"/>
      <c r="W95" s="87">
        <f t="shared" si="5"/>
        <v>45149.416666666664</v>
      </c>
      <c r="X95" s="87">
        <f t="shared" si="6"/>
        <v>45150.333333333336</v>
      </c>
      <c r="Y95" s="88">
        <f t="shared" si="7"/>
        <v>22.000000000116415</v>
      </c>
    </row>
    <row r="96" spans="1:25" x14ac:dyDescent="0.3">
      <c r="A96" s="2">
        <v>45161</v>
      </c>
      <c r="B96" s="3">
        <v>0.375</v>
      </c>
      <c r="C96" s="4">
        <v>251058</v>
      </c>
      <c r="D96" s="5" t="s">
        <v>19</v>
      </c>
      <c r="E96" s="4" t="s">
        <v>20</v>
      </c>
      <c r="F96" s="4" t="s">
        <v>21</v>
      </c>
      <c r="G96" s="4" t="s">
        <v>66</v>
      </c>
      <c r="H96" s="4">
        <f t="shared" si="4"/>
        <v>0</v>
      </c>
      <c r="I96" s="4" t="s">
        <v>452</v>
      </c>
      <c r="J96" s="4"/>
      <c r="K96" s="4" t="s">
        <v>35</v>
      </c>
      <c r="L96" s="4"/>
      <c r="M96" s="4"/>
      <c r="N96" s="2">
        <v>45161</v>
      </c>
      <c r="O96" s="2">
        <v>45161</v>
      </c>
      <c r="P96" s="3">
        <v>0.66666666666666663</v>
      </c>
      <c r="Q96" s="6" t="s">
        <v>84</v>
      </c>
      <c r="R96" s="5" t="s">
        <v>25</v>
      </c>
      <c r="S96" s="4" t="s">
        <v>26</v>
      </c>
      <c r="T96" s="4" t="s">
        <v>27</v>
      </c>
      <c r="U96" s="85">
        <f t="shared" si="8"/>
        <v>37044.519999999997</v>
      </c>
      <c r="V96" s="86"/>
      <c r="W96" s="87">
        <f t="shared" si="5"/>
        <v>45161.375</v>
      </c>
      <c r="X96" s="87">
        <f t="shared" si="6"/>
        <v>45161.666666666664</v>
      </c>
      <c r="Y96" s="88">
        <f t="shared" si="7"/>
        <v>6.9999999999417923</v>
      </c>
    </row>
    <row r="97" spans="1:25" x14ac:dyDescent="0.3">
      <c r="A97" s="2">
        <v>45162</v>
      </c>
      <c r="B97" s="3">
        <v>0.60416666666666663</v>
      </c>
      <c r="C97" s="4">
        <v>251058</v>
      </c>
      <c r="D97" s="5" t="s">
        <v>19</v>
      </c>
      <c r="E97" s="4" t="s">
        <v>20</v>
      </c>
      <c r="F97" s="4" t="s">
        <v>21</v>
      </c>
      <c r="G97" s="4" t="s">
        <v>49</v>
      </c>
      <c r="H97" s="4">
        <f t="shared" si="4"/>
        <v>0</v>
      </c>
      <c r="I97" s="4" t="s">
        <v>470</v>
      </c>
      <c r="J97" s="4"/>
      <c r="K97" s="4" t="s">
        <v>71</v>
      </c>
      <c r="L97" s="4"/>
      <c r="M97" s="4"/>
      <c r="N97" s="2"/>
      <c r="O97" s="2">
        <v>45162</v>
      </c>
      <c r="P97" s="3">
        <v>0.64583333333333337</v>
      </c>
      <c r="Q97" s="6" t="s">
        <v>85</v>
      </c>
      <c r="R97" s="5" t="s">
        <v>25</v>
      </c>
      <c r="S97" s="4" t="s">
        <v>26</v>
      </c>
      <c r="T97" s="4" t="s">
        <v>27</v>
      </c>
      <c r="U97" s="85">
        <f t="shared" si="8"/>
        <v>37056.519999999997</v>
      </c>
      <c r="V97" s="86"/>
      <c r="W97" s="87">
        <f t="shared" si="5"/>
        <v>45162.604166666664</v>
      </c>
      <c r="X97" s="87">
        <f t="shared" si="6"/>
        <v>45162.645833333336</v>
      </c>
      <c r="Y97" s="88">
        <f t="shared" si="7"/>
        <v>1.0000000001164153</v>
      </c>
    </row>
    <row r="98" spans="1:25" x14ac:dyDescent="0.3">
      <c r="A98" s="2">
        <v>45164</v>
      </c>
      <c r="B98" s="3">
        <v>0.33333333333333331</v>
      </c>
      <c r="C98" s="4">
        <v>251058</v>
      </c>
      <c r="D98" s="5" t="s">
        <v>19</v>
      </c>
      <c r="E98" s="4" t="s">
        <v>20</v>
      </c>
      <c r="F98" s="4" t="s">
        <v>21</v>
      </c>
      <c r="G98" s="4" t="s">
        <v>49</v>
      </c>
      <c r="H98" s="4">
        <f t="shared" si="4"/>
        <v>0</v>
      </c>
      <c r="I98" s="4" t="s">
        <v>470</v>
      </c>
      <c r="J98" s="4"/>
      <c r="K98" s="4" t="s">
        <v>35</v>
      </c>
      <c r="L98" s="4"/>
      <c r="M98" s="4"/>
      <c r="N98" s="2"/>
      <c r="O98" s="2">
        <v>45164</v>
      </c>
      <c r="P98" s="3">
        <v>0.45833333333333331</v>
      </c>
      <c r="Q98" s="6" t="s">
        <v>88</v>
      </c>
      <c r="R98" s="5" t="s">
        <v>25</v>
      </c>
      <c r="S98" s="4" t="s">
        <v>26</v>
      </c>
      <c r="T98" s="4" t="s">
        <v>27</v>
      </c>
      <c r="U98" s="85">
        <f t="shared" si="8"/>
        <v>37080.519999999997</v>
      </c>
      <c r="V98" s="86"/>
      <c r="W98" s="87">
        <f t="shared" si="5"/>
        <v>45164.333333333336</v>
      </c>
      <c r="X98" s="87">
        <f t="shared" si="6"/>
        <v>45164.458333333336</v>
      </c>
      <c r="Y98" s="88">
        <f t="shared" si="7"/>
        <v>3</v>
      </c>
    </row>
    <row r="99" spans="1:25" x14ac:dyDescent="0.3">
      <c r="A99" s="2">
        <v>45168</v>
      </c>
      <c r="B99" s="3">
        <v>0.41666666666666669</v>
      </c>
      <c r="C99" s="4">
        <v>251058</v>
      </c>
      <c r="D99" s="5" t="s">
        <v>19</v>
      </c>
      <c r="E99" s="4" t="s">
        <v>20</v>
      </c>
      <c r="F99" s="4" t="s">
        <v>21</v>
      </c>
      <c r="G99" s="4" t="s">
        <v>49</v>
      </c>
      <c r="H99" s="4">
        <f t="shared" si="4"/>
        <v>1</v>
      </c>
      <c r="I99" s="4" t="s">
        <v>469</v>
      </c>
      <c r="J99" s="4"/>
      <c r="K99" s="4" t="s">
        <v>52</v>
      </c>
      <c r="L99" s="4"/>
      <c r="M99" s="4"/>
      <c r="N99" s="2">
        <v>45170</v>
      </c>
      <c r="O99" s="2">
        <v>45169</v>
      </c>
      <c r="P99" s="3">
        <v>0.40277777777777773</v>
      </c>
      <c r="Q99" s="6" t="s">
        <v>92</v>
      </c>
      <c r="R99" s="5" t="s">
        <v>25</v>
      </c>
      <c r="S99" s="4" t="s">
        <v>26</v>
      </c>
      <c r="T99" s="4" t="s">
        <v>27</v>
      </c>
      <c r="U99" s="85">
        <f t="shared" si="8"/>
        <v>37128.519999999997</v>
      </c>
      <c r="V99" s="86"/>
      <c r="W99" s="87">
        <f t="shared" si="5"/>
        <v>45168.416666666664</v>
      </c>
      <c r="X99" s="87">
        <f t="shared" si="6"/>
        <v>45169.402777777781</v>
      </c>
      <c r="Y99" s="88">
        <f t="shared" si="7"/>
        <v>23.666666666802485</v>
      </c>
    </row>
    <row r="100" spans="1:25" ht="27.6" x14ac:dyDescent="0.3">
      <c r="A100" s="2">
        <v>45173</v>
      </c>
      <c r="B100" s="3">
        <v>0.45833333333333331</v>
      </c>
      <c r="C100" s="4">
        <v>251058</v>
      </c>
      <c r="D100" s="5" t="s">
        <v>19</v>
      </c>
      <c r="E100" s="4" t="s">
        <v>20</v>
      </c>
      <c r="F100" s="4" t="s">
        <v>94</v>
      </c>
      <c r="G100" s="4" t="s">
        <v>50</v>
      </c>
      <c r="H100" s="4">
        <f t="shared" si="4"/>
        <v>1</v>
      </c>
      <c r="I100" s="4" t="s">
        <v>482</v>
      </c>
      <c r="J100" s="4"/>
      <c r="K100" s="4" t="s">
        <v>35</v>
      </c>
      <c r="L100" s="4" t="s">
        <v>64</v>
      </c>
      <c r="M100" s="4"/>
      <c r="N100" s="2">
        <v>45175</v>
      </c>
      <c r="O100" s="2">
        <v>45174</v>
      </c>
      <c r="P100" s="3">
        <v>0.77083333333333337</v>
      </c>
      <c r="Q100" s="6" t="s">
        <v>95</v>
      </c>
      <c r="R100" s="5" t="s">
        <v>25</v>
      </c>
      <c r="S100" s="4" t="s">
        <v>26</v>
      </c>
      <c r="T100" s="4" t="s">
        <v>27</v>
      </c>
      <c r="U100" s="85">
        <f t="shared" si="8"/>
        <v>37188.519999999997</v>
      </c>
      <c r="V100" s="86"/>
      <c r="W100" s="87">
        <f t="shared" si="5"/>
        <v>45173.458333333336</v>
      </c>
      <c r="X100" s="87">
        <f t="shared" si="6"/>
        <v>45174.770833333336</v>
      </c>
      <c r="Y100" s="88">
        <f t="shared" si="7"/>
        <v>31.5</v>
      </c>
    </row>
    <row r="101" spans="1:25" x14ac:dyDescent="0.3">
      <c r="A101" s="2">
        <v>45176</v>
      </c>
      <c r="B101" s="3">
        <v>0.47916666666666669</v>
      </c>
      <c r="C101" s="4">
        <v>251058</v>
      </c>
      <c r="D101" s="5" t="s">
        <v>19</v>
      </c>
      <c r="E101" s="4" t="s">
        <v>20</v>
      </c>
      <c r="F101" s="4" t="s">
        <v>21</v>
      </c>
      <c r="G101" s="4" t="s">
        <v>86</v>
      </c>
      <c r="H101" s="4">
        <f t="shared" si="4"/>
        <v>0</v>
      </c>
      <c r="I101" s="4"/>
      <c r="J101" s="4"/>
      <c r="K101" s="4" t="s">
        <v>56</v>
      </c>
      <c r="L101" s="4"/>
      <c r="M101" s="4"/>
      <c r="N101" s="2"/>
      <c r="O101" s="2">
        <v>45176</v>
      </c>
      <c r="P101" s="3">
        <v>0.54166666666666663</v>
      </c>
      <c r="Q101" s="6" t="s">
        <v>101</v>
      </c>
      <c r="R101" s="5" t="s">
        <v>25</v>
      </c>
      <c r="S101" s="4" t="s">
        <v>26</v>
      </c>
      <c r="T101" s="4" t="s">
        <v>27</v>
      </c>
      <c r="U101" s="85">
        <f t="shared" si="8"/>
        <v>37224.519999999997</v>
      </c>
      <c r="V101" s="86"/>
      <c r="W101" s="87">
        <f t="shared" si="5"/>
        <v>45176.479166666664</v>
      </c>
      <c r="X101" s="87">
        <f t="shared" si="6"/>
        <v>45176.541666666664</v>
      </c>
      <c r="Y101" s="88">
        <f t="shared" si="7"/>
        <v>1.5</v>
      </c>
    </row>
    <row r="102" spans="1:25" x14ac:dyDescent="0.3">
      <c r="A102" s="2">
        <v>45177</v>
      </c>
      <c r="B102" s="3">
        <v>0.33333333333333331</v>
      </c>
      <c r="C102" s="4">
        <v>251058</v>
      </c>
      <c r="D102" s="5" t="s">
        <v>19</v>
      </c>
      <c r="E102" s="4" t="s">
        <v>20</v>
      </c>
      <c r="F102" s="4" t="s">
        <v>21</v>
      </c>
      <c r="G102" s="4" t="s">
        <v>50</v>
      </c>
      <c r="H102" s="4">
        <f t="shared" si="4"/>
        <v>0</v>
      </c>
      <c r="I102" s="4" t="s">
        <v>483</v>
      </c>
      <c r="J102" s="4"/>
      <c r="K102" s="4" t="s">
        <v>56</v>
      </c>
      <c r="L102" s="4" t="s">
        <v>102</v>
      </c>
      <c r="M102" s="4"/>
      <c r="N102" s="2"/>
      <c r="O102" s="2">
        <v>45177</v>
      </c>
      <c r="P102" s="3">
        <v>0.45833333333333331</v>
      </c>
      <c r="Q102" s="6" t="s">
        <v>103</v>
      </c>
      <c r="R102" s="5" t="s">
        <v>25</v>
      </c>
      <c r="S102" s="4" t="s">
        <v>26</v>
      </c>
      <c r="T102" s="4" t="s">
        <v>27</v>
      </c>
      <c r="U102" s="85">
        <f t="shared" si="8"/>
        <v>37236.519999999997</v>
      </c>
      <c r="V102" s="86"/>
      <c r="W102" s="87">
        <f t="shared" si="5"/>
        <v>45177.333333333336</v>
      </c>
      <c r="X102" s="87">
        <f t="shared" si="6"/>
        <v>45177.458333333336</v>
      </c>
      <c r="Y102" s="88">
        <f t="shared" si="7"/>
        <v>3</v>
      </c>
    </row>
    <row r="103" spans="1:25" x14ac:dyDescent="0.3">
      <c r="A103" s="2">
        <v>45182</v>
      </c>
      <c r="B103" s="3">
        <v>0.375</v>
      </c>
      <c r="C103" s="4">
        <v>251058</v>
      </c>
      <c r="D103" s="5" t="s">
        <v>19</v>
      </c>
      <c r="E103" s="4" t="s">
        <v>20</v>
      </c>
      <c r="F103" s="4" t="s">
        <v>21</v>
      </c>
      <c r="G103" s="4" t="s">
        <v>34</v>
      </c>
      <c r="H103" s="4">
        <f t="shared" si="4"/>
        <v>0</v>
      </c>
      <c r="I103" s="4" t="s">
        <v>455</v>
      </c>
      <c r="J103" s="4"/>
      <c r="K103" s="4" t="s">
        <v>56</v>
      </c>
      <c r="L103" s="4"/>
      <c r="M103" s="4"/>
      <c r="N103" s="2"/>
      <c r="O103" s="2">
        <v>45182</v>
      </c>
      <c r="P103" s="3">
        <v>0.45833333333333331</v>
      </c>
      <c r="Q103" s="6" t="s">
        <v>105</v>
      </c>
      <c r="R103" s="5" t="s">
        <v>25</v>
      </c>
      <c r="S103" s="4" t="s">
        <v>26</v>
      </c>
      <c r="T103" s="4" t="s">
        <v>27</v>
      </c>
      <c r="U103" s="85">
        <f t="shared" si="8"/>
        <v>37296.519999999997</v>
      </c>
      <c r="V103" s="86"/>
      <c r="W103" s="87">
        <f t="shared" si="5"/>
        <v>45182.375</v>
      </c>
      <c r="X103" s="87">
        <f t="shared" si="6"/>
        <v>45182.458333333336</v>
      </c>
      <c r="Y103" s="88">
        <f t="shared" si="7"/>
        <v>2.0000000000582077</v>
      </c>
    </row>
    <row r="104" spans="1:25" x14ac:dyDescent="0.3">
      <c r="A104" s="2">
        <v>45184</v>
      </c>
      <c r="B104" s="3">
        <v>0.375</v>
      </c>
      <c r="C104" s="4">
        <v>251058</v>
      </c>
      <c r="D104" s="5" t="s">
        <v>19</v>
      </c>
      <c r="E104" s="4" t="s">
        <v>20</v>
      </c>
      <c r="F104" s="4" t="s">
        <v>21</v>
      </c>
      <c r="G104" s="4" t="s">
        <v>66</v>
      </c>
      <c r="H104" s="4">
        <f t="shared" si="4"/>
        <v>4</v>
      </c>
      <c r="I104" s="4" t="s">
        <v>452</v>
      </c>
      <c r="J104" s="4"/>
      <c r="K104" s="4" t="s">
        <v>35</v>
      </c>
      <c r="L104" s="4" t="s">
        <v>102</v>
      </c>
      <c r="M104" s="4"/>
      <c r="N104" s="2">
        <v>45188</v>
      </c>
      <c r="O104" s="2">
        <v>45188</v>
      </c>
      <c r="P104" s="3">
        <v>0.79166666666666663</v>
      </c>
      <c r="Q104" s="6" t="s">
        <v>107</v>
      </c>
      <c r="R104" s="5" t="s">
        <v>25</v>
      </c>
      <c r="S104" s="4" t="s">
        <v>26</v>
      </c>
      <c r="T104" s="4" t="s">
        <v>27</v>
      </c>
      <c r="U104" s="85">
        <f t="shared" si="8"/>
        <v>37320.519999999997</v>
      </c>
      <c r="V104" s="86"/>
      <c r="W104" s="87">
        <f t="shared" si="5"/>
        <v>45184.375</v>
      </c>
      <c r="X104" s="87">
        <f t="shared" si="6"/>
        <v>45188.791666666664</v>
      </c>
      <c r="Y104" s="88">
        <f t="shared" si="7"/>
        <v>105.99999999994179</v>
      </c>
    </row>
    <row r="105" spans="1:25" x14ac:dyDescent="0.3">
      <c r="A105" s="2">
        <v>45202</v>
      </c>
      <c r="B105" s="3">
        <v>0.41666666666666669</v>
      </c>
      <c r="C105" s="4">
        <v>251058</v>
      </c>
      <c r="D105" s="5" t="s">
        <v>19</v>
      </c>
      <c r="E105" s="4" t="s">
        <v>20</v>
      </c>
      <c r="F105" s="4" t="s">
        <v>21</v>
      </c>
      <c r="G105" s="4" t="s">
        <v>49</v>
      </c>
      <c r="H105" s="4">
        <f t="shared" si="4"/>
        <v>0</v>
      </c>
      <c r="I105" s="4" t="s">
        <v>496</v>
      </c>
      <c r="J105" s="4"/>
      <c r="K105" s="4" t="s">
        <v>71</v>
      </c>
      <c r="L105" s="4" t="s">
        <v>35</v>
      </c>
      <c r="M105" s="4"/>
      <c r="N105" s="2"/>
      <c r="O105" s="2">
        <v>45202</v>
      </c>
      <c r="P105" s="3">
        <v>0.625</v>
      </c>
      <c r="Q105" s="6" t="s">
        <v>125</v>
      </c>
      <c r="R105" s="5" t="s">
        <v>25</v>
      </c>
      <c r="S105" s="4" t="s">
        <v>26</v>
      </c>
      <c r="T105" s="4" t="s">
        <v>27</v>
      </c>
      <c r="U105" s="85">
        <f t="shared" si="8"/>
        <v>37536.519999999997</v>
      </c>
      <c r="V105" s="86"/>
      <c r="W105" s="87">
        <f t="shared" si="5"/>
        <v>45202.416666666664</v>
      </c>
      <c r="X105" s="87">
        <f t="shared" si="6"/>
        <v>45202.625</v>
      </c>
      <c r="Y105" s="88">
        <f t="shared" si="7"/>
        <v>5.0000000000582077</v>
      </c>
    </row>
    <row r="106" spans="1:25" x14ac:dyDescent="0.3">
      <c r="A106" s="2">
        <v>45204</v>
      </c>
      <c r="B106" s="3">
        <v>0.52083333333333337</v>
      </c>
      <c r="C106" s="4">
        <v>251058</v>
      </c>
      <c r="D106" s="5" t="s">
        <v>19</v>
      </c>
      <c r="E106" s="4" t="s">
        <v>20</v>
      </c>
      <c r="F106" s="4" t="s">
        <v>21</v>
      </c>
      <c r="G106" s="4" t="s">
        <v>49</v>
      </c>
      <c r="H106" s="4">
        <f t="shared" si="4"/>
        <v>0</v>
      </c>
      <c r="I106" s="4" t="s">
        <v>470</v>
      </c>
      <c r="J106" s="4"/>
      <c r="K106" s="4" t="s">
        <v>71</v>
      </c>
      <c r="L106" s="4" t="s">
        <v>35</v>
      </c>
      <c r="M106" s="4"/>
      <c r="N106" s="2"/>
      <c r="O106" s="2">
        <v>45204</v>
      </c>
      <c r="P106" s="3">
        <v>0.66666666666666663</v>
      </c>
      <c r="Q106" s="6" t="s">
        <v>131</v>
      </c>
      <c r="R106" s="5" t="s">
        <v>25</v>
      </c>
      <c r="S106" s="4" t="s">
        <v>26</v>
      </c>
      <c r="T106" s="4" t="s">
        <v>27</v>
      </c>
      <c r="U106" s="85">
        <f t="shared" si="8"/>
        <v>37560.519999999997</v>
      </c>
      <c r="V106" s="86"/>
      <c r="W106" s="87">
        <f t="shared" si="5"/>
        <v>45204.520833333336</v>
      </c>
      <c r="X106" s="87">
        <f t="shared" si="6"/>
        <v>45204.666666666664</v>
      </c>
      <c r="Y106" s="88">
        <f t="shared" si="7"/>
        <v>3.4999999998835847</v>
      </c>
    </row>
    <row r="107" spans="1:25" x14ac:dyDescent="0.3">
      <c r="A107" s="2">
        <v>45220</v>
      </c>
      <c r="B107" s="3">
        <v>0.29166666666666669</v>
      </c>
      <c r="C107" s="4">
        <v>251058</v>
      </c>
      <c r="D107" s="5" t="s">
        <v>19</v>
      </c>
      <c r="E107" s="4" t="s">
        <v>32</v>
      </c>
      <c r="F107" s="4" t="s">
        <v>63</v>
      </c>
      <c r="G107" s="4" t="s">
        <v>50</v>
      </c>
      <c r="H107" s="4">
        <f t="shared" si="4"/>
        <v>0</v>
      </c>
      <c r="I107" s="4"/>
      <c r="J107" s="4"/>
      <c r="K107" s="4" t="s">
        <v>139</v>
      </c>
      <c r="L107" s="4" t="s">
        <v>35</v>
      </c>
      <c r="M107" s="4"/>
      <c r="N107" s="2">
        <v>45221</v>
      </c>
      <c r="O107" s="2">
        <v>45220</v>
      </c>
      <c r="P107" s="3">
        <v>0.45833333333333331</v>
      </c>
      <c r="Q107" s="6" t="s">
        <v>140</v>
      </c>
      <c r="R107" s="5" t="s">
        <v>25</v>
      </c>
      <c r="S107" s="4" t="s">
        <v>26</v>
      </c>
      <c r="T107" s="4" t="s">
        <v>27</v>
      </c>
      <c r="U107" s="85">
        <f t="shared" si="8"/>
        <v>37752.519999999997</v>
      </c>
      <c r="V107" s="86"/>
      <c r="W107" s="87">
        <f t="shared" si="5"/>
        <v>45220.291666666664</v>
      </c>
      <c r="X107" s="87">
        <f t="shared" si="6"/>
        <v>45220.458333333336</v>
      </c>
      <c r="Y107" s="88">
        <f t="shared" si="7"/>
        <v>4.0000000001164153</v>
      </c>
    </row>
    <row r="108" spans="1:25" x14ac:dyDescent="0.3">
      <c r="A108" s="2">
        <v>45230</v>
      </c>
      <c r="B108" s="3">
        <v>0.25</v>
      </c>
      <c r="C108" s="4">
        <v>251058</v>
      </c>
      <c r="D108" s="5" t="s">
        <v>19</v>
      </c>
      <c r="E108" s="4" t="s">
        <v>20</v>
      </c>
      <c r="F108" s="4" t="s">
        <v>21</v>
      </c>
      <c r="G108" s="4" t="s">
        <v>148</v>
      </c>
      <c r="H108" s="4">
        <f t="shared" si="4"/>
        <v>0</v>
      </c>
      <c r="I108" s="4"/>
      <c r="J108" s="4"/>
      <c r="K108" s="4" t="s">
        <v>144</v>
      </c>
      <c r="L108" s="4" t="s">
        <v>102</v>
      </c>
      <c r="M108" s="4"/>
      <c r="N108" s="2"/>
      <c r="O108" s="2">
        <v>45230</v>
      </c>
      <c r="P108" s="3">
        <v>0.58333333333333337</v>
      </c>
      <c r="Q108" s="6" t="s">
        <v>149</v>
      </c>
      <c r="R108" s="5" t="s">
        <v>25</v>
      </c>
      <c r="S108" s="4" t="s">
        <v>26</v>
      </c>
      <c r="T108" s="4" t="s">
        <v>27</v>
      </c>
      <c r="U108" s="85">
        <f t="shared" si="8"/>
        <v>37872.519999999997</v>
      </c>
      <c r="V108" s="86"/>
      <c r="W108" s="87">
        <f t="shared" si="5"/>
        <v>45230.25</v>
      </c>
      <c r="X108" s="87">
        <f t="shared" si="6"/>
        <v>45230.583333333336</v>
      </c>
      <c r="Y108" s="88">
        <f t="shared" si="7"/>
        <v>8.0000000000582077</v>
      </c>
    </row>
    <row r="109" spans="1:25" x14ac:dyDescent="0.3">
      <c r="A109" s="2">
        <v>45232</v>
      </c>
      <c r="B109" s="3">
        <v>0.58333333333333337</v>
      </c>
      <c r="C109" s="4">
        <v>251058</v>
      </c>
      <c r="D109" s="5" t="s">
        <v>19</v>
      </c>
      <c r="E109" s="4" t="s">
        <v>20</v>
      </c>
      <c r="F109" s="4" t="s">
        <v>21</v>
      </c>
      <c r="G109" s="4" t="s">
        <v>34</v>
      </c>
      <c r="H109" s="4">
        <f t="shared" si="4"/>
        <v>21</v>
      </c>
      <c r="I109" s="4" t="s">
        <v>464</v>
      </c>
      <c r="J109" s="4"/>
      <c r="K109" s="4" t="s">
        <v>35</v>
      </c>
      <c r="L109" s="4"/>
      <c r="M109" s="4"/>
      <c r="N109" s="2">
        <v>45261</v>
      </c>
      <c r="O109" s="2">
        <v>45253</v>
      </c>
      <c r="P109" s="3">
        <v>0.70833333333333337</v>
      </c>
      <c r="Q109" s="6" t="s">
        <v>152</v>
      </c>
      <c r="R109" s="5" t="s">
        <v>25</v>
      </c>
      <c r="S109" s="4" t="s">
        <v>26</v>
      </c>
      <c r="T109" s="4" t="s">
        <v>27</v>
      </c>
      <c r="U109" s="85">
        <f t="shared" si="8"/>
        <v>37896.519999999997</v>
      </c>
      <c r="V109" s="86"/>
      <c r="W109" s="87">
        <f t="shared" si="5"/>
        <v>45232.583333333336</v>
      </c>
      <c r="X109" s="87">
        <f t="shared" si="6"/>
        <v>45253.708333333336</v>
      </c>
      <c r="Y109" s="88">
        <f t="shared" si="7"/>
        <v>507</v>
      </c>
    </row>
    <row r="110" spans="1:25" x14ac:dyDescent="0.3">
      <c r="A110" s="2">
        <v>45257</v>
      </c>
      <c r="B110" s="3">
        <v>0.45833333333333331</v>
      </c>
      <c r="C110" s="4">
        <v>251058</v>
      </c>
      <c r="D110" s="5" t="s">
        <v>19</v>
      </c>
      <c r="E110" s="4" t="s">
        <v>20</v>
      </c>
      <c r="F110" s="4" t="s">
        <v>21</v>
      </c>
      <c r="G110" s="4" t="s">
        <v>22</v>
      </c>
      <c r="H110" s="4">
        <f t="shared" si="4"/>
        <v>0</v>
      </c>
      <c r="I110" s="4" t="s">
        <v>439</v>
      </c>
      <c r="J110" s="4"/>
      <c r="K110" s="4" t="s">
        <v>35</v>
      </c>
      <c r="L110" s="4" t="s">
        <v>153</v>
      </c>
      <c r="M110" s="4"/>
      <c r="N110" s="2"/>
      <c r="O110" s="2">
        <v>45257</v>
      </c>
      <c r="P110" s="3">
        <v>0.54166666666666663</v>
      </c>
      <c r="Q110" s="6" t="s">
        <v>75</v>
      </c>
      <c r="R110" s="5" t="s">
        <v>25</v>
      </c>
      <c r="S110" s="4" t="s">
        <v>26</v>
      </c>
      <c r="T110" s="4" t="s">
        <v>27</v>
      </c>
      <c r="U110" s="85">
        <f t="shared" si="8"/>
        <v>38196.519999999997</v>
      </c>
      <c r="V110" s="86"/>
      <c r="W110" s="87">
        <f t="shared" si="5"/>
        <v>45257.458333333336</v>
      </c>
      <c r="X110" s="87">
        <f t="shared" si="6"/>
        <v>45257.541666666664</v>
      </c>
      <c r="Y110" s="88">
        <f t="shared" si="7"/>
        <v>1.9999999998835847</v>
      </c>
    </row>
    <row r="111" spans="1:25" x14ac:dyDescent="0.3">
      <c r="A111" s="2">
        <v>45258</v>
      </c>
      <c r="B111" s="3">
        <v>0.25</v>
      </c>
      <c r="C111" s="4">
        <v>251058</v>
      </c>
      <c r="D111" s="5" t="s">
        <v>19</v>
      </c>
      <c r="E111" s="4" t="s">
        <v>20</v>
      </c>
      <c r="F111" s="4" t="s">
        <v>21</v>
      </c>
      <c r="G111" s="4" t="s">
        <v>22</v>
      </c>
      <c r="H111" s="4">
        <f t="shared" si="4"/>
        <v>0</v>
      </c>
      <c r="I111" s="4" t="s">
        <v>439</v>
      </c>
      <c r="J111" s="4"/>
      <c r="K111" s="4" t="s">
        <v>35</v>
      </c>
      <c r="L111" s="4" t="s">
        <v>38</v>
      </c>
      <c r="M111" s="4"/>
      <c r="N111" s="2"/>
      <c r="O111" s="2">
        <v>45258</v>
      </c>
      <c r="P111" s="3">
        <v>0.79166666666666663</v>
      </c>
      <c r="Q111" s="6" t="s">
        <v>142</v>
      </c>
      <c r="R111" s="5" t="s">
        <v>25</v>
      </c>
      <c r="S111" s="4" t="s">
        <v>26</v>
      </c>
      <c r="T111" s="4" t="s">
        <v>27</v>
      </c>
      <c r="U111" s="85">
        <f t="shared" si="8"/>
        <v>38208.519999999997</v>
      </c>
      <c r="V111" s="86"/>
      <c r="W111" s="87">
        <f t="shared" si="5"/>
        <v>45258.25</v>
      </c>
      <c r="X111" s="87">
        <f t="shared" si="6"/>
        <v>45258.791666666664</v>
      </c>
      <c r="Y111" s="88">
        <f t="shared" si="7"/>
        <v>12.999999999941792</v>
      </c>
    </row>
    <row r="112" spans="1:25" x14ac:dyDescent="0.3">
      <c r="A112" s="2">
        <v>45266</v>
      </c>
      <c r="B112" s="3">
        <v>0.33333333333333331</v>
      </c>
      <c r="C112" s="4">
        <v>251058</v>
      </c>
      <c r="D112" s="5" t="s">
        <v>19</v>
      </c>
      <c r="E112" s="4" t="s">
        <v>20</v>
      </c>
      <c r="F112" s="4" t="s">
        <v>21</v>
      </c>
      <c r="G112" s="4" t="s">
        <v>49</v>
      </c>
      <c r="H112" s="4">
        <f t="shared" si="4"/>
        <v>0</v>
      </c>
      <c r="I112" s="4" t="s">
        <v>467</v>
      </c>
      <c r="J112" s="4"/>
      <c r="K112" s="4" t="s">
        <v>56</v>
      </c>
      <c r="L112" s="4"/>
      <c r="M112" s="4"/>
      <c r="N112" s="2"/>
      <c r="O112" s="2">
        <v>45266</v>
      </c>
      <c r="P112" s="3">
        <v>0.35416666666666669</v>
      </c>
      <c r="Q112" s="6" t="s">
        <v>189</v>
      </c>
      <c r="R112" s="5" t="s">
        <v>25</v>
      </c>
      <c r="S112" s="4" t="s">
        <v>26</v>
      </c>
      <c r="T112" s="4" t="s">
        <v>27</v>
      </c>
      <c r="U112" s="85">
        <f t="shared" si="8"/>
        <v>38304.519999999997</v>
      </c>
      <c r="V112" s="86"/>
      <c r="W112" s="87">
        <f t="shared" si="5"/>
        <v>45266.333333333336</v>
      </c>
      <c r="X112" s="87">
        <f t="shared" si="6"/>
        <v>45266.354166666664</v>
      </c>
      <c r="Y112" s="88">
        <f t="shared" si="7"/>
        <v>0.49999999988358468</v>
      </c>
    </row>
    <row r="113" spans="1:25" x14ac:dyDescent="0.3">
      <c r="A113" s="2">
        <v>45271</v>
      </c>
      <c r="B113" s="3">
        <v>0.375</v>
      </c>
      <c r="C113" s="4">
        <v>251058</v>
      </c>
      <c r="D113" s="5" t="s">
        <v>19</v>
      </c>
      <c r="E113" s="4" t="s">
        <v>20</v>
      </c>
      <c r="F113" s="4" t="s">
        <v>21</v>
      </c>
      <c r="G113" s="4" t="s">
        <v>22</v>
      </c>
      <c r="H113" s="4">
        <f t="shared" si="4"/>
        <v>0</v>
      </c>
      <c r="I113" s="4" t="s">
        <v>439</v>
      </c>
      <c r="J113" s="4"/>
      <c r="K113" s="4" t="s">
        <v>56</v>
      </c>
      <c r="L113" s="4"/>
      <c r="M113" s="4"/>
      <c r="N113" s="2">
        <v>45272</v>
      </c>
      <c r="O113" s="2">
        <v>45271</v>
      </c>
      <c r="P113" s="3">
        <v>0.70833333333333337</v>
      </c>
      <c r="Q113" s="6" t="s">
        <v>195</v>
      </c>
      <c r="R113" s="5" t="s">
        <v>25</v>
      </c>
      <c r="S113" s="4" t="s">
        <v>26</v>
      </c>
      <c r="T113" s="4" t="s">
        <v>27</v>
      </c>
      <c r="U113" s="85">
        <f t="shared" si="8"/>
        <v>38364.519999999997</v>
      </c>
      <c r="V113" s="86"/>
      <c r="W113" s="87">
        <f t="shared" si="5"/>
        <v>45271.375</v>
      </c>
      <c r="X113" s="87">
        <f t="shared" si="6"/>
        <v>45271.708333333336</v>
      </c>
      <c r="Y113" s="88">
        <f t="shared" si="7"/>
        <v>8.0000000000582077</v>
      </c>
    </row>
    <row r="114" spans="1:25" x14ac:dyDescent="0.3">
      <c r="A114" s="2">
        <v>45272</v>
      </c>
      <c r="B114" s="3">
        <v>0.33333333333333331</v>
      </c>
      <c r="C114" s="4">
        <v>251058</v>
      </c>
      <c r="D114" s="5" t="s">
        <v>19</v>
      </c>
      <c r="E114" s="4" t="s">
        <v>20</v>
      </c>
      <c r="F114" s="4" t="s">
        <v>21</v>
      </c>
      <c r="G114" s="4" t="s">
        <v>22</v>
      </c>
      <c r="H114" s="4">
        <f t="shared" si="4"/>
        <v>0</v>
      </c>
      <c r="I114" s="4" t="s">
        <v>439</v>
      </c>
      <c r="J114" s="4"/>
      <c r="K114" s="4" t="s">
        <v>56</v>
      </c>
      <c r="L114" s="4" t="s">
        <v>38</v>
      </c>
      <c r="M114" s="4"/>
      <c r="N114" s="2"/>
      <c r="O114" s="2">
        <v>45272</v>
      </c>
      <c r="P114" s="3">
        <v>0.47916666666666669</v>
      </c>
      <c r="Q114" s="6" t="s">
        <v>198</v>
      </c>
      <c r="R114" s="5" t="s">
        <v>25</v>
      </c>
      <c r="S114" s="4" t="s">
        <v>26</v>
      </c>
      <c r="T114" s="4" t="s">
        <v>27</v>
      </c>
      <c r="U114" s="85">
        <f t="shared" si="8"/>
        <v>38376.519999999997</v>
      </c>
      <c r="V114" s="86"/>
      <c r="W114" s="87">
        <f t="shared" si="5"/>
        <v>45272.333333333336</v>
      </c>
      <c r="X114" s="87">
        <f t="shared" si="6"/>
        <v>45272.479166666664</v>
      </c>
      <c r="Y114" s="88">
        <f t="shared" si="7"/>
        <v>3.4999999998835847</v>
      </c>
    </row>
    <row r="115" spans="1:25" x14ac:dyDescent="0.3">
      <c r="A115" s="2">
        <v>45273</v>
      </c>
      <c r="B115" s="3">
        <v>0.54166666666666663</v>
      </c>
      <c r="C115" s="4">
        <v>251058</v>
      </c>
      <c r="D115" s="5" t="s">
        <v>19</v>
      </c>
      <c r="E115" s="4" t="s">
        <v>20</v>
      </c>
      <c r="F115" s="4" t="s">
        <v>21</v>
      </c>
      <c r="G115" s="4" t="s">
        <v>22</v>
      </c>
      <c r="H115" s="4">
        <f t="shared" si="4"/>
        <v>0</v>
      </c>
      <c r="I115" s="4" t="s">
        <v>442</v>
      </c>
      <c r="J115" s="4"/>
      <c r="K115" s="4" t="s">
        <v>56</v>
      </c>
      <c r="L115" s="4"/>
      <c r="M115" s="4"/>
      <c r="N115" s="2">
        <v>45275</v>
      </c>
      <c r="O115" s="2">
        <v>45273</v>
      </c>
      <c r="P115" s="3">
        <v>0.66666666666666663</v>
      </c>
      <c r="Q115" s="6" t="s">
        <v>201</v>
      </c>
      <c r="R115" s="5" t="s">
        <v>25</v>
      </c>
      <c r="S115" s="4" t="s">
        <v>26</v>
      </c>
      <c r="T115" s="4" t="s">
        <v>27</v>
      </c>
      <c r="U115" s="85">
        <f t="shared" si="8"/>
        <v>38388.519999999997</v>
      </c>
      <c r="V115" s="86"/>
      <c r="W115" s="87">
        <f t="shared" si="5"/>
        <v>45273.541666666664</v>
      </c>
      <c r="X115" s="87">
        <f t="shared" si="6"/>
        <v>45273.666666666664</v>
      </c>
      <c r="Y115" s="88">
        <f t="shared" si="7"/>
        <v>3</v>
      </c>
    </row>
    <row r="116" spans="1:25" x14ac:dyDescent="0.3">
      <c r="A116" s="2">
        <v>45279</v>
      </c>
      <c r="B116" s="3">
        <v>0.66666666666666663</v>
      </c>
      <c r="C116" s="4">
        <v>251058</v>
      </c>
      <c r="D116" s="5" t="s">
        <v>19</v>
      </c>
      <c r="E116" s="4" t="s">
        <v>20</v>
      </c>
      <c r="F116" s="4" t="s">
        <v>21</v>
      </c>
      <c r="G116" s="4" t="s">
        <v>128</v>
      </c>
      <c r="H116" s="4">
        <f t="shared" si="4"/>
        <v>0</v>
      </c>
      <c r="I116" s="4"/>
      <c r="J116" s="4"/>
      <c r="K116" s="4" t="s">
        <v>54</v>
      </c>
      <c r="L116" s="4"/>
      <c r="M116" s="4"/>
      <c r="N116" s="2"/>
      <c r="O116" s="2">
        <v>45279</v>
      </c>
      <c r="P116" s="3">
        <v>0.70833333333333337</v>
      </c>
      <c r="Q116" s="6" t="s">
        <v>205</v>
      </c>
      <c r="R116" s="5" t="s">
        <v>25</v>
      </c>
      <c r="S116" s="4" t="s">
        <v>26</v>
      </c>
      <c r="T116" s="4" t="s">
        <v>27</v>
      </c>
      <c r="U116" s="85">
        <f t="shared" si="8"/>
        <v>38460.519999999997</v>
      </c>
      <c r="V116" s="86"/>
      <c r="W116" s="87">
        <f t="shared" si="5"/>
        <v>45279.666666666664</v>
      </c>
      <c r="X116" s="87">
        <f t="shared" si="6"/>
        <v>45279.708333333336</v>
      </c>
      <c r="Y116" s="88">
        <f t="shared" si="7"/>
        <v>1.0000000001164153</v>
      </c>
    </row>
    <row r="117" spans="1:25" x14ac:dyDescent="0.3">
      <c r="A117" s="2">
        <v>45303</v>
      </c>
      <c r="B117" s="3">
        <v>0.25</v>
      </c>
      <c r="C117" s="4">
        <v>251058</v>
      </c>
      <c r="D117" s="5" t="s">
        <v>19</v>
      </c>
      <c r="E117" s="4" t="s">
        <v>20</v>
      </c>
      <c r="F117" s="4" t="s">
        <v>21</v>
      </c>
      <c r="G117" s="4" t="s">
        <v>34</v>
      </c>
      <c r="H117" s="4">
        <f t="shared" si="4"/>
        <v>59</v>
      </c>
      <c r="I117" s="4" t="s">
        <v>459</v>
      </c>
      <c r="J117" s="4"/>
      <c r="K117" s="4" t="s">
        <v>42</v>
      </c>
      <c r="L117" s="4" t="s">
        <v>241</v>
      </c>
      <c r="M117" s="4"/>
      <c r="N117" s="2">
        <v>45366</v>
      </c>
      <c r="O117" s="2">
        <v>45362</v>
      </c>
      <c r="P117" s="3">
        <v>0.75</v>
      </c>
      <c r="Q117" s="9" t="s">
        <v>242</v>
      </c>
      <c r="R117" s="5" t="s">
        <v>25</v>
      </c>
      <c r="S117" s="4" t="s">
        <v>26</v>
      </c>
      <c r="T117" s="4" t="s">
        <v>27</v>
      </c>
      <c r="U117" s="85">
        <f t="shared" si="8"/>
        <v>38748.519999999997</v>
      </c>
      <c r="V117" s="86"/>
      <c r="W117" s="87">
        <f t="shared" si="5"/>
        <v>45303.25</v>
      </c>
      <c r="X117" s="87">
        <f t="shared" si="6"/>
        <v>45362.75</v>
      </c>
      <c r="Y117" s="88">
        <f t="shared" si="7"/>
        <v>1428</v>
      </c>
    </row>
    <row r="118" spans="1:25" x14ac:dyDescent="0.3">
      <c r="A118" s="2">
        <v>45364</v>
      </c>
      <c r="B118" s="3">
        <v>0.39583333333333331</v>
      </c>
      <c r="C118" s="4">
        <v>251058</v>
      </c>
      <c r="D118" s="5" t="s">
        <v>19</v>
      </c>
      <c r="E118" s="4" t="s">
        <v>20</v>
      </c>
      <c r="F118" s="4" t="s">
        <v>21</v>
      </c>
      <c r="G118" s="4" t="s">
        <v>66</v>
      </c>
      <c r="H118" s="4">
        <f t="shared" si="4"/>
        <v>0</v>
      </c>
      <c r="I118" s="4" t="s">
        <v>452</v>
      </c>
      <c r="J118" s="4"/>
      <c r="K118" s="4" t="s">
        <v>252</v>
      </c>
      <c r="L118" s="4"/>
      <c r="M118" s="4"/>
      <c r="N118" s="2">
        <v>45364</v>
      </c>
      <c r="O118" s="2">
        <v>45364</v>
      </c>
      <c r="P118" s="3">
        <v>0.4375</v>
      </c>
      <c r="Q118" s="9" t="s">
        <v>274</v>
      </c>
      <c r="R118" s="5" t="s">
        <v>25</v>
      </c>
      <c r="S118" s="4" t="s">
        <v>26</v>
      </c>
      <c r="T118" s="4" t="s">
        <v>27</v>
      </c>
      <c r="U118" s="85">
        <f t="shared" si="8"/>
        <v>39480.519999999997</v>
      </c>
      <c r="V118" s="86"/>
      <c r="W118" s="87">
        <f t="shared" si="5"/>
        <v>45364.395833333336</v>
      </c>
      <c r="X118" s="87">
        <f t="shared" si="6"/>
        <v>45364.4375</v>
      </c>
      <c r="Y118" s="88">
        <f t="shared" si="7"/>
        <v>0.99999999994179234</v>
      </c>
    </row>
    <row r="119" spans="1:25" ht="55.2" x14ac:dyDescent="0.3">
      <c r="A119" s="2">
        <v>45391</v>
      </c>
      <c r="B119" s="3">
        <v>0.72916666666666663</v>
      </c>
      <c r="C119" s="4">
        <v>251058</v>
      </c>
      <c r="D119" s="5" t="s">
        <v>19</v>
      </c>
      <c r="E119" s="4" t="s">
        <v>20</v>
      </c>
      <c r="F119" s="4" t="s">
        <v>21</v>
      </c>
      <c r="G119" s="4" t="s">
        <v>34</v>
      </c>
      <c r="H119" s="4">
        <f t="shared" si="4"/>
        <v>1</v>
      </c>
      <c r="I119" s="4" t="s">
        <v>455</v>
      </c>
      <c r="J119" s="4"/>
      <c r="K119" s="4" t="s">
        <v>153</v>
      </c>
      <c r="L119" s="4" t="s">
        <v>281</v>
      </c>
      <c r="M119" s="4"/>
      <c r="N119" s="2">
        <v>45393</v>
      </c>
      <c r="O119" s="2">
        <v>45392</v>
      </c>
      <c r="P119" s="3">
        <v>0.8125</v>
      </c>
      <c r="Q119" s="6" t="s">
        <v>282</v>
      </c>
      <c r="R119" s="5" t="s">
        <v>25</v>
      </c>
      <c r="S119" s="4" t="s">
        <v>26</v>
      </c>
      <c r="T119" s="4" t="s">
        <v>27</v>
      </c>
      <c r="U119" s="85">
        <f t="shared" si="8"/>
        <v>39804.519999999997</v>
      </c>
      <c r="V119" s="86"/>
      <c r="W119" s="87">
        <f t="shared" si="5"/>
        <v>45391.729166666664</v>
      </c>
      <c r="X119" s="87">
        <f t="shared" si="6"/>
        <v>45392.8125</v>
      </c>
      <c r="Y119" s="88">
        <f t="shared" si="7"/>
        <v>26.000000000058208</v>
      </c>
    </row>
    <row r="120" spans="1:25" x14ac:dyDescent="0.3">
      <c r="A120" s="2">
        <v>45467</v>
      </c>
      <c r="B120" s="3">
        <v>0.68055555555555547</v>
      </c>
      <c r="C120" s="4">
        <v>251058</v>
      </c>
      <c r="D120" s="5" t="s">
        <v>19</v>
      </c>
      <c r="E120" s="4" t="s">
        <v>20</v>
      </c>
      <c r="F120" s="4" t="s">
        <v>33</v>
      </c>
      <c r="G120" s="4" t="s">
        <v>22</v>
      </c>
      <c r="H120" s="4">
        <f t="shared" si="4"/>
        <v>13</v>
      </c>
      <c r="I120" s="4" t="s">
        <v>438</v>
      </c>
      <c r="J120" s="4"/>
      <c r="K120" s="4" t="s">
        <v>278</v>
      </c>
      <c r="L120" s="4" t="s">
        <v>153</v>
      </c>
      <c r="M120" s="4" t="s">
        <v>300</v>
      </c>
      <c r="N120" s="2">
        <v>45478</v>
      </c>
      <c r="O120" s="2">
        <v>45480</v>
      </c>
      <c r="P120" s="3">
        <v>0.52083333333333337</v>
      </c>
      <c r="Q120" s="9" t="s">
        <v>302</v>
      </c>
      <c r="R120" s="5" t="s">
        <v>25</v>
      </c>
      <c r="S120" s="4" t="s">
        <v>26</v>
      </c>
      <c r="T120" s="4" t="s">
        <v>27</v>
      </c>
      <c r="U120" s="85">
        <f>VLOOKUP(A120,'1058'!$A$2:$V$138,22,FALSE)</f>
        <v>40716.519999999997</v>
      </c>
      <c r="V120" s="86"/>
      <c r="W120" s="87">
        <f t="shared" si="5"/>
        <v>45467.680555555555</v>
      </c>
      <c r="X120" s="87">
        <f t="shared" si="6"/>
        <v>45480.520833333336</v>
      </c>
      <c r="Y120" s="88">
        <f t="shared" si="7"/>
        <v>308.16666666674428</v>
      </c>
    </row>
    <row r="121" spans="1:25" x14ac:dyDescent="0.3">
      <c r="A121" s="2">
        <v>45488</v>
      </c>
      <c r="B121" s="3">
        <v>0.70833333333333337</v>
      </c>
      <c r="C121" s="4">
        <v>251058</v>
      </c>
      <c r="D121" s="5" t="s">
        <v>19</v>
      </c>
      <c r="E121" s="4" t="s">
        <v>20</v>
      </c>
      <c r="F121" s="4" t="s">
        <v>21</v>
      </c>
      <c r="G121" s="4" t="s">
        <v>22</v>
      </c>
      <c r="H121" s="4">
        <f t="shared" si="4"/>
        <v>2</v>
      </c>
      <c r="I121" s="4" t="s">
        <v>442</v>
      </c>
      <c r="J121" s="4"/>
      <c r="K121" s="4" t="s">
        <v>54</v>
      </c>
      <c r="L121" s="4" t="s">
        <v>287</v>
      </c>
      <c r="M121" s="4"/>
      <c r="N121" s="2">
        <v>45490</v>
      </c>
      <c r="O121" s="2">
        <v>45490</v>
      </c>
      <c r="P121" s="3">
        <v>0.71458333333333324</v>
      </c>
      <c r="Q121" s="9" t="s">
        <v>312</v>
      </c>
      <c r="R121" s="5" t="s">
        <v>25</v>
      </c>
      <c r="S121" s="4" t="s">
        <v>26</v>
      </c>
      <c r="T121" s="4" t="s">
        <v>27</v>
      </c>
      <c r="U121" s="85">
        <f>VLOOKUP(A121,'1058'!$A$2:$V$138,22,FALSE)</f>
        <v>40935.57</v>
      </c>
      <c r="V121" s="86"/>
      <c r="W121" s="87">
        <f t="shared" si="5"/>
        <v>45488.708333333336</v>
      </c>
      <c r="X121" s="87">
        <f t="shared" si="6"/>
        <v>45490.714583333334</v>
      </c>
      <c r="Y121" s="88">
        <f t="shared" si="7"/>
        <v>48.149999999965075</v>
      </c>
    </row>
    <row r="122" spans="1:25" ht="27.6" x14ac:dyDescent="0.3">
      <c r="A122" s="2">
        <v>45494</v>
      </c>
      <c r="B122" s="3">
        <v>0.47916666666666669</v>
      </c>
      <c r="C122" s="4">
        <v>251058</v>
      </c>
      <c r="D122" s="5" t="s">
        <v>19</v>
      </c>
      <c r="E122" s="4" t="s">
        <v>20</v>
      </c>
      <c r="F122" s="4" t="s">
        <v>21</v>
      </c>
      <c r="G122" s="4" t="s">
        <v>22</v>
      </c>
      <c r="H122" s="4">
        <f t="shared" si="4"/>
        <v>4</v>
      </c>
      <c r="I122" s="4" t="s">
        <v>442</v>
      </c>
      <c r="J122" s="4"/>
      <c r="K122" s="4" t="s">
        <v>153</v>
      </c>
      <c r="L122" s="4" t="s">
        <v>287</v>
      </c>
      <c r="M122" s="4" t="s">
        <v>313</v>
      </c>
      <c r="N122" s="2">
        <v>45496</v>
      </c>
      <c r="O122" s="2">
        <v>45498</v>
      </c>
      <c r="P122" s="3">
        <v>0.69444444444444453</v>
      </c>
      <c r="Q122" s="6" t="s">
        <v>315</v>
      </c>
      <c r="R122" s="5" t="s">
        <v>25</v>
      </c>
      <c r="S122" s="4" t="s">
        <v>26</v>
      </c>
      <c r="T122" s="4" t="s">
        <v>27</v>
      </c>
      <c r="U122" s="85">
        <f>VLOOKUP(A122,'1058'!$A$2:$V$138,22,FALSE)</f>
        <v>41034.339999999997</v>
      </c>
      <c r="V122" s="86"/>
      <c r="W122" s="87">
        <f t="shared" si="5"/>
        <v>45494.479166666664</v>
      </c>
      <c r="X122" s="87">
        <f t="shared" si="6"/>
        <v>45498.694444444445</v>
      </c>
      <c r="Y122" s="88">
        <f t="shared" si="7"/>
        <v>101.16666666674428</v>
      </c>
    </row>
    <row r="123" spans="1:25" x14ac:dyDescent="0.3">
      <c r="A123" s="2">
        <v>45510</v>
      </c>
      <c r="B123" s="3">
        <v>0.29166666666666669</v>
      </c>
      <c r="C123" s="4">
        <v>251058</v>
      </c>
      <c r="D123" s="5" t="s">
        <v>19</v>
      </c>
      <c r="E123" s="4" t="s">
        <v>32</v>
      </c>
      <c r="F123" s="4" t="s">
        <v>47</v>
      </c>
      <c r="G123" s="4" t="s">
        <v>129</v>
      </c>
      <c r="H123" s="4">
        <f t="shared" si="4"/>
        <v>2</v>
      </c>
      <c r="I123" s="4" t="s">
        <v>239</v>
      </c>
      <c r="J123" s="4"/>
      <c r="K123" s="4" t="s">
        <v>278</v>
      </c>
      <c r="L123" s="4" t="s">
        <v>313</v>
      </c>
      <c r="M123" s="4"/>
      <c r="N123" s="2">
        <v>45511</v>
      </c>
      <c r="O123" s="2">
        <v>45512</v>
      </c>
      <c r="P123" s="3">
        <v>0.625</v>
      </c>
      <c r="Q123" s="9" t="s">
        <v>321</v>
      </c>
      <c r="R123" s="5" t="s">
        <v>25</v>
      </c>
      <c r="S123" s="4" t="s">
        <v>26</v>
      </c>
      <c r="T123" s="4" t="s">
        <v>27</v>
      </c>
      <c r="U123" s="85">
        <f>VLOOKUP(A123,'1058'!$A$2:$V$138,22,FALSE)</f>
        <v>41225.74</v>
      </c>
      <c r="V123" s="86"/>
      <c r="W123" s="87">
        <f t="shared" si="5"/>
        <v>45510.291666666664</v>
      </c>
      <c r="X123" s="87">
        <f t="shared" si="6"/>
        <v>45512.625</v>
      </c>
      <c r="Y123" s="88">
        <f t="shared" si="7"/>
        <v>56.000000000058208</v>
      </c>
    </row>
    <row r="124" spans="1:25" x14ac:dyDescent="0.3">
      <c r="A124" s="2">
        <v>45068</v>
      </c>
      <c r="B124" s="3">
        <v>0.33333333333333331</v>
      </c>
      <c r="C124" s="4">
        <v>251060</v>
      </c>
      <c r="D124" s="5" t="s">
        <v>19</v>
      </c>
      <c r="E124" s="4" t="s">
        <v>20</v>
      </c>
      <c r="F124" s="4" t="s">
        <v>21</v>
      </c>
      <c r="G124" s="4" t="s">
        <v>34</v>
      </c>
      <c r="H124" s="4">
        <f t="shared" si="4"/>
        <v>13</v>
      </c>
      <c r="I124" s="4" t="s">
        <v>455</v>
      </c>
      <c r="J124" s="4"/>
      <c r="K124" s="8" t="s">
        <v>38</v>
      </c>
      <c r="L124" s="8"/>
      <c r="M124" s="4"/>
      <c r="N124" s="2">
        <v>45084</v>
      </c>
      <c r="O124" s="2">
        <v>45081</v>
      </c>
      <c r="P124" s="3">
        <v>0.66666666666666663</v>
      </c>
      <c r="Q124" s="6" t="s">
        <v>40</v>
      </c>
      <c r="R124" s="5" t="s">
        <v>25</v>
      </c>
      <c r="S124" s="4" t="s">
        <v>26</v>
      </c>
      <c r="T124" s="4" t="s">
        <v>27</v>
      </c>
      <c r="U124" s="85">
        <f>VLOOKUP(A124,'1060'!$A$2:$V$400,22,FALSE)</f>
        <v>38969.97</v>
      </c>
      <c r="V124" s="86"/>
      <c r="W124" s="87">
        <f t="shared" si="5"/>
        <v>45068.333333333336</v>
      </c>
      <c r="X124" s="87">
        <f t="shared" si="6"/>
        <v>45081.666666666664</v>
      </c>
      <c r="Y124" s="88">
        <f t="shared" si="7"/>
        <v>319.99999999988358</v>
      </c>
    </row>
    <row r="125" spans="1:25" x14ac:dyDescent="0.3">
      <c r="A125" s="2">
        <v>45087</v>
      </c>
      <c r="B125" s="3">
        <v>0.29166666666666669</v>
      </c>
      <c r="C125" s="4">
        <v>251060</v>
      </c>
      <c r="D125" s="5" t="s">
        <v>19</v>
      </c>
      <c r="E125" s="4" t="s">
        <v>20</v>
      </c>
      <c r="F125" s="4" t="s">
        <v>21</v>
      </c>
      <c r="G125" s="4" t="s">
        <v>34</v>
      </c>
      <c r="H125" s="4">
        <f t="shared" si="4"/>
        <v>10</v>
      </c>
      <c r="I125" s="4" t="s">
        <v>459</v>
      </c>
      <c r="J125" s="4"/>
      <c r="K125" s="7" t="s">
        <v>45</v>
      </c>
      <c r="L125" s="7"/>
      <c r="M125" s="4"/>
      <c r="N125" s="2">
        <v>45097</v>
      </c>
      <c r="O125" s="2">
        <v>45097</v>
      </c>
      <c r="P125" s="3">
        <v>0.58333333333333337</v>
      </c>
      <c r="Q125" s="6" t="s">
        <v>46</v>
      </c>
      <c r="R125" s="5" t="s">
        <v>25</v>
      </c>
      <c r="S125" s="4" t="s">
        <v>26</v>
      </c>
      <c r="T125" s="4" t="s">
        <v>27</v>
      </c>
      <c r="U125" s="85">
        <f>VLOOKUP(A125,'1060'!$A$2:$V$400,22,FALSE)</f>
        <v>39056.15</v>
      </c>
      <c r="V125" s="86"/>
      <c r="W125" s="87">
        <f t="shared" si="5"/>
        <v>45087.291666666664</v>
      </c>
      <c r="X125" s="87">
        <f t="shared" si="6"/>
        <v>45097.583333333336</v>
      </c>
      <c r="Y125" s="88">
        <f t="shared" si="7"/>
        <v>247.00000000011642</v>
      </c>
    </row>
    <row r="126" spans="1:25" x14ac:dyDescent="0.3">
      <c r="A126" s="2">
        <v>45163</v>
      </c>
      <c r="B126" s="3">
        <v>0.45833333333333331</v>
      </c>
      <c r="C126" s="4">
        <v>251060</v>
      </c>
      <c r="D126" s="5" t="s">
        <v>19</v>
      </c>
      <c r="E126" s="4" t="s">
        <v>20</v>
      </c>
      <c r="F126" s="4" t="s">
        <v>21</v>
      </c>
      <c r="G126" s="4" t="s">
        <v>86</v>
      </c>
      <c r="H126" s="4">
        <f t="shared" si="4"/>
        <v>0</v>
      </c>
      <c r="I126" s="4"/>
      <c r="J126" s="4"/>
      <c r="K126" s="4" t="s">
        <v>71</v>
      </c>
      <c r="L126" s="4"/>
      <c r="M126" s="4"/>
      <c r="N126" s="2"/>
      <c r="O126" s="2">
        <v>45163</v>
      </c>
      <c r="P126" s="3">
        <v>0.5</v>
      </c>
      <c r="Q126" s="6" t="s">
        <v>87</v>
      </c>
      <c r="R126" s="5" t="s">
        <v>25</v>
      </c>
      <c r="S126" s="4" t="s">
        <v>26</v>
      </c>
      <c r="T126" s="4" t="s">
        <v>51</v>
      </c>
      <c r="U126" s="85">
        <f>VLOOKUP(A126,'1060'!$A$2:$V$400,22,FALSE)</f>
        <v>39868.92</v>
      </c>
      <c r="V126" s="86"/>
      <c r="W126" s="87">
        <f t="shared" si="5"/>
        <v>45163.458333333336</v>
      </c>
      <c r="X126" s="87">
        <f t="shared" si="6"/>
        <v>45163.5</v>
      </c>
      <c r="Y126" s="88">
        <f t="shared" si="7"/>
        <v>0.99999999994179234</v>
      </c>
    </row>
    <row r="127" spans="1:25" ht="27.6" x14ac:dyDescent="0.3">
      <c r="A127" s="2">
        <v>45168</v>
      </c>
      <c r="B127" s="3">
        <v>0.33333333333333331</v>
      </c>
      <c r="C127" s="4">
        <v>251060</v>
      </c>
      <c r="D127" s="5" t="s">
        <v>19</v>
      </c>
      <c r="E127" s="4" t="s">
        <v>20</v>
      </c>
      <c r="F127" s="4" t="s">
        <v>21</v>
      </c>
      <c r="G127" s="4" t="s">
        <v>66</v>
      </c>
      <c r="H127" s="4">
        <f t="shared" si="4"/>
        <v>0</v>
      </c>
      <c r="I127" s="4" t="s">
        <v>449</v>
      </c>
      <c r="J127" s="4" t="s">
        <v>90</v>
      </c>
      <c r="K127" s="4" t="s">
        <v>71</v>
      </c>
      <c r="L127" s="4" t="s">
        <v>35</v>
      </c>
      <c r="M127" s="4"/>
      <c r="N127" s="2"/>
      <c r="O127" s="2">
        <v>45168</v>
      </c>
      <c r="P127" s="3">
        <v>0.625</v>
      </c>
      <c r="Q127" s="6" t="s">
        <v>91</v>
      </c>
      <c r="R127" s="5" t="s">
        <v>25</v>
      </c>
      <c r="S127" s="4" t="s">
        <v>26</v>
      </c>
      <c r="T127" s="4" t="s">
        <v>51</v>
      </c>
      <c r="U127" s="85">
        <f>VLOOKUP(A127,'1060'!$A$2:$V$400,22,FALSE)</f>
        <v>39929.050000000003</v>
      </c>
      <c r="V127" s="86"/>
      <c r="W127" s="87">
        <f t="shared" si="5"/>
        <v>45168.333333333336</v>
      </c>
      <c r="X127" s="87">
        <f t="shared" si="6"/>
        <v>45168.625</v>
      </c>
      <c r="Y127" s="88">
        <f t="shared" si="7"/>
        <v>6.9999999999417923</v>
      </c>
    </row>
    <row r="128" spans="1:25" x14ac:dyDescent="0.3">
      <c r="A128" s="2">
        <v>45184</v>
      </c>
      <c r="B128" s="3">
        <v>0.41666666666666669</v>
      </c>
      <c r="C128" s="4">
        <v>251060</v>
      </c>
      <c r="D128" s="5" t="s">
        <v>19</v>
      </c>
      <c r="E128" s="4" t="s">
        <v>32</v>
      </c>
      <c r="F128" s="4" t="s">
        <v>47</v>
      </c>
      <c r="G128" s="4" t="s">
        <v>66</v>
      </c>
      <c r="H128" s="4">
        <f t="shared" si="4"/>
        <v>0</v>
      </c>
      <c r="I128" s="4" t="s">
        <v>32</v>
      </c>
      <c r="J128" s="4" t="s">
        <v>61</v>
      </c>
      <c r="K128" s="4" t="s">
        <v>56</v>
      </c>
      <c r="L128" s="4"/>
      <c r="M128" s="4"/>
      <c r="N128" s="2"/>
      <c r="O128" s="2">
        <v>45184</v>
      </c>
      <c r="P128" s="3">
        <v>0.66666666666666663</v>
      </c>
      <c r="Q128" s="6" t="s">
        <v>108</v>
      </c>
      <c r="R128" s="5" t="s">
        <v>25</v>
      </c>
      <c r="S128" s="4" t="s">
        <v>26</v>
      </c>
      <c r="T128" s="4" t="s">
        <v>51</v>
      </c>
      <c r="U128" s="85">
        <f>VLOOKUP(A128,'1060'!$A$2:$V$400,22,FALSE)</f>
        <v>40121.29</v>
      </c>
      <c r="V128" s="86"/>
      <c r="W128" s="87">
        <f t="shared" si="5"/>
        <v>45184.416666666664</v>
      </c>
      <c r="X128" s="87">
        <f t="shared" si="6"/>
        <v>45184.666666666664</v>
      </c>
      <c r="Y128" s="88">
        <f t="shared" si="7"/>
        <v>6</v>
      </c>
    </row>
    <row r="129" spans="1:25" x14ac:dyDescent="0.3">
      <c r="A129" s="2">
        <v>45217</v>
      </c>
      <c r="B129" s="3">
        <v>0.75</v>
      </c>
      <c r="C129" s="4">
        <v>251060</v>
      </c>
      <c r="D129" s="5" t="s">
        <v>19</v>
      </c>
      <c r="E129" s="4" t="s">
        <v>20</v>
      </c>
      <c r="F129" s="4" t="s">
        <v>21</v>
      </c>
      <c r="G129" s="4" t="s">
        <v>49</v>
      </c>
      <c r="H129" s="4">
        <f t="shared" si="4"/>
        <v>0</v>
      </c>
      <c r="I129" s="4" t="s">
        <v>469</v>
      </c>
      <c r="J129" s="4"/>
      <c r="K129" s="4" t="s">
        <v>52</v>
      </c>
      <c r="L129" s="4"/>
      <c r="M129" s="4"/>
      <c r="N129" s="2"/>
      <c r="O129" s="2">
        <v>45217</v>
      </c>
      <c r="P129" s="3">
        <v>0.83333333333333337</v>
      </c>
      <c r="Q129" s="6" t="s">
        <v>137</v>
      </c>
      <c r="R129" s="5" t="s">
        <v>25</v>
      </c>
      <c r="S129" s="4" t="s">
        <v>26</v>
      </c>
      <c r="T129" s="4" t="s">
        <v>51</v>
      </c>
      <c r="U129" s="85">
        <f>VLOOKUP(A129,'1060'!$A$2:$V$400,22,FALSE)</f>
        <v>40492.65</v>
      </c>
      <c r="V129" s="86"/>
      <c r="W129" s="87">
        <f t="shared" si="5"/>
        <v>45217.75</v>
      </c>
      <c r="X129" s="87">
        <f t="shared" si="6"/>
        <v>45217.833333333336</v>
      </c>
      <c r="Y129" s="88">
        <f t="shared" si="7"/>
        <v>2.0000000000582077</v>
      </c>
    </row>
    <row r="130" spans="1:25" ht="27.6" x14ac:dyDescent="0.3">
      <c r="A130" s="2">
        <v>45281</v>
      </c>
      <c r="B130" s="3">
        <v>0.41666666666666669</v>
      </c>
      <c r="C130" s="4">
        <v>251060</v>
      </c>
      <c r="D130" s="5" t="s">
        <v>19</v>
      </c>
      <c r="E130" s="4" t="s">
        <v>32</v>
      </c>
      <c r="F130" s="4" t="s">
        <v>33</v>
      </c>
      <c r="G130" s="4" t="s">
        <v>61</v>
      </c>
      <c r="H130" s="4">
        <f t="shared" ref="H130:H193" si="9">O130-A130</f>
        <v>0</v>
      </c>
      <c r="I130" s="4" t="s">
        <v>48</v>
      </c>
      <c r="J130" s="4"/>
      <c r="K130" s="4" t="s">
        <v>38</v>
      </c>
      <c r="L130" s="4" t="s">
        <v>202</v>
      </c>
      <c r="M130" s="4"/>
      <c r="N130" s="2">
        <v>45282</v>
      </c>
      <c r="O130" s="2">
        <v>45281</v>
      </c>
      <c r="P130" s="3">
        <v>0.75</v>
      </c>
      <c r="Q130" s="6" t="s">
        <v>210</v>
      </c>
      <c r="R130" s="5" t="s">
        <v>25</v>
      </c>
      <c r="S130" s="4" t="s">
        <v>26</v>
      </c>
      <c r="T130" s="4" t="s">
        <v>51</v>
      </c>
      <c r="U130" s="85">
        <f>VLOOKUP(A130,'1060'!$A$2:$V$400,22,FALSE)</f>
        <v>41086.160000000003</v>
      </c>
      <c r="V130" s="86"/>
      <c r="W130" s="87">
        <f t="shared" si="5"/>
        <v>45281.416666666664</v>
      </c>
      <c r="X130" s="87">
        <f t="shared" si="6"/>
        <v>45281.75</v>
      </c>
      <c r="Y130" s="88">
        <f t="shared" si="7"/>
        <v>8.0000000000582077</v>
      </c>
    </row>
    <row r="131" spans="1:25" x14ac:dyDescent="0.3">
      <c r="A131" s="2">
        <v>45293</v>
      </c>
      <c r="B131" s="3">
        <v>0.45833333333333331</v>
      </c>
      <c r="C131" s="4">
        <v>251060</v>
      </c>
      <c r="D131" s="5" t="s">
        <v>19</v>
      </c>
      <c r="E131" s="4" t="s">
        <v>20</v>
      </c>
      <c r="F131" s="4" t="s">
        <v>21</v>
      </c>
      <c r="G131" s="4" t="s">
        <v>49</v>
      </c>
      <c r="H131" s="4">
        <f t="shared" si="9"/>
        <v>0</v>
      </c>
      <c r="I131" s="4" t="s">
        <v>471</v>
      </c>
      <c r="J131" s="4"/>
      <c r="K131" s="4" t="s">
        <v>52</v>
      </c>
      <c r="L131" s="4"/>
      <c r="M131" s="4"/>
      <c r="N131" s="2"/>
      <c r="O131" s="2">
        <v>45293</v>
      </c>
      <c r="P131" s="3">
        <v>0.70833333333333337</v>
      </c>
      <c r="Q131" s="9" t="s">
        <v>223</v>
      </c>
      <c r="R131" s="5" t="s">
        <v>25</v>
      </c>
      <c r="S131" s="4" t="s">
        <v>26</v>
      </c>
      <c r="T131" s="4" t="s">
        <v>51</v>
      </c>
      <c r="U131" s="85">
        <f>VLOOKUP(A131,'1060'!$A$2:$V$400,22,FALSE)</f>
        <v>41197.18</v>
      </c>
      <c r="V131" s="86"/>
      <c r="W131" s="87">
        <f t="shared" si="5"/>
        <v>45293.458333333336</v>
      </c>
      <c r="X131" s="87">
        <f t="shared" si="6"/>
        <v>45293.708333333336</v>
      </c>
      <c r="Y131" s="88">
        <f t="shared" si="7"/>
        <v>6</v>
      </c>
    </row>
    <row r="132" spans="1:25" x14ac:dyDescent="0.3">
      <c r="A132" s="2">
        <v>45068</v>
      </c>
      <c r="B132" s="3">
        <v>0.33333333333333331</v>
      </c>
      <c r="C132" s="4">
        <v>251095</v>
      </c>
      <c r="D132" s="5" t="s">
        <v>19</v>
      </c>
      <c r="E132" s="4" t="s">
        <v>20</v>
      </c>
      <c r="F132" s="4" t="s">
        <v>21</v>
      </c>
      <c r="G132" s="4" t="s">
        <v>34</v>
      </c>
      <c r="H132" s="4">
        <f t="shared" si="9"/>
        <v>13</v>
      </c>
      <c r="I132" s="4" t="s">
        <v>455</v>
      </c>
      <c r="J132" s="4"/>
      <c r="K132" s="8" t="s">
        <v>38</v>
      </c>
      <c r="L132" s="8"/>
      <c r="M132" s="4"/>
      <c r="N132" s="2">
        <v>45082</v>
      </c>
      <c r="O132" s="2">
        <v>45081</v>
      </c>
      <c r="P132" s="3">
        <v>0.45833333333333331</v>
      </c>
      <c r="Q132" s="6" t="s">
        <v>40</v>
      </c>
      <c r="R132" s="5" t="s">
        <v>25</v>
      </c>
      <c r="S132" s="4" t="s">
        <v>26</v>
      </c>
      <c r="T132" s="4" t="s">
        <v>27</v>
      </c>
      <c r="U132" s="85">
        <f>VLOOKUP(A132,'1095'!$A$2:$V$501,22,FALSE)</f>
        <v>30249.59</v>
      </c>
      <c r="V132" s="86"/>
      <c r="W132" s="87">
        <f t="shared" ref="W132:W195" si="10">A132+B132</f>
        <v>45068.333333333336</v>
      </c>
      <c r="X132" s="87">
        <f t="shared" ref="X132:X195" si="11">O132+P132</f>
        <v>45081.458333333336</v>
      </c>
      <c r="Y132" s="88">
        <f t="shared" ref="Y132:Y195" si="12">(X132-W132)*24</f>
        <v>315</v>
      </c>
    </row>
    <row r="133" spans="1:25" x14ac:dyDescent="0.3">
      <c r="A133" s="2">
        <v>45126</v>
      </c>
      <c r="B133" s="3">
        <v>0.66666666666666663</v>
      </c>
      <c r="C133" s="4">
        <v>251095</v>
      </c>
      <c r="D133" s="5" t="s">
        <v>19</v>
      </c>
      <c r="E133" s="4" t="s">
        <v>20</v>
      </c>
      <c r="F133" s="4" t="s">
        <v>21</v>
      </c>
      <c r="G133" s="4" t="s">
        <v>66</v>
      </c>
      <c r="H133" s="4">
        <f t="shared" si="9"/>
        <v>0</v>
      </c>
      <c r="I133" s="4" t="s">
        <v>449</v>
      </c>
      <c r="J133" s="4"/>
      <c r="K133" s="8" t="s">
        <v>38</v>
      </c>
      <c r="L133" s="8"/>
      <c r="M133" s="4"/>
      <c r="N133" s="2"/>
      <c r="O133" s="2">
        <v>45126</v>
      </c>
      <c r="P133" s="3">
        <v>0.77083333333333337</v>
      </c>
      <c r="Q133" s="6" t="s">
        <v>67</v>
      </c>
      <c r="R133" s="5" t="s">
        <v>25</v>
      </c>
      <c r="S133" s="4" t="s">
        <v>26</v>
      </c>
      <c r="T133" s="4" t="s">
        <v>27</v>
      </c>
      <c r="U133" s="85">
        <f>VLOOKUP(A133,'1095'!$A$2:$V$501,22,FALSE)</f>
        <v>30934.22</v>
      </c>
      <c r="V133" s="86"/>
      <c r="W133" s="87">
        <f t="shared" si="10"/>
        <v>45126.666666666664</v>
      </c>
      <c r="X133" s="87">
        <f t="shared" si="11"/>
        <v>45126.770833333336</v>
      </c>
      <c r="Y133" s="88">
        <f t="shared" si="12"/>
        <v>2.5000000001164153</v>
      </c>
    </row>
    <row r="134" spans="1:25" x14ac:dyDescent="0.3">
      <c r="A134" s="2">
        <v>45128</v>
      </c>
      <c r="B134" s="3">
        <v>0.39583333333333331</v>
      </c>
      <c r="C134" s="4">
        <v>251095</v>
      </c>
      <c r="D134" s="5" t="s">
        <v>19</v>
      </c>
      <c r="E134" s="4" t="s">
        <v>20</v>
      </c>
      <c r="F134" s="4" t="s">
        <v>21</v>
      </c>
      <c r="G134" s="4" t="s">
        <v>68</v>
      </c>
      <c r="H134" s="4">
        <f t="shared" si="9"/>
        <v>0</v>
      </c>
      <c r="I134" s="4"/>
      <c r="J134" s="4"/>
      <c r="K134" s="8" t="s">
        <v>69</v>
      </c>
      <c r="L134" s="8"/>
      <c r="M134" s="4"/>
      <c r="N134" s="2">
        <v>45129</v>
      </c>
      <c r="O134" s="2">
        <v>45128</v>
      </c>
      <c r="P134" s="3">
        <v>0.45833333333333331</v>
      </c>
      <c r="Q134" s="6" t="s">
        <v>70</v>
      </c>
      <c r="R134" s="5" t="s">
        <v>25</v>
      </c>
      <c r="S134" s="4" t="s">
        <v>26</v>
      </c>
      <c r="T134" s="4" t="s">
        <v>27</v>
      </c>
      <c r="U134" s="85">
        <f>VLOOKUP(A134,'1095'!$A$2:$V$501,22,FALSE)</f>
        <v>30934.22</v>
      </c>
      <c r="V134" s="86"/>
      <c r="W134" s="87">
        <f t="shared" si="10"/>
        <v>45128.395833333336</v>
      </c>
      <c r="X134" s="87">
        <f t="shared" si="11"/>
        <v>45128.458333333336</v>
      </c>
      <c r="Y134" s="88">
        <f t="shared" si="12"/>
        <v>1.5</v>
      </c>
    </row>
    <row r="135" spans="1:25" x14ac:dyDescent="0.3">
      <c r="A135" s="2">
        <v>45147</v>
      </c>
      <c r="B135" s="3">
        <v>0.33333333333333331</v>
      </c>
      <c r="C135" s="4">
        <v>251095</v>
      </c>
      <c r="D135" s="5" t="s">
        <v>19</v>
      </c>
      <c r="E135" s="4" t="s">
        <v>20</v>
      </c>
      <c r="F135" s="4" t="s">
        <v>21</v>
      </c>
      <c r="G135" s="4" t="s">
        <v>50</v>
      </c>
      <c r="H135" s="4">
        <f t="shared" si="9"/>
        <v>0</v>
      </c>
      <c r="I135" s="4" t="s">
        <v>480</v>
      </c>
      <c r="J135" s="4"/>
      <c r="K135" s="4" t="s">
        <v>45</v>
      </c>
      <c r="L135" s="4"/>
      <c r="M135" s="4"/>
      <c r="N135" s="2"/>
      <c r="O135" s="2">
        <v>45147</v>
      </c>
      <c r="P135" s="3">
        <v>0.4375</v>
      </c>
      <c r="Q135" s="6" t="s">
        <v>78</v>
      </c>
      <c r="R135" s="5" t="s">
        <v>25</v>
      </c>
      <c r="S135" s="4" t="s">
        <v>26</v>
      </c>
      <c r="T135" s="4" t="s">
        <v>27</v>
      </c>
      <c r="U135" s="85">
        <f>VLOOKUP(A135,'1095'!$A$2:$V$501,22,FALSE)</f>
        <v>30947.79</v>
      </c>
      <c r="V135" s="86"/>
      <c r="W135" s="87">
        <f t="shared" si="10"/>
        <v>45147.333333333336</v>
      </c>
      <c r="X135" s="87">
        <f t="shared" si="11"/>
        <v>45147.4375</v>
      </c>
      <c r="Y135" s="88">
        <f t="shared" si="12"/>
        <v>2.4999999999417923</v>
      </c>
    </row>
    <row r="136" spans="1:25" x14ac:dyDescent="0.3">
      <c r="A136" s="2">
        <v>45164</v>
      </c>
      <c r="B136" s="3">
        <v>0.375</v>
      </c>
      <c r="C136" s="4">
        <v>251095</v>
      </c>
      <c r="D136" s="5" t="s">
        <v>19</v>
      </c>
      <c r="E136" s="4" t="s">
        <v>20</v>
      </c>
      <c r="F136" s="4" t="s">
        <v>21</v>
      </c>
      <c r="G136" s="4" t="s">
        <v>50</v>
      </c>
      <c r="H136" s="4">
        <f t="shared" si="9"/>
        <v>0</v>
      </c>
      <c r="I136" s="4" t="s">
        <v>483</v>
      </c>
      <c r="J136" s="4"/>
      <c r="K136" s="4" t="s">
        <v>71</v>
      </c>
      <c r="L136" s="4" t="s">
        <v>35</v>
      </c>
      <c r="M136" s="4"/>
      <c r="N136" s="2"/>
      <c r="O136" s="2">
        <v>45164</v>
      </c>
      <c r="P136" s="3">
        <v>0.52083333333333337</v>
      </c>
      <c r="Q136" s="6" t="s">
        <v>89</v>
      </c>
      <c r="R136" s="5" t="s">
        <v>25</v>
      </c>
      <c r="S136" s="4" t="s">
        <v>26</v>
      </c>
      <c r="T136" s="4" t="s">
        <v>27</v>
      </c>
      <c r="U136" s="85">
        <f>VLOOKUP(A136,'1095'!$A$2:$V$501,22,FALSE)</f>
        <v>31079.989999999998</v>
      </c>
      <c r="V136" s="86"/>
      <c r="W136" s="87">
        <f t="shared" si="10"/>
        <v>45164.375</v>
      </c>
      <c r="X136" s="87">
        <f t="shared" si="11"/>
        <v>45164.520833333336</v>
      </c>
      <c r="Y136" s="88">
        <f t="shared" si="12"/>
        <v>3.5000000000582077</v>
      </c>
    </row>
    <row r="137" spans="1:25" x14ac:dyDescent="0.3">
      <c r="A137" s="2">
        <v>45174</v>
      </c>
      <c r="B137" s="3">
        <v>0.45833333333333331</v>
      </c>
      <c r="C137" s="4">
        <v>251095</v>
      </c>
      <c r="D137" s="5" t="s">
        <v>19</v>
      </c>
      <c r="E137" s="4" t="s">
        <v>20</v>
      </c>
      <c r="F137" s="4" t="s">
        <v>21</v>
      </c>
      <c r="G137" s="4" t="s">
        <v>50</v>
      </c>
      <c r="H137" s="4">
        <f t="shared" si="9"/>
        <v>0</v>
      </c>
      <c r="I137" s="4" t="s">
        <v>483</v>
      </c>
      <c r="J137" s="4"/>
      <c r="K137" s="4" t="s">
        <v>56</v>
      </c>
      <c r="L137" s="4"/>
      <c r="M137" s="4"/>
      <c r="N137" s="2"/>
      <c r="O137" s="2">
        <v>45174</v>
      </c>
      <c r="P137" s="3">
        <v>0.58333333333333337</v>
      </c>
      <c r="Q137" s="6" t="s">
        <v>96</v>
      </c>
      <c r="R137" s="5" t="s">
        <v>25</v>
      </c>
      <c r="S137" s="4" t="s">
        <v>26</v>
      </c>
      <c r="T137" s="4" t="s">
        <v>27</v>
      </c>
      <c r="U137" s="85">
        <f>VLOOKUP(A137,'1095'!$A$2:$V$501,22,FALSE)</f>
        <v>31189</v>
      </c>
      <c r="V137" s="86"/>
      <c r="W137" s="87">
        <f t="shared" si="10"/>
        <v>45174.458333333336</v>
      </c>
      <c r="X137" s="87">
        <f t="shared" si="11"/>
        <v>45174.583333333336</v>
      </c>
      <c r="Y137" s="88">
        <f t="shared" si="12"/>
        <v>3</v>
      </c>
    </row>
    <row r="138" spans="1:25" x14ac:dyDescent="0.3">
      <c r="A138" s="2">
        <v>45175</v>
      </c>
      <c r="B138" s="3">
        <v>0.4375</v>
      </c>
      <c r="C138" s="4">
        <v>251095</v>
      </c>
      <c r="D138" s="5" t="s">
        <v>19</v>
      </c>
      <c r="E138" s="4" t="s">
        <v>20</v>
      </c>
      <c r="F138" s="4" t="s">
        <v>21</v>
      </c>
      <c r="G138" s="4" t="s">
        <v>66</v>
      </c>
      <c r="H138" s="4">
        <f t="shared" si="9"/>
        <v>0</v>
      </c>
      <c r="I138" s="4" t="s">
        <v>449</v>
      </c>
      <c r="J138" s="4"/>
      <c r="K138" s="4" t="s">
        <v>35</v>
      </c>
      <c r="L138" s="4" t="s">
        <v>97</v>
      </c>
      <c r="M138" s="4"/>
      <c r="N138" s="2"/>
      <c r="O138" s="2">
        <v>45175</v>
      </c>
      <c r="P138" s="3">
        <v>0.58333333333333337</v>
      </c>
      <c r="Q138" s="6" t="s">
        <v>98</v>
      </c>
      <c r="R138" s="5" t="s">
        <v>25</v>
      </c>
      <c r="S138" s="4" t="s">
        <v>26</v>
      </c>
      <c r="T138" s="4" t="s">
        <v>27</v>
      </c>
      <c r="U138" s="85">
        <f>VLOOKUP(A138,'1095'!$A$2:$V$501,22,FALSE)</f>
        <v>31198.42</v>
      </c>
      <c r="V138" s="86"/>
      <c r="W138" s="87">
        <f t="shared" si="10"/>
        <v>45175.4375</v>
      </c>
      <c r="X138" s="87">
        <f t="shared" si="11"/>
        <v>45175.583333333336</v>
      </c>
      <c r="Y138" s="88">
        <f t="shared" si="12"/>
        <v>3.5000000000582077</v>
      </c>
    </row>
    <row r="139" spans="1:25" x14ac:dyDescent="0.3">
      <c r="A139" s="2">
        <v>45176</v>
      </c>
      <c r="B139" s="3">
        <v>0.58333333333333337</v>
      </c>
      <c r="C139" s="4">
        <v>251095</v>
      </c>
      <c r="D139" s="5" t="s">
        <v>19</v>
      </c>
      <c r="E139" s="4" t="s">
        <v>20</v>
      </c>
      <c r="F139" s="4" t="s">
        <v>21</v>
      </c>
      <c r="G139" s="4" t="s">
        <v>66</v>
      </c>
      <c r="H139" s="4">
        <f t="shared" si="9"/>
        <v>0</v>
      </c>
      <c r="I139" s="4" t="s">
        <v>452</v>
      </c>
      <c r="J139" s="4"/>
      <c r="K139" s="4" t="s">
        <v>35</v>
      </c>
      <c r="L139" s="4" t="s">
        <v>97</v>
      </c>
      <c r="M139" s="4"/>
      <c r="N139" s="2">
        <v>45178</v>
      </c>
      <c r="O139" s="2">
        <v>45176</v>
      </c>
      <c r="P139" s="3">
        <v>0.79166666666666663</v>
      </c>
      <c r="Q139" s="6" t="s">
        <v>100</v>
      </c>
      <c r="R139" s="5" t="s">
        <v>25</v>
      </c>
      <c r="S139" s="4" t="s">
        <v>26</v>
      </c>
      <c r="T139" s="4" t="s">
        <v>27</v>
      </c>
      <c r="U139" s="85">
        <f>VLOOKUP(A139,'1095'!$A$2:$V$501,22,FALSE)</f>
        <v>31213.040000000001</v>
      </c>
      <c r="V139" s="86"/>
      <c r="W139" s="87">
        <f t="shared" si="10"/>
        <v>45176.583333333336</v>
      </c>
      <c r="X139" s="87">
        <f t="shared" si="11"/>
        <v>45176.791666666664</v>
      </c>
      <c r="Y139" s="88">
        <f t="shared" si="12"/>
        <v>4.9999999998835847</v>
      </c>
    </row>
    <row r="140" spans="1:25" x14ac:dyDescent="0.3">
      <c r="A140" s="2">
        <v>45188</v>
      </c>
      <c r="B140" s="3">
        <v>0.45833333333333331</v>
      </c>
      <c r="C140" s="4">
        <v>251095</v>
      </c>
      <c r="D140" s="5" t="s">
        <v>19</v>
      </c>
      <c r="E140" s="4" t="s">
        <v>20</v>
      </c>
      <c r="F140" s="4" t="s">
        <v>21</v>
      </c>
      <c r="G140" s="4" t="s">
        <v>34</v>
      </c>
      <c r="H140" s="4">
        <f t="shared" si="9"/>
        <v>8</v>
      </c>
      <c r="I140" s="4" t="s">
        <v>463</v>
      </c>
      <c r="J140" s="4"/>
      <c r="K140" s="4" t="s">
        <v>56</v>
      </c>
      <c r="L140" s="4" t="s">
        <v>64</v>
      </c>
      <c r="M140" s="4"/>
      <c r="N140" s="2">
        <v>45199</v>
      </c>
      <c r="O140" s="2">
        <v>45196</v>
      </c>
      <c r="P140" s="3">
        <v>0.45833333333333331</v>
      </c>
      <c r="Q140" s="6" t="s">
        <v>110</v>
      </c>
      <c r="R140" s="5" t="s">
        <v>25</v>
      </c>
      <c r="S140" s="4" t="s">
        <v>26</v>
      </c>
      <c r="T140" s="4" t="s">
        <v>27</v>
      </c>
      <c r="U140" s="85">
        <f>VLOOKUP(A140,'1095'!$A$2:$V$501,22,FALSE)</f>
        <v>31349.89</v>
      </c>
      <c r="V140" s="86"/>
      <c r="W140" s="87">
        <f t="shared" si="10"/>
        <v>45188.458333333336</v>
      </c>
      <c r="X140" s="87">
        <f t="shared" si="11"/>
        <v>45196.458333333336</v>
      </c>
      <c r="Y140" s="88">
        <f t="shared" si="12"/>
        <v>192</v>
      </c>
    </row>
    <row r="141" spans="1:25" x14ac:dyDescent="0.3">
      <c r="A141" s="2">
        <v>45197</v>
      </c>
      <c r="B141" s="3">
        <v>0.35416666666666669</v>
      </c>
      <c r="C141" s="4">
        <v>251095</v>
      </c>
      <c r="D141" s="5" t="s">
        <v>19</v>
      </c>
      <c r="E141" s="4" t="s">
        <v>20</v>
      </c>
      <c r="F141" s="4" t="s">
        <v>21</v>
      </c>
      <c r="G141" s="4" t="s">
        <v>120</v>
      </c>
      <c r="H141" s="4">
        <f t="shared" si="9"/>
        <v>0</v>
      </c>
      <c r="I141" s="4" t="s">
        <v>487</v>
      </c>
      <c r="J141" s="4"/>
      <c r="K141" s="4" t="s">
        <v>35</v>
      </c>
      <c r="L141" s="4" t="s">
        <v>102</v>
      </c>
      <c r="M141" s="4"/>
      <c r="N141" s="2"/>
      <c r="O141" s="2">
        <v>45197</v>
      </c>
      <c r="P141" s="3">
        <v>0.45833333333333331</v>
      </c>
      <c r="Q141" s="6" t="s">
        <v>121</v>
      </c>
      <c r="R141" s="5" t="s">
        <v>25</v>
      </c>
      <c r="S141" s="4" t="s">
        <v>26</v>
      </c>
      <c r="T141" s="4" t="s">
        <v>27</v>
      </c>
      <c r="U141" s="85">
        <f>VLOOKUP(A141,'1095'!$A$2:$V$501,22,FALSE)</f>
        <v>31417.22</v>
      </c>
      <c r="V141" s="86"/>
      <c r="W141" s="87">
        <f t="shared" si="10"/>
        <v>45197.354166666664</v>
      </c>
      <c r="X141" s="87">
        <f t="shared" si="11"/>
        <v>45197.458333333336</v>
      </c>
      <c r="Y141" s="88">
        <f t="shared" si="12"/>
        <v>2.5000000001164153</v>
      </c>
    </row>
    <row r="142" spans="1:25" x14ac:dyDescent="0.3">
      <c r="A142" s="2">
        <v>45206</v>
      </c>
      <c r="B142" s="3">
        <v>0.41666666666666669</v>
      </c>
      <c r="C142" s="4">
        <v>251095</v>
      </c>
      <c r="D142" s="5" t="s">
        <v>19</v>
      </c>
      <c r="E142" s="4" t="s">
        <v>32</v>
      </c>
      <c r="F142" s="4" t="s">
        <v>63</v>
      </c>
      <c r="G142" s="4" t="s">
        <v>129</v>
      </c>
      <c r="H142" s="4">
        <f t="shared" si="9"/>
        <v>1</v>
      </c>
      <c r="I142" s="4" t="s">
        <v>61</v>
      </c>
      <c r="J142" s="4" t="s">
        <v>49</v>
      </c>
      <c r="K142" s="4" t="s">
        <v>71</v>
      </c>
      <c r="L142" s="4"/>
      <c r="M142" s="4"/>
      <c r="N142" s="2"/>
      <c r="O142" s="2">
        <v>45207</v>
      </c>
      <c r="P142" s="3">
        <v>0.54166666666666663</v>
      </c>
      <c r="Q142" s="6" t="s">
        <v>80</v>
      </c>
      <c r="R142" s="5" t="s">
        <v>25</v>
      </c>
      <c r="S142" s="4" t="s">
        <v>26</v>
      </c>
      <c r="T142" s="4" t="s">
        <v>27</v>
      </c>
      <c r="U142" s="85">
        <f>VLOOKUP(A142,'1095'!$A$2:$V$501,22,FALSE)</f>
        <v>31529.62</v>
      </c>
      <c r="V142" s="86"/>
      <c r="W142" s="87">
        <f t="shared" si="10"/>
        <v>45206.416666666664</v>
      </c>
      <c r="X142" s="87">
        <f t="shared" si="11"/>
        <v>45207.541666666664</v>
      </c>
      <c r="Y142" s="88">
        <f t="shared" si="12"/>
        <v>27</v>
      </c>
    </row>
    <row r="143" spans="1:25" x14ac:dyDescent="0.3">
      <c r="A143" s="2">
        <v>45216</v>
      </c>
      <c r="B143" s="3">
        <v>0.25</v>
      </c>
      <c r="C143" s="4">
        <v>251095</v>
      </c>
      <c r="D143" s="5" t="s">
        <v>19</v>
      </c>
      <c r="E143" s="4" t="s">
        <v>20</v>
      </c>
      <c r="F143" s="4" t="s">
        <v>21</v>
      </c>
      <c r="G143" s="4" t="s">
        <v>41</v>
      </c>
      <c r="H143" s="4">
        <f t="shared" si="9"/>
        <v>0</v>
      </c>
      <c r="I143" s="4" t="s">
        <v>494</v>
      </c>
      <c r="J143" s="4"/>
      <c r="K143" s="4" t="s">
        <v>71</v>
      </c>
      <c r="L143" s="4" t="s">
        <v>102</v>
      </c>
      <c r="M143" s="4"/>
      <c r="N143" s="2">
        <v>45218</v>
      </c>
      <c r="O143" s="2">
        <v>45216</v>
      </c>
      <c r="P143" s="3">
        <v>0.54166666666666663</v>
      </c>
      <c r="Q143" s="6" t="s">
        <v>136</v>
      </c>
      <c r="R143" s="5" t="s">
        <v>25</v>
      </c>
      <c r="S143" s="4" t="s">
        <v>26</v>
      </c>
      <c r="T143" s="4" t="s">
        <v>27</v>
      </c>
      <c r="U143" s="85">
        <f>VLOOKUP(A143,'1095'!$A$2:$V$501,22,FALSE)</f>
        <v>31652.7</v>
      </c>
      <c r="V143" s="86"/>
      <c r="W143" s="87">
        <f t="shared" si="10"/>
        <v>45216.25</v>
      </c>
      <c r="X143" s="87">
        <f t="shared" si="11"/>
        <v>45216.541666666664</v>
      </c>
      <c r="Y143" s="88">
        <f t="shared" si="12"/>
        <v>6.9999999999417923</v>
      </c>
    </row>
    <row r="144" spans="1:25" ht="27.6" x14ac:dyDescent="0.3">
      <c r="A144" s="2">
        <v>45218</v>
      </c>
      <c r="B144" s="3">
        <v>0.29166666666666669</v>
      </c>
      <c r="C144" s="4">
        <v>251095</v>
      </c>
      <c r="D144" s="5" t="s">
        <v>19</v>
      </c>
      <c r="E144" s="4" t="s">
        <v>20</v>
      </c>
      <c r="F144" s="4" t="s">
        <v>21</v>
      </c>
      <c r="G144" s="4" t="s">
        <v>22</v>
      </c>
      <c r="H144" s="4">
        <f t="shared" si="9"/>
        <v>0</v>
      </c>
      <c r="I144" s="4" t="s">
        <v>439</v>
      </c>
      <c r="J144" s="4"/>
      <c r="K144" s="4" t="s">
        <v>35</v>
      </c>
      <c r="L144" s="4"/>
      <c r="M144" s="4"/>
      <c r="N144" s="2"/>
      <c r="O144" s="2">
        <v>45218</v>
      </c>
      <c r="P144" s="3">
        <v>0.375</v>
      </c>
      <c r="Q144" s="6" t="s">
        <v>138</v>
      </c>
      <c r="R144" s="5" t="s">
        <v>25</v>
      </c>
      <c r="S144" s="4" t="s">
        <v>26</v>
      </c>
      <c r="T144" s="4" t="s">
        <v>27</v>
      </c>
      <c r="U144" s="85">
        <f>VLOOKUP(A144,'1095'!$A$2:$V$501,22,FALSE)</f>
        <v>31689.35</v>
      </c>
      <c r="V144" s="86"/>
      <c r="W144" s="87">
        <f t="shared" si="10"/>
        <v>45218.291666666664</v>
      </c>
      <c r="X144" s="87">
        <f t="shared" si="11"/>
        <v>45218.375</v>
      </c>
      <c r="Y144" s="88">
        <f t="shared" si="12"/>
        <v>2.0000000000582077</v>
      </c>
    </row>
    <row r="145" spans="1:25" x14ac:dyDescent="0.3">
      <c r="A145" s="2">
        <v>45222</v>
      </c>
      <c r="B145" s="3">
        <v>0.25</v>
      </c>
      <c r="C145" s="4">
        <v>251095</v>
      </c>
      <c r="D145" s="5" t="s">
        <v>19</v>
      </c>
      <c r="E145" s="4" t="s">
        <v>20</v>
      </c>
      <c r="F145" s="4" t="s">
        <v>21</v>
      </c>
      <c r="G145" s="4" t="s">
        <v>34</v>
      </c>
      <c r="H145" s="4">
        <f t="shared" si="9"/>
        <v>2</v>
      </c>
      <c r="I145" s="4" t="s">
        <v>466</v>
      </c>
      <c r="J145" s="4"/>
      <c r="K145" s="4" t="s">
        <v>35</v>
      </c>
      <c r="L145" s="4" t="s">
        <v>102</v>
      </c>
      <c r="M145" s="4"/>
      <c r="N145" s="2">
        <v>45223</v>
      </c>
      <c r="O145" s="2">
        <v>45224</v>
      </c>
      <c r="P145" s="3">
        <v>0.41666666666666669</v>
      </c>
      <c r="Q145" s="6" t="s">
        <v>141</v>
      </c>
      <c r="R145" s="5" t="s">
        <v>25</v>
      </c>
      <c r="S145" s="4" t="s">
        <v>26</v>
      </c>
      <c r="T145" s="4" t="s">
        <v>27</v>
      </c>
      <c r="U145" s="85">
        <f>VLOOKUP(A145,'1095'!$A$2:$V$501,22,FALSE)</f>
        <v>31749.279999999999</v>
      </c>
      <c r="V145" s="86"/>
      <c r="W145" s="87">
        <f t="shared" si="10"/>
        <v>45222.25</v>
      </c>
      <c r="X145" s="87">
        <f t="shared" si="11"/>
        <v>45224.416666666664</v>
      </c>
      <c r="Y145" s="88">
        <f t="shared" si="12"/>
        <v>51.999999999941792</v>
      </c>
    </row>
    <row r="146" spans="1:25" x14ac:dyDescent="0.3">
      <c r="A146" s="2">
        <v>45225</v>
      </c>
      <c r="B146" s="3">
        <v>0.25</v>
      </c>
      <c r="C146" s="4">
        <v>251095</v>
      </c>
      <c r="D146" s="5" t="s">
        <v>19</v>
      </c>
      <c r="E146" s="4" t="s">
        <v>20</v>
      </c>
      <c r="F146" s="4" t="s">
        <v>21</v>
      </c>
      <c r="G146" s="4" t="s">
        <v>22</v>
      </c>
      <c r="H146" s="4">
        <f t="shared" si="9"/>
        <v>2</v>
      </c>
      <c r="I146" s="4" t="s">
        <v>439</v>
      </c>
      <c r="J146" s="4"/>
      <c r="K146" s="4" t="s">
        <v>35</v>
      </c>
      <c r="L146" s="4"/>
      <c r="M146" s="4"/>
      <c r="N146" s="2">
        <v>45227</v>
      </c>
      <c r="O146" s="2">
        <v>45227</v>
      </c>
      <c r="P146" s="3">
        <v>0.45833333333333331</v>
      </c>
      <c r="Q146" s="6" t="s">
        <v>142</v>
      </c>
      <c r="R146" s="5" t="s">
        <v>25</v>
      </c>
      <c r="S146" s="4" t="s">
        <v>26</v>
      </c>
      <c r="T146" s="4" t="s">
        <v>27</v>
      </c>
      <c r="U146" s="85">
        <f>VLOOKUP(A146,'1095'!$A$2:$V$501,22,FALSE)</f>
        <v>31788.16</v>
      </c>
      <c r="V146" s="86"/>
      <c r="W146" s="87">
        <f t="shared" si="10"/>
        <v>45225.25</v>
      </c>
      <c r="X146" s="87">
        <f t="shared" si="11"/>
        <v>45227.458333333336</v>
      </c>
      <c r="Y146" s="88">
        <f t="shared" si="12"/>
        <v>53.000000000058208</v>
      </c>
    </row>
    <row r="147" spans="1:25" x14ac:dyDescent="0.3">
      <c r="A147" s="2">
        <v>45238</v>
      </c>
      <c r="B147" s="3">
        <v>0.25</v>
      </c>
      <c r="C147" s="4">
        <v>251095</v>
      </c>
      <c r="D147" s="5" t="s">
        <v>19</v>
      </c>
      <c r="E147" s="4" t="s">
        <v>20</v>
      </c>
      <c r="F147" s="4" t="s">
        <v>21</v>
      </c>
      <c r="G147" s="4" t="s">
        <v>66</v>
      </c>
      <c r="H147" s="4">
        <f t="shared" si="9"/>
        <v>0</v>
      </c>
      <c r="I147" s="4" t="s">
        <v>451</v>
      </c>
      <c r="J147" s="4"/>
      <c r="K147" s="4" t="s">
        <v>35</v>
      </c>
      <c r="L147" s="4" t="s">
        <v>157</v>
      </c>
      <c r="M147" s="4"/>
      <c r="N147" s="2"/>
      <c r="O147" s="2">
        <v>45238</v>
      </c>
      <c r="P147" s="3">
        <v>0.41666666666666669</v>
      </c>
      <c r="Q147" s="6" t="s">
        <v>115</v>
      </c>
      <c r="R147" s="5" t="s">
        <v>25</v>
      </c>
      <c r="S147" s="4" t="s">
        <v>26</v>
      </c>
      <c r="T147" s="4" t="s">
        <v>27</v>
      </c>
      <c r="U147" s="85">
        <f>VLOOKUP(A147,'1095'!$A$2:$V$501,22,FALSE)</f>
        <v>31890.12</v>
      </c>
      <c r="V147" s="86"/>
      <c r="W147" s="87">
        <f t="shared" si="10"/>
        <v>45238.25</v>
      </c>
      <c r="X147" s="87">
        <f t="shared" si="11"/>
        <v>45238.416666666664</v>
      </c>
      <c r="Y147" s="88">
        <f t="shared" si="12"/>
        <v>3.9999999999417923</v>
      </c>
    </row>
    <row r="148" spans="1:25" x14ac:dyDescent="0.3">
      <c r="A148" s="2">
        <v>45246</v>
      </c>
      <c r="B148" s="3">
        <v>0.33333333333333331</v>
      </c>
      <c r="C148" s="4">
        <v>251095</v>
      </c>
      <c r="D148" s="5" t="s">
        <v>19</v>
      </c>
      <c r="E148" s="4" t="s">
        <v>20</v>
      </c>
      <c r="F148" s="4" t="s">
        <v>94</v>
      </c>
      <c r="G148" s="4" t="s">
        <v>148</v>
      </c>
      <c r="H148" s="4">
        <f t="shared" si="9"/>
        <v>0</v>
      </c>
      <c r="I148" s="4"/>
      <c r="J148" s="4"/>
      <c r="K148" s="4" t="s">
        <v>35</v>
      </c>
      <c r="L148" s="4"/>
      <c r="M148" s="4"/>
      <c r="N148" s="2"/>
      <c r="O148" s="2">
        <v>45246</v>
      </c>
      <c r="P148" s="3">
        <v>0.375</v>
      </c>
      <c r="Q148" s="6" t="s">
        <v>163</v>
      </c>
      <c r="R148" s="5" t="s">
        <v>25</v>
      </c>
      <c r="S148" s="4" t="s">
        <v>26</v>
      </c>
      <c r="T148" s="4" t="s">
        <v>27</v>
      </c>
      <c r="U148" s="85">
        <f>VLOOKUP(A148,'1095'!$A$2:$V$501,22,FALSE)</f>
        <v>32007.279999999999</v>
      </c>
      <c r="V148" s="86"/>
      <c r="W148" s="87">
        <f t="shared" si="10"/>
        <v>45246.333333333336</v>
      </c>
      <c r="X148" s="87">
        <f t="shared" si="11"/>
        <v>45246.375</v>
      </c>
      <c r="Y148" s="88">
        <f t="shared" si="12"/>
        <v>0.99999999994179234</v>
      </c>
    </row>
    <row r="149" spans="1:25" x14ac:dyDescent="0.3">
      <c r="A149" s="2">
        <v>45247</v>
      </c>
      <c r="B149" s="3">
        <v>0.25</v>
      </c>
      <c r="C149" s="4">
        <v>251095</v>
      </c>
      <c r="D149" s="5" t="s">
        <v>19</v>
      </c>
      <c r="E149" s="4" t="s">
        <v>20</v>
      </c>
      <c r="F149" s="4" t="s">
        <v>21</v>
      </c>
      <c r="G149" s="4" t="s">
        <v>66</v>
      </c>
      <c r="H149" s="4">
        <f t="shared" si="9"/>
        <v>0</v>
      </c>
      <c r="I149" s="4" t="s">
        <v>452</v>
      </c>
      <c r="J149" s="4"/>
      <c r="K149" s="4" t="s">
        <v>35</v>
      </c>
      <c r="L149" s="4"/>
      <c r="M149" s="4"/>
      <c r="N149" s="2"/>
      <c r="O149" s="2">
        <v>45247</v>
      </c>
      <c r="P149" s="3">
        <v>0.29166666666666669</v>
      </c>
      <c r="Q149" s="6" t="s">
        <v>167</v>
      </c>
      <c r="R149" s="5" t="s">
        <v>25</v>
      </c>
      <c r="S149" s="4" t="s">
        <v>26</v>
      </c>
      <c r="T149" s="4" t="s">
        <v>27</v>
      </c>
      <c r="U149" s="85">
        <f>VLOOKUP(A149,'1095'!$A$2:$V$501,22,FALSE)</f>
        <v>32030.1</v>
      </c>
      <c r="V149" s="86"/>
      <c r="W149" s="87">
        <f t="shared" si="10"/>
        <v>45247.25</v>
      </c>
      <c r="X149" s="87">
        <f t="shared" si="11"/>
        <v>45247.291666666664</v>
      </c>
      <c r="Y149" s="88">
        <f t="shared" si="12"/>
        <v>0.99999999994179234</v>
      </c>
    </row>
    <row r="150" spans="1:25" x14ac:dyDescent="0.3">
      <c r="A150" s="2">
        <v>45257</v>
      </c>
      <c r="B150" s="3">
        <v>0.3576388888888889</v>
      </c>
      <c r="C150" s="4">
        <v>251095</v>
      </c>
      <c r="D150" s="5" t="s">
        <v>19</v>
      </c>
      <c r="E150" s="4" t="s">
        <v>20</v>
      </c>
      <c r="F150" s="4" t="s">
        <v>21</v>
      </c>
      <c r="G150" s="4" t="s">
        <v>49</v>
      </c>
      <c r="H150" s="4">
        <f t="shared" si="9"/>
        <v>0</v>
      </c>
      <c r="I150" s="4" t="s">
        <v>472</v>
      </c>
      <c r="J150" s="4"/>
      <c r="K150" s="4" t="s">
        <v>38</v>
      </c>
      <c r="L150" s="4"/>
      <c r="M150" s="4"/>
      <c r="N150" s="2"/>
      <c r="O150" s="2">
        <v>45257</v>
      </c>
      <c r="P150" s="3">
        <v>0.375</v>
      </c>
      <c r="Q150" s="6" t="s">
        <v>180</v>
      </c>
      <c r="R150" s="5" t="s">
        <v>25</v>
      </c>
      <c r="S150" s="4" t="s">
        <v>26</v>
      </c>
      <c r="T150" s="4" t="s">
        <v>27</v>
      </c>
      <c r="U150" s="85">
        <f>VLOOKUP(A150,'1095'!$A$2:$V$501,22,FALSE)</f>
        <v>32229.5</v>
      </c>
      <c r="V150" s="86"/>
      <c r="W150" s="87">
        <f t="shared" si="10"/>
        <v>45257.357638888891</v>
      </c>
      <c r="X150" s="87">
        <f t="shared" si="11"/>
        <v>45257.375</v>
      </c>
      <c r="Y150" s="88">
        <f t="shared" si="12"/>
        <v>0.41666666662786156</v>
      </c>
    </row>
    <row r="151" spans="1:25" x14ac:dyDescent="0.3">
      <c r="A151" s="2">
        <v>45257</v>
      </c>
      <c r="B151" s="3">
        <v>0.52083333333333337</v>
      </c>
      <c r="C151" s="4">
        <v>251095</v>
      </c>
      <c r="D151" s="5" t="s">
        <v>19</v>
      </c>
      <c r="E151" s="4" t="s">
        <v>20</v>
      </c>
      <c r="F151" s="4" t="s">
        <v>21</v>
      </c>
      <c r="G151" s="4" t="s">
        <v>34</v>
      </c>
      <c r="H151" s="4">
        <f t="shared" si="9"/>
        <v>0</v>
      </c>
      <c r="I151" s="4" t="s">
        <v>456</v>
      </c>
      <c r="J151" s="4"/>
      <c r="K151" s="4" t="s">
        <v>153</v>
      </c>
      <c r="L151" s="4"/>
      <c r="M151" s="4"/>
      <c r="N151" s="2"/>
      <c r="O151" s="2">
        <v>45257</v>
      </c>
      <c r="P151" s="3">
        <v>0.54861111111111105</v>
      </c>
      <c r="Q151" s="6" t="s">
        <v>181</v>
      </c>
      <c r="R151" s="5" t="s">
        <v>25</v>
      </c>
      <c r="S151" s="4" t="s">
        <v>26</v>
      </c>
      <c r="T151" s="4" t="s">
        <v>27</v>
      </c>
      <c r="U151" s="85">
        <f>VLOOKUP(A151,'1095'!$A$2:$V$501,22,FALSE)</f>
        <v>32229.5</v>
      </c>
      <c r="V151" s="86"/>
      <c r="W151" s="87">
        <f t="shared" si="10"/>
        <v>45257.520833333336</v>
      </c>
      <c r="X151" s="87">
        <f t="shared" si="11"/>
        <v>45257.548611111109</v>
      </c>
      <c r="Y151" s="88">
        <f t="shared" si="12"/>
        <v>0.6666666665696539</v>
      </c>
    </row>
    <row r="152" spans="1:25" x14ac:dyDescent="0.3">
      <c r="A152" s="2">
        <v>45258</v>
      </c>
      <c r="B152" s="3">
        <v>0.52083333333333337</v>
      </c>
      <c r="C152" s="4">
        <v>251095</v>
      </c>
      <c r="D152" s="5" t="s">
        <v>19</v>
      </c>
      <c r="E152" s="4" t="s">
        <v>20</v>
      </c>
      <c r="F152" s="4" t="s">
        <v>21</v>
      </c>
      <c r="G152" s="4" t="s">
        <v>120</v>
      </c>
      <c r="H152" s="4">
        <f t="shared" si="9"/>
        <v>0</v>
      </c>
      <c r="I152" s="4" t="s">
        <v>488</v>
      </c>
      <c r="J152" s="4"/>
      <c r="K152" s="4" t="s">
        <v>35</v>
      </c>
      <c r="L152" s="4" t="s">
        <v>38</v>
      </c>
      <c r="M152" s="4"/>
      <c r="N152" s="2"/>
      <c r="O152" s="2">
        <v>45258</v>
      </c>
      <c r="P152" s="3">
        <v>0.5625</v>
      </c>
      <c r="Q152" s="6" t="s">
        <v>182</v>
      </c>
      <c r="R152" s="5" t="s">
        <v>25</v>
      </c>
      <c r="S152" s="4" t="s">
        <v>26</v>
      </c>
      <c r="T152" s="4" t="s">
        <v>27</v>
      </c>
      <c r="U152" s="85">
        <f>VLOOKUP(A152,'1095'!$A$2:$V$501,22,FALSE)</f>
        <v>32229.82</v>
      </c>
      <c r="V152" s="86"/>
      <c r="W152" s="87">
        <f t="shared" si="10"/>
        <v>45258.520833333336</v>
      </c>
      <c r="X152" s="87">
        <f t="shared" si="11"/>
        <v>45258.5625</v>
      </c>
      <c r="Y152" s="88">
        <f t="shared" si="12"/>
        <v>0.99999999994179234</v>
      </c>
    </row>
    <row r="153" spans="1:25" x14ac:dyDescent="0.3">
      <c r="A153" s="2">
        <v>45259</v>
      </c>
      <c r="B153" s="3">
        <v>0.45833333333333331</v>
      </c>
      <c r="C153" s="4">
        <v>251095</v>
      </c>
      <c r="D153" s="5" t="s">
        <v>19</v>
      </c>
      <c r="E153" s="4" t="s">
        <v>20</v>
      </c>
      <c r="F153" s="4" t="s">
        <v>21</v>
      </c>
      <c r="G153" s="4" t="s">
        <v>41</v>
      </c>
      <c r="H153" s="4">
        <f t="shared" si="9"/>
        <v>0</v>
      </c>
      <c r="I153" s="4" t="s">
        <v>490</v>
      </c>
      <c r="J153" s="4"/>
      <c r="K153" s="4" t="s">
        <v>153</v>
      </c>
      <c r="L153" s="4" t="s">
        <v>157</v>
      </c>
      <c r="M153" s="4"/>
      <c r="N153" s="2">
        <v>45260</v>
      </c>
      <c r="O153" s="2">
        <v>45259</v>
      </c>
      <c r="P153" s="3">
        <v>0.66666666666666663</v>
      </c>
      <c r="Q153" s="6" t="s">
        <v>184</v>
      </c>
      <c r="R153" s="5" t="s">
        <v>25</v>
      </c>
      <c r="S153" s="4" t="s">
        <v>26</v>
      </c>
      <c r="T153" s="4" t="s">
        <v>27</v>
      </c>
      <c r="U153" s="85">
        <f>VLOOKUP(A153,'1095'!$A$2:$V$501,22,FALSE)</f>
        <v>32229.82</v>
      </c>
      <c r="V153" s="86"/>
      <c r="W153" s="87">
        <f t="shared" si="10"/>
        <v>45259.458333333336</v>
      </c>
      <c r="X153" s="87">
        <f t="shared" si="11"/>
        <v>45259.666666666664</v>
      </c>
      <c r="Y153" s="88">
        <f t="shared" si="12"/>
        <v>4.9999999998835847</v>
      </c>
    </row>
    <row r="154" spans="1:25" x14ac:dyDescent="0.3">
      <c r="A154" s="2">
        <v>45261</v>
      </c>
      <c r="B154" s="3">
        <v>0.39583333333333331</v>
      </c>
      <c r="C154" s="4">
        <v>251095</v>
      </c>
      <c r="D154" s="5" t="s">
        <v>19</v>
      </c>
      <c r="E154" s="4" t="s">
        <v>20</v>
      </c>
      <c r="F154" s="4" t="s">
        <v>21</v>
      </c>
      <c r="G154" s="4" t="s">
        <v>49</v>
      </c>
      <c r="H154" s="4">
        <f t="shared" si="9"/>
        <v>0</v>
      </c>
      <c r="I154" s="4" t="s">
        <v>471</v>
      </c>
      <c r="J154" s="4"/>
      <c r="K154" s="4" t="s">
        <v>153</v>
      </c>
      <c r="L154" s="4"/>
      <c r="M154" s="4"/>
      <c r="N154" s="2"/>
      <c r="O154" s="2">
        <v>45261</v>
      </c>
      <c r="P154" s="3">
        <v>0.45833333333333331</v>
      </c>
      <c r="Q154" s="6" t="s">
        <v>186</v>
      </c>
      <c r="R154" s="5" t="s">
        <v>25</v>
      </c>
      <c r="S154" s="4" t="s">
        <v>26</v>
      </c>
      <c r="T154" s="4" t="s">
        <v>27</v>
      </c>
      <c r="U154" s="85">
        <f>VLOOKUP(A154,'1095'!$A$2:$V$501,22,FALSE)</f>
        <v>32234.15</v>
      </c>
      <c r="V154" s="86"/>
      <c r="W154" s="87">
        <f t="shared" si="10"/>
        <v>45261.395833333336</v>
      </c>
      <c r="X154" s="87">
        <f t="shared" si="11"/>
        <v>45261.458333333336</v>
      </c>
      <c r="Y154" s="88">
        <f t="shared" si="12"/>
        <v>1.5</v>
      </c>
    </row>
    <row r="155" spans="1:25" x14ac:dyDescent="0.3">
      <c r="A155" s="2">
        <v>45281</v>
      </c>
      <c r="B155" s="3">
        <v>0.41666666666666669</v>
      </c>
      <c r="C155" s="4">
        <v>251095</v>
      </c>
      <c r="D155" s="5" t="s">
        <v>19</v>
      </c>
      <c r="E155" s="4" t="s">
        <v>32</v>
      </c>
      <c r="F155" s="4" t="s">
        <v>33</v>
      </c>
      <c r="G155" s="4" t="s">
        <v>61</v>
      </c>
      <c r="H155" s="4">
        <f t="shared" si="9"/>
        <v>0</v>
      </c>
      <c r="I155" s="4"/>
      <c r="J155" s="4"/>
      <c r="K155" s="4" t="s">
        <v>54</v>
      </c>
      <c r="L155" s="4"/>
      <c r="M155" s="4"/>
      <c r="N155" s="2"/>
      <c r="O155" s="2">
        <v>45281</v>
      </c>
      <c r="P155" s="3">
        <v>0.45833333333333331</v>
      </c>
      <c r="Q155" s="6" t="s">
        <v>209</v>
      </c>
      <c r="R155" s="5" t="s">
        <v>25</v>
      </c>
      <c r="S155" s="4" t="s">
        <v>26</v>
      </c>
      <c r="T155" s="4" t="s">
        <v>27</v>
      </c>
      <c r="U155" s="85">
        <f>VLOOKUP(A155,'1095'!$A$2:$V$501,22,FALSE)</f>
        <v>32533.83</v>
      </c>
      <c r="V155" s="86"/>
      <c r="W155" s="87">
        <f t="shared" si="10"/>
        <v>45281.416666666664</v>
      </c>
      <c r="X155" s="87">
        <f t="shared" si="11"/>
        <v>45281.458333333336</v>
      </c>
      <c r="Y155" s="88">
        <f t="shared" si="12"/>
        <v>1.0000000001164153</v>
      </c>
    </row>
    <row r="156" spans="1:25" ht="27.6" x14ac:dyDescent="0.3">
      <c r="A156" s="2">
        <v>45287</v>
      </c>
      <c r="B156" s="3">
        <v>0.29166666666666669</v>
      </c>
      <c r="C156" s="4">
        <v>251095</v>
      </c>
      <c r="D156" s="5" t="s">
        <v>19</v>
      </c>
      <c r="E156" s="4" t="s">
        <v>20</v>
      </c>
      <c r="F156" s="4" t="s">
        <v>21</v>
      </c>
      <c r="G156" s="4" t="s">
        <v>61</v>
      </c>
      <c r="H156" s="4">
        <f t="shared" si="9"/>
        <v>0</v>
      </c>
      <c r="I156" s="4" t="s">
        <v>49</v>
      </c>
      <c r="J156" s="4"/>
      <c r="K156" s="4" t="s">
        <v>214</v>
      </c>
      <c r="L156" s="4"/>
      <c r="M156" s="4"/>
      <c r="N156" s="2">
        <v>45287</v>
      </c>
      <c r="O156" s="2">
        <v>45287</v>
      </c>
      <c r="P156" s="3">
        <v>0.34375</v>
      </c>
      <c r="Q156" s="6" t="s">
        <v>220</v>
      </c>
      <c r="R156" s="5" t="s">
        <v>25</v>
      </c>
      <c r="S156" s="4" t="s">
        <v>26</v>
      </c>
      <c r="T156" s="4" t="s">
        <v>27</v>
      </c>
      <c r="U156" s="85">
        <f>VLOOKUP(A156,'1095'!$A$2:$V$501,22,FALSE)</f>
        <v>32647.23</v>
      </c>
      <c r="V156" s="86"/>
      <c r="W156" s="87">
        <f t="shared" si="10"/>
        <v>45287.291666666664</v>
      </c>
      <c r="X156" s="87">
        <f t="shared" si="11"/>
        <v>45287.34375</v>
      </c>
      <c r="Y156" s="88">
        <f t="shared" si="12"/>
        <v>1.2500000000582077</v>
      </c>
    </row>
    <row r="157" spans="1:25" x14ac:dyDescent="0.3">
      <c r="A157" s="2">
        <v>45289</v>
      </c>
      <c r="B157" s="3">
        <v>0.45833333333333331</v>
      </c>
      <c r="C157" s="4">
        <v>251095</v>
      </c>
      <c r="D157" s="5" t="s">
        <v>19</v>
      </c>
      <c r="E157" s="4" t="s">
        <v>20</v>
      </c>
      <c r="F157" s="4" t="s">
        <v>21</v>
      </c>
      <c r="G157" s="4" t="s">
        <v>48</v>
      </c>
      <c r="H157" s="4">
        <f t="shared" si="9"/>
        <v>0</v>
      </c>
      <c r="I157" s="4" t="s">
        <v>475</v>
      </c>
      <c r="J157" s="4"/>
      <c r="K157" s="4" t="s">
        <v>38</v>
      </c>
      <c r="L157" s="4"/>
      <c r="M157" s="4"/>
      <c r="N157" s="2"/>
      <c r="O157" s="2">
        <v>45289</v>
      </c>
      <c r="P157" s="3">
        <v>0.52083333333333337</v>
      </c>
      <c r="Q157" s="6" t="s">
        <v>218</v>
      </c>
      <c r="R157" s="5" t="s">
        <v>25</v>
      </c>
      <c r="S157" s="4" t="s">
        <v>26</v>
      </c>
      <c r="T157" s="4" t="s">
        <v>27</v>
      </c>
      <c r="U157" s="85">
        <f>VLOOKUP(A157,'1095'!$A$2:$V$501,22,FALSE)</f>
        <v>32657.56</v>
      </c>
      <c r="V157" s="86"/>
      <c r="W157" s="87">
        <f t="shared" si="10"/>
        <v>45289.458333333336</v>
      </c>
      <c r="X157" s="87">
        <f t="shared" si="11"/>
        <v>45289.520833333336</v>
      </c>
      <c r="Y157" s="88">
        <f t="shared" si="12"/>
        <v>1.5</v>
      </c>
    </row>
    <row r="158" spans="1:25" x14ac:dyDescent="0.3">
      <c r="A158" s="2">
        <v>45291</v>
      </c>
      <c r="B158" s="3">
        <v>0.41666666666666669</v>
      </c>
      <c r="C158" s="4">
        <v>251095</v>
      </c>
      <c r="D158" s="5" t="s">
        <v>19</v>
      </c>
      <c r="E158" s="4" t="s">
        <v>20</v>
      </c>
      <c r="F158" s="4" t="s">
        <v>21</v>
      </c>
      <c r="G158" s="4" t="s">
        <v>22</v>
      </c>
      <c r="H158" s="4">
        <f t="shared" si="9"/>
        <v>0</v>
      </c>
      <c r="I158" s="4" t="s">
        <v>439</v>
      </c>
      <c r="J158" s="4"/>
      <c r="K158" s="4" t="s">
        <v>38</v>
      </c>
      <c r="L158" s="4"/>
      <c r="M158" s="4"/>
      <c r="N158" s="2"/>
      <c r="O158" s="2">
        <v>45291</v>
      </c>
      <c r="P158" s="3">
        <v>0.58333333333333337</v>
      </c>
      <c r="Q158" s="6" t="s">
        <v>219</v>
      </c>
      <c r="R158" s="5" t="s">
        <v>25</v>
      </c>
      <c r="S158" s="4" t="s">
        <v>26</v>
      </c>
      <c r="T158" s="4" t="s">
        <v>27</v>
      </c>
      <c r="U158" s="85">
        <f>VLOOKUP(A158,'1095'!$A$2:$V$501,22,FALSE)</f>
        <v>32666.04</v>
      </c>
      <c r="V158" s="86"/>
      <c r="W158" s="87">
        <f t="shared" si="10"/>
        <v>45291.416666666664</v>
      </c>
      <c r="X158" s="87">
        <f t="shared" si="11"/>
        <v>45291.583333333336</v>
      </c>
      <c r="Y158" s="88">
        <f t="shared" si="12"/>
        <v>4.0000000001164153</v>
      </c>
    </row>
    <row r="159" spans="1:25" x14ac:dyDescent="0.3">
      <c r="A159" s="2">
        <v>45293</v>
      </c>
      <c r="B159" s="3">
        <v>0.58333333333333337</v>
      </c>
      <c r="C159" s="4">
        <v>251095</v>
      </c>
      <c r="D159" s="5" t="s">
        <v>19</v>
      </c>
      <c r="E159" s="4" t="s">
        <v>20</v>
      </c>
      <c r="F159" s="4" t="s">
        <v>21</v>
      </c>
      <c r="G159" s="4" t="s">
        <v>22</v>
      </c>
      <c r="H159" s="4">
        <f t="shared" si="9"/>
        <v>0</v>
      </c>
      <c r="I159" s="4" t="s">
        <v>446</v>
      </c>
      <c r="J159" s="4"/>
      <c r="K159" s="4" t="s">
        <v>38</v>
      </c>
      <c r="L159" s="4"/>
      <c r="M159" s="4"/>
      <c r="N159" s="2"/>
      <c r="O159" s="2">
        <v>45293</v>
      </c>
      <c r="P159" s="3">
        <v>0.625</v>
      </c>
      <c r="Q159" s="9" t="s">
        <v>222</v>
      </c>
      <c r="R159" s="5" t="s">
        <v>25</v>
      </c>
      <c r="S159" s="4" t="s">
        <v>26</v>
      </c>
      <c r="T159" s="4" t="s">
        <v>27</v>
      </c>
      <c r="U159" s="85">
        <f>VLOOKUP(A159,'1095'!$A$2:$V$501,22,FALSE)</f>
        <v>32703.8</v>
      </c>
      <c r="V159" s="86"/>
      <c r="W159" s="87">
        <f t="shared" si="10"/>
        <v>45293.583333333336</v>
      </c>
      <c r="X159" s="87">
        <f t="shared" si="11"/>
        <v>45293.625</v>
      </c>
      <c r="Y159" s="88">
        <f t="shared" si="12"/>
        <v>0.99999999994179234</v>
      </c>
    </row>
    <row r="160" spans="1:25" x14ac:dyDescent="0.3">
      <c r="A160" s="2">
        <v>45295</v>
      </c>
      <c r="B160" s="3">
        <v>0.41666666666666669</v>
      </c>
      <c r="C160" s="4">
        <v>251095</v>
      </c>
      <c r="D160" s="5" t="s">
        <v>19</v>
      </c>
      <c r="E160" s="4" t="s">
        <v>20</v>
      </c>
      <c r="F160" s="4" t="s">
        <v>21</v>
      </c>
      <c r="G160" s="4" t="s">
        <v>50</v>
      </c>
      <c r="H160" s="4">
        <f t="shared" si="9"/>
        <v>0</v>
      </c>
      <c r="I160" s="4" t="s">
        <v>484</v>
      </c>
      <c r="J160" s="4"/>
      <c r="K160" s="4" t="s">
        <v>202</v>
      </c>
      <c r="L160" s="4"/>
      <c r="M160" s="4"/>
      <c r="N160" s="2"/>
      <c r="O160" s="2">
        <v>45295</v>
      </c>
      <c r="P160" s="3">
        <v>0.79166666666666663</v>
      </c>
      <c r="Q160" s="9" t="s">
        <v>225</v>
      </c>
      <c r="R160" s="5" t="s">
        <v>25</v>
      </c>
      <c r="S160" s="4" t="s">
        <v>26</v>
      </c>
      <c r="T160" s="4" t="s">
        <v>27</v>
      </c>
      <c r="U160" s="85">
        <f>VLOOKUP(A160,'1095'!$A$2:$V$501,22,FALSE)</f>
        <v>32745.170000000002</v>
      </c>
      <c r="V160" s="86"/>
      <c r="W160" s="87">
        <f t="shared" si="10"/>
        <v>45295.416666666664</v>
      </c>
      <c r="X160" s="87">
        <f t="shared" si="11"/>
        <v>45295.791666666664</v>
      </c>
      <c r="Y160" s="88">
        <f t="shared" si="12"/>
        <v>9</v>
      </c>
    </row>
    <row r="161" spans="1:25" x14ac:dyDescent="0.3">
      <c r="A161" s="2">
        <v>45300</v>
      </c>
      <c r="B161" s="3">
        <v>0.33333333333333331</v>
      </c>
      <c r="C161" s="4">
        <v>251095</v>
      </c>
      <c r="D161" s="5" t="s">
        <v>19</v>
      </c>
      <c r="E161" s="4" t="s">
        <v>20</v>
      </c>
      <c r="F161" s="4" t="s">
        <v>21</v>
      </c>
      <c r="G161" s="4" t="s">
        <v>120</v>
      </c>
      <c r="H161" s="4">
        <f t="shared" si="9"/>
        <v>0</v>
      </c>
      <c r="I161" s="4" t="s">
        <v>487</v>
      </c>
      <c r="J161" s="4"/>
      <c r="K161" s="4" t="s">
        <v>42</v>
      </c>
      <c r="L161" s="4" t="s">
        <v>202</v>
      </c>
      <c r="M161" s="4"/>
      <c r="N161" s="2"/>
      <c r="O161" s="2">
        <v>45300</v>
      </c>
      <c r="P161" s="3">
        <v>0.47916666666666669</v>
      </c>
      <c r="Q161" s="9" t="s">
        <v>230</v>
      </c>
      <c r="R161" s="5" t="s">
        <v>25</v>
      </c>
      <c r="S161" s="4" t="s">
        <v>26</v>
      </c>
      <c r="T161" s="4" t="s">
        <v>27</v>
      </c>
      <c r="U161" s="85">
        <f>VLOOKUP(A161,'1095'!$A$2:$V$501,22,FALSE)</f>
        <v>32828.449999999997</v>
      </c>
      <c r="V161" s="86"/>
      <c r="W161" s="87">
        <f t="shared" si="10"/>
        <v>45300.333333333336</v>
      </c>
      <c r="X161" s="87">
        <f t="shared" si="11"/>
        <v>45300.479166666664</v>
      </c>
      <c r="Y161" s="88">
        <f t="shared" si="12"/>
        <v>3.4999999998835847</v>
      </c>
    </row>
    <row r="162" spans="1:25" x14ac:dyDescent="0.3">
      <c r="A162" s="2">
        <v>45301</v>
      </c>
      <c r="B162" s="3">
        <v>0.375</v>
      </c>
      <c r="C162" s="4">
        <v>251095</v>
      </c>
      <c r="D162" s="5" t="s">
        <v>19</v>
      </c>
      <c r="E162" s="4" t="s">
        <v>32</v>
      </c>
      <c r="F162" s="4" t="s">
        <v>63</v>
      </c>
      <c r="G162" s="4" t="s">
        <v>22</v>
      </c>
      <c r="H162" s="4">
        <f t="shared" si="9"/>
        <v>0</v>
      </c>
      <c r="I162" s="4" t="s">
        <v>63</v>
      </c>
      <c r="J162" s="4"/>
      <c r="K162" s="4" t="s">
        <v>42</v>
      </c>
      <c r="L162" s="4" t="s">
        <v>202</v>
      </c>
      <c r="M162" s="4"/>
      <c r="N162" s="2"/>
      <c r="O162" s="2">
        <v>45301</v>
      </c>
      <c r="P162" s="3">
        <v>0.625</v>
      </c>
      <c r="Q162" s="9" t="s">
        <v>80</v>
      </c>
      <c r="R162" s="5" t="s">
        <v>25</v>
      </c>
      <c r="S162" s="4" t="s">
        <v>26</v>
      </c>
      <c r="T162" s="4" t="s">
        <v>27</v>
      </c>
      <c r="U162" s="85">
        <f>VLOOKUP(A162,'1095'!$A$2:$V$501,22,FALSE)</f>
        <v>32848.949999999997</v>
      </c>
      <c r="V162" s="86"/>
      <c r="W162" s="87">
        <f t="shared" si="10"/>
        <v>45301.375</v>
      </c>
      <c r="X162" s="87">
        <f t="shared" si="11"/>
        <v>45301.625</v>
      </c>
      <c r="Y162" s="88">
        <f t="shared" si="12"/>
        <v>6</v>
      </c>
    </row>
    <row r="163" spans="1:25" x14ac:dyDescent="0.3">
      <c r="A163" s="2">
        <v>45302</v>
      </c>
      <c r="B163" s="3">
        <v>0.375</v>
      </c>
      <c r="C163" s="4">
        <v>251095</v>
      </c>
      <c r="D163" s="5" t="s">
        <v>19</v>
      </c>
      <c r="E163" s="4" t="s">
        <v>20</v>
      </c>
      <c r="F163" s="4" t="s">
        <v>21</v>
      </c>
      <c r="G163" s="4" t="s">
        <v>22</v>
      </c>
      <c r="H163" s="4">
        <f t="shared" si="9"/>
        <v>0</v>
      </c>
      <c r="I163" s="4" t="s">
        <v>442</v>
      </c>
      <c r="J163" s="4"/>
      <c r="K163" s="4" t="s">
        <v>42</v>
      </c>
      <c r="L163" s="4"/>
      <c r="M163" s="4"/>
      <c r="N163" s="2"/>
      <c r="O163" s="2">
        <v>45302</v>
      </c>
      <c r="P163" s="3">
        <v>0.41666666666666669</v>
      </c>
      <c r="Q163" s="9" t="s">
        <v>232</v>
      </c>
      <c r="R163" s="5" t="s">
        <v>25</v>
      </c>
      <c r="S163" s="4" t="s">
        <v>26</v>
      </c>
      <c r="T163" s="4" t="s">
        <v>27</v>
      </c>
      <c r="U163" s="85">
        <f>VLOOKUP(A163,'1095'!$A$2:$V$501,22,FALSE)</f>
        <v>32871.25</v>
      </c>
      <c r="V163" s="86"/>
      <c r="W163" s="87">
        <f t="shared" si="10"/>
        <v>45302.375</v>
      </c>
      <c r="X163" s="87">
        <f t="shared" si="11"/>
        <v>45302.416666666664</v>
      </c>
      <c r="Y163" s="88">
        <f t="shared" si="12"/>
        <v>0.99999999994179234</v>
      </c>
    </row>
    <row r="164" spans="1:25" x14ac:dyDescent="0.3">
      <c r="A164" s="2">
        <v>45310</v>
      </c>
      <c r="B164" s="3">
        <v>0.25</v>
      </c>
      <c r="C164" s="4">
        <v>251095</v>
      </c>
      <c r="D164" s="5" t="s">
        <v>19</v>
      </c>
      <c r="E164" s="4" t="s">
        <v>20</v>
      </c>
      <c r="F164" s="4" t="s">
        <v>21</v>
      </c>
      <c r="G164" s="4" t="s">
        <v>48</v>
      </c>
      <c r="H164" s="4">
        <f t="shared" si="9"/>
        <v>0</v>
      </c>
      <c r="I164" s="4" t="s">
        <v>475</v>
      </c>
      <c r="J164" s="4"/>
      <c r="K164" s="4" t="s">
        <v>42</v>
      </c>
      <c r="L164" s="4"/>
      <c r="M164" s="4"/>
      <c r="N164" s="2">
        <v>45310</v>
      </c>
      <c r="O164" s="2">
        <v>45310</v>
      </c>
      <c r="P164" s="3">
        <v>0.34722222222222227</v>
      </c>
      <c r="Q164" s="9" t="s">
        <v>244</v>
      </c>
      <c r="R164" s="5" t="s">
        <v>25</v>
      </c>
      <c r="S164" s="4" t="s">
        <v>26</v>
      </c>
      <c r="T164" s="4" t="s">
        <v>27</v>
      </c>
      <c r="U164" s="85">
        <f>VLOOKUP(A164,'1095'!$A$2:$V$501,22,FALSE)</f>
        <v>32993.910000000003</v>
      </c>
      <c r="V164" s="86"/>
      <c r="W164" s="87">
        <f t="shared" si="10"/>
        <v>45310.25</v>
      </c>
      <c r="X164" s="87">
        <f t="shared" si="11"/>
        <v>45310.347222222219</v>
      </c>
      <c r="Y164" s="88">
        <f t="shared" si="12"/>
        <v>2.3333333332557231</v>
      </c>
    </row>
    <row r="165" spans="1:25" x14ac:dyDescent="0.3">
      <c r="A165" s="2">
        <v>45315</v>
      </c>
      <c r="B165" s="3">
        <v>0.29166666666666669</v>
      </c>
      <c r="C165" s="4">
        <v>251095</v>
      </c>
      <c r="D165" s="5" t="s">
        <v>19</v>
      </c>
      <c r="E165" s="4" t="s">
        <v>20</v>
      </c>
      <c r="F165" s="4" t="s">
        <v>21</v>
      </c>
      <c r="G165" s="4" t="s">
        <v>22</v>
      </c>
      <c r="H165" s="4">
        <f t="shared" si="9"/>
        <v>0</v>
      </c>
      <c r="I165" s="4" t="s">
        <v>439</v>
      </c>
      <c r="J165" s="4"/>
      <c r="K165" s="4" t="s">
        <v>42</v>
      </c>
      <c r="L165" s="4"/>
      <c r="M165" s="4"/>
      <c r="N165" s="2">
        <v>45315</v>
      </c>
      <c r="O165" s="2">
        <v>45315</v>
      </c>
      <c r="P165" s="3">
        <v>0.52083333333333337</v>
      </c>
      <c r="Q165" s="9" t="s">
        <v>250</v>
      </c>
      <c r="R165" s="5" t="s">
        <v>25</v>
      </c>
      <c r="S165" s="4" t="s">
        <v>26</v>
      </c>
      <c r="T165" s="4" t="s">
        <v>27</v>
      </c>
      <c r="U165" s="85">
        <f>VLOOKUP(A165,'1095'!$A$2:$V$501,22,FALSE)</f>
        <v>33079.01</v>
      </c>
      <c r="V165" s="86"/>
      <c r="W165" s="87">
        <f t="shared" si="10"/>
        <v>45315.291666666664</v>
      </c>
      <c r="X165" s="87">
        <f t="shared" si="11"/>
        <v>45315.520833333336</v>
      </c>
      <c r="Y165" s="88">
        <f t="shared" si="12"/>
        <v>5.5000000001164153</v>
      </c>
    </row>
    <row r="166" spans="1:25" x14ac:dyDescent="0.3">
      <c r="A166" s="2">
        <v>45323</v>
      </c>
      <c r="B166" s="3">
        <v>0.25</v>
      </c>
      <c r="C166" s="4">
        <v>251095</v>
      </c>
      <c r="D166" s="5" t="s">
        <v>19</v>
      </c>
      <c r="E166" s="4" t="s">
        <v>20</v>
      </c>
      <c r="F166" s="4" t="s">
        <v>21</v>
      </c>
      <c r="G166" s="4" t="s">
        <v>41</v>
      </c>
      <c r="H166" s="4">
        <f t="shared" si="9"/>
        <v>7</v>
      </c>
      <c r="I166" s="4" t="s">
        <v>491</v>
      </c>
      <c r="J166" s="4"/>
      <c r="K166" s="4" t="s">
        <v>252</v>
      </c>
      <c r="L166" s="4"/>
      <c r="M166" s="4"/>
      <c r="N166" s="2">
        <v>45326</v>
      </c>
      <c r="O166" s="2">
        <v>45330</v>
      </c>
      <c r="P166" s="3">
        <v>0.625</v>
      </c>
      <c r="Q166" s="9" t="s">
        <v>254</v>
      </c>
      <c r="R166" s="5" t="s">
        <v>25</v>
      </c>
      <c r="S166" s="4" t="s">
        <v>26</v>
      </c>
      <c r="T166" s="4" t="s">
        <v>27</v>
      </c>
      <c r="U166" s="85">
        <f>VLOOKUP(A166,'1095'!$A$2:$V$501,22,FALSE)</f>
        <v>33212.67</v>
      </c>
      <c r="V166" s="86"/>
      <c r="W166" s="87">
        <f t="shared" si="10"/>
        <v>45323.25</v>
      </c>
      <c r="X166" s="87">
        <f t="shared" si="11"/>
        <v>45330.625</v>
      </c>
      <c r="Y166" s="88">
        <f t="shared" si="12"/>
        <v>177</v>
      </c>
    </row>
    <row r="167" spans="1:25" ht="27.6" x14ac:dyDescent="0.3">
      <c r="A167" s="2">
        <v>45332</v>
      </c>
      <c r="B167" s="3">
        <v>0.25</v>
      </c>
      <c r="C167" s="4">
        <v>251095</v>
      </c>
      <c r="D167" s="5" t="s">
        <v>19</v>
      </c>
      <c r="E167" s="4" t="s">
        <v>20</v>
      </c>
      <c r="F167" s="4" t="s">
        <v>21</v>
      </c>
      <c r="G167" s="4" t="s">
        <v>22</v>
      </c>
      <c r="H167" s="4">
        <f t="shared" si="9"/>
        <v>41</v>
      </c>
      <c r="I167" s="4" t="s">
        <v>438</v>
      </c>
      <c r="J167" s="4"/>
      <c r="K167" s="4" t="s">
        <v>271</v>
      </c>
      <c r="L167" s="4" t="s">
        <v>259</v>
      </c>
      <c r="M167" s="4"/>
      <c r="N167" s="2">
        <v>45370</v>
      </c>
      <c r="O167" s="2">
        <v>45373</v>
      </c>
      <c r="P167" s="3">
        <v>0.64583333333333337</v>
      </c>
      <c r="Q167" s="6" t="s">
        <v>276</v>
      </c>
      <c r="R167" s="5" t="s">
        <v>25</v>
      </c>
      <c r="S167" s="4" t="s">
        <v>26</v>
      </c>
      <c r="T167" s="4" t="s">
        <v>27</v>
      </c>
      <c r="U167" s="85">
        <f>VLOOKUP(A167,'1095'!$A$2:$V$501,22,FALSE)</f>
        <v>33375.050000000003</v>
      </c>
      <c r="V167" s="86"/>
      <c r="W167" s="87">
        <f t="shared" si="10"/>
        <v>45332.25</v>
      </c>
      <c r="X167" s="87">
        <f t="shared" si="11"/>
        <v>45373.645833333336</v>
      </c>
      <c r="Y167" s="88">
        <f t="shared" si="12"/>
        <v>993.50000000005821</v>
      </c>
    </row>
    <row r="168" spans="1:25" ht="41.4" x14ac:dyDescent="0.3">
      <c r="A168" s="2">
        <v>45392</v>
      </c>
      <c r="B168" s="3">
        <v>0.29166666666666669</v>
      </c>
      <c r="C168" s="4">
        <v>251095</v>
      </c>
      <c r="D168" s="5" t="s">
        <v>19</v>
      </c>
      <c r="E168" s="4" t="s">
        <v>20</v>
      </c>
      <c r="F168" s="4" t="s">
        <v>21</v>
      </c>
      <c r="G168" s="4" t="s">
        <v>50</v>
      </c>
      <c r="H168" s="4">
        <f t="shared" si="9"/>
        <v>0</v>
      </c>
      <c r="I168" s="4" t="s">
        <v>480</v>
      </c>
      <c r="J168" s="4"/>
      <c r="K168" s="4" t="s">
        <v>278</v>
      </c>
      <c r="L168" s="4" t="s">
        <v>157</v>
      </c>
      <c r="M168" s="4"/>
      <c r="N168" s="2">
        <v>45393</v>
      </c>
      <c r="O168" s="2">
        <v>45392</v>
      </c>
      <c r="P168" s="3">
        <v>0.75</v>
      </c>
      <c r="Q168" s="6" t="s">
        <v>283</v>
      </c>
      <c r="R168" s="5" t="s">
        <v>25</v>
      </c>
      <c r="S168" s="4" t="s">
        <v>26</v>
      </c>
      <c r="T168" s="4" t="s">
        <v>27</v>
      </c>
      <c r="U168" s="85">
        <f>VLOOKUP(A168,'1095'!$A$2:$V$501,22,FALSE)</f>
        <v>34204.32</v>
      </c>
      <c r="V168" s="86"/>
      <c r="W168" s="87">
        <f t="shared" si="10"/>
        <v>45392.291666666664</v>
      </c>
      <c r="X168" s="87">
        <f t="shared" si="11"/>
        <v>45392.75</v>
      </c>
      <c r="Y168" s="88">
        <f t="shared" si="12"/>
        <v>11.000000000058208</v>
      </c>
    </row>
    <row r="169" spans="1:25" x14ac:dyDescent="0.3">
      <c r="A169" s="2">
        <v>45407</v>
      </c>
      <c r="B169" s="3">
        <v>0.60416666666666663</v>
      </c>
      <c r="C169" s="4">
        <v>251095</v>
      </c>
      <c r="D169" s="5" t="s">
        <v>19</v>
      </c>
      <c r="E169" s="4" t="s">
        <v>20</v>
      </c>
      <c r="F169" s="4" t="s">
        <v>21</v>
      </c>
      <c r="G169" s="4" t="s">
        <v>22</v>
      </c>
      <c r="H169" s="4">
        <f t="shared" si="9"/>
        <v>8</v>
      </c>
      <c r="I169" s="4" t="s">
        <v>447</v>
      </c>
      <c r="J169" s="4"/>
      <c r="K169" s="4" t="s">
        <v>278</v>
      </c>
      <c r="L169" s="4" t="s">
        <v>157</v>
      </c>
      <c r="M169" s="4" t="s">
        <v>153</v>
      </c>
      <c r="N169" s="2">
        <v>45416</v>
      </c>
      <c r="O169" s="2">
        <v>45415</v>
      </c>
      <c r="P169" s="3">
        <v>0.34722222222222227</v>
      </c>
      <c r="Q169" s="9" t="s">
        <v>286</v>
      </c>
      <c r="R169" s="5" t="s">
        <v>25</v>
      </c>
      <c r="S169" s="4" t="s">
        <v>26</v>
      </c>
      <c r="T169" s="4" t="s">
        <v>27</v>
      </c>
      <c r="U169" s="85">
        <f>VLOOKUP(A169,'1095'!$A$2:$V$501,22,FALSE)</f>
        <v>34466.26</v>
      </c>
      <c r="V169" s="86"/>
      <c r="W169" s="87">
        <f t="shared" si="10"/>
        <v>45407.604166666664</v>
      </c>
      <c r="X169" s="87">
        <f t="shared" si="11"/>
        <v>45415.347222222219</v>
      </c>
      <c r="Y169" s="88">
        <f t="shared" si="12"/>
        <v>185.83333333331393</v>
      </c>
    </row>
    <row r="170" spans="1:25" ht="27.6" x14ac:dyDescent="0.3">
      <c r="A170" s="2">
        <v>45439</v>
      </c>
      <c r="B170" s="3">
        <v>0.45833333333333331</v>
      </c>
      <c r="C170" s="4">
        <v>251095</v>
      </c>
      <c r="D170" s="5" t="s">
        <v>19</v>
      </c>
      <c r="E170" s="4" t="s">
        <v>20</v>
      </c>
      <c r="F170" s="4" t="s">
        <v>94</v>
      </c>
      <c r="G170" s="4" t="s">
        <v>50</v>
      </c>
      <c r="H170" s="4">
        <f t="shared" si="9"/>
        <v>0</v>
      </c>
      <c r="I170" s="4" t="s">
        <v>481</v>
      </c>
      <c r="J170" s="4"/>
      <c r="K170" s="4" t="s">
        <v>293</v>
      </c>
      <c r="L170" s="4" t="s">
        <v>287</v>
      </c>
      <c r="M170" s="4"/>
      <c r="N170" s="2">
        <v>45440</v>
      </c>
      <c r="O170" s="2">
        <v>45439</v>
      </c>
      <c r="P170" s="3">
        <v>0.72916666666666663</v>
      </c>
      <c r="Q170" s="6" t="s">
        <v>294</v>
      </c>
      <c r="R170" s="5" t="s">
        <v>25</v>
      </c>
      <c r="S170" s="4" t="s">
        <v>26</v>
      </c>
      <c r="T170" s="4" t="s">
        <v>27</v>
      </c>
      <c r="U170" s="85">
        <f>VLOOKUP(A170,'1095'!$A$2:$V$501,22,FALSE)</f>
        <v>34594.230000000003</v>
      </c>
      <c r="V170" s="86"/>
      <c r="W170" s="87">
        <f t="shared" si="10"/>
        <v>45439.458333333336</v>
      </c>
      <c r="X170" s="87">
        <f t="shared" si="11"/>
        <v>45439.729166666664</v>
      </c>
      <c r="Y170" s="88">
        <f t="shared" si="12"/>
        <v>6.4999999998835847</v>
      </c>
    </row>
    <row r="171" spans="1:25" ht="27.6" x14ac:dyDescent="0.3">
      <c r="A171" s="2">
        <v>45443</v>
      </c>
      <c r="B171" s="3">
        <v>0.29166666666666669</v>
      </c>
      <c r="C171" s="4">
        <v>251095</v>
      </c>
      <c r="D171" s="5" t="s">
        <v>19</v>
      </c>
      <c r="E171" s="4" t="s">
        <v>20</v>
      </c>
      <c r="F171" s="4" t="s">
        <v>94</v>
      </c>
      <c r="G171" s="4" t="s">
        <v>66</v>
      </c>
      <c r="H171" s="4">
        <f t="shared" si="9"/>
        <v>0</v>
      </c>
      <c r="I171" s="4" t="s">
        <v>453</v>
      </c>
      <c r="J171" s="4"/>
      <c r="K171" s="4" t="s">
        <v>291</v>
      </c>
      <c r="L171" s="4" t="s">
        <v>296</v>
      </c>
      <c r="M171" s="4" t="s">
        <v>287</v>
      </c>
      <c r="N171" s="2">
        <v>45443</v>
      </c>
      <c r="O171" s="2">
        <v>45443</v>
      </c>
      <c r="P171" s="3">
        <v>0.8125</v>
      </c>
      <c r="Q171" s="6" t="s">
        <v>298</v>
      </c>
      <c r="R171" s="5" t="s">
        <v>25</v>
      </c>
      <c r="S171" s="4" t="s">
        <v>26</v>
      </c>
      <c r="T171" s="4" t="s">
        <v>27</v>
      </c>
      <c r="U171" s="85">
        <f>VLOOKUP(A171,'1095'!$A$2:$V$501,22,FALSE)</f>
        <v>34629.11</v>
      </c>
      <c r="V171" s="86"/>
      <c r="W171" s="87">
        <f t="shared" si="10"/>
        <v>45443.291666666664</v>
      </c>
      <c r="X171" s="87">
        <f t="shared" si="11"/>
        <v>45443.8125</v>
      </c>
      <c r="Y171" s="88">
        <f t="shared" si="12"/>
        <v>12.500000000058208</v>
      </c>
    </row>
    <row r="172" spans="1:25" ht="27.6" x14ac:dyDescent="0.3">
      <c r="A172" s="2">
        <v>45468</v>
      </c>
      <c r="B172" s="3">
        <v>0.58333333333333337</v>
      </c>
      <c r="C172" s="4">
        <v>251095</v>
      </c>
      <c r="D172" s="5" t="s">
        <v>19</v>
      </c>
      <c r="E172" s="4" t="s">
        <v>20</v>
      </c>
      <c r="F172" s="4" t="s">
        <v>21</v>
      </c>
      <c r="G172" s="4" t="s">
        <v>22</v>
      </c>
      <c r="H172" s="4">
        <f t="shared" si="9"/>
        <v>21</v>
      </c>
      <c r="I172" s="4" t="s">
        <v>442</v>
      </c>
      <c r="J172" s="4"/>
      <c r="K172" s="4" t="s">
        <v>278</v>
      </c>
      <c r="L172" s="4" t="s">
        <v>153</v>
      </c>
      <c r="M172" s="4" t="s">
        <v>287</v>
      </c>
      <c r="N172" s="2">
        <v>45489</v>
      </c>
      <c r="O172" s="2">
        <v>45489</v>
      </c>
      <c r="P172" s="3">
        <v>0.79166666666666663</v>
      </c>
      <c r="Q172" s="6" t="s">
        <v>304</v>
      </c>
      <c r="R172" s="5" t="s">
        <v>25</v>
      </c>
      <c r="S172" s="4" t="s">
        <v>26</v>
      </c>
      <c r="T172" s="4" t="s">
        <v>27</v>
      </c>
      <c r="U172" s="85">
        <f>(U173-U171)/2+U171</f>
        <v>34928.22</v>
      </c>
      <c r="V172" s="86"/>
      <c r="W172" s="87">
        <f t="shared" si="10"/>
        <v>45468.583333333336</v>
      </c>
      <c r="X172" s="87">
        <f t="shared" si="11"/>
        <v>45489.791666666664</v>
      </c>
      <c r="Y172" s="88">
        <f t="shared" si="12"/>
        <v>508.99999999988358</v>
      </c>
    </row>
    <row r="173" spans="1:25" x14ac:dyDescent="0.3">
      <c r="A173" s="2">
        <v>45497</v>
      </c>
      <c r="B173" s="3">
        <v>0.375</v>
      </c>
      <c r="C173" s="4">
        <v>251095</v>
      </c>
      <c r="D173" s="5" t="s">
        <v>19</v>
      </c>
      <c r="E173" s="4" t="s">
        <v>20</v>
      </c>
      <c r="F173" s="4" t="s">
        <v>21</v>
      </c>
      <c r="G173" s="4" t="s">
        <v>22</v>
      </c>
      <c r="H173" s="4">
        <f t="shared" si="9"/>
        <v>14</v>
      </c>
      <c r="I173" s="4" t="s">
        <v>438</v>
      </c>
      <c r="J173" s="4"/>
      <c r="K173" s="4" t="s">
        <v>287</v>
      </c>
      <c r="L173" s="4"/>
      <c r="M173" s="4"/>
      <c r="N173" s="2">
        <v>45533</v>
      </c>
      <c r="O173" s="2">
        <v>45511</v>
      </c>
      <c r="P173" s="4"/>
      <c r="Q173" s="9" t="s">
        <v>316</v>
      </c>
      <c r="R173" s="5" t="s">
        <v>289</v>
      </c>
      <c r="S173" s="4" t="s">
        <v>290</v>
      </c>
      <c r="T173" s="4" t="s">
        <v>27</v>
      </c>
      <c r="U173" s="85">
        <f>VLOOKUP(A173,'1095'!$A$2:$V$501,22,FALSE)</f>
        <v>35227.33</v>
      </c>
      <c r="V173" s="86"/>
      <c r="W173" s="87">
        <f t="shared" si="10"/>
        <v>45497.375</v>
      </c>
      <c r="X173" s="87">
        <f t="shared" si="11"/>
        <v>45511</v>
      </c>
      <c r="Y173" s="88">
        <f t="shared" si="12"/>
        <v>327</v>
      </c>
    </row>
    <row r="174" spans="1:25" ht="27.6" x14ac:dyDescent="0.3">
      <c r="A174" s="2">
        <v>44995</v>
      </c>
      <c r="B174" s="3">
        <v>0.29166666666666669</v>
      </c>
      <c r="C174" s="4">
        <v>251101</v>
      </c>
      <c r="D174" s="5" t="s">
        <v>19</v>
      </c>
      <c r="E174" s="4" t="s">
        <v>20</v>
      </c>
      <c r="F174" s="4" t="s">
        <v>21</v>
      </c>
      <c r="G174" s="4" t="s">
        <v>22</v>
      </c>
      <c r="H174" s="4">
        <f t="shared" si="9"/>
        <v>0</v>
      </c>
      <c r="I174" s="4" t="s">
        <v>439</v>
      </c>
      <c r="J174" s="4"/>
      <c r="K174" s="8" t="s">
        <v>23</v>
      </c>
      <c r="L174" s="8"/>
      <c r="M174" s="4"/>
      <c r="N174" s="2">
        <v>44997</v>
      </c>
      <c r="O174" s="2">
        <v>44995</v>
      </c>
      <c r="P174" s="3">
        <v>0.70833333333333337</v>
      </c>
      <c r="Q174" s="6" t="s">
        <v>24</v>
      </c>
      <c r="R174" s="5" t="s">
        <v>25</v>
      </c>
      <c r="S174" s="4" t="s">
        <v>26</v>
      </c>
      <c r="T174" s="4" t="s">
        <v>27</v>
      </c>
      <c r="U174" s="85">
        <f>U175-((A175-A174)*12)</f>
        <v>39345.979999999996</v>
      </c>
      <c r="V174" s="86"/>
      <c r="W174" s="87">
        <f t="shared" si="10"/>
        <v>44995.291666666664</v>
      </c>
      <c r="X174" s="87">
        <f t="shared" si="11"/>
        <v>44995.708333333336</v>
      </c>
      <c r="Y174" s="88">
        <f t="shared" si="12"/>
        <v>10.000000000116415</v>
      </c>
    </row>
    <row r="175" spans="1:25" x14ac:dyDescent="0.3">
      <c r="A175" s="2">
        <v>45079</v>
      </c>
      <c r="B175" s="3">
        <v>0.45833333333333331</v>
      </c>
      <c r="C175" s="4">
        <v>251101</v>
      </c>
      <c r="D175" s="5" t="s">
        <v>19</v>
      </c>
      <c r="E175" s="4" t="s">
        <v>20</v>
      </c>
      <c r="F175" s="4" t="s">
        <v>21</v>
      </c>
      <c r="G175" s="4" t="s">
        <v>41</v>
      </c>
      <c r="H175" s="4">
        <f t="shared" si="9"/>
        <v>3</v>
      </c>
      <c r="I175" s="4" t="s">
        <v>493</v>
      </c>
      <c r="J175" s="4"/>
      <c r="K175" s="7" t="s">
        <v>42</v>
      </c>
      <c r="L175" s="7"/>
      <c r="M175" s="4"/>
      <c r="N175" s="2">
        <v>45084</v>
      </c>
      <c r="O175" s="2">
        <v>45082</v>
      </c>
      <c r="P175" s="3">
        <v>0.70833333333333337</v>
      </c>
      <c r="Q175" s="6" t="s">
        <v>43</v>
      </c>
      <c r="R175" s="5" t="s">
        <v>25</v>
      </c>
      <c r="S175" s="4" t="s">
        <v>26</v>
      </c>
      <c r="T175" s="4" t="s">
        <v>27</v>
      </c>
      <c r="U175" s="85">
        <f>VLOOKUP(A175,'1101'!$A$2:$V$322,22,FALSE)</f>
        <v>40353.979999999996</v>
      </c>
      <c r="V175" s="86"/>
      <c r="W175" s="87">
        <f t="shared" si="10"/>
        <v>45079.458333333336</v>
      </c>
      <c r="X175" s="87">
        <f t="shared" si="11"/>
        <v>45082.708333333336</v>
      </c>
      <c r="Y175" s="88">
        <f t="shared" si="12"/>
        <v>78</v>
      </c>
    </row>
    <row r="176" spans="1:25" x14ac:dyDescent="0.3">
      <c r="A176" s="2">
        <v>45104</v>
      </c>
      <c r="B176" s="3">
        <v>0.33333333333333331</v>
      </c>
      <c r="C176" s="4">
        <v>251101</v>
      </c>
      <c r="D176" s="5" t="s">
        <v>19</v>
      </c>
      <c r="E176" s="4" t="s">
        <v>20</v>
      </c>
      <c r="F176" s="4" t="s">
        <v>21</v>
      </c>
      <c r="G176" s="4" t="s">
        <v>49</v>
      </c>
      <c r="H176" s="4">
        <f t="shared" si="9"/>
        <v>0</v>
      </c>
      <c r="I176" s="4" t="s">
        <v>472</v>
      </c>
      <c r="J176" s="4"/>
      <c r="K176" s="8" t="s">
        <v>52</v>
      </c>
      <c r="L176" s="8"/>
      <c r="M176" s="4"/>
      <c r="N176" s="2"/>
      <c r="O176" s="2">
        <v>45104</v>
      </c>
      <c r="P176" s="3">
        <v>0.5</v>
      </c>
      <c r="Q176" s="6" t="s">
        <v>53</v>
      </c>
      <c r="R176" s="5" t="s">
        <v>25</v>
      </c>
      <c r="S176" s="4" t="s">
        <v>26</v>
      </c>
      <c r="T176" s="4" t="s">
        <v>27</v>
      </c>
      <c r="U176" s="85">
        <f>VLOOKUP(A176,'1101'!$A$2:$V$322,22,FALSE)</f>
        <v>40631.42</v>
      </c>
      <c r="V176" s="86"/>
      <c r="W176" s="87">
        <f t="shared" si="10"/>
        <v>45104.333333333336</v>
      </c>
      <c r="X176" s="87">
        <f t="shared" si="11"/>
        <v>45104.5</v>
      </c>
      <c r="Y176" s="88">
        <f t="shared" si="12"/>
        <v>3.9999999999417923</v>
      </c>
    </row>
    <row r="177" spans="1:25" x14ac:dyDescent="0.3">
      <c r="A177" s="2">
        <v>45118</v>
      </c>
      <c r="B177" s="3">
        <v>0.70833333333333337</v>
      </c>
      <c r="C177" s="4">
        <v>251101</v>
      </c>
      <c r="D177" s="5" t="s">
        <v>19</v>
      </c>
      <c r="E177" s="4" t="s">
        <v>20</v>
      </c>
      <c r="F177" s="4" t="s">
        <v>21</v>
      </c>
      <c r="G177" s="4" t="s">
        <v>41</v>
      </c>
      <c r="H177" s="4">
        <f t="shared" si="9"/>
        <v>0</v>
      </c>
      <c r="I177" s="4" t="s">
        <v>490</v>
      </c>
      <c r="J177" s="4"/>
      <c r="K177" s="8" t="s">
        <v>56</v>
      </c>
      <c r="L177" s="8"/>
      <c r="M177" s="4"/>
      <c r="N177" s="2"/>
      <c r="O177" s="2">
        <v>45118</v>
      </c>
      <c r="P177" s="3">
        <v>0.79166666666666663</v>
      </c>
      <c r="Q177" s="6" t="s">
        <v>58</v>
      </c>
      <c r="R177" s="5" t="s">
        <v>25</v>
      </c>
      <c r="S177" s="4" t="s">
        <v>26</v>
      </c>
      <c r="T177" s="4" t="s">
        <v>27</v>
      </c>
      <c r="U177" s="85">
        <f>VLOOKUP(A177,'1101'!$A$2:$V$322,22,FALSE)</f>
        <v>40668.78</v>
      </c>
      <c r="V177" s="86"/>
      <c r="W177" s="87">
        <f t="shared" si="10"/>
        <v>45118.708333333336</v>
      </c>
      <c r="X177" s="87">
        <f t="shared" si="11"/>
        <v>45118.791666666664</v>
      </c>
      <c r="Y177" s="88">
        <f t="shared" si="12"/>
        <v>1.9999999998835847</v>
      </c>
    </row>
    <row r="178" spans="1:25" ht="27.6" x14ac:dyDescent="0.3">
      <c r="A178" s="2">
        <v>45126</v>
      </c>
      <c r="B178" s="3">
        <v>0.375</v>
      </c>
      <c r="C178" s="4">
        <v>251101</v>
      </c>
      <c r="D178" s="5" t="s">
        <v>19</v>
      </c>
      <c r="E178" s="4" t="s">
        <v>32</v>
      </c>
      <c r="F178" s="4" t="s">
        <v>63</v>
      </c>
      <c r="G178" s="4" t="s">
        <v>61</v>
      </c>
      <c r="H178" s="4">
        <f t="shared" si="9"/>
        <v>1</v>
      </c>
      <c r="I178" s="4" t="s">
        <v>49</v>
      </c>
      <c r="J178" s="4" t="s">
        <v>50</v>
      </c>
      <c r="K178" s="8" t="s">
        <v>38</v>
      </c>
      <c r="L178" s="8" t="s">
        <v>64</v>
      </c>
      <c r="M178" s="4"/>
      <c r="N178" s="2">
        <v>45128</v>
      </c>
      <c r="O178" s="2">
        <v>45127</v>
      </c>
      <c r="P178" s="3">
        <v>0.58333333333333337</v>
      </c>
      <c r="Q178" s="6" t="s">
        <v>65</v>
      </c>
      <c r="R178" s="5" t="s">
        <v>25</v>
      </c>
      <c r="S178" s="4" t="s">
        <v>26</v>
      </c>
      <c r="T178" s="4" t="s">
        <v>27</v>
      </c>
      <c r="U178" s="85">
        <f>VLOOKUP(A178,'1101'!$A$2:$V$322,22,FALSE)</f>
        <v>40668.78</v>
      </c>
      <c r="V178" s="86"/>
      <c r="W178" s="87">
        <f t="shared" si="10"/>
        <v>45126.375</v>
      </c>
      <c r="X178" s="87">
        <f t="shared" si="11"/>
        <v>45127.583333333336</v>
      </c>
      <c r="Y178" s="88">
        <f t="shared" si="12"/>
        <v>29.000000000058208</v>
      </c>
    </row>
    <row r="179" spans="1:25" x14ac:dyDescent="0.3">
      <c r="A179" s="2">
        <v>45140</v>
      </c>
      <c r="B179" s="3">
        <v>0.375</v>
      </c>
      <c r="C179" s="4">
        <v>251101</v>
      </c>
      <c r="D179" s="5" t="s">
        <v>19</v>
      </c>
      <c r="E179" s="4" t="s">
        <v>20</v>
      </c>
      <c r="F179" s="4" t="s">
        <v>21</v>
      </c>
      <c r="G179" s="4" t="s">
        <v>22</v>
      </c>
      <c r="H179" s="4">
        <f t="shared" si="9"/>
        <v>44</v>
      </c>
      <c r="I179" s="4" t="s">
        <v>438</v>
      </c>
      <c r="J179" s="4"/>
      <c r="K179" s="4" t="s">
        <v>45</v>
      </c>
      <c r="L179" s="4"/>
      <c r="M179" s="4"/>
      <c r="N179" s="2">
        <v>45187</v>
      </c>
      <c r="O179" s="2">
        <v>45184</v>
      </c>
      <c r="P179" s="3">
        <v>0.79166666666666663</v>
      </c>
      <c r="Q179" s="6" t="s">
        <v>75</v>
      </c>
      <c r="R179" s="5" t="s">
        <v>25</v>
      </c>
      <c r="S179" s="4" t="s">
        <v>26</v>
      </c>
      <c r="T179" s="4" t="s">
        <v>27</v>
      </c>
      <c r="U179" s="85">
        <f>VLOOKUP(A179,'1101'!$A$2:$V$322,22,FALSE)</f>
        <v>40853.919999999998</v>
      </c>
      <c r="V179" s="86"/>
      <c r="W179" s="87">
        <f t="shared" si="10"/>
        <v>45140.375</v>
      </c>
      <c r="X179" s="87">
        <f t="shared" si="11"/>
        <v>45184.791666666664</v>
      </c>
      <c r="Y179" s="88">
        <f t="shared" si="12"/>
        <v>1065.9999999999418</v>
      </c>
    </row>
    <row r="180" spans="1:25" x14ac:dyDescent="0.3">
      <c r="A180" s="2">
        <v>45188</v>
      </c>
      <c r="B180" s="3">
        <v>0.41666666666666669</v>
      </c>
      <c r="C180" s="4">
        <v>251101</v>
      </c>
      <c r="D180" s="5" t="s">
        <v>19</v>
      </c>
      <c r="E180" s="4" t="s">
        <v>20</v>
      </c>
      <c r="F180" s="4" t="s">
        <v>21</v>
      </c>
      <c r="G180" s="4" t="s">
        <v>48</v>
      </c>
      <c r="H180" s="4">
        <f t="shared" si="9"/>
        <v>0</v>
      </c>
      <c r="I180" s="4" t="s">
        <v>479</v>
      </c>
      <c r="J180" s="4"/>
      <c r="K180" s="4" t="s">
        <v>56</v>
      </c>
      <c r="L180" s="4"/>
      <c r="M180" s="4"/>
      <c r="N180" s="2"/>
      <c r="O180" s="2">
        <v>45188</v>
      </c>
      <c r="P180" s="3">
        <v>0.5</v>
      </c>
      <c r="Q180" s="6" t="s">
        <v>111</v>
      </c>
      <c r="R180" s="5" t="s">
        <v>25</v>
      </c>
      <c r="S180" s="4" t="s">
        <v>26</v>
      </c>
      <c r="T180" s="4" t="s">
        <v>27</v>
      </c>
      <c r="U180" s="85">
        <f>VLOOKUP(A180,'1101'!$A$2:$V$322,22,FALSE)</f>
        <v>41332.620000000003</v>
      </c>
      <c r="V180" s="86"/>
      <c r="W180" s="87">
        <f t="shared" si="10"/>
        <v>45188.416666666664</v>
      </c>
      <c r="X180" s="87">
        <f t="shared" si="11"/>
        <v>45188.5</v>
      </c>
      <c r="Y180" s="88">
        <f t="shared" si="12"/>
        <v>2.0000000000582077</v>
      </c>
    </row>
    <row r="181" spans="1:25" x14ac:dyDescent="0.3">
      <c r="A181" s="2">
        <v>45189</v>
      </c>
      <c r="B181" s="3">
        <v>0.375</v>
      </c>
      <c r="C181" s="4">
        <v>251101</v>
      </c>
      <c r="D181" s="5" t="s">
        <v>19</v>
      </c>
      <c r="E181" s="4" t="s">
        <v>20</v>
      </c>
      <c r="F181" s="4" t="s">
        <v>21</v>
      </c>
      <c r="G181" s="4" t="s">
        <v>49</v>
      </c>
      <c r="H181" s="4">
        <f t="shared" si="9"/>
        <v>0</v>
      </c>
      <c r="I181" s="4" t="s">
        <v>470</v>
      </c>
      <c r="J181" s="4"/>
      <c r="K181" s="4" t="s">
        <v>56</v>
      </c>
      <c r="L181" s="4" t="s">
        <v>112</v>
      </c>
      <c r="M181" s="4"/>
      <c r="N181" s="2"/>
      <c r="O181" s="2">
        <v>45189</v>
      </c>
      <c r="P181" s="3">
        <v>0.45833333333333331</v>
      </c>
      <c r="Q181" s="6" t="s">
        <v>113</v>
      </c>
      <c r="R181" s="5" t="s">
        <v>25</v>
      </c>
      <c r="S181" s="4" t="s">
        <v>26</v>
      </c>
      <c r="T181" s="4" t="s">
        <v>27</v>
      </c>
      <c r="U181" s="85">
        <f>VLOOKUP(A181,'1101'!$A$2:$V$322,22,FALSE)</f>
        <v>41352.300000000003</v>
      </c>
      <c r="V181" s="86"/>
      <c r="W181" s="87">
        <f t="shared" si="10"/>
        <v>45189.375</v>
      </c>
      <c r="X181" s="87">
        <f t="shared" si="11"/>
        <v>45189.458333333336</v>
      </c>
      <c r="Y181" s="88">
        <f t="shared" si="12"/>
        <v>2.0000000000582077</v>
      </c>
    </row>
    <row r="182" spans="1:25" x14ac:dyDescent="0.3">
      <c r="A182" s="2">
        <v>45193</v>
      </c>
      <c r="B182" s="3">
        <v>0.33333333333333331</v>
      </c>
      <c r="C182" s="4">
        <v>251101</v>
      </c>
      <c r="D182" s="5" t="s">
        <v>19</v>
      </c>
      <c r="E182" s="4" t="s">
        <v>20</v>
      </c>
      <c r="F182" s="4" t="s">
        <v>21</v>
      </c>
      <c r="G182" s="4" t="s">
        <v>34</v>
      </c>
      <c r="H182" s="4">
        <f t="shared" si="9"/>
        <v>4</v>
      </c>
      <c r="I182" s="4" t="s">
        <v>461</v>
      </c>
      <c r="J182" s="4"/>
      <c r="K182" s="4" t="s">
        <v>71</v>
      </c>
      <c r="L182" s="4" t="s">
        <v>35</v>
      </c>
      <c r="M182" s="4"/>
      <c r="N182" s="2">
        <v>45206</v>
      </c>
      <c r="O182" s="2">
        <v>45197</v>
      </c>
      <c r="P182" s="3">
        <v>0.70833333333333337</v>
      </c>
      <c r="Q182" s="6" t="s">
        <v>118</v>
      </c>
      <c r="R182" s="5" t="s">
        <v>25</v>
      </c>
      <c r="S182" s="4" t="s">
        <v>26</v>
      </c>
      <c r="T182" s="4" t="s">
        <v>27</v>
      </c>
      <c r="U182" s="85">
        <f>VLOOKUP(A182,'1101'!$A$2:$V$322,22,FALSE)</f>
        <v>41420.720000000001</v>
      </c>
      <c r="V182" s="86"/>
      <c r="W182" s="87">
        <f t="shared" si="10"/>
        <v>45193.333333333336</v>
      </c>
      <c r="X182" s="87">
        <f t="shared" si="11"/>
        <v>45197.708333333336</v>
      </c>
      <c r="Y182" s="88">
        <f t="shared" si="12"/>
        <v>105</v>
      </c>
    </row>
    <row r="183" spans="1:25" x14ac:dyDescent="0.3">
      <c r="A183" s="2">
        <v>45198</v>
      </c>
      <c r="B183" s="3">
        <v>0.375</v>
      </c>
      <c r="C183" s="4">
        <v>251101</v>
      </c>
      <c r="D183" s="5" t="s">
        <v>19</v>
      </c>
      <c r="E183" s="4" t="s">
        <v>20</v>
      </c>
      <c r="F183" s="4" t="s">
        <v>21</v>
      </c>
      <c r="G183" s="4" t="s">
        <v>49</v>
      </c>
      <c r="H183" s="4">
        <f t="shared" si="9"/>
        <v>0</v>
      </c>
      <c r="I183" s="4" t="s">
        <v>467</v>
      </c>
      <c r="J183" s="4"/>
      <c r="K183" s="4" t="s">
        <v>52</v>
      </c>
      <c r="L183" s="4"/>
      <c r="M183" s="4"/>
      <c r="N183" s="2"/>
      <c r="O183" s="2">
        <v>45198</v>
      </c>
      <c r="P183" s="3">
        <v>0.47916666666666669</v>
      </c>
      <c r="Q183" s="6" t="s">
        <v>122</v>
      </c>
      <c r="R183" s="5" t="s">
        <v>25</v>
      </c>
      <c r="S183" s="4" t="s">
        <v>26</v>
      </c>
      <c r="T183" s="4" t="s">
        <v>27</v>
      </c>
      <c r="U183" s="85">
        <f>VLOOKUP(A183,'1101'!$A$2:$V$322,22,FALSE)</f>
        <v>41500.61</v>
      </c>
      <c r="V183" s="86"/>
      <c r="W183" s="87">
        <f t="shared" si="10"/>
        <v>45198.375</v>
      </c>
      <c r="X183" s="87">
        <f t="shared" si="11"/>
        <v>45198.479166666664</v>
      </c>
      <c r="Y183" s="88">
        <f t="shared" si="12"/>
        <v>2.4999999999417923</v>
      </c>
    </row>
    <row r="184" spans="1:25" x14ac:dyDescent="0.3">
      <c r="A184" s="2">
        <v>45202</v>
      </c>
      <c r="B184" s="3">
        <v>0.375</v>
      </c>
      <c r="C184" s="4">
        <v>251101</v>
      </c>
      <c r="D184" s="5" t="s">
        <v>19</v>
      </c>
      <c r="E184" s="4" t="s">
        <v>20</v>
      </c>
      <c r="F184" s="4" t="s">
        <v>21</v>
      </c>
      <c r="G184" s="4" t="s">
        <v>68</v>
      </c>
      <c r="H184" s="4">
        <f t="shared" si="9"/>
        <v>1</v>
      </c>
      <c r="I184" s="4" t="s">
        <v>66</v>
      </c>
      <c r="J184" s="4"/>
      <c r="K184" s="4" t="s">
        <v>71</v>
      </c>
      <c r="L184" s="4" t="s">
        <v>35</v>
      </c>
      <c r="M184" s="4"/>
      <c r="N184" s="2">
        <v>45209</v>
      </c>
      <c r="O184" s="2">
        <v>45203</v>
      </c>
      <c r="P184" s="3">
        <v>0.83333333333333337</v>
      </c>
      <c r="Q184" s="6" t="s">
        <v>124</v>
      </c>
      <c r="R184" s="5" t="s">
        <v>25</v>
      </c>
      <c r="S184" s="4" t="s">
        <v>26</v>
      </c>
      <c r="T184" s="4" t="s">
        <v>27</v>
      </c>
      <c r="U184" s="85">
        <f>VLOOKUP(A184,'1101'!$A$2:$V$322,22,FALSE)</f>
        <v>41505.980000000003</v>
      </c>
      <c r="V184" s="86"/>
      <c r="W184" s="87">
        <f t="shared" si="10"/>
        <v>45202.375</v>
      </c>
      <c r="X184" s="87">
        <f t="shared" si="11"/>
        <v>45203.833333333336</v>
      </c>
      <c r="Y184" s="88">
        <f t="shared" si="12"/>
        <v>35.000000000058208</v>
      </c>
    </row>
    <row r="185" spans="1:25" ht="27.6" x14ac:dyDescent="0.3">
      <c r="A185" s="2">
        <v>45204</v>
      </c>
      <c r="B185" s="3">
        <v>0.25</v>
      </c>
      <c r="C185" s="4">
        <v>251101</v>
      </c>
      <c r="D185" s="5" t="s">
        <v>19</v>
      </c>
      <c r="E185" s="4" t="s">
        <v>20</v>
      </c>
      <c r="F185" s="4" t="s">
        <v>21</v>
      </c>
      <c r="G185" s="4" t="s">
        <v>120</v>
      </c>
      <c r="H185" s="4">
        <f t="shared" si="9"/>
        <v>0</v>
      </c>
      <c r="I185" s="4" t="s">
        <v>488</v>
      </c>
      <c r="J185" s="4"/>
      <c r="K185" s="4" t="s">
        <v>71</v>
      </c>
      <c r="L185" s="4" t="s">
        <v>112</v>
      </c>
      <c r="M185" s="4"/>
      <c r="N185" s="2"/>
      <c r="O185" s="2">
        <v>45204</v>
      </c>
      <c r="P185" s="3">
        <v>0.54166666666666663</v>
      </c>
      <c r="Q185" s="6" t="s">
        <v>127</v>
      </c>
      <c r="R185" s="5" t="s">
        <v>25</v>
      </c>
      <c r="S185" s="4" t="s">
        <v>26</v>
      </c>
      <c r="T185" s="4" t="s">
        <v>27</v>
      </c>
      <c r="U185" s="85">
        <f>VLOOKUP(A185,'1101'!$A$2:$V$322,22,FALSE)</f>
        <v>41510.339999999997</v>
      </c>
      <c r="V185" s="86"/>
      <c r="W185" s="87">
        <f t="shared" si="10"/>
        <v>45204.25</v>
      </c>
      <c r="X185" s="87">
        <f t="shared" si="11"/>
        <v>45204.541666666664</v>
      </c>
      <c r="Y185" s="88">
        <f t="shared" si="12"/>
        <v>6.9999999999417923</v>
      </c>
    </row>
    <row r="186" spans="1:25" x14ac:dyDescent="0.3">
      <c r="A186" s="2">
        <v>45205</v>
      </c>
      <c r="B186" s="3">
        <v>0.33333333333333331</v>
      </c>
      <c r="C186" s="4">
        <v>251101</v>
      </c>
      <c r="D186" s="5" t="s">
        <v>19</v>
      </c>
      <c r="E186" s="4" t="s">
        <v>20</v>
      </c>
      <c r="F186" s="4" t="s">
        <v>21</v>
      </c>
      <c r="G186" s="4" t="s">
        <v>34</v>
      </c>
      <c r="H186" s="4">
        <f t="shared" si="9"/>
        <v>0</v>
      </c>
      <c r="I186" s="4" t="s">
        <v>455</v>
      </c>
      <c r="J186" s="4"/>
      <c r="K186" s="4" t="s">
        <v>35</v>
      </c>
      <c r="L186" s="4" t="s">
        <v>64</v>
      </c>
      <c r="M186" s="4"/>
      <c r="N186" s="2"/>
      <c r="O186" s="2">
        <v>45205</v>
      </c>
      <c r="P186" s="3">
        <v>0.54166666666666663</v>
      </c>
      <c r="Q186" s="6" t="s">
        <v>133</v>
      </c>
      <c r="R186" s="5" t="s">
        <v>25</v>
      </c>
      <c r="S186" s="4" t="s">
        <v>26</v>
      </c>
      <c r="T186" s="4" t="s">
        <v>27</v>
      </c>
      <c r="U186" s="85">
        <f>VLOOKUP(A186,'1101'!$A$2:$V$322,22,FALSE)</f>
        <v>41514.14</v>
      </c>
      <c r="V186" s="86"/>
      <c r="W186" s="87">
        <f t="shared" si="10"/>
        <v>45205.333333333336</v>
      </c>
      <c r="X186" s="87">
        <f t="shared" si="11"/>
        <v>45205.541666666664</v>
      </c>
      <c r="Y186" s="88">
        <f t="shared" si="12"/>
        <v>4.9999999998835847</v>
      </c>
    </row>
    <row r="187" spans="1:25" x14ac:dyDescent="0.3">
      <c r="A187" s="2">
        <v>45216</v>
      </c>
      <c r="B187" s="3">
        <v>0.25</v>
      </c>
      <c r="C187" s="4">
        <v>251101</v>
      </c>
      <c r="D187" s="5" t="s">
        <v>19</v>
      </c>
      <c r="E187" s="4" t="s">
        <v>20</v>
      </c>
      <c r="F187" s="4" t="s">
        <v>21</v>
      </c>
      <c r="G187" s="4" t="s">
        <v>120</v>
      </c>
      <c r="H187" s="4">
        <f t="shared" si="9"/>
        <v>3</v>
      </c>
      <c r="I187" s="4" t="s">
        <v>487</v>
      </c>
      <c r="J187" s="4"/>
      <c r="K187" s="4" t="s">
        <v>71</v>
      </c>
      <c r="L187" s="4"/>
      <c r="M187" s="4"/>
      <c r="N187" s="2">
        <v>45220</v>
      </c>
      <c r="O187" s="2">
        <v>45219</v>
      </c>
      <c r="P187" s="3">
        <v>0.41666666666666669</v>
      </c>
      <c r="Q187" s="6" t="s">
        <v>135</v>
      </c>
      <c r="R187" s="5" t="s">
        <v>25</v>
      </c>
      <c r="S187" s="4" t="s">
        <v>26</v>
      </c>
      <c r="T187" s="4" t="s">
        <v>27</v>
      </c>
      <c r="U187" s="85">
        <f>VLOOKUP(A187,'1101'!$A$2:$V$322,22,FALSE)</f>
        <v>41663.040000000001</v>
      </c>
      <c r="V187" s="86"/>
      <c r="W187" s="87">
        <f t="shared" si="10"/>
        <v>45216.25</v>
      </c>
      <c r="X187" s="87">
        <f t="shared" si="11"/>
        <v>45219.416666666664</v>
      </c>
      <c r="Y187" s="88">
        <f t="shared" si="12"/>
        <v>75.999999999941792</v>
      </c>
    </row>
    <row r="188" spans="1:25" x14ac:dyDescent="0.3">
      <c r="A188" s="2">
        <v>45233</v>
      </c>
      <c r="B188" s="3">
        <v>0.54166666666666663</v>
      </c>
      <c r="C188" s="4">
        <v>251101</v>
      </c>
      <c r="D188" s="5" t="s">
        <v>19</v>
      </c>
      <c r="E188" s="4" t="s">
        <v>20</v>
      </c>
      <c r="F188" s="4" t="s">
        <v>21</v>
      </c>
      <c r="G188" s="4" t="s">
        <v>66</v>
      </c>
      <c r="H188" s="4">
        <f t="shared" si="9"/>
        <v>0</v>
      </c>
      <c r="I188" s="4" t="s">
        <v>454</v>
      </c>
      <c r="J188" s="4"/>
      <c r="K188" s="4" t="s">
        <v>35</v>
      </c>
      <c r="L188" s="4"/>
      <c r="M188" s="4"/>
      <c r="N188" s="2">
        <v>45234</v>
      </c>
      <c r="O188" s="2">
        <v>45233</v>
      </c>
      <c r="P188" s="3">
        <v>0.66666666666666663</v>
      </c>
      <c r="Q188" s="6" t="s">
        <v>155</v>
      </c>
      <c r="R188" s="5" t="s">
        <v>25</v>
      </c>
      <c r="S188" s="4" t="s">
        <v>26</v>
      </c>
      <c r="T188" s="4" t="s">
        <v>27</v>
      </c>
      <c r="U188" s="85">
        <f>VLOOKUP(A188,'1101'!$A$2:$V$322,22,FALSE)</f>
        <v>41808.839999999997</v>
      </c>
      <c r="V188" s="86"/>
      <c r="W188" s="87">
        <f t="shared" si="10"/>
        <v>45233.541666666664</v>
      </c>
      <c r="X188" s="87">
        <f t="shared" si="11"/>
        <v>45233.666666666664</v>
      </c>
      <c r="Y188" s="88">
        <f t="shared" si="12"/>
        <v>3</v>
      </c>
    </row>
    <row r="189" spans="1:25" x14ac:dyDescent="0.3">
      <c r="A189" s="2">
        <v>45235</v>
      </c>
      <c r="B189" s="3">
        <v>0.33333333333333331</v>
      </c>
      <c r="C189" s="4">
        <v>251101</v>
      </c>
      <c r="D189" s="5" t="s">
        <v>19</v>
      </c>
      <c r="E189" s="4" t="s">
        <v>20</v>
      </c>
      <c r="F189" s="4" t="s">
        <v>21</v>
      </c>
      <c r="G189" s="4" t="s">
        <v>66</v>
      </c>
      <c r="H189" s="4">
        <f t="shared" si="9"/>
        <v>0</v>
      </c>
      <c r="I189" s="4" t="s">
        <v>451</v>
      </c>
      <c r="J189" s="4"/>
      <c r="K189" s="4" t="s">
        <v>35</v>
      </c>
      <c r="L189" s="4" t="s">
        <v>38</v>
      </c>
      <c r="M189" s="4"/>
      <c r="N189" s="2"/>
      <c r="O189" s="2">
        <v>45235</v>
      </c>
      <c r="P189" s="3">
        <v>0.45833333333333331</v>
      </c>
      <c r="Q189" s="6" t="s">
        <v>156</v>
      </c>
      <c r="R189" s="5" t="s">
        <v>25</v>
      </c>
      <c r="S189" s="4" t="s">
        <v>26</v>
      </c>
      <c r="T189" s="4" t="s">
        <v>27</v>
      </c>
      <c r="U189" s="85">
        <f>VLOOKUP(A189,'1101'!$A$2:$V$322,22,FALSE)</f>
        <v>41818.04</v>
      </c>
      <c r="V189" s="86"/>
      <c r="W189" s="87">
        <f t="shared" si="10"/>
        <v>45235.333333333336</v>
      </c>
      <c r="X189" s="87">
        <f t="shared" si="11"/>
        <v>45235.458333333336</v>
      </c>
      <c r="Y189" s="88">
        <f t="shared" si="12"/>
        <v>3</v>
      </c>
    </row>
    <row r="190" spans="1:25" x14ac:dyDescent="0.3">
      <c r="A190" s="2">
        <v>45238</v>
      </c>
      <c r="B190" s="3">
        <v>0.33333333333333331</v>
      </c>
      <c r="C190" s="4">
        <v>251101</v>
      </c>
      <c r="D190" s="5" t="s">
        <v>19</v>
      </c>
      <c r="E190" s="4" t="s">
        <v>20</v>
      </c>
      <c r="F190" s="4" t="s">
        <v>21</v>
      </c>
      <c r="G190" s="4" t="s">
        <v>66</v>
      </c>
      <c r="H190" s="4">
        <f t="shared" si="9"/>
        <v>0</v>
      </c>
      <c r="I190" s="4" t="s">
        <v>451</v>
      </c>
      <c r="J190" s="4"/>
      <c r="K190" s="4" t="s">
        <v>35</v>
      </c>
      <c r="L190" s="4"/>
      <c r="M190" s="4"/>
      <c r="N190" s="2"/>
      <c r="O190" s="2">
        <v>45238</v>
      </c>
      <c r="P190" s="3">
        <v>0.58333333333333337</v>
      </c>
      <c r="Q190" s="6" t="s">
        <v>115</v>
      </c>
      <c r="R190" s="5" t="s">
        <v>25</v>
      </c>
      <c r="S190" s="4" t="s">
        <v>26</v>
      </c>
      <c r="T190" s="4" t="s">
        <v>27</v>
      </c>
      <c r="U190" s="85">
        <f>VLOOKUP(A190,'1101'!$A$2:$V$322,22,FALSE)</f>
        <v>41818.94</v>
      </c>
      <c r="V190" s="86"/>
      <c r="W190" s="87">
        <f t="shared" si="10"/>
        <v>45238.333333333336</v>
      </c>
      <c r="X190" s="87">
        <f t="shared" si="11"/>
        <v>45238.583333333336</v>
      </c>
      <c r="Y190" s="88">
        <f t="shared" si="12"/>
        <v>6</v>
      </c>
    </row>
    <row r="191" spans="1:25" x14ac:dyDescent="0.3">
      <c r="A191" s="2">
        <v>45240</v>
      </c>
      <c r="B191" s="3">
        <v>0.45833333333333331</v>
      </c>
      <c r="C191" s="4">
        <v>251101</v>
      </c>
      <c r="D191" s="5" t="s">
        <v>19</v>
      </c>
      <c r="E191" s="4" t="s">
        <v>20</v>
      </c>
      <c r="F191" s="4" t="s">
        <v>21</v>
      </c>
      <c r="G191" s="4" t="s">
        <v>49</v>
      </c>
      <c r="H191" s="4">
        <f t="shared" si="9"/>
        <v>0</v>
      </c>
      <c r="I191" s="4" t="s">
        <v>473</v>
      </c>
      <c r="J191" s="4"/>
      <c r="K191" s="4" t="s">
        <v>153</v>
      </c>
      <c r="L191" s="4"/>
      <c r="M191" s="4"/>
      <c r="N191" s="2"/>
      <c r="O191" s="2">
        <v>45240</v>
      </c>
      <c r="P191" s="3">
        <v>0.4861111111111111</v>
      </c>
      <c r="Q191" s="6" t="s">
        <v>161</v>
      </c>
      <c r="R191" s="5" t="s">
        <v>25</v>
      </c>
      <c r="S191" s="4" t="s">
        <v>26</v>
      </c>
      <c r="T191" s="4" t="s">
        <v>27</v>
      </c>
      <c r="U191" s="85">
        <f>VLOOKUP(A191,'1101'!$A$2:$V$322,22,FALSE)</f>
        <v>41818.94</v>
      </c>
      <c r="V191" s="86"/>
      <c r="W191" s="87">
        <f t="shared" si="10"/>
        <v>45240.458333333336</v>
      </c>
      <c r="X191" s="87">
        <f t="shared" si="11"/>
        <v>45240.486111111109</v>
      </c>
      <c r="Y191" s="88">
        <f t="shared" si="12"/>
        <v>0.6666666665696539</v>
      </c>
    </row>
    <row r="192" spans="1:25" x14ac:dyDescent="0.3">
      <c r="A192" s="2">
        <v>45246</v>
      </c>
      <c r="B192" s="3">
        <v>0.66666666666666663</v>
      </c>
      <c r="C192" s="4">
        <v>251101</v>
      </c>
      <c r="D192" s="5" t="s">
        <v>19</v>
      </c>
      <c r="E192" s="4" t="s">
        <v>20</v>
      </c>
      <c r="F192" s="4" t="s">
        <v>21</v>
      </c>
      <c r="G192" s="4" t="s">
        <v>120</v>
      </c>
      <c r="H192" s="4">
        <f t="shared" si="9"/>
        <v>1</v>
      </c>
      <c r="I192" s="4" t="s">
        <v>487</v>
      </c>
      <c r="J192" s="4"/>
      <c r="K192" s="4" t="s">
        <v>35</v>
      </c>
      <c r="L192" s="4" t="s">
        <v>153</v>
      </c>
      <c r="M192" s="4"/>
      <c r="N192" s="2">
        <v>45248</v>
      </c>
      <c r="O192" s="2">
        <v>45247</v>
      </c>
      <c r="P192" s="3">
        <v>0.33333333333333331</v>
      </c>
      <c r="Q192" s="6" t="s">
        <v>164</v>
      </c>
      <c r="R192" s="5" t="s">
        <v>25</v>
      </c>
      <c r="S192" s="4" t="s">
        <v>26</v>
      </c>
      <c r="T192" s="4" t="s">
        <v>27</v>
      </c>
      <c r="U192" s="85">
        <f>VLOOKUP(A192,'1101'!$A$2:$V$322,22,FALSE)</f>
        <v>41825.480000000003</v>
      </c>
      <c r="V192" s="86"/>
      <c r="W192" s="87">
        <f t="shared" si="10"/>
        <v>45246.666666666664</v>
      </c>
      <c r="X192" s="87">
        <f t="shared" si="11"/>
        <v>45247.333333333336</v>
      </c>
      <c r="Y192" s="88">
        <f t="shared" si="12"/>
        <v>16.000000000116415</v>
      </c>
    </row>
    <row r="193" spans="1:25" ht="27.6" x14ac:dyDescent="0.3">
      <c r="A193" s="2">
        <v>45247</v>
      </c>
      <c r="B193" s="3">
        <v>0.54166666666666663</v>
      </c>
      <c r="C193" s="4">
        <v>251101</v>
      </c>
      <c r="D193" s="5" t="s">
        <v>19</v>
      </c>
      <c r="E193" s="4" t="s">
        <v>20</v>
      </c>
      <c r="F193" s="4" t="s">
        <v>21</v>
      </c>
      <c r="G193" s="4" t="s">
        <v>22</v>
      </c>
      <c r="H193" s="4">
        <f t="shared" si="9"/>
        <v>165</v>
      </c>
      <c r="I193" s="4" t="s">
        <v>438</v>
      </c>
      <c r="J193" s="4"/>
      <c r="K193" s="4" t="s">
        <v>42</v>
      </c>
      <c r="L193" s="4"/>
      <c r="M193" s="4"/>
      <c r="N193" s="2">
        <v>45412</v>
      </c>
      <c r="O193" s="2">
        <v>45412</v>
      </c>
      <c r="P193" s="3">
        <v>0.79166666666666663</v>
      </c>
      <c r="Q193" s="6" t="s">
        <v>168</v>
      </c>
      <c r="R193" s="5" t="s">
        <v>25</v>
      </c>
      <c r="S193" s="4" t="s">
        <v>26</v>
      </c>
      <c r="T193" s="4" t="s">
        <v>27</v>
      </c>
      <c r="U193" s="85">
        <f>VLOOKUP(A193,'1101'!$A$2:$V$322,22,FALSE)</f>
        <v>41825.480000000003</v>
      </c>
      <c r="V193" s="86"/>
      <c r="W193" s="87">
        <f t="shared" si="10"/>
        <v>45247.541666666664</v>
      </c>
      <c r="X193" s="87">
        <f t="shared" si="11"/>
        <v>45412.791666666664</v>
      </c>
      <c r="Y193" s="88">
        <f t="shared" si="12"/>
        <v>3966</v>
      </c>
    </row>
    <row r="194" spans="1:25" ht="69" x14ac:dyDescent="0.3">
      <c r="A194" s="2">
        <v>45439</v>
      </c>
      <c r="B194" s="3">
        <v>0.46527777777777773</v>
      </c>
      <c r="C194" s="4">
        <v>251101</v>
      </c>
      <c r="D194" s="5" t="s">
        <v>19</v>
      </c>
      <c r="E194" s="4" t="s">
        <v>20</v>
      </c>
      <c r="F194" s="4" t="s">
        <v>94</v>
      </c>
      <c r="G194" s="4" t="s">
        <v>22</v>
      </c>
      <c r="H194" s="4">
        <f t="shared" ref="H194:H243" si="13">O194-A194</f>
        <v>0</v>
      </c>
      <c r="I194" s="4" t="s">
        <v>438</v>
      </c>
      <c r="J194" s="4"/>
      <c r="K194" s="4" t="s">
        <v>287</v>
      </c>
      <c r="L194" s="4" t="s">
        <v>157</v>
      </c>
      <c r="M194" s="4"/>
      <c r="N194" s="2">
        <v>45441</v>
      </c>
      <c r="O194" s="2">
        <v>45439</v>
      </c>
      <c r="P194" s="3">
        <v>0.8125</v>
      </c>
      <c r="Q194" s="6" t="s">
        <v>295</v>
      </c>
      <c r="R194" s="5" t="s">
        <v>25</v>
      </c>
      <c r="S194" s="4" t="s">
        <v>26</v>
      </c>
      <c r="T194" s="4" t="s">
        <v>27</v>
      </c>
      <c r="U194" s="85">
        <f>VLOOKUP(A194,'1101'!$A$2:$V$322,22,FALSE)</f>
        <v>41836.83</v>
      </c>
      <c r="V194" s="86"/>
      <c r="W194" s="87">
        <f t="shared" si="10"/>
        <v>45439.465277777781</v>
      </c>
      <c r="X194" s="87">
        <f t="shared" si="11"/>
        <v>45439.8125</v>
      </c>
      <c r="Y194" s="88">
        <f t="shared" si="12"/>
        <v>8.3333333332557231</v>
      </c>
    </row>
    <row r="195" spans="1:25" x14ac:dyDescent="0.3">
      <c r="A195" s="2">
        <v>45455</v>
      </c>
      <c r="B195" s="3">
        <v>0.45833333333333331</v>
      </c>
      <c r="C195" s="4">
        <v>251101</v>
      </c>
      <c r="D195" s="5" t="s">
        <v>19</v>
      </c>
      <c r="E195" s="4" t="s">
        <v>20</v>
      </c>
      <c r="F195" s="4" t="s">
        <v>21</v>
      </c>
      <c r="G195" s="4" t="s">
        <v>34</v>
      </c>
      <c r="H195" s="4">
        <f t="shared" si="13"/>
        <v>10</v>
      </c>
      <c r="I195" s="4" t="s">
        <v>461</v>
      </c>
      <c r="J195" s="4"/>
      <c r="K195" s="4" t="s">
        <v>287</v>
      </c>
      <c r="L195" s="4" t="s">
        <v>153</v>
      </c>
      <c r="M195" s="4" t="s">
        <v>300</v>
      </c>
      <c r="N195" s="2">
        <v>45469</v>
      </c>
      <c r="O195" s="2">
        <v>45465</v>
      </c>
      <c r="P195" s="3">
        <v>0.65625</v>
      </c>
      <c r="Q195" s="9" t="s">
        <v>301</v>
      </c>
      <c r="R195" s="5" t="s">
        <v>25</v>
      </c>
      <c r="S195" s="4" t="s">
        <v>26</v>
      </c>
      <c r="T195" s="4" t="s">
        <v>27</v>
      </c>
      <c r="U195" s="85">
        <f>VLOOKUP(A195,'1101'!$A$2:$V$322,22,FALSE)</f>
        <v>42022.8</v>
      </c>
      <c r="V195" s="86"/>
      <c r="W195" s="87">
        <f t="shared" si="10"/>
        <v>45455.458333333336</v>
      </c>
      <c r="X195" s="87">
        <f t="shared" si="11"/>
        <v>45465.65625</v>
      </c>
      <c r="Y195" s="88">
        <f t="shared" si="12"/>
        <v>244.74999999994179</v>
      </c>
    </row>
    <row r="196" spans="1:25" ht="41.4" x14ac:dyDescent="0.3">
      <c r="A196" s="2">
        <v>45468</v>
      </c>
      <c r="B196" s="3">
        <v>0.58333333333333337</v>
      </c>
      <c r="C196" s="4">
        <v>251101</v>
      </c>
      <c r="D196" s="5" t="s">
        <v>19</v>
      </c>
      <c r="E196" s="4" t="s">
        <v>20</v>
      </c>
      <c r="F196" s="4" t="s">
        <v>33</v>
      </c>
      <c r="G196" s="4" t="s">
        <v>22</v>
      </c>
      <c r="H196" s="4">
        <f t="shared" si="13"/>
        <v>2</v>
      </c>
      <c r="I196" s="4" t="s">
        <v>442</v>
      </c>
      <c r="J196" s="4"/>
      <c r="K196" s="4" t="s">
        <v>278</v>
      </c>
      <c r="L196" s="4" t="s">
        <v>153</v>
      </c>
      <c r="M196" s="4" t="s">
        <v>287</v>
      </c>
      <c r="N196" s="2">
        <v>45471</v>
      </c>
      <c r="O196" s="2">
        <v>45470</v>
      </c>
      <c r="P196" s="3">
        <v>0.625</v>
      </c>
      <c r="Q196" s="6" t="s">
        <v>303</v>
      </c>
      <c r="R196" s="5" t="s">
        <v>25</v>
      </c>
      <c r="S196" s="4" t="s">
        <v>26</v>
      </c>
      <c r="T196" s="4" t="s">
        <v>27</v>
      </c>
      <c r="U196" s="85">
        <f>VLOOKUP(A196,'1101'!$A$2:$V$322,22,FALSE)</f>
        <v>42226.91</v>
      </c>
      <c r="V196" s="86"/>
      <c r="W196" s="87">
        <f t="shared" ref="W196:W243" si="14">A196+B196</f>
        <v>45468.583333333336</v>
      </c>
      <c r="X196" s="87">
        <f t="shared" ref="X196:X243" si="15">O196+P196</f>
        <v>45470.625</v>
      </c>
      <c r="Y196" s="88">
        <f t="shared" ref="Y196:Y243" si="16">(X196-W196)*24</f>
        <v>48.999999999941792</v>
      </c>
    </row>
    <row r="197" spans="1:25" x14ac:dyDescent="0.3">
      <c r="A197" s="2">
        <v>45056</v>
      </c>
      <c r="B197" s="3">
        <v>0.33333333333333331</v>
      </c>
      <c r="C197" s="4">
        <v>251199</v>
      </c>
      <c r="D197" s="5" t="s">
        <v>19</v>
      </c>
      <c r="E197" s="4" t="s">
        <v>20</v>
      </c>
      <c r="F197" s="4" t="s">
        <v>21</v>
      </c>
      <c r="G197" s="4" t="s">
        <v>22</v>
      </c>
      <c r="H197" s="4">
        <f t="shared" si="13"/>
        <v>2</v>
      </c>
      <c r="I197" s="4" t="s">
        <v>444</v>
      </c>
      <c r="J197" s="4"/>
      <c r="K197" s="8" t="s">
        <v>38</v>
      </c>
      <c r="L197" s="8"/>
      <c r="M197" s="4"/>
      <c r="N197" s="2">
        <v>45058</v>
      </c>
      <c r="O197" s="2">
        <v>45058</v>
      </c>
      <c r="P197" s="3">
        <v>0.625</v>
      </c>
      <c r="Q197" s="6" t="s">
        <v>39</v>
      </c>
      <c r="R197" s="5" t="s">
        <v>25</v>
      </c>
      <c r="S197" s="4" t="s">
        <v>26</v>
      </c>
      <c r="T197" s="4" t="s">
        <v>27</v>
      </c>
      <c r="U197" s="85">
        <f>VLOOKUP(A197,'1199'!$A$1:$V$350,22,FALSE)</f>
        <v>35378.599999999969</v>
      </c>
      <c r="V197" s="86"/>
      <c r="W197" s="87">
        <f t="shared" si="14"/>
        <v>45056.333333333336</v>
      </c>
      <c r="X197" s="87">
        <f t="shared" si="15"/>
        <v>45058.625</v>
      </c>
      <c r="Y197" s="88">
        <f t="shared" si="16"/>
        <v>54.999999999941792</v>
      </c>
    </row>
    <row r="198" spans="1:25" x14ac:dyDescent="0.3">
      <c r="A198" s="2">
        <v>45121</v>
      </c>
      <c r="B198" s="3">
        <v>0.29166666666666669</v>
      </c>
      <c r="C198" s="4">
        <v>251199</v>
      </c>
      <c r="D198" s="5" t="s">
        <v>19</v>
      </c>
      <c r="E198" s="4" t="s">
        <v>20</v>
      </c>
      <c r="F198" s="4" t="s">
        <v>21</v>
      </c>
      <c r="G198" s="4" t="s">
        <v>41</v>
      </c>
      <c r="H198" s="4">
        <f t="shared" si="13"/>
        <v>0</v>
      </c>
      <c r="I198" s="4" t="s">
        <v>490</v>
      </c>
      <c r="J198" s="4"/>
      <c r="K198" s="8" t="s">
        <v>56</v>
      </c>
      <c r="L198" s="8"/>
      <c r="M198" s="4"/>
      <c r="N198" s="2">
        <v>45124</v>
      </c>
      <c r="O198" s="2">
        <v>45121</v>
      </c>
      <c r="P198" s="3">
        <v>0.625</v>
      </c>
      <c r="Q198" s="6" t="s">
        <v>59</v>
      </c>
      <c r="R198" s="5" t="s">
        <v>25</v>
      </c>
      <c r="S198" s="4" t="s">
        <v>26</v>
      </c>
      <c r="T198" s="4" t="s">
        <v>27</v>
      </c>
      <c r="U198" s="85">
        <f>VLOOKUP(A198,'1199'!$A$1:$V$350,22,FALSE)</f>
        <v>36435.019999999968</v>
      </c>
      <c r="V198" s="86"/>
      <c r="W198" s="87">
        <f t="shared" si="14"/>
        <v>45121.291666666664</v>
      </c>
      <c r="X198" s="87">
        <f t="shared" si="15"/>
        <v>45121.625</v>
      </c>
      <c r="Y198" s="88">
        <f t="shared" si="16"/>
        <v>8.0000000000582077</v>
      </c>
    </row>
    <row r="199" spans="1:25" x14ac:dyDescent="0.3">
      <c r="A199" s="2">
        <v>45122</v>
      </c>
      <c r="B199" s="3">
        <v>0.29166666666666669</v>
      </c>
      <c r="C199" s="4">
        <v>251199</v>
      </c>
      <c r="D199" s="5" t="s">
        <v>19</v>
      </c>
      <c r="E199" s="4" t="s">
        <v>20</v>
      </c>
      <c r="F199" s="4" t="s">
        <v>21</v>
      </c>
      <c r="G199" s="4" t="s">
        <v>41</v>
      </c>
      <c r="H199" s="4">
        <f t="shared" si="13"/>
        <v>0</v>
      </c>
      <c r="I199" s="4" t="s">
        <v>490</v>
      </c>
      <c r="J199" s="4"/>
      <c r="K199" s="8" t="s">
        <v>56</v>
      </c>
      <c r="L199" s="8"/>
      <c r="M199" s="4"/>
      <c r="N199" s="2"/>
      <c r="O199" s="2">
        <v>45122</v>
      </c>
      <c r="P199" s="3">
        <v>0.45833333333333331</v>
      </c>
      <c r="Q199" s="6" t="s">
        <v>60</v>
      </c>
      <c r="R199" s="5" t="s">
        <v>25</v>
      </c>
      <c r="S199" s="4" t="s">
        <v>26</v>
      </c>
      <c r="T199" s="4" t="s">
        <v>27</v>
      </c>
      <c r="U199" s="85">
        <f>VLOOKUP(A199,'1199'!$A$1:$V$350,22,FALSE)</f>
        <v>36443.449999999968</v>
      </c>
      <c r="V199" s="86"/>
      <c r="W199" s="87">
        <f t="shared" si="14"/>
        <v>45122.291666666664</v>
      </c>
      <c r="X199" s="87">
        <f t="shared" si="15"/>
        <v>45122.458333333336</v>
      </c>
      <c r="Y199" s="88">
        <f t="shared" si="16"/>
        <v>4.0000000001164153</v>
      </c>
    </row>
    <row r="200" spans="1:25" x14ac:dyDescent="0.3">
      <c r="A200" s="2">
        <v>45124</v>
      </c>
      <c r="B200" s="3">
        <v>0.375</v>
      </c>
      <c r="C200" s="4">
        <v>251199</v>
      </c>
      <c r="D200" s="5" t="s">
        <v>19</v>
      </c>
      <c r="E200" s="4" t="s">
        <v>32</v>
      </c>
      <c r="F200" s="4" t="s">
        <v>47</v>
      </c>
      <c r="G200" s="4" t="s">
        <v>61</v>
      </c>
      <c r="H200" s="4">
        <f t="shared" si="13"/>
        <v>0</v>
      </c>
      <c r="I200" s="4"/>
      <c r="J200" s="4"/>
      <c r="K200" s="8" t="s">
        <v>38</v>
      </c>
      <c r="L200" s="8"/>
      <c r="M200" s="4"/>
      <c r="N200" s="2"/>
      <c r="O200" s="2">
        <v>45124</v>
      </c>
      <c r="P200" s="3">
        <v>0.47916666666666669</v>
      </c>
      <c r="Q200" s="6" t="s">
        <v>62</v>
      </c>
      <c r="R200" s="5" t="s">
        <v>25</v>
      </c>
      <c r="S200" s="4" t="s">
        <v>26</v>
      </c>
      <c r="T200" s="4" t="s">
        <v>27</v>
      </c>
      <c r="U200" s="85">
        <f>VLOOKUP(A200,'1199'!$A$1:$V$350,22,FALSE)</f>
        <v>36462.999999999964</v>
      </c>
      <c r="V200" s="86"/>
      <c r="W200" s="87">
        <f t="shared" si="14"/>
        <v>45124.375</v>
      </c>
      <c r="X200" s="87">
        <f t="shared" si="15"/>
        <v>45124.479166666664</v>
      </c>
      <c r="Y200" s="88">
        <f t="shared" si="16"/>
        <v>2.4999999999417923</v>
      </c>
    </row>
    <row r="201" spans="1:25" x14ac:dyDescent="0.3">
      <c r="A201" s="2">
        <v>45141</v>
      </c>
      <c r="B201" s="3">
        <v>0.29166666666666669</v>
      </c>
      <c r="C201" s="4">
        <v>251199</v>
      </c>
      <c r="D201" s="5" t="s">
        <v>19</v>
      </c>
      <c r="E201" s="4" t="s">
        <v>20</v>
      </c>
      <c r="F201" s="4" t="s">
        <v>21</v>
      </c>
      <c r="G201" s="4" t="s">
        <v>34</v>
      </c>
      <c r="H201" s="4">
        <f t="shared" si="13"/>
        <v>0</v>
      </c>
      <c r="I201" s="4" t="s">
        <v>465</v>
      </c>
      <c r="J201" s="4"/>
      <c r="K201" s="4" t="s">
        <v>71</v>
      </c>
      <c r="L201" s="4" t="s">
        <v>45</v>
      </c>
      <c r="M201" s="4"/>
      <c r="N201" s="2"/>
      <c r="O201" s="2">
        <v>45141</v>
      </c>
      <c r="P201" s="3">
        <v>0.41666666666666669</v>
      </c>
      <c r="Q201" s="6" t="s">
        <v>76</v>
      </c>
      <c r="R201" s="5" t="s">
        <v>25</v>
      </c>
      <c r="S201" s="4" t="s">
        <v>26</v>
      </c>
      <c r="T201" s="4" t="s">
        <v>27</v>
      </c>
      <c r="U201" s="85">
        <f>VLOOKUP(A201,'1199'!$A$1:$V$350,22,FALSE)</f>
        <v>36695.879999999968</v>
      </c>
      <c r="V201" s="86"/>
      <c r="W201" s="87">
        <f t="shared" si="14"/>
        <v>45141.291666666664</v>
      </c>
      <c r="X201" s="87">
        <f t="shared" si="15"/>
        <v>45141.416666666664</v>
      </c>
      <c r="Y201" s="88">
        <f t="shared" si="16"/>
        <v>3</v>
      </c>
    </row>
    <row r="202" spans="1:25" ht="27.6" x14ac:dyDescent="0.3">
      <c r="A202" s="2">
        <v>45145</v>
      </c>
      <c r="B202" s="3">
        <v>0.29166666666666669</v>
      </c>
      <c r="C202" s="4">
        <v>251199</v>
      </c>
      <c r="D202" s="5" t="s">
        <v>19</v>
      </c>
      <c r="E202" s="4" t="s">
        <v>32</v>
      </c>
      <c r="F202" s="4" t="s">
        <v>63</v>
      </c>
      <c r="G202" s="4" t="s">
        <v>34</v>
      </c>
      <c r="H202" s="4">
        <f t="shared" si="13"/>
        <v>2</v>
      </c>
      <c r="I202" s="4" t="s">
        <v>455</v>
      </c>
      <c r="J202" s="4" t="s">
        <v>61</v>
      </c>
      <c r="K202" s="4" t="s">
        <v>45</v>
      </c>
      <c r="L202" s="4"/>
      <c r="M202" s="4"/>
      <c r="N202" s="2">
        <v>45148</v>
      </c>
      <c r="O202" s="2">
        <v>45147</v>
      </c>
      <c r="P202" s="3">
        <v>0.64583333333333337</v>
      </c>
      <c r="Q202" s="6" t="s">
        <v>77</v>
      </c>
      <c r="R202" s="5" t="s">
        <v>25</v>
      </c>
      <c r="S202" s="4" t="s">
        <v>26</v>
      </c>
      <c r="T202" s="4" t="s">
        <v>27</v>
      </c>
      <c r="U202" s="85">
        <f>VLOOKUP(A202,'1199'!$A$1:$V$350,22,FALSE)</f>
        <v>36750.879999999968</v>
      </c>
      <c r="V202" s="86"/>
      <c r="W202" s="87">
        <f t="shared" si="14"/>
        <v>45145.291666666664</v>
      </c>
      <c r="X202" s="87">
        <f t="shared" si="15"/>
        <v>45147.645833333336</v>
      </c>
      <c r="Y202" s="88">
        <f t="shared" si="16"/>
        <v>56.500000000116415</v>
      </c>
    </row>
    <row r="203" spans="1:25" x14ac:dyDescent="0.3">
      <c r="A203" s="2">
        <v>45156</v>
      </c>
      <c r="B203" s="3">
        <v>0.45833333333333331</v>
      </c>
      <c r="C203" s="4">
        <v>251199</v>
      </c>
      <c r="D203" s="5" t="s">
        <v>19</v>
      </c>
      <c r="E203" s="4" t="s">
        <v>20</v>
      </c>
      <c r="F203" s="4" t="s">
        <v>21</v>
      </c>
      <c r="G203" s="4" t="s">
        <v>66</v>
      </c>
      <c r="H203" s="4">
        <f t="shared" si="13"/>
        <v>0</v>
      </c>
      <c r="I203" s="4" t="s">
        <v>449</v>
      </c>
      <c r="J203" s="4"/>
      <c r="K203" s="4" t="s">
        <v>35</v>
      </c>
      <c r="L203" s="4"/>
      <c r="M203" s="4"/>
      <c r="N203" s="2"/>
      <c r="O203" s="2">
        <v>45156</v>
      </c>
      <c r="P203" s="3">
        <v>0.58333333333333337</v>
      </c>
      <c r="Q203" s="6" t="s">
        <v>82</v>
      </c>
      <c r="R203" s="5" t="s">
        <v>25</v>
      </c>
      <c r="S203" s="4" t="s">
        <v>26</v>
      </c>
      <c r="T203" s="4" t="s">
        <v>27</v>
      </c>
      <c r="U203" s="85">
        <f>VLOOKUP(A203,'1199'!$A$1:$V$350,22,FALSE)</f>
        <v>36825.459999999985</v>
      </c>
      <c r="V203" s="86"/>
      <c r="W203" s="87">
        <f t="shared" si="14"/>
        <v>45156.458333333336</v>
      </c>
      <c r="X203" s="87">
        <f t="shared" si="15"/>
        <v>45156.583333333336</v>
      </c>
      <c r="Y203" s="88">
        <f t="shared" si="16"/>
        <v>3</v>
      </c>
    </row>
    <row r="204" spans="1:25" x14ac:dyDescent="0.3">
      <c r="A204" s="2">
        <v>45170</v>
      </c>
      <c r="B204" s="3">
        <v>0.39583333333333331</v>
      </c>
      <c r="C204" s="4">
        <v>251199</v>
      </c>
      <c r="D204" s="5" t="s">
        <v>19</v>
      </c>
      <c r="E204" s="4" t="s">
        <v>20</v>
      </c>
      <c r="F204" s="4" t="s">
        <v>21</v>
      </c>
      <c r="G204" s="4" t="s">
        <v>66</v>
      </c>
      <c r="H204" s="4">
        <f t="shared" si="13"/>
        <v>0</v>
      </c>
      <c r="I204" s="4" t="s">
        <v>451</v>
      </c>
      <c r="J204" s="4"/>
      <c r="K204" s="4" t="s">
        <v>35</v>
      </c>
      <c r="L204" s="4"/>
      <c r="M204" s="4"/>
      <c r="N204" s="2"/>
      <c r="O204" s="2">
        <v>45170</v>
      </c>
      <c r="P204" s="3">
        <v>0.4375</v>
      </c>
      <c r="Q204" s="6" t="s">
        <v>93</v>
      </c>
      <c r="R204" s="5" t="s">
        <v>25</v>
      </c>
      <c r="S204" s="4" t="s">
        <v>26</v>
      </c>
      <c r="T204" s="4" t="s">
        <v>27</v>
      </c>
      <c r="U204" s="85">
        <f>VLOOKUP(A204,'1199'!$A$1:$V$350,22,FALSE)</f>
        <v>37017.649999999987</v>
      </c>
      <c r="V204" s="86"/>
      <c r="W204" s="87">
        <f t="shared" si="14"/>
        <v>45170.395833333336</v>
      </c>
      <c r="X204" s="87">
        <f t="shared" si="15"/>
        <v>45170.4375</v>
      </c>
      <c r="Y204" s="88">
        <f t="shared" si="16"/>
        <v>0.99999999994179234</v>
      </c>
    </row>
    <row r="205" spans="1:25" ht="27.6" x14ac:dyDescent="0.3">
      <c r="A205" s="2">
        <v>45175</v>
      </c>
      <c r="B205" s="3">
        <v>0.58333333333333337</v>
      </c>
      <c r="C205" s="4">
        <v>251199</v>
      </c>
      <c r="D205" s="5" t="s">
        <v>19</v>
      </c>
      <c r="E205" s="4" t="s">
        <v>20</v>
      </c>
      <c r="F205" s="4" t="s">
        <v>21</v>
      </c>
      <c r="G205" s="4" t="s">
        <v>66</v>
      </c>
      <c r="H205" s="4">
        <f t="shared" si="13"/>
        <v>0</v>
      </c>
      <c r="I205" s="4" t="s">
        <v>452</v>
      </c>
      <c r="J205" s="4"/>
      <c r="K205" s="4" t="s">
        <v>35</v>
      </c>
      <c r="L205" s="4" t="s">
        <v>97</v>
      </c>
      <c r="M205" s="4"/>
      <c r="N205" s="2"/>
      <c r="O205" s="2">
        <v>45175</v>
      </c>
      <c r="P205" s="3">
        <v>0.625</v>
      </c>
      <c r="Q205" s="6" t="s">
        <v>99</v>
      </c>
      <c r="R205" s="5" t="s">
        <v>25</v>
      </c>
      <c r="S205" s="4" t="s">
        <v>26</v>
      </c>
      <c r="T205" s="4" t="s">
        <v>27</v>
      </c>
      <c r="U205" s="85">
        <f>VLOOKUP(A205,'1199'!$A$1:$V$350,22,FALSE)</f>
        <v>37086.50999999998</v>
      </c>
      <c r="V205" s="86"/>
      <c r="W205" s="87">
        <f t="shared" si="14"/>
        <v>45175.583333333336</v>
      </c>
      <c r="X205" s="87">
        <f t="shared" si="15"/>
        <v>45175.625</v>
      </c>
      <c r="Y205" s="88">
        <f t="shared" si="16"/>
        <v>0.99999999994179234</v>
      </c>
    </row>
    <row r="206" spans="1:25" x14ac:dyDescent="0.3">
      <c r="A206" s="2">
        <v>45177</v>
      </c>
      <c r="B206" s="3">
        <v>0.35416666666666669</v>
      </c>
      <c r="C206" s="4">
        <v>251199</v>
      </c>
      <c r="D206" s="5" t="s">
        <v>19</v>
      </c>
      <c r="E206" s="4" t="s">
        <v>20</v>
      </c>
      <c r="F206" s="4" t="s">
        <v>21</v>
      </c>
      <c r="G206" s="4" t="s">
        <v>48</v>
      </c>
      <c r="H206" s="4">
        <f t="shared" si="13"/>
        <v>1</v>
      </c>
      <c r="I206" s="4" t="s">
        <v>478</v>
      </c>
      <c r="J206" s="4"/>
      <c r="K206" s="4" t="s">
        <v>56</v>
      </c>
      <c r="L206" s="4"/>
      <c r="M206" s="4"/>
      <c r="N206" s="2">
        <v>45181</v>
      </c>
      <c r="O206" s="2">
        <v>45178</v>
      </c>
      <c r="P206" s="3">
        <v>0.47916666666666669</v>
      </c>
      <c r="Q206" s="6" t="s">
        <v>104</v>
      </c>
      <c r="R206" s="5" t="s">
        <v>25</v>
      </c>
      <c r="S206" s="4" t="s">
        <v>26</v>
      </c>
      <c r="T206" s="4" t="s">
        <v>27</v>
      </c>
      <c r="U206" s="85">
        <f>VLOOKUP(A206,'1199'!$A$1:$V$350,22,FALSE)</f>
        <v>37126.159999999982</v>
      </c>
      <c r="V206" s="86"/>
      <c r="W206" s="87">
        <f t="shared" si="14"/>
        <v>45177.354166666664</v>
      </c>
      <c r="X206" s="87">
        <f t="shared" si="15"/>
        <v>45178.479166666664</v>
      </c>
      <c r="Y206" s="88">
        <f t="shared" si="16"/>
        <v>27</v>
      </c>
    </row>
    <row r="207" spans="1:25" x14ac:dyDescent="0.3">
      <c r="A207" s="2">
        <v>45190</v>
      </c>
      <c r="B207" s="3">
        <v>0.29166666666666669</v>
      </c>
      <c r="C207" s="4">
        <v>251199</v>
      </c>
      <c r="D207" s="5" t="s">
        <v>19</v>
      </c>
      <c r="E207" s="4" t="s">
        <v>20</v>
      </c>
      <c r="F207" s="4" t="s">
        <v>21</v>
      </c>
      <c r="G207" s="4" t="s">
        <v>66</v>
      </c>
      <c r="H207" s="4">
        <f t="shared" si="13"/>
        <v>0</v>
      </c>
      <c r="I207" s="4" t="s">
        <v>451</v>
      </c>
      <c r="J207" s="4"/>
      <c r="K207" s="4" t="s">
        <v>71</v>
      </c>
      <c r="L207" s="4"/>
      <c r="M207" s="4"/>
      <c r="N207" s="2"/>
      <c r="O207" s="2">
        <v>45190</v>
      </c>
      <c r="P207" s="3">
        <v>0.35416666666666669</v>
      </c>
      <c r="Q207" s="6" t="s">
        <v>115</v>
      </c>
      <c r="R207" s="5" t="s">
        <v>25</v>
      </c>
      <c r="S207" s="4" t="s">
        <v>26</v>
      </c>
      <c r="T207" s="4" t="s">
        <v>27</v>
      </c>
      <c r="U207" s="85">
        <f>VLOOKUP(A207,'1199'!$A$1:$V$350,22,FALSE)</f>
        <v>37295.249999999993</v>
      </c>
      <c r="V207" s="86"/>
      <c r="W207" s="87">
        <f t="shared" si="14"/>
        <v>45190.291666666664</v>
      </c>
      <c r="X207" s="87">
        <f t="shared" si="15"/>
        <v>45190.354166666664</v>
      </c>
      <c r="Y207" s="88">
        <f t="shared" si="16"/>
        <v>1.5</v>
      </c>
    </row>
    <row r="208" spans="1:25" x14ac:dyDescent="0.3">
      <c r="A208" s="2">
        <v>45199</v>
      </c>
      <c r="B208" s="3">
        <v>0.33333333333333331</v>
      </c>
      <c r="C208" s="4">
        <v>251199</v>
      </c>
      <c r="D208" s="5" t="s">
        <v>19</v>
      </c>
      <c r="E208" s="4" t="s">
        <v>20</v>
      </c>
      <c r="F208" s="4" t="s">
        <v>21</v>
      </c>
      <c r="G208" s="4" t="s">
        <v>120</v>
      </c>
      <c r="H208" s="4">
        <f t="shared" si="13"/>
        <v>0</v>
      </c>
      <c r="I208" s="4" t="s">
        <v>487</v>
      </c>
      <c r="J208" s="4"/>
      <c r="K208" s="4" t="s">
        <v>35</v>
      </c>
      <c r="L208" s="4" t="s">
        <v>102</v>
      </c>
      <c r="M208" s="4"/>
      <c r="N208" s="2"/>
      <c r="O208" s="2">
        <v>45199</v>
      </c>
      <c r="P208" s="3">
        <v>0.45833333333333331</v>
      </c>
      <c r="Q208" s="6" t="s">
        <v>123</v>
      </c>
      <c r="R208" s="5" t="s">
        <v>25</v>
      </c>
      <c r="S208" s="4" t="s">
        <v>26</v>
      </c>
      <c r="T208" s="4" t="s">
        <v>27</v>
      </c>
      <c r="U208" s="85">
        <f>VLOOKUP(A208,'1199'!$A$1:$V$350,22,FALSE)</f>
        <v>37463.76999999999</v>
      </c>
      <c r="V208" s="86"/>
      <c r="W208" s="87">
        <f t="shared" si="14"/>
        <v>45199.333333333336</v>
      </c>
      <c r="X208" s="87">
        <f t="shared" si="15"/>
        <v>45199.458333333336</v>
      </c>
      <c r="Y208" s="88">
        <f t="shared" si="16"/>
        <v>3</v>
      </c>
    </row>
    <row r="209" spans="1:25" ht="27.6" x14ac:dyDescent="0.3">
      <c r="A209" s="2">
        <v>45203</v>
      </c>
      <c r="B209" s="3">
        <v>0.41666666666666669</v>
      </c>
      <c r="C209" s="4">
        <v>251199</v>
      </c>
      <c r="D209" s="5" t="s">
        <v>19</v>
      </c>
      <c r="E209" s="4" t="s">
        <v>20</v>
      </c>
      <c r="F209" s="4" t="s">
        <v>21</v>
      </c>
      <c r="G209" s="4" t="s">
        <v>49</v>
      </c>
      <c r="H209" s="4">
        <f t="shared" si="13"/>
        <v>1</v>
      </c>
      <c r="I209" s="4" t="s">
        <v>472</v>
      </c>
      <c r="J209" s="4"/>
      <c r="K209" s="4" t="s">
        <v>52</v>
      </c>
      <c r="L209" s="4"/>
      <c r="M209" s="4"/>
      <c r="N209" s="2">
        <v>45205</v>
      </c>
      <c r="O209" s="2">
        <v>45204</v>
      </c>
      <c r="P209" s="3">
        <v>0.66666666666666663</v>
      </c>
      <c r="Q209" s="6" t="s">
        <v>126</v>
      </c>
      <c r="R209" s="5" t="s">
        <v>25</v>
      </c>
      <c r="S209" s="4" t="s">
        <v>26</v>
      </c>
      <c r="T209" s="4" t="s">
        <v>27</v>
      </c>
      <c r="U209" s="85">
        <f>VLOOKUP(A209,'1199'!$A$1:$V$350,22,FALSE)</f>
        <v>37506.639999999992</v>
      </c>
      <c r="V209" s="86"/>
      <c r="W209" s="87">
        <f t="shared" si="14"/>
        <v>45203.416666666664</v>
      </c>
      <c r="X209" s="87">
        <f t="shared" si="15"/>
        <v>45204.666666666664</v>
      </c>
      <c r="Y209" s="88">
        <f t="shared" si="16"/>
        <v>30</v>
      </c>
    </row>
    <row r="210" spans="1:25" x14ac:dyDescent="0.3">
      <c r="A210" s="2">
        <v>45205</v>
      </c>
      <c r="B210" s="3">
        <v>0.25</v>
      </c>
      <c r="C210" s="4">
        <v>251199</v>
      </c>
      <c r="D210" s="5" t="s">
        <v>19</v>
      </c>
      <c r="E210" s="4" t="s">
        <v>20</v>
      </c>
      <c r="F210" s="4" t="s">
        <v>21</v>
      </c>
      <c r="G210" s="4" t="s">
        <v>49</v>
      </c>
      <c r="H210" s="4">
        <f t="shared" si="13"/>
        <v>0</v>
      </c>
      <c r="I210" s="4" t="s">
        <v>472</v>
      </c>
      <c r="J210" s="4"/>
      <c r="K210" s="4" t="s">
        <v>52</v>
      </c>
      <c r="L210" s="4"/>
      <c r="M210" s="4"/>
      <c r="N210" s="2"/>
      <c r="O210" s="2">
        <v>45205</v>
      </c>
      <c r="P210" s="3">
        <v>0.58333333333333337</v>
      </c>
      <c r="Q210" s="6" t="s">
        <v>132</v>
      </c>
      <c r="R210" s="5" t="s">
        <v>25</v>
      </c>
      <c r="S210" s="4" t="s">
        <v>26</v>
      </c>
      <c r="T210" s="4" t="s">
        <v>27</v>
      </c>
      <c r="U210" s="85">
        <f>VLOOKUP(A210,'1199'!$A$1:$V$350,22,FALSE)</f>
        <v>37520.979999999996</v>
      </c>
      <c r="V210" s="86"/>
      <c r="W210" s="87">
        <f t="shared" si="14"/>
        <v>45205.25</v>
      </c>
      <c r="X210" s="87">
        <f t="shared" si="15"/>
        <v>45205.583333333336</v>
      </c>
      <c r="Y210" s="88">
        <f t="shared" si="16"/>
        <v>8.0000000000582077</v>
      </c>
    </row>
    <row r="211" spans="1:25" x14ac:dyDescent="0.3">
      <c r="A211" s="2">
        <v>45210</v>
      </c>
      <c r="B211" s="3">
        <v>0.41666666666666669</v>
      </c>
      <c r="C211" s="4">
        <v>251199</v>
      </c>
      <c r="D211" s="5" t="s">
        <v>19</v>
      </c>
      <c r="E211" s="4" t="s">
        <v>20</v>
      </c>
      <c r="F211" s="4" t="s">
        <v>21</v>
      </c>
      <c r="G211" s="4" t="s">
        <v>50</v>
      </c>
      <c r="H211" s="4">
        <f t="shared" si="13"/>
        <v>1</v>
      </c>
      <c r="I211" s="4" t="s">
        <v>485</v>
      </c>
      <c r="J211" s="4"/>
      <c r="K211" s="4" t="s">
        <v>35</v>
      </c>
      <c r="L211" s="4" t="s">
        <v>64</v>
      </c>
      <c r="M211" s="4"/>
      <c r="N211" s="2">
        <v>45212</v>
      </c>
      <c r="O211" s="2">
        <v>45211</v>
      </c>
      <c r="P211" s="3">
        <v>0.375</v>
      </c>
      <c r="Q211" s="6" t="s">
        <v>134</v>
      </c>
      <c r="R211" s="5" t="s">
        <v>25</v>
      </c>
      <c r="S211" s="4" t="s">
        <v>26</v>
      </c>
      <c r="T211" s="4" t="s">
        <v>27</v>
      </c>
      <c r="U211" s="85">
        <f>VLOOKUP(A211,'1199'!$A$1:$V$350,22,FALSE)</f>
        <v>37586.589999999997</v>
      </c>
      <c r="V211" s="86"/>
      <c r="W211" s="87">
        <f t="shared" si="14"/>
        <v>45210.416666666664</v>
      </c>
      <c r="X211" s="87">
        <f t="shared" si="15"/>
        <v>45211.375</v>
      </c>
      <c r="Y211" s="88">
        <f t="shared" si="16"/>
        <v>23.000000000058208</v>
      </c>
    </row>
    <row r="212" spans="1:25" x14ac:dyDescent="0.3">
      <c r="A212" s="2">
        <v>45232</v>
      </c>
      <c r="B212" s="3">
        <v>0.33333333333333331</v>
      </c>
      <c r="C212" s="4">
        <v>251199</v>
      </c>
      <c r="D212" s="5" t="s">
        <v>19</v>
      </c>
      <c r="E212" s="4" t="s">
        <v>20</v>
      </c>
      <c r="F212" s="4" t="s">
        <v>21</v>
      </c>
      <c r="G212" s="4" t="s">
        <v>49</v>
      </c>
      <c r="H212" s="4">
        <f t="shared" si="13"/>
        <v>0</v>
      </c>
      <c r="I212" s="4" t="s">
        <v>474</v>
      </c>
      <c r="J212" s="4"/>
      <c r="K212" s="4" t="s">
        <v>52</v>
      </c>
      <c r="L212" s="4"/>
      <c r="M212" s="4"/>
      <c r="N212" s="2"/>
      <c r="O212" s="2">
        <v>45232</v>
      </c>
      <c r="P212" s="3">
        <v>0.47916666666666669</v>
      </c>
      <c r="Q212" s="6" t="s">
        <v>151</v>
      </c>
      <c r="R212" s="5" t="s">
        <v>25</v>
      </c>
      <c r="S212" s="4" t="s">
        <v>26</v>
      </c>
      <c r="T212" s="4" t="s">
        <v>27</v>
      </c>
      <c r="U212" s="85">
        <f>VLOOKUP(A212,'1199'!$A$1:$V$350,22,FALSE)</f>
        <v>37871.859999999993</v>
      </c>
      <c r="V212" s="86"/>
      <c r="W212" s="87">
        <f t="shared" si="14"/>
        <v>45232.333333333336</v>
      </c>
      <c r="X212" s="87">
        <f t="shared" si="15"/>
        <v>45232.479166666664</v>
      </c>
      <c r="Y212" s="88">
        <f t="shared" si="16"/>
        <v>3.4999999998835847</v>
      </c>
    </row>
    <row r="213" spans="1:25" x14ac:dyDescent="0.3">
      <c r="A213" s="2">
        <v>45233</v>
      </c>
      <c r="B213" s="3">
        <v>0.41666666666666669</v>
      </c>
      <c r="C213" s="4">
        <v>251199</v>
      </c>
      <c r="D213" s="5" t="s">
        <v>19</v>
      </c>
      <c r="E213" s="4" t="s">
        <v>20</v>
      </c>
      <c r="F213" s="4" t="s">
        <v>21</v>
      </c>
      <c r="G213" s="4" t="s">
        <v>68</v>
      </c>
      <c r="H213" s="4">
        <f t="shared" si="13"/>
        <v>5</v>
      </c>
      <c r="I213" s="4"/>
      <c r="J213" s="4"/>
      <c r="K213" s="4" t="s">
        <v>35</v>
      </c>
      <c r="L213" s="4" t="s">
        <v>144</v>
      </c>
      <c r="M213" s="4" t="s">
        <v>153</v>
      </c>
      <c r="N213" s="2">
        <v>45240</v>
      </c>
      <c r="O213" s="2">
        <v>45238</v>
      </c>
      <c r="P213" s="3">
        <v>0.58333333333333337</v>
      </c>
      <c r="Q213" s="6" t="s">
        <v>154</v>
      </c>
      <c r="R213" s="5" t="s">
        <v>25</v>
      </c>
      <c r="S213" s="4" t="s">
        <v>26</v>
      </c>
      <c r="T213" s="4" t="s">
        <v>27</v>
      </c>
      <c r="U213" s="85">
        <f>VLOOKUP(A213,'1199'!$A$1:$V$350,22,FALSE)</f>
        <v>37883.939999999995</v>
      </c>
      <c r="V213" s="86"/>
      <c r="W213" s="87">
        <f t="shared" si="14"/>
        <v>45233.416666666664</v>
      </c>
      <c r="X213" s="87">
        <f t="shared" si="15"/>
        <v>45238.583333333336</v>
      </c>
      <c r="Y213" s="88">
        <f t="shared" si="16"/>
        <v>124.00000000011642</v>
      </c>
    </row>
    <row r="214" spans="1:25" x14ac:dyDescent="0.3">
      <c r="A214" s="2">
        <v>45239</v>
      </c>
      <c r="B214" s="3">
        <v>0.375</v>
      </c>
      <c r="C214" s="4">
        <v>251199</v>
      </c>
      <c r="D214" s="5" t="s">
        <v>19</v>
      </c>
      <c r="E214" s="4" t="s">
        <v>20</v>
      </c>
      <c r="F214" s="4" t="s">
        <v>21</v>
      </c>
      <c r="G214" s="4" t="s">
        <v>50</v>
      </c>
      <c r="H214" s="4">
        <f t="shared" si="13"/>
        <v>0</v>
      </c>
      <c r="I214" s="4" t="s">
        <v>484</v>
      </c>
      <c r="J214" s="4"/>
      <c r="K214" s="4" t="s">
        <v>157</v>
      </c>
      <c r="L214" s="4"/>
      <c r="M214" s="4"/>
      <c r="N214" s="2"/>
      <c r="O214" s="2">
        <v>45239</v>
      </c>
      <c r="P214" s="3">
        <v>0.5</v>
      </c>
      <c r="Q214" s="6" t="s">
        <v>159</v>
      </c>
      <c r="R214" s="5" t="s">
        <v>25</v>
      </c>
      <c r="S214" s="4" t="s">
        <v>26</v>
      </c>
      <c r="T214" s="4" t="s">
        <v>27</v>
      </c>
      <c r="U214" s="85">
        <f>VLOOKUP(A214,'1199'!$A$1:$V$350,22,FALSE)</f>
        <v>37898.71</v>
      </c>
      <c r="V214" s="86"/>
      <c r="W214" s="87">
        <f t="shared" si="14"/>
        <v>45239.375</v>
      </c>
      <c r="X214" s="87">
        <f t="shared" si="15"/>
        <v>45239.5</v>
      </c>
      <c r="Y214" s="88">
        <f t="shared" si="16"/>
        <v>3</v>
      </c>
    </row>
    <row r="215" spans="1:25" x14ac:dyDescent="0.3">
      <c r="A215" s="2">
        <v>45246</v>
      </c>
      <c r="B215" s="3">
        <v>0.875</v>
      </c>
      <c r="C215" s="4">
        <v>251199</v>
      </c>
      <c r="D215" s="5" t="s">
        <v>19</v>
      </c>
      <c r="E215" s="4" t="s">
        <v>20</v>
      </c>
      <c r="F215" s="4" t="s">
        <v>21</v>
      </c>
      <c r="G215" s="4" t="s">
        <v>34</v>
      </c>
      <c r="H215" s="4">
        <f t="shared" si="13"/>
        <v>1</v>
      </c>
      <c r="I215" s="4" t="s">
        <v>465</v>
      </c>
      <c r="J215" s="4"/>
      <c r="K215" s="4" t="s">
        <v>35</v>
      </c>
      <c r="L215" s="4"/>
      <c r="M215" s="4"/>
      <c r="N215" s="2">
        <v>45248</v>
      </c>
      <c r="O215" s="2">
        <v>45247</v>
      </c>
      <c r="P215" s="3">
        <v>0.41666666666666669</v>
      </c>
      <c r="Q215" s="6" t="s">
        <v>166</v>
      </c>
      <c r="R215" s="5" t="s">
        <v>25</v>
      </c>
      <c r="S215" s="4" t="s">
        <v>26</v>
      </c>
      <c r="T215" s="4" t="s">
        <v>27</v>
      </c>
      <c r="U215" s="85">
        <f>VLOOKUP(A215,'1199'!$A$1:$V$350,22,FALSE)</f>
        <v>37996.29</v>
      </c>
      <c r="V215" s="86"/>
      <c r="W215" s="87">
        <f t="shared" si="14"/>
        <v>45246.875</v>
      </c>
      <c r="X215" s="87">
        <f t="shared" si="15"/>
        <v>45247.416666666664</v>
      </c>
      <c r="Y215" s="88">
        <f t="shared" si="16"/>
        <v>12.999999999941792</v>
      </c>
    </row>
    <row r="216" spans="1:25" x14ac:dyDescent="0.3">
      <c r="A216" s="2">
        <v>45247</v>
      </c>
      <c r="B216" s="3">
        <v>0.625</v>
      </c>
      <c r="C216" s="4">
        <v>251199</v>
      </c>
      <c r="D216" s="5" t="s">
        <v>19</v>
      </c>
      <c r="E216" s="4" t="s">
        <v>20</v>
      </c>
      <c r="F216" s="4" t="s">
        <v>21</v>
      </c>
      <c r="G216" s="4" t="s">
        <v>22</v>
      </c>
      <c r="H216" s="4">
        <f t="shared" si="13"/>
        <v>0</v>
      </c>
      <c r="I216" s="4" t="s">
        <v>444</v>
      </c>
      <c r="J216" s="4"/>
      <c r="K216" s="4" t="s">
        <v>35</v>
      </c>
      <c r="L216" s="4"/>
      <c r="M216" s="4"/>
      <c r="N216" s="2">
        <v>45249</v>
      </c>
      <c r="O216" s="2">
        <v>45247</v>
      </c>
      <c r="P216" s="3">
        <v>0.79166666666666663</v>
      </c>
      <c r="Q216" s="6" t="s">
        <v>169</v>
      </c>
      <c r="R216" s="5" t="s">
        <v>25</v>
      </c>
      <c r="S216" s="4" t="s">
        <v>26</v>
      </c>
      <c r="T216" s="4" t="s">
        <v>27</v>
      </c>
      <c r="U216" s="85">
        <f>VLOOKUP(A216,'1199'!$A$1:$V$350,22,FALSE)</f>
        <v>38015.29</v>
      </c>
      <c r="V216" s="86"/>
      <c r="W216" s="87">
        <f t="shared" si="14"/>
        <v>45247.625</v>
      </c>
      <c r="X216" s="87">
        <f t="shared" si="15"/>
        <v>45247.791666666664</v>
      </c>
      <c r="Y216" s="88">
        <f t="shared" si="16"/>
        <v>3.9999999999417923</v>
      </c>
    </row>
    <row r="217" spans="1:25" x14ac:dyDescent="0.3">
      <c r="A217" s="2">
        <v>45248</v>
      </c>
      <c r="B217" s="3">
        <v>0.4375</v>
      </c>
      <c r="C217" s="4">
        <v>251199</v>
      </c>
      <c r="D217" s="5" t="s">
        <v>19</v>
      </c>
      <c r="E217" s="4" t="s">
        <v>20</v>
      </c>
      <c r="F217" s="4" t="s">
        <v>21</v>
      </c>
      <c r="G217" s="4" t="s">
        <v>66</v>
      </c>
      <c r="H217" s="4">
        <f t="shared" si="13"/>
        <v>0</v>
      </c>
      <c r="I217" s="4" t="s">
        <v>451</v>
      </c>
      <c r="J217" s="4"/>
      <c r="K217" s="4" t="s">
        <v>153</v>
      </c>
      <c r="L217" s="4"/>
      <c r="M217" s="4"/>
      <c r="N217" s="2"/>
      <c r="O217" s="2">
        <v>45248</v>
      </c>
      <c r="P217" s="3">
        <v>0.47222222222222227</v>
      </c>
      <c r="Q217" s="6" t="s">
        <v>170</v>
      </c>
      <c r="R217" s="5" t="s">
        <v>25</v>
      </c>
      <c r="S217" s="4" t="s">
        <v>26</v>
      </c>
      <c r="T217" s="4" t="s">
        <v>27</v>
      </c>
      <c r="U217" s="85">
        <f>VLOOKUP(A217,'1199'!$A$1:$V$350,22,FALSE)</f>
        <v>38021.79</v>
      </c>
      <c r="V217" s="86"/>
      <c r="W217" s="87">
        <f t="shared" si="14"/>
        <v>45248.4375</v>
      </c>
      <c r="X217" s="87">
        <f t="shared" si="15"/>
        <v>45248.472222222219</v>
      </c>
      <c r="Y217" s="88">
        <f t="shared" si="16"/>
        <v>0.83333333325572312</v>
      </c>
    </row>
    <row r="218" spans="1:25" x14ac:dyDescent="0.3">
      <c r="A218" s="2">
        <v>45250</v>
      </c>
      <c r="B218" s="3">
        <v>0.29166666666666669</v>
      </c>
      <c r="C218" s="4">
        <v>251199</v>
      </c>
      <c r="D218" s="5" t="s">
        <v>19</v>
      </c>
      <c r="E218" s="4" t="s">
        <v>20</v>
      </c>
      <c r="F218" s="4" t="s">
        <v>21</v>
      </c>
      <c r="G218" s="4" t="s">
        <v>66</v>
      </c>
      <c r="H218" s="4">
        <f t="shared" si="13"/>
        <v>0</v>
      </c>
      <c r="I218" s="4" t="s">
        <v>451</v>
      </c>
      <c r="J218" s="4"/>
      <c r="K218" s="4" t="s">
        <v>157</v>
      </c>
      <c r="L218" s="4"/>
      <c r="M218" s="4"/>
      <c r="N218" s="2"/>
      <c r="O218" s="2">
        <v>45250</v>
      </c>
      <c r="P218" s="3">
        <v>0.33333333333333331</v>
      </c>
      <c r="Q218" s="6" t="s">
        <v>173</v>
      </c>
      <c r="R218" s="5" t="s">
        <v>25</v>
      </c>
      <c r="S218" s="4" t="s">
        <v>26</v>
      </c>
      <c r="T218" s="4" t="s">
        <v>27</v>
      </c>
      <c r="U218" s="85">
        <f>VLOOKUP(A218,'1199'!$A$1:$V$350,22,FALSE)</f>
        <v>38042.400000000001</v>
      </c>
      <c r="V218" s="86"/>
      <c r="W218" s="87">
        <f t="shared" si="14"/>
        <v>45250.291666666664</v>
      </c>
      <c r="X218" s="87">
        <f t="shared" si="15"/>
        <v>45250.333333333336</v>
      </c>
      <c r="Y218" s="88">
        <f t="shared" si="16"/>
        <v>1.0000000001164153</v>
      </c>
    </row>
    <row r="219" spans="1:25" x14ac:dyDescent="0.3">
      <c r="A219" s="2">
        <v>45254</v>
      </c>
      <c r="B219" s="3">
        <v>0.29166666666666669</v>
      </c>
      <c r="C219" s="4">
        <v>251199</v>
      </c>
      <c r="D219" s="5" t="s">
        <v>19</v>
      </c>
      <c r="E219" s="4" t="s">
        <v>20</v>
      </c>
      <c r="F219" s="4" t="s">
        <v>21</v>
      </c>
      <c r="G219" s="4" t="s">
        <v>41</v>
      </c>
      <c r="H219" s="4">
        <f t="shared" si="13"/>
        <v>0</v>
      </c>
      <c r="I219" s="4" t="s">
        <v>492</v>
      </c>
      <c r="J219" s="4"/>
      <c r="K219" s="4" t="s">
        <v>38</v>
      </c>
      <c r="L219" s="4"/>
      <c r="M219" s="4"/>
      <c r="N219" s="2"/>
      <c r="O219" s="2">
        <v>45254</v>
      </c>
      <c r="P219" s="3">
        <v>0.375</v>
      </c>
      <c r="Q219" s="6" t="s">
        <v>177</v>
      </c>
      <c r="R219" s="5" t="s">
        <v>25</v>
      </c>
      <c r="S219" s="4" t="s">
        <v>26</v>
      </c>
      <c r="T219" s="4" t="s">
        <v>27</v>
      </c>
      <c r="U219" s="85">
        <f>VLOOKUP(A219,'1199'!$A$1:$V$350,22,FALSE)</f>
        <v>38126.659999999996</v>
      </c>
      <c r="V219" s="86"/>
      <c r="W219" s="87">
        <f t="shared" si="14"/>
        <v>45254.291666666664</v>
      </c>
      <c r="X219" s="87">
        <f t="shared" si="15"/>
        <v>45254.375</v>
      </c>
      <c r="Y219" s="88">
        <f t="shared" si="16"/>
        <v>2.0000000000582077</v>
      </c>
    </row>
    <row r="220" spans="1:25" x14ac:dyDescent="0.3">
      <c r="A220" s="2">
        <v>45257</v>
      </c>
      <c r="B220" s="3">
        <v>0.25</v>
      </c>
      <c r="C220" s="4">
        <v>251199</v>
      </c>
      <c r="D220" s="5" t="s">
        <v>19</v>
      </c>
      <c r="E220" s="4" t="s">
        <v>20</v>
      </c>
      <c r="F220" s="4" t="s">
        <v>21</v>
      </c>
      <c r="G220" s="4" t="s">
        <v>22</v>
      </c>
      <c r="H220" s="4">
        <f t="shared" si="13"/>
        <v>7</v>
      </c>
      <c r="I220" s="4" t="s">
        <v>439</v>
      </c>
      <c r="J220" s="4"/>
      <c r="K220" s="4" t="s">
        <v>38</v>
      </c>
      <c r="L220" s="4"/>
      <c r="M220" s="4"/>
      <c r="N220" s="2">
        <v>45266</v>
      </c>
      <c r="O220" s="2">
        <v>45264</v>
      </c>
      <c r="P220" s="3">
        <v>0.70833333333333337</v>
      </c>
      <c r="Q220" s="6" t="s">
        <v>179</v>
      </c>
      <c r="R220" s="5" t="s">
        <v>25</v>
      </c>
      <c r="S220" s="4" t="s">
        <v>26</v>
      </c>
      <c r="T220" s="4" t="s">
        <v>27</v>
      </c>
      <c r="U220" s="85">
        <f>U219+(12*3)</f>
        <v>38162.659999999996</v>
      </c>
      <c r="V220" s="86"/>
      <c r="W220" s="87">
        <f t="shared" si="14"/>
        <v>45257.25</v>
      </c>
      <c r="X220" s="87">
        <f t="shared" si="15"/>
        <v>45264.708333333336</v>
      </c>
      <c r="Y220" s="88">
        <f t="shared" si="16"/>
        <v>179.00000000005821</v>
      </c>
    </row>
    <row r="221" spans="1:25" x14ac:dyDescent="0.3">
      <c r="A221" s="2">
        <v>45267</v>
      </c>
      <c r="B221" s="3">
        <v>0.54166666666666663</v>
      </c>
      <c r="C221" s="4">
        <v>251199</v>
      </c>
      <c r="D221" s="5" t="s">
        <v>19</v>
      </c>
      <c r="E221" s="4" t="s">
        <v>20</v>
      </c>
      <c r="F221" s="4" t="s">
        <v>21</v>
      </c>
      <c r="G221" s="4" t="s">
        <v>22</v>
      </c>
      <c r="H221" s="4">
        <f t="shared" si="13"/>
        <v>1</v>
      </c>
      <c r="I221" s="4" t="s">
        <v>439</v>
      </c>
      <c r="J221" s="4"/>
      <c r="K221" s="4" t="s">
        <v>56</v>
      </c>
      <c r="L221" s="4" t="s">
        <v>38</v>
      </c>
      <c r="M221" s="4"/>
      <c r="N221" s="2">
        <v>45269</v>
      </c>
      <c r="O221" s="2">
        <v>45268</v>
      </c>
      <c r="P221" s="3">
        <v>0.58333333333333337</v>
      </c>
      <c r="Q221" s="6" t="s">
        <v>191</v>
      </c>
      <c r="R221" s="5" t="s">
        <v>25</v>
      </c>
      <c r="S221" s="4" t="s">
        <v>26</v>
      </c>
      <c r="T221" s="4" t="s">
        <v>27</v>
      </c>
      <c r="U221" s="85">
        <f>VLOOKUP(A221,'1199'!$A$1:$V$350,22,FALSE)</f>
        <v>38174.039999999994</v>
      </c>
      <c r="V221" s="86"/>
      <c r="W221" s="87">
        <f t="shared" si="14"/>
        <v>45267.541666666664</v>
      </c>
      <c r="X221" s="87">
        <f t="shared" si="15"/>
        <v>45268.583333333336</v>
      </c>
      <c r="Y221" s="88">
        <f t="shared" si="16"/>
        <v>25.000000000116415</v>
      </c>
    </row>
    <row r="222" spans="1:25" x14ac:dyDescent="0.3">
      <c r="A222" s="2">
        <v>45271</v>
      </c>
      <c r="B222" s="3">
        <v>0.25</v>
      </c>
      <c r="C222" s="4">
        <v>251199</v>
      </c>
      <c r="D222" s="5" t="s">
        <v>19</v>
      </c>
      <c r="E222" s="4" t="s">
        <v>20</v>
      </c>
      <c r="F222" s="4" t="s">
        <v>21</v>
      </c>
      <c r="G222" s="4" t="s">
        <v>66</v>
      </c>
      <c r="H222" s="4">
        <f t="shared" si="13"/>
        <v>0</v>
      </c>
      <c r="I222" s="4" t="s">
        <v>451</v>
      </c>
      <c r="J222" s="4"/>
      <c r="K222" s="4" t="s">
        <v>56</v>
      </c>
      <c r="L222" s="4"/>
      <c r="M222" s="4"/>
      <c r="N222" s="2"/>
      <c r="O222" s="2">
        <v>45271</v>
      </c>
      <c r="P222" s="3">
        <v>0.45833333333333331</v>
      </c>
      <c r="Q222" s="6" t="s">
        <v>194</v>
      </c>
      <c r="R222" s="5" t="s">
        <v>25</v>
      </c>
      <c r="S222" s="4" t="s">
        <v>26</v>
      </c>
      <c r="T222" s="4" t="s">
        <v>27</v>
      </c>
      <c r="U222" s="85">
        <f>VLOOKUP(A222,'1199'!$A$1:$V$350,22,FALSE)</f>
        <v>38201.329999999994</v>
      </c>
      <c r="V222" s="86"/>
      <c r="W222" s="87">
        <f t="shared" si="14"/>
        <v>45271.25</v>
      </c>
      <c r="X222" s="87">
        <f t="shared" si="15"/>
        <v>45271.458333333336</v>
      </c>
      <c r="Y222" s="88">
        <f t="shared" si="16"/>
        <v>5.0000000000582077</v>
      </c>
    </row>
    <row r="223" spans="1:25" x14ac:dyDescent="0.3">
      <c r="A223" s="2">
        <v>45272</v>
      </c>
      <c r="B223" s="3">
        <v>0.25</v>
      </c>
      <c r="C223" s="4">
        <v>251199</v>
      </c>
      <c r="D223" s="5" t="s">
        <v>19</v>
      </c>
      <c r="E223" s="4" t="s">
        <v>20</v>
      </c>
      <c r="F223" s="4" t="s">
        <v>21</v>
      </c>
      <c r="G223" s="4" t="s">
        <v>22</v>
      </c>
      <c r="H223" s="4">
        <f t="shared" si="13"/>
        <v>0</v>
      </c>
      <c r="I223" s="4" t="s">
        <v>442</v>
      </c>
      <c r="J223" s="4"/>
      <c r="K223" s="4" t="s">
        <v>56</v>
      </c>
      <c r="L223" s="4"/>
      <c r="M223" s="4"/>
      <c r="N223" s="2"/>
      <c r="O223" s="2">
        <v>45272</v>
      </c>
      <c r="P223" s="3">
        <v>0.45833333333333331</v>
      </c>
      <c r="Q223" s="6" t="s">
        <v>196</v>
      </c>
      <c r="R223" s="5" t="s">
        <v>25</v>
      </c>
      <c r="S223" s="4" t="s">
        <v>26</v>
      </c>
      <c r="T223" s="4" t="s">
        <v>27</v>
      </c>
      <c r="U223" s="85">
        <f>VLOOKUP(A223,'1199'!$A$1:$V$350,22,FALSE)</f>
        <v>38210.149999999994</v>
      </c>
      <c r="V223" s="86"/>
      <c r="W223" s="87">
        <f t="shared" si="14"/>
        <v>45272.25</v>
      </c>
      <c r="X223" s="87">
        <f t="shared" si="15"/>
        <v>45272.458333333336</v>
      </c>
      <c r="Y223" s="88">
        <f t="shared" si="16"/>
        <v>5.0000000000582077</v>
      </c>
    </row>
    <row r="224" spans="1:25" ht="27.6" x14ac:dyDescent="0.3">
      <c r="A224" s="2">
        <v>45272</v>
      </c>
      <c r="B224" s="3">
        <v>0.875</v>
      </c>
      <c r="C224" s="4">
        <v>251199</v>
      </c>
      <c r="D224" s="5" t="s">
        <v>19</v>
      </c>
      <c r="E224" s="4" t="s">
        <v>20</v>
      </c>
      <c r="F224" s="4" t="s">
        <v>21</v>
      </c>
      <c r="G224" s="4" t="s">
        <v>66</v>
      </c>
      <c r="H224" s="4">
        <f t="shared" si="13"/>
        <v>0</v>
      </c>
      <c r="I224" s="4" t="s">
        <v>451</v>
      </c>
      <c r="J224" s="4"/>
      <c r="K224" s="4" t="s">
        <v>56</v>
      </c>
      <c r="L224" s="4"/>
      <c r="M224" s="4"/>
      <c r="N224" s="2"/>
      <c r="O224" s="2">
        <v>45272</v>
      </c>
      <c r="P224" s="3">
        <v>0.95833333333333337</v>
      </c>
      <c r="Q224" s="6" t="s">
        <v>199</v>
      </c>
      <c r="R224" s="5" t="s">
        <v>25</v>
      </c>
      <c r="S224" s="4" t="s">
        <v>26</v>
      </c>
      <c r="T224" s="4" t="s">
        <v>27</v>
      </c>
      <c r="U224" s="85">
        <f>VLOOKUP(A224,'1199'!$A$1:$V$350,22,FALSE)</f>
        <v>38210.149999999994</v>
      </c>
      <c r="V224" s="86"/>
      <c r="W224" s="87">
        <f t="shared" si="14"/>
        <v>45272.875</v>
      </c>
      <c r="X224" s="87">
        <f t="shared" si="15"/>
        <v>45272.958333333336</v>
      </c>
      <c r="Y224" s="88">
        <f t="shared" si="16"/>
        <v>2.0000000000582077</v>
      </c>
    </row>
    <row r="225" spans="1:25" x14ac:dyDescent="0.3">
      <c r="A225" s="2">
        <v>45274</v>
      </c>
      <c r="B225" s="3">
        <v>0.25</v>
      </c>
      <c r="C225" s="4">
        <v>251199</v>
      </c>
      <c r="D225" s="5" t="s">
        <v>19</v>
      </c>
      <c r="E225" s="4" t="s">
        <v>20</v>
      </c>
      <c r="F225" s="4" t="s">
        <v>21</v>
      </c>
      <c r="G225" s="4" t="s">
        <v>22</v>
      </c>
      <c r="H225" s="4">
        <f t="shared" si="13"/>
        <v>0</v>
      </c>
      <c r="I225" s="4" t="s">
        <v>442</v>
      </c>
      <c r="J225" s="4"/>
      <c r="K225" s="4" t="s">
        <v>56</v>
      </c>
      <c r="L225" s="4" t="s">
        <v>202</v>
      </c>
      <c r="M225" s="4"/>
      <c r="N225" s="2">
        <v>45275</v>
      </c>
      <c r="O225" s="2">
        <v>45274</v>
      </c>
      <c r="P225" s="3">
        <v>0.66666666666666663</v>
      </c>
      <c r="Q225" s="6" t="s">
        <v>203</v>
      </c>
      <c r="R225" s="5" t="s">
        <v>25</v>
      </c>
      <c r="S225" s="4" t="s">
        <v>26</v>
      </c>
      <c r="T225" s="4" t="s">
        <v>27</v>
      </c>
      <c r="U225" s="85">
        <f>VLOOKUP(A225,'1199'!$A$1:$V$350,22,FALSE)</f>
        <v>38234.499999999993</v>
      </c>
      <c r="V225" s="86"/>
      <c r="W225" s="87">
        <f t="shared" si="14"/>
        <v>45274.25</v>
      </c>
      <c r="X225" s="87">
        <f t="shared" si="15"/>
        <v>45274.666666666664</v>
      </c>
      <c r="Y225" s="88">
        <f t="shared" si="16"/>
        <v>9.9999999999417923</v>
      </c>
    </row>
    <row r="226" spans="1:25" x14ac:dyDescent="0.3">
      <c r="A226" s="2">
        <v>45275</v>
      </c>
      <c r="B226" s="3">
        <v>0.29166666666666669</v>
      </c>
      <c r="C226" s="4">
        <v>251199</v>
      </c>
      <c r="D226" s="5" t="s">
        <v>19</v>
      </c>
      <c r="E226" s="4" t="s">
        <v>20</v>
      </c>
      <c r="F226" s="4" t="s">
        <v>21</v>
      </c>
      <c r="G226" s="4" t="s">
        <v>68</v>
      </c>
      <c r="H226" s="4">
        <f t="shared" si="13"/>
        <v>0</v>
      </c>
      <c r="I226" s="4"/>
      <c r="J226" s="4"/>
      <c r="K226" s="4" t="s">
        <v>56</v>
      </c>
      <c r="L226" s="4" t="s">
        <v>38</v>
      </c>
      <c r="M226" s="4"/>
      <c r="N226" s="2"/>
      <c r="O226" s="2">
        <v>45275</v>
      </c>
      <c r="P226" s="3">
        <v>0.46527777777777773</v>
      </c>
      <c r="Q226" s="6" t="s">
        <v>204</v>
      </c>
      <c r="R226" s="5" t="s">
        <v>25</v>
      </c>
      <c r="S226" s="4" t="s">
        <v>26</v>
      </c>
      <c r="T226" s="4" t="s">
        <v>27</v>
      </c>
      <c r="U226" s="85">
        <f>VLOOKUP(A226,'1199'!$A$1:$V$350,22,FALSE)</f>
        <v>38244.299999999996</v>
      </c>
      <c r="V226" s="86"/>
      <c r="W226" s="87">
        <f t="shared" si="14"/>
        <v>45275.291666666664</v>
      </c>
      <c r="X226" s="87">
        <f t="shared" si="15"/>
        <v>45275.465277777781</v>
      </c>
      <c r="Y226" s="88">
        <f t="shared" si="16"/>
        <v>4.1666666668024845</v>
      </c>
    </row>
    <row r="227" spans="1:25" x14ac:dyDescent="0.3">
      <c r="A227" s="2">
        <v>45280</v>
      </c>
      <c r="B227" s="3">
        <v>0.29166666666666669</v>
      </c>
      <c r="C227" s="4">
        <v>251199</v>
      </c>
      <c r="D227" s="5" t="s">
        <v>19</v>
      </c>
      <c r="E227" s="4" t="s">
        <v>20</v>
      </c>
      <c r="F227" s="4" t="s">
        <v>21</v>
      </c>
      <c r="G227" s="4" t="s">
        <v>41</v>
      </c>
      <c r="H227" s="4">
        <f t="shared" si="13"/>
        <v>0</v>
      </c>
      <c r="I227" s="4" t="s">
        <v>490</v>
      </c>
      <c r="J227" s="4"/>
      <c r="K227" s="4" t="s">
        <v>54</v>
      </c>
      <c r="L227" s="4"/>
      <c r="M227" s="4"/>
      <c r="N227" s="2"/>
      <c r="O227" s="2">
        <v>45280</v>
      </c>
      <c r="P227" s="3">
        <v>0.3125</v>
      </c>
      <c r="Q227" s="6" t="s">
        <v>206</v>
      </c>
      <c r="R227" s="5" t="s">
        <v>25</v>
      </c>
      <c r="S227" s="4" t="s">
        <v>26</v>
      </c>
      <c r="T227" s="4" t="s">
        <v>27</v>
      </c>
      <c r="U227" s="85">
        <f>VLOOKUP(A227,'1199'!$A$1:$V$350,22,FALSE)</f>
        <v>38333.53</v>
      </c>
      <c r="V227" s="86"/>
      <c r="W227" s="87">
        <f t="shared" si="14"/>
        <v>45280.291666666664</v>
      </c>
      <c r="X227" s="87">
        <f t="shared" si="15"/>
        <v>45280.3125</v>
      </c>
      <c r="Y227" s="88">
        <f t="shared" si="16"/>
        <v>0.50000000005820766</v>
      </c>
    </row>
    <row r="228" spans="1:25" ht="27.6" x14ac:dyDescent="0.3">
      <c r="A228" s="2">
        <v>45286</v>
      </c>
      <c r="B228" s="3">
        <v>0.5</v>
      </c>
      <c r="C228" s="4">
        <v>251199</v>
      </c>
      <c r="D228" s="5" t="s">
        <v>19</v>
      </c>
      <c r="E228" s="4" t="s">
        <v>20</v>
      </c>
      <c r="F228" s="4" t="s">
        <v>21</v>
      </c>
      <c r="G228" s="4" t="s">
        <v>49</v>
      </c>
      <c r="H228" s="4">
        <f t="shared" si="13"/>
        <v>0</v>
      </c>
      <c r="I228" s="4" t="s">
        <v>471</v>
      </c>
      <c r="J228" s="4"/>
      <c r="K228" s="4" t="s">
        <v>213</v>
      </c>
      <c r="L228" s="4" t="s">
        <v>202</v>
      </c>
      <c r="M228" s="4" t="s">
        <v>214</v>
      </c>
      <c r="N228" s="2">
        <v>45286</v>
      </c>
      <c r="O228" s="2">
        <v>45286</v>
      </c>
      <c r="P228" s="3">
        <v>0.91666666666666663</v>
      </c>
      <c r="Q228" s="6" t="s">
        <v>215</v>
      </c>
      <c r="R228" s="5" t="s">
        <v>25</v>
      </c>
      <c r="S228" s="4" t="s">
        <v>26</v>
      </c>
      <c r="T228" s="4" t="s">
        <v>27</v>
      </c>
      <c r="U228" s="85">
        <f>VLOOKUP(A228,'1199'!$A$1:$V$350,22,FALSE)</f>
        <v>38390.71</v>
      </c>
      <c r="V228" s="86"/>
      <c r="W228" s="87">
        <f t="shared" si="14"/>
        <v>45286.5</v>
      </c>
      <c r="X228" s="87">
        <f t="shared" si="15"/>
        <v>45286.916666666664</v>
      </c>
      <c r="Y228" s="88">
        <f t="shared" si="16"/>
        <v>9.9999999999417923</v>
      </c>
    </row>
    <row r="229" spans="1:25" x14ac:dyDescent="0.3">
      <c r="A229" s="2">
        <v>45287</v>
      </c>
      <c r="B229" s="3">
        <v>0.70833333333333337</v>
      </c>
      <c r="C229" s="4">
        <v>251199</v>
      </c>
      <c r="D229" s="5" t="s">
        <v>19</v>
      </c>
      <c r="E229" s="4" t="s">
        <v>20</v>
      </c>
      <c r="F229" s="4" t="s">
        <v>21</v>
      </c>
      <c r="G229" s="4" t="s">
        <v>41</v>
      </c>
      <c r="H229" s="4">
        <f t="shared" si="13"/>
        <v>0</v>
      </c>
      <c r="I229" s="4" t="s">
        <v>491</v>
      </c>
      <c r="J229" s="4"/>
      <c r="K229" s="4" t="s">
        <v>38</v>
      </c>
      <c r="L229" s="4"/>
      <c r="M229" s="4"/>
      <c r="N229" s="2"/>
      <c r="O229" s="2">
        <v>45287</v>
      </c>
      <c r="P229" s="3">
        <v>0.875</v>
      </c>
      <c r="Q229" s="6" t="s">
        <v>217</v>
      </c>
      <c r="R229" s="5" t="s">
        <v>25</v>
      </c>
      <c r="S229" s="4" t="s">
        <v>26</v>
      </c>
      <c r="T229" s="4" t="s">
        <v>27</v>
      </c>
      <c r="U229" s="85">
        <v>38402.635076923063</v>
      </c>
      <c r="V229" s="86"/>
      <c r="W229" s="87">
        <f t="shared" si="14"/>
        <v>45287.708333333336</v>
      </c>
      <c r="X229" s="87">
        <f t="shared" si="15"/>
        <v>45287.875</v>
      </c>
      <c r="Y229" s="88">
        <f t="shared" si="16"/>
        <v>3.9999999999417923</v>
      </c>
    </row>
    <row r="230" spans="1:25" x14ac:dyDescent="0.3">
      <c r="A230" s="2">
        <v>45299</v>
      </c>
      <c r="B230" s="3">
        <v>0.29166666666666669</v>
      </c>
      <c r="C230" s="4">
        <v>251199</v>
      </c>
      <c r="D230" s="5" t="s">
        <v>19</v>
      </c>
      <c r="E230" s="4" t="s">
        <v>20</v>
      </c>
      <c r="F230" s="4" t="s">
        <v>21</v>
      </c>
      <c r="G230" s="4" t="s">
        <v>66</v>
      </c>
      <c r="H230" s="4">
        <f t="shared" si="13"/>
        <v>0</v>
      </c>
      <c r="I230" s="4" t="s">
        <v>449</v>
      </c>
      <c r="J230" s="4"/>
      <c r="K230" s="4" t="s">
        <v>42</v>
      </c>
      <c r="L230" s="4"/>
      <c r="M230" s="4"/>
      <c r="N230" s="2"/>
      <c r="O230" s="2">
        <v>45299</v>
      </c>
      <c r="P230" s="3">
        <v>0.41666666666666669</v>
      </c>
      <c r="Q230" s="9" t="s">
        <v>228</v>
      </c>
      <c r="R230" s="5" t="s">
        <v>25</v>
      </c>
      <c r="S230" s="4" t="s">
        <v>26</v>
      </c>
      <c r="T230" s="4" t="s">
        <v>27</v>
      </c>
      <c r="U230" s="85">
        <v>38545.735999999983</v>
      </c>
      <c r="V230" s="86"/>
      <c r="W230" s="87">
        <f t="shared" si="14"/>
        <v>45299.291666666664</v>
      </c>
      <c r="X230" s="87">
        <f t="shared" si="15"/>
        <v>45299.416666666664</v>
      </c>
      <c r="Y230" s="88">
        <f t="shared" si="16"/>
        <v>3</v>
      </c>
    </row>
    <row r="231" spans="1:25" x14ac:dyDescent="0.3">
      <c r="A231" s="2">
        <v>45301</v>
      </c>
      <c r="B231" s="3">
        <v>0.41666666666666669</v>
      </c>
      <c r="C231" s="4">
        <v>251199</v>
      </c>
      <c r="D231" s="5" t="s">
        <v>19</v>
      </c>
      <c r="E231" s="4" t="s">
        <v>20</v>
      </c>
      <c r="F231" s="4" t="s">
        <v>21</v>
      </c>
      <c r="G231" s="4" t="s">
        <v>41</v>
      </c>
      <c r="H231" s="4">
        <f t="shared" si="13"/>
        <v>0</v>
      </c>
      <c r="I231" s="4" t="s">
        <v>490</v>
      </c>
      <c r="J231" s="4"/>
      <c r="K231" s="4" t="s">
        <v>42</v>
      </c>
      <c r="L231" s="4" t="s">
        <v>202</v>
      </c>
      <c r="M231" s="4"/>
      <c r="N231" s="2"/>
      <c r="O231" s="2">
        <v>45301</v>
      </c>
      <c r="P231" s="3">
        <v>0.72916666666666663</v>
      </c>
      <c r="Q231" s="9" t="s">
        <v>231</v>
      </c>
      <c r="R231" s="5" t="s">
        <v>25</v>
      </c>
      <c r="S231" s="4" t="s">
        <v>26</v>
      </c>
      <c r="T231" s="4" t="s">
        <v>27</v>
      </c>
      <c r="U231" s="85">
        <v>38569.586153846139</v>
      </c>
      <c r="V231" s="86"/>
      <c r="W231" s="87">
        <f t="shared" si="14"/>
        <v>45301.416666666664</v>
      </c>
      <c r="X231" s="87">
        <f t="shared" si="15"/>
        <v>45301.729166666664</v>
      </c>
      <c r="Y231" s="88">
        <f t="shared" si="16"/>
        <v>7.5</v>
      </c>
    </row>
    <row r="232" spans="1:25" x14ac:dyDescent="0.3">
      <c r="A232" s="2">
        <v>45302</v>
      </c>
      <c r="B232" s="3">
        <v>0.6875</v>
      </c>
      <c r="C232" s="4">
        <v>251199</v>
      </c>
      <c r="D232" s="5" t="s">
        <v>19</v>
      </c>
      <c r="E232" s="4" t="s">
        <v>20</v>
      </c>
      <c r="F232" s="4" t="s">
        <v>21</v>
      </c>
      <c r="G232" s="4" t="s">
        <v>49</v>
      </c>
      <c r="H232" s="4">
        <f t="shared" si="13"/>
        <v>0</v>
      </c>
      <c r="I232" s="4" t="s">
        <v>471</v>
      </c>
      <c r="J232" s="4"/>
      <c r="K232" s="4" t="s">
        <v>42</v>
      </c>
      <c r="L232" s="4"/>
      <c r="M232" s="4"/>
      <c r="N232" s="2"/>
      <c r="O232" s="2">
        <v>45302</v>
      </c>
      <c r="P232" s="3">
        <v>0.71875</v>
      </c>
      <c r="Q232" s="9" t="s">
        <v>233</v>
      </c>
      <c r="R232" s="5" t="s">
        <v>25</v>
      </c>
      <c r="S232" s="4" t="s">
        <v>26</v>
      </c>
      <c r="T232" s="4" t="s">
        <v>27</v>
      </c>
      <c r="U232" s="85">
        <v>38581.511230769218</v>
      </c>
      <c r="V232" s="86"/>
      <c r="W232" s="87">
        <f t="shared" si="14"/>
        <v>45302.6875</v>
      </c>
      <c r="X232" s="87">
        <f t="shared" si="15"/>
        <v>45302.71875</v>
      </c>
      <c r="Y232" s="88">
        <f t="shared" si="16"/>
        <v>0.75</v>
      </c>
    </row>
    <row r="233" spans="1:25" x14ac:dyDescent="0.3">
      <c r="A233" s="2">
        <v>45303</v>
      </c>
      <c r="B233" s="3">
        <v>0.45833333333333331</v>
      </c>
      <c r="C233" s="4">
        <v>251199</v>
      </c>
      <c r="D233" s="5" t="s">
        <v>19</v>
      </c>
      <c r="E233" s="4" t="s">
        <v>20</v>
      </c>
      <c r="F233" s="4" t="s">
        <v>21</v>
      </c>
      <c r="G233" s="4" t="s">
        <v>66</v>
      </c>
      <c r="H233" s="4">
        <f t="shared" si="13"/>
        <v>0</v>
      </c>
      <c r="I233" s="4" t="s">
        <v>449</v>
      </c>
      <c r="J233" s="4"/>
      <c r="K233" s="4" t="s">
        <v>42</v>
      </c>
      <c r="L233" s="4" t="s">
        <v>153</v>
      </c>
      <c r="M233" s="4"/>
      <c r="N233" s="2"/>
      <c r="O233" s="2">
        <v>45303</v>
      </c>
      <c r="P233" s="3">
        <v>0.58333333333333337</v>
      </c>
      <c r="Q233" s="9" t="s">
        <v>158</v>
      </c>
      <c r="R233" s="5" t="s">
        <v>25</v>
      </c>
      <c r="S233" s="4" t="s">
        <v>26</v>
      </c>
      <c r="T233" s="4" t="s">
        <v>27</v>
      </c>
      <c r="U233" s="85">
        <v>38593.436307692296</v>
      </c>
      <c r="V233" s="86"/>
      <c r="W233" s="87">
        <f t="shared" si="14"/>
        <v>45303.458333333336</v>
      </c>
      <c r="X233" s="87">
        <f t="shared" si="15"/>
        <v>45303.583333333336</v>
      </c>
      <c r="Y233" s="88">
        <f t="shared" si="16"/>
        <v>3</v>
      </c>
    </row>
    <row r="234" spans="1:25" x14ac:dyDescent="0.3">
      <c r="A234" s="2">
        <v>45309</v>
      </c>
      <c r="B234" s="3">
        <v>0.28472222222222221</v>
      </c>
      <c r="C234" s="4">
        <v>251199</v>
      </c>
      <c r="D234" s="5" t="s">
        <v>19</v>
      </c>
      <c r="E234" s="4" t="s">
        <v>20</v>
      </c>
      <c r="F234" s="4" t="s">
        <v>21</v>
      </c>
      <c r="G234" s="4" t="s">
        <v>49</v>
      </c>
      <c r="H234" s="4">
        <f t="shared" si="13"/>
        <v>0</v>
      </c>
      <c r="I234" s="4" t="s">
        <v>470</v>
      </c>
      <c r="J234" s="4"/>
      <c r="K234" s="4" t="s">
        <v>153</v>
      </c>
      <c r="L234" s="4"/>
      <c r="M234" s="4"/>
      <c r="N234" s="2">
        <v>45309</v>
      </c>
      <c r="O234" s="2">
        <v>45309</v>
      </c>
      <c r="P234" s="3">
        <v>0.32291666666666669</v>
      </c>
      <c r="Q234" s="9" t="s">
        <v>243</v>
      </c>
      <c r="R234" s="5" t="s">
        <v>25</v>
      </c>
      <c r="S234" s="4" t="s">
        <v>26</v>
      </c>
      <c r="T234" s="4" t="s">
        <v>27</v>
      </c>
      <c r="U234" s="85">
        <v>38664.98676923076</v>
      </c>
      <c r="V234" s="86"/>
      <c r="W234" s="87">
        <f t="shared" si="14"/>
        <v>45309.284722222219</v>
      </c>
      <c r="X234" s="87">
        <f t="shared" si="15"/>
        <v>45309.322916666664</v>
      </c>
      <c r="Y234" s="88">
        <f t="shared" si="16"/>
        <v>0.91666666668606922</v>
      </c>
    </row>
    <row r="235" spans="1:25" x14ac:dyDescent="0.3">
      <c r="A235" s="2">
        <v>45314</v>
      </c>
      <c r="B235" s="3">
        <v>0.27083333333333331</v>
      </c>
      <c r="C235" s="4">
        <v>251199</v>
      </c>
      <c r="D235" s="5" t="s">
        <v>19</v>
      </c>
      <c r="E235" s="4" t="s">
        <v>20</v>
      </c>
      <c r="F235" s="4" t="s">
        <v>21</v>
      </c>
      <c r="G235" s="4" t="s">
        <v>49</v>
      </c>
      <c r="H235" s="4">
        <f t="shared" si="13"/>
        <v>0</v>
      </c>
      <c r="I235" s="4" t="s">
        <v>470</v>
      </c>
      <c r="J235" s="4"/>
      <c r="K235" s="4" t="s">
        <v>42</v>
      </c>
      <c r="L235" s="4"/>
      <c r="M235" s="4"/>
      <c r="N235" s="2">
        <v>45314</v>
      </c>
      <c r="O235" s="2">
        <v>45314</v>
      </c>
      <c r="P235" s="3">
        <v>0.38194444444444442</v>
      </c>
      <c r="Q235" s="9" t="s">
        <v>248</v>
      </c>
      <c r="R235" s="5" t="s">
        <v>25</v>
      </c>
      <c r="S235" s="4" t="s">
        <v>26</v>
      </c>
      <c r="T235" s="4" t="s">
        <v>27</v>
      </c>
      <c r="U235" s="85">
        <v>38724.612153846145</v>
      </c>
      <c r="V235" s="86"/>
      <c r="W235" s="87">
        <f t="shared" si="14"/>
        <v>45314.270833333336</v>
      </c>
      <c r="X235" s="87">
        <f t="shared" si="15"/>
        <v>45314.381944444445</v>
      </c>
      <c r="Y235" s="88">
        <f t="shared" si="16"/>
        <v>2.6666666666278616</v>
      </c>
    </row>
    <row r="236" spans="1:25" x14ac:dyDescent="0.3">
      <c r="A236" s="2">
        <v>45315</v>
      </c>
      <c r="B236" s="3">
        <v>0.52083333333333337</v>
      </c>
      <c r="C236" s="4">
        <v>251199</v>
      </c>
      <c r="D236" s="5" t="s">
        <v>19</v>
      </c>
      <c r="E236" s="4" t="s">
        <v>20</v>
      </c>
      <c r="F236" s="4" t="s">
        <v>21</v>
      </c>
      <c r="G236" s="4" t="s">
        <v>34</v>
      </c>
      <c r="H236" s="4">
        <f t="shared" si="13"/>
        <v>1</v>
      </c>
      <c r="I236" s="4" t="s">
        <v>455</v>
      </c>
      <c r="J236" s="4"/>
      <c r="K236" s="4" t="s">
        <v>42</v>
      </c>
      <c r="L236" s="4"/>
      <c r="M236" s="4"/>
      <c r="N236" s="2">
        <v>45316</v>
      </c>
      <c r="O236" s="2">
        <v>45316</v>
      </c>
      <c r="P236" s="3">
        <v>0.41666666666666669</v>
      </c>
      <c r="Q236" s="9" t="s">
        <v>251</v>
      </c>
      <c r="R236" s="5" t="s">
        <v>25</v>
      </c>
      <c r="S236" s="4" t="s">
        <v>26</v>
      </c>
      <c r="T236" s="4" t="s">
        <v>27</v>
      </c>
      <c r="U236" s="85">
        <v>38736.537230769223</v>
      </c>
      <c r="V236" s="86"/>
      <c r="W236" s="87">
        <f t="shared" si="14"/>
        <v>45315.520833333336</v>
      </c>
      <c r="X236" s="87">
        <f t="shared" si="15"/>
        <v>45316.416666666664</v>
      </c>
      <c r="Y236" s="88">
        <f t="shared" si="16"/>
        <v>21.499999999883585</v>
      </c>
    </row>
    <row r="237" spans="1:25" x14ac:dyDescent="0.3">
      <c r="A237" s="2">
        <v>45326</v>
      </c>
      <c r="B237" s="3">
        <v>0.29166666666666669</v>
      </c>
      <c r="C237" s="4">
        <v>251199</v>
      </c>
      <c r="D237" s="5" t="s">
        <v>19</v>
      </c>
      <c r="E237" s="4" t="s">
        <v>20</v>
      </c>
      <c r="F237" s="4" t="s">
        <v>21</v>
      </c>
      <c r="G237" s="4" t="s">
        <v>255</v>
      </c>
      <c r="H237" s="4">
        <f t="shared" si="13"/>
        <v>1</v>
      </c>
      <c r="I237" s="4" t="s">
        <v>461</v>
      </c>
      <c r="J237" s="4"/>
      <c r="K237" s="4" t="s">
        <v>252</v>
      </c>
      <c r="L237" s="4"/>
      <c r="M237" s="4"/>
      <c r="N237" s="2">
        <v>45327</v>
      </c>
      <c r="O237" s="2">
        <v>45327</v>
      </c>
      <c r="P237" s="3">
        <v>0.66666666666666663</v>
      </c>
      <c r="Q237" s="9" t="s">
        <v>256</v>
      </c>
      <c r="R237" s="5" t="s">
        <v>25</v>
      </c>
      <c r="S237" s="4" t="s">
        <v>26</v>
      </c>
      <c r="T237" s="4" t="s">
        <v>27</v>
      </c>
      <c r="U237" s="85">
        <v>38867.713076923072</v>
      </c>
      <c r="V237" s="86"/>
      <c r="W237" s="87">
        <f t="shared" si="14"/>
        <v>45326.291666666664</v>
      </c>
      <c r="X237" s="87">
        <f t="shared" si="15"/>
        <v>45327.666666666664</v>
      </c>
      <c r="Y237" s="88">
        <f t="shared" si="16"/>
        <v>33</v>
      </c>
    </row>
    <row r="238" spans="1:25" x14ac:dyDescent="0.3">
      <c r="A238" s="2">
        <v>45332</v>
      </c>
      <c r="B238" s="3">
        <v>0.25</v>
      </c>
      <c r="C238" s="4">
        <v>251199</v>
      </c>
      <c r="D238" s="5" t="s">
        <v>19</v>
      </c>
      <c r="E238" s="4" t="s">
        <v>20</v>
      </c>
      <c r="F238" s="4" t="s">
        <v>21</v>
      </c>
      <c r="G238" s="4" t="s">
        <v>22</v>
      </c>
      <c r="H238" s="4">
        <f t="shared" si="13"/>
        <v>4</v>
      </c>
      <c r="I238" s="4" t="s">
        <v>439</v>
      </c>
      <c r="J238" s="4"/>
      <c r="K238" s="4" t="s">
        <v>252</v>
      </c>
      <c r="L238" s="4" t="s">
        <v>259</v>
      </c>
      <c r="M238" s="4"/>
      <c r="N238" s="2">
        <v>45338</v>
      </c>
      <c r="O238" s="2">
        <v>45336</v>
      </c>
      <c r="P238" s="3">
        <v>0.75</v>
      </c>
      <c r="Q238" s="9" t="s">
        <v>260</v>
      </c>
      <c r="R238" s="5" t="s">
        <v>25</v>
      </c>
      <c r="S238" s="4" t="s">
        <v>26</v>
      </c>
      <c r="T238" s="4" t="s">
        <v>27</v>
      </c>
      <c r="U238" s="85">
        <v>38939.263538461535</v>
      </c>
      <c r="V238" s="86"/>
      <c r="W238" s="87">
        <f t="shared" si="14"/>
        <v>45332.25</v>
      </c>
      <c r="X238" s="87">
        <f t="shared" si="15"/>
        <v>45336.75</v>
      </c>
      <c r="Y238" s="88">
        <f t="shared" si="16"/>
        <v>108</v>
      </c>
    </row>
    <row r="239" spans="1:25" x14ac:dyDescent="0.3">
      <c r="A239" s="2">
        <v>45341</v>
      </c>
      <c r="B239" s="3">
        <v>0.625</v>
      </c>
      <c r="C239" s="4">
        <v>251199</v>
      </c>
      <c r="D239" s="5" t="s">
        <v>19</v>
      </c>
      <c r="E239" s="4" t="s">
        <v>20</v>
      </c>
      <c r="F239" s="4" t="s">
        <v>21</v>
      </c>
      <c r="G239" s="4" t="s">
        <v>22</v>
      </c>
      <c r="H239" s="4">
        <f t="shared" si="13"/>
        <v>2</v>
      </c>
      <c r="I239" s="4" t="s">
        <v>439</v>
      </c>
      <c r="J239" s="4"/>
      <c r="K239" s="4" t="s">
        <v>42</v>
      </c>
      <c r="L239" s="4"/>
      <c r="M239" s="4"/>
      <c r="N239" s="2">
        <v>45344</v>
      </c>
      <c r="O239" s="2">
        <v>45343</v>
      </c>
      <c r="P239" s="3">
        <v>0.45833333333333331</v>
      </c>
      <c r="Q239" s="9" t="s">
        <v>262</v>
      </c>
      <c r="R239" s="5" t="s">
        <v>25</v>
      </c>
      <c r="S239" s="4" t="s">
        <v>26</v>
      </c>
      <c r="T239" s="4" t="s">
        <v>27</v>
      </c>
      <c r="U239" s="85">
        <v>39046.589230769227</v>
      </c>
      <c r="V239" s="86"/>
      <c r="W239" s="87">
        <f t="shared" si="14"/>
        <v>45341.625</v>
      </c>
      <c r="X239" s="87">
        <f t="shared" si="15"/>
        <v>45343.458333333336</v>
      </c>
      <c r="Y239" s="88">
        <f t="shared" si="16"/>
        <v>44.000000000058208</v>
      </c>
    </row>
    <row r="240" spans="1:25" ht="27.6" x14ac:dyDescent="0.3">
      <c r="A240" s="2">
        <v>45360</v>
      </c>
      <c r="B240" s="3">
        <v>0.33333333333333331</v>
      </c>
      <c r="C240" s="4">
        <v>251199</v>
      </c>
      <c r="D240" s="5" t="s">
        <v>19</v>
      </c>
      <c r="E240" s="4" t="s">
        <v>20</v>
      </c>
      <c r="F240" s="4" t="s">
        <v>21</v>
      </c>
      <c r="G240" s="4" t="s">
        <v>34</v>
      </c>
      <c r="H240" s="4">
        <f t="shared" si="13"/>
        <v>102</v>
      </c>
      <c r="I240" s="4" t="s">
        <v>459</v>
      </c>
      <c r="J240" s="4"/>
      <c r="K240" s="4" t="s">
        <v>54</v>
      </c>
      <c r="L240" s="4"/>
      <c r="M240" s="4"/>
      <c r="N240" s="2">
        <v>45473</v>
      </c>
      <c r="O240" s="2">
        <v>45462</v>
      </c>
      <c r="P240" s="3">
        <v>0.70833333333333337</v>
      </c>
      <c r="Q240" s="6" t="s">
        <v>269</v>
      </c>
      <c r="R240" s="5" t="s">
        <v>25</v>
      </c>
      <c r="S240" s="4" t="s">
        <v>26</v>
      </c>
      <c r="T240" s="4" t="s">
        <v>27</v>
      </c>
      <c r="U240" s="85">
        <v>39273.165692307688</v>
      </c>
      <c r="V240" s="86"/>
      <c r="W240" s="87">
        <f t="shared" si="14"/>
        <v>45360.333333333336</v>
      </c>
      <c r="X240" s="87">
        <f t="shared" si="15"/>
        <v>45462.708333333336</v>
      </c>
      <c r="Y240" s="88">
        <f t="shared" si="16"/>
        <v>2457</v>
      </c>
    </row>
    <row r="241" spans="1:25" ht="27.6" x14ac:dyDescent="0.3">
      <c r="A241" s="2">
        <v>45471</v>
      </c>
      <c r="B241" s="3">
        <v>0.60416666666666663</v>
      </c>
      <c r="C241" s="4">
        <v>251199</v>
      </c>
      <c r="D241" s="5" t="s">
        <v>19</v>
      </c>
      <c r="E241" s="4" t="s">
        <v>20</v>
      </c>
      <c r="F241" s="4" t="s">
        <v>21</v>
      </c>
      <c r="G241" s="4" t="s">
        <v>66</v>
      </c>
      <c r="H241" s="4">
        <f t="shared" si="13"/>
        <v>1</v>
      </c>
      <c r="I241" s="4" t="s">
        <v>451</v>
      </c>
      <c r="J241" s="4"/>
      <c r="K241" s="4" t="s">
        <v>278</v>
      </c>
      <c r="L241" s="4" t="s">
        <v>305</v>
      </c>
      <c r="M241" s="4"/>
      <c r="N241" s="2">
        <v>45472</v>
      </c>
      <c r="O241" s="2">
        <v>45472</v>
      </c>
      <c r="P241" s="3">
        <v>0.8125</v>
      </c>
      <c r="Q241" s="6" t="s">
        <v>306</v>
      </c>
      <c r="R241" s="5" t="s">
        <v>25</v>
      </c>
      <c r="S241" s="4" t="s">
        <v>26</v>
      </c>
      <c r="T241" s="4" t="s">
        <v>27</v>
      </c>
      <c r="U241" s="85">
        <v>40596.849230769229</v>
      </c>
      <c r="V241" s="86"/>
      <c r="W241" s="87">
        <f t="shared" si="14"/>
        <v>45471.604166666664</v>
      </c>
      <c r="X241" s="87">
        <f t="shared" si="15"/>
        <v>45472.8125</v>
      </c>
      <c r="Y241" s="88">
        <f t="shared" si="16"/>
        <v>29.000000000058208</v>
      </c>
    </row>
    <row r="242" spans="1:25" ht="27.6" x14ac:dyDescent="0.3">
      <c r="A242" s="2">
        <v>45481</v>
      </c>
      <c r="B242" s="3">
        <v>0.27083333333333331</v>
      </c>
      <c r="C242" s="4">
        <v>251199</v>
      </c>
      <c r="D242" s="5" t="s">
        <v>19</v>
      </c>
      <c r="E242" s="4" t="s">
        <v>20</v>
      </c>
      <c r="F242" s="4" t="s">
        <v>21</v>
      </c>
      <c r="G242" s="4" t="s">
        <v>239</v>
      </c>
      <c r="H242" s="4">
        <f t="shared" si="13"/>
        <v>1</v>
      </c>
      <c r="I242" s="4" t="s">
        <v>68</v>
      </c>
      <c r="J242" s="4"/>
      <c r="K242" s="4" t="s">
        <v>278</v>
      </c>
      <c r="L242" s="4" t="s">
        <v>307</v>
      </c>
      <c r="M242" s="4" t="s">
        <v>308</v>
      </c>
      <c r="N242" s="2">
        <v>45483</v>
      </c>
      <c r="O242" s="2">
        <v>45482</v>
      </c>
      <c r="P242" s="3">
        <v>0.69444444444444453</v>
      </c>
      <c r="Q242" s="6" t="s">
        <v>310</v>
      </c>
      <c r="R242" s="5" t="s">
        <v>25</v>
      </c>
      <c r="S242" s="4" t="s">
        <v>26</v>
      </c>
      <c r="T242" s="4" t="s">
        <v>27</v>
      </c>
      <c r="U242" s="85">
        <f>VLOOKUP(A242,'1199'!$A$1:$V$350,22,FALSE)</f>
        <v>40716.1</v>
      </c>
      <c r="V242" s="86"/>
      <c r="W242" s="87">
        <f t="shared" si="14"/>
        <v>45481.270833333336</v>
      </c>
      <c r="X242" s="87">
        <f t="shared" si="15"/>
        <v>45482.694444444445</v>
      </c>
      <c r="Y242" s="88">
        <f t="shared" si="16"/>
        <v>34.166666666627862</v>
      </c>
    </row>
    <row r="243" spans="1:25" x14ac:dyDescent="0.3">
      <c r="A243" s="2">
        <v>45498</v>
      </c>
      <c r="B243" s="3">
        <v>0.72916666666666663</v>
      </c>
      <c r="C243" s="4">
        <v>251199</v>
      </c>
      <c r="D243" s="5" t="s">
        <v>19</v>
      </c>
      <c r="E243" s="4" t="s">
        <v>20</v>
      </c>
      <c r="F243" s="4" t="s">
        <v>94</v>
      </c>
      <c r="G243" s="4" t="s">
        <v>66</v>
      </c>
      <c r="H243" s="4">
        <f t="shared" si="13"/>
        <v>1</v>
      </c>
      <c r="I243" s="4" t="s">
        <v>453</v>
      </c>
      <c r="J243" s="4"/>
      <c r="K243" s="4" t="s">
        <v>287</v>
      </c>
      <c r="L243" s="4" t="s">
        <v>317</v>
      </c>
      <c r="M243" s="4"/>
      <c r="N243" s="2">
        <v>45499</v>
      </c>
      <c r="O243" s="2">
        <v>45499</v>
      </c>
      <c r="P243" s="3">
        <v>0.60763888888888895</v>
      </c>
      <c r="Q243" s="9" t="s">
        <v>318</v>
      </c>
      <c r="R243" s="5" t="s">
        <v>25</v>
      </c>
      <c r="S243" s="4" t="s">
        <v>26</v>
      </c>
      <c r="T243" s="4" t="s">
        <v>27</v>
      </c>
      <c r="U243" s="85">
        <f>VLOOKUP(A243,'1199'!$A$1:$V$350,22,FALSE)</f>
        <v>40960.589999999997</v>
      </c>
      <c r="V243" s="86"/>
      <c r="W243" s="87">
        <f t="shared" si="14"/>
        <v>45498.729166666664</v>
      </c>
      <c r="X243" s="87">
        <f t="shared" si="15"/>
        <v>45499.607638888891</v>
      </c>
      <c r="Y243" s="88">
        <f t="shared" si="16"/>
        <v>21.083333333430346</v>
      </c>
    </row>
  </sheetData>
  <autoFilter ref="A1:XEX243" xr:uid="{00000000-0001-0000-0200-000000000000}"/>
  <sortState xmlns:xlrd2="http://schemas.microsoft.com/office/spreadsheetml/2017/richdata2" ref="A2:T249">
    <sortCondition ref="C2:C249"/>
    <sortCondition ref="A2:A249"/>
  </sortState>
  <dataValidations count="16">
    <dataValidation type="time" allowBlank="1" showInputMessage="1" showErrorMessage="1" errorTitle="Hora no válida" error="Por favor ingrese una hora válida" sqref="P1" xr:uid="{00000000-0002-0000-0200-000000000000}">
      <formula1>0</formula1>
      <formula2>0.999305555555556</formula2>
    </dataValidation>
    <dataValidation type="date" allowBlank="1" showInputMessage="1" showErrorMessage="1" errorTitle="Fecha inválida" error="Por favor ingresar una fecha válida" sqref="A1" xr:uid="{00000000-0002-0000-0200-000001000000}">
      <formula1>44927</formula1>
      <formula2>46022</formula2>
    </dataValidation>
    <dataValidation type="date" allowBlank="1" showInputMessage="1" showErrorMessage="1" errorTitle="Fecha no válida" error="Por favor ingrese una fecha válida" sqref="O1" xr:uid="{00000000-0002-0000-0200-000002000000}">
      <formula1>#REF!</formula1>
      <formula2>46022</formula2>
    </dataValidation>
    <dataValidation type="date" allowBlank="1" showInputMessage="1" showErrorMessage="1" errorTitle="Fecha no válida" error="Por favor ingresar una fecha válida" sqref="N1" xr:uid="{00000000-0002-0000-0200-000003000000}">
      <formula1>#REF!</formula1>
      <formula2>46022</formula2>
    </dataValidation>
    <dataValidation type="list" allowBlank="1" showInputMessage="1" showErrorMessage="1" sqref="S2:S243" xr:uid="{00000000-0002-0000-0200-000004000000}">
      <formula1>IF(R2="","",INDIRECT(R2))</formula1>
    </dataValidation>
    <dataValidation type="list" allowBlank="1" showInputMessage="1" showErrorMessage="1" sqref="F2:F243" xr:uid="{00000000-0002-0000-0200-000005000000}">
      <formula1>INDIRECT(E2)</formula1>
    </dataValidation>
    <dataValidation type="list" allowBlank="1" showInputMessage="1" showErrorMessage="1" sqref="T2:T243" xr:uid="{00000000-0002-0000-0200-000006000000}">
      <formula1>Taller</formula1>
    </dataValidation>
    <dataValidation type="list" allowBlank="1" showInputMessage="1" showErrorMessage="1" error="Por favor elija uno de los sistemas que encuentra en la lista desplegable" sqref="G2:H243" xr:uid="{00000000-0002-0000-0200-000007000000}">
      <formula1>Sistemas</formula1>
    </dataValidation>
    <dataValidation type="list" allowBlank="1" showInputMessage="1" showErrorMessage="1" errorTitle="Sistema no válido" error="Por favor elija un sistema de la lista" sqref="I2:J243" xr:uid="{00000000-0002-0000-0200-000008000000}">
      <formula1>Sistemas</formula1>
    </dataValidation>
    <dataValidation type="date" allowBlank="1" showInputMessage="1" showErrorMessage="1" error="Por favor ingrese una fecha válida" sqref="N2:N243" xr:uid="{00000000-0002-0000-0200-000009000000}">
      <formula1>44927</formula1>
      <formula2>55152</formula2>
    </dataValidation>
    <dataValidation type="custom" allowBlank="1" showInputMessage="1" showErrorMessage="1" sqref="D2:D243" xr:uid="{00000000-0002-0000-0200-00000A000000}">
      <formula1>0</formula1>
    </dataValidation>
    <dataValidation type="list" allowBlank="1" showInputMessage="1" showErrorMessage="1" sqref="E2:E243" xr:uid="{00000000-0002-0000-0200-00000B000000}">
      <formula1>Mtto</formula1>
    </dataValidation>
    <dataValidation type="time" allowBlank="1" showInputMessage="1" showErrorMessage="1" errorTitle="Hora inválida" error="Por favor ingrese una hora válida" sqref="P2:P243" xr:uid="{00000000-0002-0000-0200-00000C000000}">
      <formula1>0</formula1>
      <formula2>0.999305555555556</formula2>
    </dataValidation>
    <dataValidation type="date" allowBlank="1" showDropDown="1" showInputMessage="1" showErrorMessage="1" errorTitle="Fecha inválida" error="Por favor ingresar una fecha válida" sqref="O2:O243" xr:uid="{00000000-0002-0000-0200-00000D000000}">
      <formula1>44927</formula1>
      <formula2>TODAY()</formula2>
    </dataValidation>
    <dataValidation type="time" allowBlank="1" showInputMessage="1" showErrorMessage="1" errorTitle="Hora inválida" error="Por favor ingresar una hora válida" sqref="B2:B243" xr:uid="{00000000-0002-0000-0200-00000E000000}">
      <formula1>0</formula1>
      <formula2>0.999305555555556</formula2>
    </dataValidation>
    <dataValidation type="date" allowBlank="1" showInputMessage="1" showErrorMessage="1" errorTitle="Fecha inválida" error="Por favor ingresar una fecha válida" sqref="A2:A243" xr:uid="{00000000-0002-0000-0200-00000F000000}">
      <formula1>44774</formula1>
      <formula2>TODAY()</formula2>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1" operator="containsText" id="{1D91C04E-1D7E-4C1C-8799-AEA2008A085B}">
            <xm:f>NOT(ISERROR(SEARCH('C:\Users\jfsilva\OneDrive - Gaseosas Postobon S.A\Documentos\Postobon\Equipos en Taller T2\T2-3\[0371 Villavicencio.xlsm]Listas desplegables'!#REF!,K2)))</xm:f>
            <xm:f>'C:\Users\jfsilva\OneDrive - Gaseosas Postobon S.A\Documentos\Postobon\Equipos en Taller T2\T2-3\[0371 Villavicencio.xlsm]Listas desplegables'!#REF!</xm:f>
            <x14:dxf>
              <font>
                <color theme="0"/>
              </font>
              <fill>
                <patternFill>
                  <bgColor rgb="FF00B050"/>
                </patternFill>
              </fill>
            </x14:dxf>
          </x14:cfRule>
          <x14:cfRule type="containsText" priority="2" operator="containsText" id="{590854F4-3C69-4273-91FA-2E28E8BCF4AC}">
            <xm:f>NOT(ISERROR(SEARCH('C:\Users\jfsilva\OneDrive - Gaseosas Postobon S.A\Documentos\Postobon\Equipos en Taller T2\T2-3\[0371 Villavicencio.xlsm]Listas desplegables'!#REF!,K2)))</xm:f>
            <xm:f>'C:\Users\jfsilva\OneDrive - Gaseosas Postobon S.A\Documentos\Postobon\Equipos en Taller T2\T2-3\[0371 Villavicencio.xlsm]Listas desplegables'!#REF!</xm:f>
            <x14:dxf>
              <font>
                <color theme="0"/>
              </font>
              <fill>
                <patternFill>
                  <bgColor rgb="FFFF0000"/>
                </patternFill>
              </fill>
            </x14:dxf>
          </x14:cfRule>
          <xm:sqref>K2</xm:sqref>
        </x14:conditionalFormatting>
        <x14:conditionalFormatting xmlns:xm="http://schemas.microsoft.com/office/excel/2006/main">
          <x14:cfRule type="containsText" priority="3" operator="containsText" id="{EF168A6B-8F67-48C6-A1BF-0490A8F049CD}">
            <xm:f>NOT(ISERROR(SEARCH('C:\Users\jfsilva\OneDrive - Gaseosas Postobon S.A\Documentos\Postobon\Equipos en Taller T2\T2-3\[0371 Villavicencio.xlsm]Listas desplegables'!#REF!,R1)))</xm:f>
            <xm:f>'C:\Users\jfsilva\OneDrive - Gaseosas Postobon S.A\Documentos\Postobon\Equipos en Taller T2\T2-3\[0371 Villavicencio.xlsm]Listas desplegables'!#REF!</xm:f>
            <x14:dxf>
              <font>
                <color theme="0"/>
              </font>
              <fill>
                <patternFill>
                  <bgColor rgb="FF00B050"/>
                </patternFill>
              </fill>
            </x14:dxf>
          </x14:cfRule>
          <x14:cfRule type="containsText" priority="4" operator="containsText" id="{E6BF82A6-C2D4-43D2-A879-D8AE279F9077}">
            <xm:f>NOT(ISERROR(SEARCH('C:\Users\jfsilva\OneDrive - Gaseosas Postobon S.A\Documentos\Postobon\Equipos en Taller T2\T2-3\[0371 Villavicencio.xlsm]Listas desplegables'!#REF!,R1)))</xm:f>
            <xm:f>'C:\Users\jfsilva\OneDrive - Gaseosas Postobon S.A\Documentos\Postobon\Equipos en Taller T2\T2-3\[0371 Villavicencio.xlsm]Listas desplegables'!#REF!</xm:f>
            <x14:dxf>
              <font>
                <color theme="0"/>
              </font>
              <fill>
                <patternFill>
                  <bgColor rgb="FFFF0000"/>
                </patternFill>
              </fill>
            </x14:dxf>
          </x14:cfRule>
          <xm:sqref>R1 R3:R243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DropDown="1" showInputMessage="1" showErrorMessage="1" xr:uid="{00000000-0002-0000-0200-000010000000}">
          <x14:formula1>
            <xm:f>'C:\Users\jfsilva\OneDrive - Gaseosas Postobon S.A\Escritorio\Postobon\Equipos en Taller T2\T2-3\[0371 Villavicencio.xlsm]Listas desplegables'!#REF!</xm:f>
          </x14:formula1>
          <xm:sqref>C1</xm:sqref>
        </x14:dataValidation>
        <x14:dataValidation type="list" allowBlank="1" showDropDown="1" showInputMessage="1" showErrorMessage="1" errorTitle="Número interno inválido" error="Por favor verifique que el número interno este bien escrito y sea de Postobon (35 o 25)" xr:uid="{00000000-0002-0000-0200-000011000000}">
          <x14:formula1>
            <xm:f>'C:\Users\jfsilva\OneDrive - Gaseosas Postobon S.A\Escritorio\Postobon\Equipos en Taller T2\T2-3\[0371 Villavicencio.xlsm]Listas desplegables'!#REF!</xm:f>
          </x14:formula1>
          <xm:sqref>C2:C243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3092"/>
  <sheetViews>
    <sheetView topLeftCell="R1" workbookViewId="0">
      <selection activeCell="Z19" sqref="Z19"/>
    </sheetView>
  </sheetViews>
  <sheetFormatPr defaultColWidth="11.5546875" defaultRowHeight="14.4" x14ac:dyDescent="0.3"/>
  <cols>
    <col min="19" max="19" width="13.109375" bestFit="1" customWidth="1"/>
    <col min="22" max="22" width="16.6640625" bestFit="1" customWidth="1"/>
    <col min="23" max="23" width="17.5546875" bestFit="1" customWidth="1"/>
    <col min="24" max="24" width="14" bestFit="1" customWidth="1"/>
    <col min="25" max="25" width="14.5546875" bestFit="1" customWidth="1"/>
    <col min="26" max="26" width="18.6640625" bestFit="1" customWidth="1"/>
    <col min="27" max="27" width="19.5546875" bestFit="1" customWidth="1"/>
    <col min="28" max="28" width="17" customWidth="1"/>
    <col min="29" max="29" width="15.5546875" bestFit="1" customWidth="1"/>
    <col min="30" max="30" width="13.88671875" bestFit="1" customWidth="1"/>
    <col min="31" max="31" width="12.88671875" bestFit="1" customWidth="1"/>
    <col min="32" max="32" width="14.33203125" bestFit="1" customWidth="1"/>
  </cols>
  <sheetData>
    <row r="1" spans="1:30" s="30" customFormat="1" ht="23.4" x14ac:dyDescent="0.3">
      <c r="A1" s="24" t="s">
        <v>323</v>
      </c>
      <c r="B1" s="24" t="s">
        <v>324</v>
      </c>
      <c r="C1" s="24" t="s">
        <v>325</v>
      </c>
      <c r="D1" s="24" t="s">
        <v>326</v>
      </c>
      <c r="E1" s="24" t="s">
        <v>327</v>
      </c>
      <c r="F1" s="24" t="s">
        <v>328</v>
      </c>
      <c r="G1" s="24" t="s">
        <v>329</v>
      </c>
      <c r="H1" s="24" t="s">
        <v>330</v>
      </c>
      <c r="I1" s="24" t="s">
        <v>331</v>
      </c>
      <c r="J1" s="24" t="s">
        <v>332</v>
      </c>
      <c r="K1" s="24" t="s">
        <v>333</v>
      </c>
      <c r="L1" s="24" t="s">
        <v>334</v>
      </c>
      <c r="M1" s="24" t="s">
        <v>335</v>
      </c>
      <c r="N1" s="24" t="s">
        <v>336</v>
      </c>
      <c r="O1" s="24" t="s">
        <v>337</v>
      </c>
      <c r="P1" s="24" t="s">
        <v>338</v>
      </c>
      <c r="Q1" s="24" t="s">
        <v>339</v>
      </c>
      <c r="R1" s="24" t="s">
        <v>340</v>
      </c>
      <c r="S1" s="24" t="s">
        <v>341</v>
      </c>
      <c r="T1" s="24" t="s">
        <v>342</v>
      </c>
      <c r="V1" s="1" t="s">
        <v>4</v>
      </c>
      <c r="Z1" s="30" t="s">
        <v>511</v>
      </c>
      <c r="AA1" s="30" t="s">
        <v>512</v>
      </c>
    </row>
    <row r="2" spans="1:30" ht="17.399999999999999" x14ac:dyDescent="0.3">
      <c r="A2" s="11">
        <v>44986</v>
      </c>
      <c r="B2" s="12">
        <v>250415</v>
      </c>
      <c r="C2" s="12" t="s">
        <v>343</v>
      </c>
      <c r="D2" s="12" t="s">
        <v>344</v>
      </c>
      <c r="E2" s="12" t="s">
        <v>345</v>
      </c>
      <c r="F2" s="12"/>
      <c r="G2" s="12"/>
      <c r="H2" s="12">
        <v>10.65</v>
      </c>
      <c r="I2" s="12">
        <v>13.35</v>
      </c>
      <c r="J2" s="12">
        <v>10.15</v>
      </c>
      <c r="K2" s="12">
        <v>0.5</v>
      </c>
      <c r="L2" s="12">
        <v>31.58</v>
      </c>
      <c r="M2" s="12">
        <v>5</v>
      </c>
      <c r="N2" s="12">
        <v>0</v>
      </c>
      <c r="O2" s="12">
        <v>65</v>
      </c>
      <c r="P2" s="12">
        <v>2</v>
      </c>
      <c r="Q2" s="12">
        <v>0</v>
      </c>
      <c r="R2" s="12">
        <v>0</v>
      </c>
      <c r="S2" s="12">
        <v>59</v>
      </c>
      <c r="T2" s="12">
        <v>0</v>
      </c>
      <c r="V2" s="4" t="s">
        <v>20</v>
      </c>
      <c r="Z2" s="91">
        <v>44995</v>
      </c>
      <c r="AA2" s="91">
        <v>45521</v>
      </c>
    </row>
    <row r="3" spans="1:30" ht="17.399999999999999" x14ac:dyDescent="0.3">
      <c r="A3" s="11">
        <v>44987</v>
      </c>
      <c r="B3" s="12">
        <v>250415</v>
      </c>
      <c r="C3" s="12" t="s">
        <v>343</v>
      </c>
      <c r="D3" s="12" t="s">
        <v>344</v>
      </c>
      <c r="E3" s="12" t="s">
        <v>345</v>
      </c>
      <c r="F3" s="12"/>
      <c r="G3" s="12"/>
      <c r="H3" s="12">
        <v>13.28</v>
      </c>
      <c r="I3" s="12">
        <v>10.72</v>
      </c>
      <c r="J3" s="12">
        <v>12.52</v>
      </c>
      <c r="K3" s="12">
        <v>0.77</v>
      </c>
      <c r="L3" s="12">
        <v>38.200000000000003</v>
      </c>
      <c r="M3" s="12">
        <v>4</v>
      </c>
      <c r="N3" s="12">
        <v>0</v>
      </c>
      <c r="O3" s="12">
        <v>61</v>
      </c>
      <c r="P3" s="12">
        <v>2</v>
      </c>
      <c r="Q3" s="12">
        <v>0</v>
      </c>
      <c r="R3" s="12">
        <v>3</v>
      </c>
      <c r="S3" s="12">
        <v>56</v>
      </c>
      <c r="T3" s="12">
        <v>0</v>
      </c>
      <c r="V3" s="4" t="s">
        <v>32</v>
      </c>
      <c r="AA3" s="73">
        <f>AA2-Z2</f>
        <v>526</v>
      </c>
    </row>
    <row r="4" spans="1:30" ht="17.399999999999999" x14ac:dyDescent="0.3">
      <c r="A4" s="11">
        <v>44988</v>
      </c>
      <c r="B4" s="12">
        <v>250415</v>
      </c>
      <c r="C4" s="12" t="s">
        <v>343</v>
      </c>
      <c r="D4" s="12" t="s">
        <v>344</v>
      </c>
      <c r="E4" s="12" t="s">
        <v>345</v>
      </c>
      <c r="F4" s="12"/>
      <c r="G4" s="12"/>
      <c r="H4" s="12">
        <v>14.92</v>
      </c>
      <c r="I4" s="12">
        <v>9.08</v>
      </c>
      <c r="J4" s="12">
        <v>14.05</v>
      </c>
      <c r="K4" s="12">
        <v>0.87</v>
      </c>
      <c r="L4" s="12">
        <v>50.31</v>
      </c>
      <c r="M4" s="12">
        <v>5</v>
      </c>
      <c r="N4" s="12">
        <v>0</v>
      </c>
      <c r="O4" s="12">
        <v>138</v>
      </c>
      <c r="P4" s="12">
        <v>2</v>
      </c>
      <c r="Q4" s="12">
        <v>0</v>
      </c>
      <c r="R4" s="12">
        <v>3</v>
      </c>
      <c r="S4" s="12">
        <v>153</v>
      </c>
      <c r="T4" s="12">
        <v>0</v>
      </c>
      <c r="V4" s="4" t="s">
        <v>28</v>
      </c>
      <c r="AA4" s="73">
        <f>AA3*24*9</f>
        <v>113616</v>
      </c>
    </row>
    <row r="5" spans="1:30" ht="17.399999999999999" x14ac:dyDescent="0.3">
      <c r="A5" s="11">
        <v>44989</v>
      </c>
      <c r="B5" s="12">
        <v>250415</v>
      </c>
      <c r="C5" s="12" t="s">
        <v>343</v>
      </c>
      <c r="D5" s="12" t="s">
        <v>344</v>
      </c>
      <c r="E5" s="12" t="s">
        <v>345</v>
      </c>
      <c r="F5" s="12"/>
      <c r="G5" s="12"/>
      <c r="H5" s="12">
        <v>8.5299999999999994</v>
      </c>
      <c r="I5" s="12">
        <v>15.47</v>
      </c>
      <c r="J5" s="12">
        <v>8.2200000000000006</v>
      </c>
      <c r="K5" s="12">
        <v>0.32</v>
      </c>
      <c r="L5" s="12">
        <v>30.33</v>
      </c>
      <c r="M5" s="12">
        <v>4</v>
      </c>
      <c r="N5" s="12">
        <v>0</v>
      </c>
      <c r="O5" s="12">
        <v>18</v>
      </c>
      <c r="P5" s="12">
        <v>1</v>
      </c>
      <c r="Q5" s="12">
        <v>1</v>
      </c>
      <c r="R5" s="12">
        <v>6</v>
      </c>
      <c r="S5" s="12">
        <v>20</v>
      </c>
      <c r="T5" s="12">
        <v>1</v>
      </c>
    </row>
    <row r="6" spans="1:30" ht="17.399999999999999" x14ac:dyDescent="0.3">
      <c r="A6" s="11">
        <v>44990</v>
      </c>
      <c r="B6" s="12">
        <v>250415</v>
      </c>
      <c r="C6" s="12" t="s">
        <v>343</v>
      </c>
      <c r="D6" s="12" t="s">
        <v>344</v>
      </c>
      <c r="E6" s="12" t="s">
        <v>345</v>
      </c>
      <c r="F6" s="12"/>
      <c r="G6" s="12"/>
      <c r="H6" s="12">
        <v>0</v>
      </c>
      <c r="I6" s="12">
        <v>24</v>
      </c>
      <c r="J6" s="12">
        <v>0</v>
      </c>
      <c r="K6" s="12">
        <v>0</v>
      </c>
      <c r="L6" s="12">
        <v>0</v>
      </c>
      <c r="M6" s="12">
        <v>0</v>
      </c>
      <c r="N6" s="12">
        <v>0</v>
      </c>
      <c r="O6" s="12">
        <v>0</v>
      </c>
      <c r="P6" s="12">
        <v>0</v>
      </c>
      <c r="Q6" s="12">
        <v>0</v>
      </c>
      <c r="R6" s="12">
        <v>0</v>
      </c>
      <c r="S6" s="12">
        <v>0</v>
      </c>
      <c r="T6" s="12">
        <v>0</v>
      </c>
    </row>
    <row r="7" spans="1:30" ht="18" thickBot="1" x14ac:dyDescent="0.35">
      <c r="A7" s="11">
        <v>44991</v>
      </c>
      <c r="B7" s="12">
        <v>250415</v>
      </c>
      <c r="C7" s="12" t="s">
        <v>343</v>
      </c>
      <c r="D7" s="12" t="s">
        <v>344</v>
      </c>
      <c r="E7" s="12" t="s">
        <v>345</v>
      </c>
      <c r="F7" s="12"/>
      <c r="G7" s="12"/>
      <c r="H7" s="12">
        <v>9.8699999999999992</v>
      </c>
      <c r="I7" s="12">
        <v>14.13</v>
      </c>
      <c r="J7" s="12">
        <v>9.08</v>
      </c>
      <c r="K7" s="12">
        <v>0.78</v>
      </c>
      <c r="L7" s="12">
        <v>30.84</v>
      </c>
      <c r="M7" s="12">
        <v>5</v>
      </c>
      <c r="N7" s="12">
        <v>0</v>
      </c>
      <c r="O7" s="12">
        <v>71</v>
      </c>
      <c r="P7" s="12">
        <v>3</v>
      </c>
      <c r="Q7" s="12">
        <v>0</v>
      </c>
      <c r="R7" s="12">
        <v>3</v>
      </c>
      <c r="S7" s="12">
        <v>83</v>
      </c>
      <c r="T7" s="12">
        <v>0</v>
      </c>
    </row>
    <row r="8" spans="1:30" ht="17.399999999999999" x14ac:dyDescent="0.3">
      <c r="A8" s="11">
        <v>44992</v>
      </c>
      <c r="B8" s="12">
        <v>250415</v>
      </c>
      <c r="C8" s="12" t="s">
        <v>343</v>
      </c>
      <c r="D8" s="12" t="s">
        <v>344</v>
      </c>
      <c r="E8" s="12" t="s">
        <v>345</v>
      </c>
      <c r="F8" s="12"/>
      <c r="G8" s="12"/>
      <c r="H8" s="12">
        <v>15.83</v>
      </c>
      <c r="I8" s="12">
        <v>8.17</v>
      </c>
      <c r="J8" s="12">
        <v>15.28</v>
      </c>
      <c r="K8" s="12">
        <v>0.55000000000000004</v>
      </c>
      <c r="L8" s="12">
        <v>55.35</v>
      </c>
      <c r="M8" s="12">
        <v>5</v>
      </c>
      <c r="N8" s="12">
        <v>0</v>
      </c>
      <c r="O8" s="12">
        <v>177</v>
      </c>
      <c r="P8" s="12">
        <v>12</v>
      </c>
      <c r="Q8" s="12">
        <v>0</v>
      </c>
      <c r="R8" s="12">
        <v>0</v>
      </c>
      <c r="S8" s="12">
        <v>205</v>
      </c>
      <c r="T8" s="12">
        <v>0</v>
      </c>
      <c r="V8" s="64" t="s">
        <v>497</v>
      </c>
      <c r="W8" s="65" t="s">
        <v>498</v>
      </c>
      <c r="Z8" s="65" t="s">
        <v>499</v>
      </c>
      <c r="AA8" s="65" t="s">
        <v>502</v>
      </c>
      <c r="AB8" s="65" t="s">
        <v>503</v>
      </c>
      <c r="AC8" s="65" t="s">
        <v>504</v>
      </c>
      <c r="AD8" s="66" t="s">
        <v>505</v>
      </c>
    </row>
    <row r="9" spans="1:30" ht="18" thickBot="1" x14ac:dyDescent="0.35">
      <c r="A9" s="11">
        <v>44993</v>
      </c>
      <c r="B9" s="12">
        <v>250415</v>
      </c>
      <c r="C9" s="12" t="s">
        <v>343</v>
      </c>
      <c r="D9" s="12" t="s">
        <v>344</v>
      </c>
      <c r="E9" s="12" t="s">
        <v>345</v>
      </c>
      <c r="F9" s="12"/>
      <c r="G9" s="12"/>
      <c r="H9" s="12">
        <v>15.88</v>
      </c>
      <c r="I9" s="12">
        <v>8.1199999999999992</v>
      </c>
      <c r="J9" s="12">
        <v>15.03</v>
      </c>
      <c r="K9" s="12">
        <v>0.85</v>
      </c>
      <c r="L9" s="12">
        <v>54.49</v>
      </c>
      <c r="M9" s="12">
        <v>4</v>
      </c>
      <c r="N9" s="12">
        <v>0</v>
      </c>
      <c r="O9" s="12">
        <v>85</v>
      </c>
      <c r="P9" s="12">
        <v>10</v>
      </c>
      <c r="Q9" s="12">
        <v>0</v>
      </c>
      <c r="R9" s="12">
        <v>3</v>
      </c>
      <c r="S9" s="12">
        <v>95</v>
      </c>
      <c r="T9" s="12">
        <v>0</v>
      </c>
      <c r="V9" s="67">
        <f>COUNTIF('Entrada Taller'!A2:E243,V2)</f>
        <v>225</v>
      </c>
      <c r="W9" s="68">
        <f>SUMIF('Entrada Taller'!E2:E243,V2,'Entrada Taller'!Y2:Y243)</f>
        <v>28761.633333333826</v>
      </c>
      <c r="Z9" s="68">
        <f>(AA2-Z2)*24*9</f>
        <v>113616</v>
      </c>
      <c r="AA9" s="68">
        <f>SUM(W9,W11,W13)</f>
        <v>31650.633333334525</v>
      </c>
      <c r="AB9" s="69">
        <f>(Z9-AA9)/Z9</f>
        <v>0.72142450593812024</v>
      </c>
      <c r="AC9" s="69">
        <f>(Z9-W9-W11)/Z9</f>
        <v>0.73557304135567281</v>
      </c>
      <c r="AD9" s="70">
        <f>AA9/(SUM(V9+V11+V13))</f>
        <v>130.78774104683689</v>
      </c>
    </row>
    <row r="10" spans="1:30" ht="17.399999999999999" x14ac:dyDescent="0.3">
      <c r="A10" s="11">
        <v>44994</v>
      </c>
      <c r="B10" s="12">
        <v>250415</v>
      </c>
      <c r="C10" s="12" t="s">
        <v>343</v>
      </c>
      <c r="D10" s="12" t="s">
        <v>344</v>
      </c>
      <c r="E10" s="12" t="s">
        <v>345</v>
      </c>
      <c r="F10" s="12"/>
      <c r="G10" s="12"/>
      <c r="H10" s="12">
        <v>10.7</v>
      </c>
      <c r="I10" s="12">
        <v>13.3</v>
      </c>
      <c r="J10" s="12">
        <v>9.42</v>
      </c>
      <c r="K10" s="12">
        <v>1.28</v>
      </c>
      <c r="L10" s="12">
        <v>34.729999999999997</v>
      </c>
      <c r="M10" s="12">
        <v>5</v>
      </c>
      <c r="N10" s="12">
        <v>0</v>
      </c>
      <c r="O10" s="12">
        <v>81</v>
      </c>
      <c r="P10" s="12">
        <v>3</v>
      </c>
      <c r="Q10" s="12">
        <v>0</v>
      </c>
      <c r="R10" s="12">
        <v>6</v>
      </c>
      <c r="S10" s="12">
        <v>88</v>
      </c>
      <c r="T10" s="12">
        <v>0</v>
      </c>
      <c r="V10" s="65" t="s">
        <v>506</v>
      </c>
      <c r="W10" s="65" t="s">
        <v>507</v>
      </c>
    </row>
    <row r="11" spans="1:30" ht="18" thickBot="1" x14ac:dyDescent="0.35">
      <c r="A11" s="11">
        <v>44995</v>
      </c>
      <c r="B11" s="12">
        <v>250415</v>
      </c>
      <c r="C11" s="12" t="s">
        <v>343</v>
      </c>
      <c r="D11" s="12" t="s">
        <v>344</v>
      </c>
      <c r="E11" s="12" t="s">
        <v>345</v>
      </c>
      <c r="F11" s="12"/>
      <c r="G11" s="12"/>
      <c r="H11" s="12">
        <v>8.9</v>
      </c>
      <c r="I11" s="12">
        <v>15.1</v>
      </c>
      <c r="J11" s="12">
        <v>8.6999999999999993</v>
      </c>
      <c r="K11" s="12">
        <v>0.2</v>
      </c>
      <c r="L11" s="12">
        <v>31.57</v>
      </c>
      <c r="M11" s="12">
        <v>4</v>
      </c>
      <c r="N11" s="12">
        <v>0</v>
      </c>
      <c r="O11" s="12">
        <v>71</v>
      </c>
      <c r="P11" s="12">
        <v>0</v>
      </c>
      <c r="Q11" s="12">
        <v>0</v>
      </c>
      <c r="R11" s="12">
        <v>1</v>
      </c>
      <c r="S11" s="12">
        <v>77</v>
      </c>
      <c r="T11" s="12">
        <v>0</v>
      </c>
      <c r="V11" s="68">
        <f>COUNTIF('Entrada Taller'!A2:E243,V4)</f>
        <v>1</v>
      </c>
      <c r="W11" s="68">
        <f>SUMIF('Entrada Taller'!E2:E243,V4,'Entrada Taller'!Y2:Y243)</f>
        <v>1281.5000000000582</v>
      </c>
    </row>
    <row r="12" spans="1:30" ht="17.399999999999999" x14ac:dyDescent="0.3">
      <c r="A12" s="11">
        <v>44996</v>
      </c>
      <c r="B12" s="12">
        <v>250415</v>
      </c>
      <c r="C12" s="12" t="s">
        <v>343</v>
      </c>
      <c r="D12" s="12" t="s">
        <v>344</v>
      </c>
      <c r="E12" s="12" t="s">
        <v>345</v>
      </c>
      <c r="F12" s="12"/>
      <c r="G12" s="12"/>
      <c r="H12" s="12">
        <v>5.27</v>
      </c>
      <c r="I12" s="12">
        <v>18.73</v>
      </c>
      <c r="J12" s="12">
        <v>4.87</v>
      </c>
      <c r="K12" s="12">
        <v>0.4</v>
      </c>
      <c r="L12" s="12">
        <v>16.98</v>
      </c>
      <c r="M12" s="12">
        <v>5</v>
      </c>
      <c r="N12" s="12">
        <v>0</v>
      </c>
      <c r="O12" s="12">
        <v>44</v>
      </c>
      <c r="P12" s="12">
        <v>0</v>
      </c>
      <c r="Q12" s="12">
        <v>0</v>
      </c>
      <c r="R12" s="12">
        <v>2</v>
      </c>
      <c r="S12" s="12">
        <v>49</v>
      </c>
      <c r="T12" s="12">
        <v>0</v>
      </c>
      <c r="V12" s="65" t="s">
        <v>500</v>
      </c>
      <c r="W12" s="65" t="s">
        <v>501</v>
      </c>
    </row>
    <row r="13" spans="1:30" ht="18" thickBot="1" x14ac:dyDescent="0.35">
      <c r="A13" s="11">
        <v>44997</v>
      </c>
      <c r="B13" s="12">
        <v>250415</v>
      </c>
      <c r="C13" s="12" t="s">
        <v>343</v>
      </c>
      <c r="D13" s="12" t="s">
        <v>344</v>
      </c>
      <c r="E13" s="12" t="s">
        <v>345</v>
      </c>
      <c r="F13" s="12"/>
      <c r="G13" s="12"/>
      <c r="H13" s="12">
        <v>0.8</v>
      </c>
      <c r="I13" s="12">
        <v>23.2</v>
      </c>
      <c r="J13" s="12">
        <v>0.77</v>
      </c>
      <c r="K13" s="12">
        <v>0.03</v>
      </c>
      <c r="L13" s="12">
        <v>3.66</v>
      </c>
      <c r="M13" s="12">
        <v>5</v>
      </c>
      <c r="N13" s="12">
        <v>0</v>
      </c>
      <c r="O13" s="12">
        <v>9</v>
      </c>
      <c r="P13" s="12">
        <v>0</v>
      </c>
      <c r="Q13" s="12">
        <v>0</v>
      </c>
      <c r="R13" s="12">
        <v>0</v>
      </c>
      <c r="S13" s="12">
        <v>11</v>
      </c>
      <c r="T13" s="12">
        <v>0</v>
      </c>
      <c r="V13" s="68">
        <f>COUNTIF('Entrada Taller'!A2:E243,V3)</f>
        <v>16</v>
      </c>
      <c r="W13" s="68">
        <f>SUMIF('Entrada Taller'!E2:E243,V3,'Entrada Taller'!Y2:Y243)</f>
        <v>1607.5000000006403</v>
      </c>
    </row>
    <row r="14" spans="1:30" ht="17.399999999999999" x14ac:dyDescent="0.3">
      <c r="A14" s="11">
        <v>44998</v>
      </c>
      <c r="B14" s="12">
        <v>250415</v>
      </c>
      <c r="C14" s="12" t="s">
        <v>343</v>
      </c>
      <c r="D14" s="12" t="s">
        <v>344</v>
      </c>
      <c r="E14" s="12" t="s">
        <v>345</v>
      </c>
      <c r="F14" s="12"/>
      <c r="G14" s="12"/>
      <c r="H14" s="12">
        <v>8.2799999999999994</v>
      </c>
      <c r="I14" s="12">
        <v>15.72</v>
      </c>
      <c r="J14" s="12">
        <v>8.2799999999999994</v>
      </c>
      <c r="K14" s="12">
        <v>0</v>
      </c>
      <c r="L14" s="12">
        <v>28.91</v>
      </c>
      <c r="M14" s="12">
        <v>5</v>
      </c>
      <c r="N14" s="12">
        <v>0</v>
      </c>
      <c r="O14" s="12">
        <v>62</v>
      </c>
      <c r="P14" s="12">
        <v>3</v>
      </c>
      <c r="Q14" s="12">
        <v>0</v>
      </c>
      <c r="R14" s="12">
        <v>0</v>
      </c>
      <c r="S14" s="12">
        <v>72</v>
      </c>
      <c r="T14" s="12">
        <v>0</v>
      </c>
    </row>
    <row r="15" spans="1:30" ht="17.399999999999999" x14ac:dyDescent="0.3">
      <c r="A15" s="11">
        <v>44999</v>
      </c>
      <c r="B15" s="12">
        <v>250415</v>
      </c>
      <c r="C15" s="12" t="s">
        <v>343</v>
      </c>
      <c r="D15" s="12" t="s">
        <v>344</v>
      </c>
      <c r="E15" s="12" t="s">
        <v>345</v>
      </c>
      <c r="F15" s="12"/>
      <c r="G15" s="12"/>
      <c r="H15" s="12">
        <v>5.28</v>
      </c>
      <c r="I15" s="12">
        <v>18.72</v>
      </c>
      <c r="J15" s="12">
        <v>5.12</v>
      </c>
      <c r="K15" s="12">
        <v>0.17</v>
      </c>
      <c r="L15" s="12">
        <v>18.52</v>
      </c>
      <c r="M15" s="12">
        <v>4</v>
      </c>
      <c r="N15" s="12">
        <v>0</v>
      </c>
      <c r="O15" s="12">
        <v>25</v>
      </c>
      <c r="P15" s="12">
        <v>1</v>
      </c>
      <c r="Q15" s="12">
        <v>0</v>
      </c>
      <c r="R15" s="12">
        <v>0</v>
      </c>
      <c r="S15" s="12">
        <v>28</v>
      </c>
      <c r="T15" s="12">
        <v>0</v>
      </c>
    </row>
    <row r="16" spans="1:30" ht="17.399999999999999" x14ac:dyDescent="0.3">
      <c r="A16" s="11">
        <v>45000</v>
      </c>
      <c r="B16" s="12">
        <v>250415</v>
      </c>
      <c r="C16" s="12" t="s">
        <v>343</v>
      </c>
      <c r="D16" s="12" t="s">
        <v>344</v>
      </c>
      <c r="E16" s="12" t="s">
        <v>345</v>
      </c>
      <c r="F16" s="12"/>
      <c r="G16" s="12"/>
      <c r="H16" s="12">
        <v>3.42</v>
      </c>
      <c r="I16" s="12">
        <v>20.58</v>
      </c>
      <c r="J16" s="12">
        <v>3.15</v>
      </c>
      <c r="K16" s="12">
        <v>0.27</v>
      </c>
      <c r="L16" s="12">
        <v>12.53</v>
      </c>
      <c r="M16" s="12">
        <v>5</v>
      </c>
      <c r="N16" s="12">
        <v>0</v>
      </c>
      <c r="O16" s="12">
        <v>29</v>
      </c>
      <c r="P16" s="12">
        <v>0</v>
      </c>
      <c r="Q16" s="12">
        <v>0</v>
      </c>
      <c r="R16" s="12">
        <v>3</v>
      </c>
      <c r="S16" s="12">
        <v>34</v>
      </c>
      <c r="T16" s="12">
        <v>1</v>
      </c>
    </row>
    <row r="17" spans="1:20" ht="17.399999999999999" x14ac:dyDescent="0.3">
      <c r="A17" s="11">
        <v>45001</v>
      </c>
      <c r="B17" s="12">
        <v>250415</v>
      </c>
      <c r="C17" s="12" t="s">
        <v>343</v>
      </c>
      <c r="D17" s="12" t="s">
        <v>344</v>
      </c>
      <c r="E17" s="12" t="s">
        <v>345</v>
      </c>
      <c r="F17" s="12"/>
      <c r="G17" s="12"/>
      <c r="H17" s="12">
        <v>12.75</v>
      </c>
      <c r="I17" s="12">
        <v>11.25</v>
      </c>
      <c r="J17" s="12">
        <v>12.4</v>
      </c>
      <c r="K17" s="12">
        <v>0.35</v>
      </c>
      <c r="L17" s="12">
        <v>48.16</v>
      </c>
      <c r="M17" s="12">
        <v>4</v>
      </c>
      <c r="N17" s="12">
        <v>0</v>
      </c>
      <c r="O17" s="12">
        <v>65</v>
      </c>
      <c r="P17" s="12">
        <v>4</v>
      </c>
      <c r="Q17" s="12">
        <v>0</v>
      </c>
      <c r="R17" s="12">
        <v>0</v>
      </c>
      <c r="S17" s="12">
        <v>76</v>
      </c>
      <c r="T17" s="12">
        <v>0</v>
      </c>
    </row>
    <row r="18" spans="1:20" ht="17.399999999999999" x14ac:dyDescent="0.3">
      <c r="A18" s="11">
        <v>45002</v>
      </c>
      <c r="B18" s="12">
        <v>250415</v>
      </c>
      <c r="C18" s="12" t="s">
        <v>343</v>
      </c>
      <c r="D18" s="12" t="s">
        <v>344</v>
      </c>
      <c r="E18" s="12" t="s">
        <v>345</v>
      </c>
      <c r="F18" s="12"/>
      <c r="G18" s="12"/>
      <c r="H18" s="12">
        <v>5.63</v>
      </c>
      <c r="I18" s="12">
        <v>18.37</v>
      </c>
      <c r="J18" s="12">
        <v>5.52</v>
      </c>
      <c r="K18" s="12">
        <v>0.12</v>
      </c>
      <c r="L18" s="12">
        <v>18.63</v>
      </c>
      <c r="M18" s="12">
        <v>3</v>
      </c>
      <c r="N18" s="12">
        <v>0</v>
      </c>
      <c r="O18" s="12">
        <v>3</v>
      </c>
      <c r="P18" s="12">
        <v>0</v>
      </c>
      <c r="Q18" s="12">
        <v>0</v>
      </c>
      <c r="R18" s="12">
        <v>1</v>
      </c>
      <c r="S18" s="12">
        <v>3</v>
      </c>
      <c r="T18" s="12">
        <v>0</v>
      </c>
    </row>
    <row r="19" spans="1:20" ht="17.399999999999999" x14ac:dyDescent="0.3">
      <c r="A19" s="11">
        <v>45003</v>
      </c>
      <c r="B19" s="12">
        <v>250415</v>
      </c>
      <c r="C19" s="12" t="s">
        <v>343</v>
      </c>
      <c r="D19" s="12" t="s">
        <v>344</v>
      </c>
      <c r="E19" s="12" t="s">
        <v>345</v>
      </c>
      <c r="F19" s="12"/>
      <c r="G19" s="12"/>
      <c r="H19" s="12">
        <v>0</v>
      </c>
      <c r="I19" s="12">
        <v>24</v>
      </c>
      <c r="J19" s="12">
        <v>0</v>
      </c>
      <c r="K19" s="12">
        <v>0</v>
      </c>
      <c r="L19" s="12">
        <v>0</v>
      </c>
      <c r="M19" s="12">
        <v>0</v>
      </c>
      <c r="N19" s="12">
        <v>0</v>
      </c>
      <c r="O19" s="12">
        <v>0</v>
      </c>
      <c r="P19" s="12">
        <v>0</v>
      </c>
      <c r="Q19" s="12">
        <v>0</v>
      </c>
      <c r="R19" s="12">
        <v>0</v>
      </c>
      <c r="S19" s="12">
        <v>0</v>
      </c>
      <c r="T19" s="12">
        <v>0</v>
      </c>
    </row>
    <row r="20" spans="1:20" ht="17.399999999999999" x14ac:dyDescent="0.3">
      <c r="A20" s="11">
        <v>45004</v>
      </c>
      <c r="B20" s="12">
        <v>250415</v>
      </c>
      <c r="C20" s="12" t="s">
        <v>343</v>
      </c>
      <c r="D20" s="12" t="s">
        <v>344</v>
      </c>
      <c r="E20" s="12" t="s">
        <v>345</v>
      </c>
      <c r="F20" s="12"/>
      <c r="G20" s="12"/>
      <c r="H20" s="12">
        <v>0</v>
      </c>
      <c r="I20" s="12">
        <v>24</v>
      </c>
      <c r="J20" s="12">
        <v>0</v>
      </c>
      <c r="K20" s="12">
        <v>0</v>
      </c>
      <c r="L20" s="12">
        <v>0</v>
      </c>
      <c r="M20" s="12">
        <v>0</v>
      </c>
      <c r="N20" s="12">
        <v>0</v>
      </c>
      <c r="O20" s="12">
        <v>0</v>
      </c>
      <c r="P20" s="12">
        <v>0</v>
      </c>
      <c r="Q20" s="12">
        <v>0</v>
      </c>
      <c r="R20" s="12">
        <v>0</v>
      </c>
      <c r="S20" s="12">
        <v>0</v>
      </c>
      <c r="T20" s="12">
        <v>0</v>
      </c>
    </row>
    <row r="21" spans="1:20" ht="17.399999999999999" x14ac:dyDescent="0.3">
      <c r="A21" s="11">
        <v>45227</v>
      </c>
      <c r="B21" s="12">
        <v>250415</v>
      </c>
      <c r="C21" s="12" t="s">
        <v>343</v>
      </c>
      <c r="D21" s="12" t="s">
        <v>344</v>
      </c>
      <c r="E21" s="12" t="s">
        <v>345</v>
      </c>
      <c r="F21" s="12"/>
      <c r="G21" s="12"/>
      <c r="H21" s="12">
        <v>0</v>
      </c>
      <c r="I21" s="12">
        <v>24</v>
      </c>
      <c r="J21" s="12">
        <v>0</v>
      </c>
      <c r="K21" s="12">
        <v>0</v>
      </c>
      <c r="L21" s="12">
        <v>0</v>
      </c>
      <c r="M21" s="12">
        <v>0</v>
      </c>
      <c r="N21" s="12">
        <v>0</v>
      </c>
      <c r="O21" s="12">
        <v>0</v>
      </c>
      <c r="P21" s="12">
        <v>0</v>
      </c>
      <c r="Q21" s="12">
        <v>0</v>
      </c>
      <c r="R21" s="12">
        <v>0</v>
      </c>
      <c r="S21" s="12">
        <v>0</v>
      </c>
      <c r="T21" s="12">
        <v>0</v>
      </c>
    </row>
    <row r="22" spans="1:20" ht="17.399999999999999" x14ac:dyDescent="0.3">
      <c r="A22" s="11">
        <v>45228</v>
      </c>
      <c r="B22" s="12">
        <v>250415</v>
      </c>
      <c r="C22" s="12" t="s">
        <v>343</v>
      </c>
      <c r="D22" s="12" t="s">
        <v>344</v>
      </c>
      <c r="E22" s="12" t="s">
        <v>345</v>
      </c>
      <c r="F22" s="12"/>
      <c r="G22" s="12"/>
      <c r="H22" s="12">
        <v>0.67</v>
      </c>
      <c r="I22" s="12">
        <v>23.33</v>
      </c>
      <c r="J22" s="12">
        <v>7.0000000000000007E-2</v>
      </c>
      <c r="K22" s="12">
        <v>0.6</v>
      </c>
      <c r="L22" s="12">
        <v>2.36</v>
      </c>
      <c r="M22" s="12">
        <v>0</v>
      </c>
      <c r="N22" s="12">
        <v>0</v>
      </c>
      <c r="O22" s="12">
        <v>1</v>
      </c>
      <c r="P22" s="12">
        <v>0</v>
      </c>
      <c r="Q22" s="12">
        <v>0</v>
      </c>
      <c r="R22" s="12">
        <v>2</v>
      </c>
      <c r="S22" s="12">
        <v>0</v>
      </c>
      <c r="T22" s="12">
        <v>0</v>
      </c>
    </row>
    <row r="23" spans="1:20" ht="17.399999999999999" x14ac:dyDescent="0.3">
      <c r="A23" s="11">
        <v>45229</v>
      </c>
      <c r="B23" s="12">
        <v>250415</v>
      </c>
      <c r="C23" s="12" t="s">
        <v>343</v>
      </c>
      <c r="D23" s="12" t="s">
        <v>344</v>
      </c>
      <c r="E23" s="12" t="s">
        <v>345</v>
      </c>
      <c r="F23" s="12"/>
      <c r="G23" s="12"/>
      <c r="H23" s="12">
        <v>0.43</v>
      </c>
      <c r="I23" s="12">
        <v>23.57</v>
      </c>
      <c r="J23" s="12">
        <v>0.18</v>
      </c>
      <c r="K23" s="12">
        <v>0.25</v>
      </c>
      <c r="L23" s="12">
        <v>0.1</v>
      </c>
      <c r="M23" s="12">
        <v>0</v>
      </c>
      <c r="N23" s="12">
        <v>0</v>
      </c>
      <c r="O23" s="12">
        <v>0</v>
      </c>
      <c r="P23" s="12">
        <v>0</v>
      </c>
      <c r="Q23" s="12">
        <v>0</v>
      </c>
      <c r="R23" s="12">
        <v>2</v>
      </c>
      <c r="S23" s="12">
        <v>0</v>
      </c>
      <c r="T23" s="12">
        <v>0</v>
      </c>
    </row>
    <row r="24" spans="1:20" ht="17.399999999999999" x14ac:dyDescent="0.3">
      <c r="A24" s="11">
        <v>45230</v>
      </c>
      <c r="B24" s="12">
        <v>250415</v>
      </c>
      <c r="C24" s="12" t="s">
        <v>343</v>
      </c>
      <c r="D24" s="12" t="s">
        <v>344</v>
      </c>
      <c r="E24" s="12" t="s">
        <v>345</v>
      </c>
      <c r="F24" s="12"/>
      <c r="G24" s="12"/>
      <c r="H24" s="12">
        <v>1.05</v>
      </c>
      <c r="I24" s="12">
        <v>22.95</v>
      </c>
      <c r="J24" s="12">
        <v>0.6</v>
      </c>
      <c r="K24" s="12">
        <v>0.45</v>
      </c>
      <c r="L24" s="12">
        <v>0.61</v>
      </c>
      <c r="M24" s="12">
        <v>2</v>
      </c>
      <c r="N24" s="12">
        <v>0</v>
      </c>
      <c r="O24" s="12">
        <v>0</v>
      </c>
      <c r="P24" s="12">
        <v>0</v>
      </c>
      <c r="Q24" s="12">
        <v>0</v>
      </c>
      <c r="R24" s="12">
        <v>0</v>
      </c>
      <c r="S24" s="12">
        <v>0</v>
      </c>
      <c r="T24" s="12">
        <v>0</v>
      </c>
    </row>
    <row r="25" spans="1:20" ht="17.399999999999999" x14ac:dyDescent="0.3">
      <c r="A25" s="11">
        <v>45231</v>
      </c>
      <c r="B25" s="12">
        <v>250415</v>
      </c>
      <c r="C25" s="12" t="s">
        <v>343</v>
      </c>
      <c r="D25" s="12" t="s">
        <v>344</v>
      </c>
      <c r="E25" s="12" t="s">
        <v>345</v>
      </c>
      <c r="F25" s="12"/>
      <c r="G25" s="12"/>
      <c r="H25" s="12">
        <v>2.72</v>
      </c>
      <c r="I25" s="12">
        <v>21.28</v>
      </c>
      <c r="J25" s="12">
        <v>1.73</v>
      </c>
      <c r="K25" s="12">
        <v>0.98</v>
      </c>
      <c r="L25" s="12">
        <v>6.21</v>
      </c>
      <c r="M25" s="12">
        <v>5</v>
      </c>
      <c r="N25" s="12">
        <v>0</v>
      </c>
      <c r="O25" s="12">
        <v>11</v>
      </c>
      <c r="P25" s="12">
        <v>0</v>
      </c>
      <c r="Q25" s="12">
        <v>0</v>
      </c>
      <c r="R25" s="12">
        <v>7</v>
      </c>
      <c r="S25" s="12">
        <v>7</v>
      </c>
      <c r="T25" s="12">
        <v>1</v>
      </c>
    </row>
    <row r="26" spans="1:20" ht="17.399999999999999" x14ac:dyDescent="0.3">
      <c r="A26" s="11">
        <v>45232</v>
      </c>
      <c r="B26" s="12">
        <v>250415</v>
      </c>
      <c r="C26" s="12" t="s">
        <v>343</v>
      </c>
      <c r="D26" s="12" t="s">
        <v>344</v>
      </c>
      <c r="E26" s="12" t="s">
        <v>345</v>
      </c>
      <c r="F26" s="12"/>
      <c r="G26" s="12"/>
      <c r="H26" s="12">
        <v>6.53</v>
      </c>
      <c r="I26" s="12">
        <v>17.47</v>
      </c>
      <c r="J26" s="12">
        <v>5.78</v>
      </c>
      <c r="K26" s="12">
        <v>0.75</v>
      </c>
      <c r="L26" s="12">
        <v>16.07</v>
      </c>
      <c r="M26" s="12">
        <v>4</v>
      </c>
      <c r="N26" s="12">
        <v>0</v>
      </c>
      <c r="O26" s="12">
        <v>23</v>
      </c>
      <c r="P26" s="12">
        <v>0</v>
      </c>
      <c r="Q26" s="12">
        <v>0</v>
      </c>
      <c r="R26" s="12">
        <v>3</v>
      </c>
      <c r="S26" s="12">
        <v>26</v>
      </c>
      <c r="T26" s="12">
        <v>0</v>
      </c>
    </row>
    <row r="27" spans="1:20" ht="17.399999999999999" x14ac:dyDescent="0.3">
      <c r="A27" s="11">
        <v>45233</v>
      </c>
      <c r="B27" s="12">
        <v>250415</v>
      </c>
      <c r="C27" s="12" t="s">
        <v>343</v>
      </c>
      <c r="D27" s="12" t="s">
        <v>344</v>
      </c>
      <c r="E27" s="12" t="s">
        <v>345</v>
      </c>
      <c r="F27" s="12"/>
      <c r="G27" s="12"/>
      <c r="H27" s="12">
        <v>7.65</v>
      </c>
      <c r="I27" s="12">
        <v>16.350000000000001</v>
      </c>
      <c r="J27" s="12">
        <v>6.97</v>
      </c>
      <c r="K27" s="12">
        <v>0.68</v>
      </c>
      <c r="L27" s="12">
        <v>19.29</v>
      </c>
      <c r="M27" s="12">
        <v>4</v>
      </c>
      <c r="N27" s="12">
        <v>0</v>
      </c>
      <c r="O27" s="12">
        <v>29</v>
      </c>
      <c r="P27" s="12">
        <v>2</v>
      </c>
      <c r="Q27" s="12">
        <v>0</v>
      </c>
      <c r="R27" s="12">
        <v>3</v>
      </c>
      <c r="S27" s="12">
        <v>33</v>
      </c>
      <c r="T27" s="12">
        <v>0</v>
      </c>
    </row>
    <row r="28" spans="1:20" ht="17.399999999999999" x14ac:dyDescent="0.3">
      <c r="A28" s="11">
        <v>45234</v>
      </c>
      <c r="B28" s="12">
        <v>250415</v>
      </c>
      <c r="C28" s="12" t="s">
        <v>343</v>
      </c>
      <c r="D28" s="12" t="s">
        <v>344</v>
      </c>
      <c r="E28" s="12" t="s">
        <v>345</v>
      </c>
      <c r="F28" s="12"/>
      <c r="G28" s="12"/>
      <c r="H28" s="12">
        <v>16.13</v>
      </c>
      <c r="I28" s="12">
        <v>7.87</v>
      </c>
      <c r="J28" s="12">
        <v>15.12</v>
      </c>
      <c r="K28" s="12">
        <v>1.02</v>
      </c>
      <c r="L28" s="12">
        <v>50.71</v>
      </c>
      <c r="M28" s="12">
        <v>4</v>
      </c>
      <c r="N28" s="12">
        <v>0</v>
      </c>
      <c r="O28" s="12">
        <v>35</v>
      </c>
      <c r="P28" s="12">
        <v>1</v>
      </c>
      <c r="Q28" s="12">
        <v>0</v>
      </c>
      <c r="R28" s="12">
        <v>2</v>
      </c>
      <c r="S28" s="12">
        <v>37</v>
      </c>
      <c r="T28" s="12">
        <v>0</v>
      </c>
    </row>
    <row r="29" spans="1:20" ht="17.399999999999999" x14ac:dyDescent="0.3">
      <c r="A29" s="11">
        <v>45235</v>
      </c>
      <c r="B29" s="12">
        <v>250415</v>
      </c>
      <c r="C29" s="12" t="s">
        <v>343</v>
      </c>
      <c r="D29" s="12" t="s">
        <v>344</v>
      </c>
      <c r="E29" s="12" t="s">
        <v>345</v>
      </c>
      <c r="F29" s="12"/>
      <c r="G29" s="12"/>
      <c r="H29" s="12">
        <v>9.3800000000000008</v>
      </c>
      <c r="I29" s="12">
        <v>14.62</v>
      </c>
      <c r="J29" s="12">
        <v>9</v>
      </c>
      <c r="K29" s="12">
        <v>0.38</v>
      </c>
      <c r="L29" s="12">
        <v>34.159999999999997</v>
      </c>
      <c r="M29" s="12">
        <v>5</v>
      </c>
      <c r="N29" s="12">
        <v>0</v>
      </c>
      <c r="O29" s="12">
        <v>52</v>
      </c>
      <c r="P29" s="12">
        <v>4</v>
      </c>
      <c r="Q29" s="12">
        <v>1</v>
      </c>
      <c r="R29" s="12">
        <v>0</v>
      </c>
      <c r="S29" s="12">
        <v>63</v>
      </c>
      <c r="T29" s="12">
        <v>0</v>
      </c>
    </row>
    <row r="30" spans="1:20" ht="17.399999999999999" x14ac:dyDescent="0.3">
      <c r="A30" s="11">
        <v>45236</v>
      </c>
      <c r="B30" s="12">
        <v>250415</v>
      </c>
      <c r="C30" s="12" t="s">
        <v>343</v>
      </c>
      <c r="D30" s="12" t="s">
        <v>344</v>
      </c>
      <c r="E30" s="12" t="s">
        <v>345</v>
      </c>
      <c r="F30" s="12"/>
      <c r="G30" s="12"/>
      <c r="H30" s="12">
        <v>13.93</v>
      </c>
      <c r="I30" s="12">
        <v>10.07</v>
      </c>
      <c r="J30" s="12">
        <v>12.68</v>
      </c>
      <c r="K30" s="12">
        <v>1.25</v>
      </c>
      <c r="L30" s="12">
        <v>41.41</v>
      </c>
      <c r="M30" s="12">
        <v>5</v>
      </c>
      <c r="N30" s="12">
        <v>0</v>
      </c>
      <c r="O30" s="12">
        <v>80</v>
      </c>
      <c r="P30" s="12">
        <v>0</v>
      </c>
      <c r="Q30" s="12">
        <v>0</v>
      </c>
      <c r="R30" s="12">
        <v>4</v>
      </c>
      <c r="S30" s="12">
        <v>94</v>
      </c>
      <c r="T30" s="12">
        <v>0</v>
      </c>
    </row>
    <row r="31" spans="1:20" ht="17.399999999999999" x14ac:dyDescent="0.3">
      <c r="A31" s="11">
        <v>45237</v>
      </c>
      <c r="B31" s="12">
        <v>250415</v>
      </c>
      <c r="C31" s="12" t="s">
        <v>343</v>
      </c>
      <c r="D31" s="12" t="s">
        <v>344</v>
      </c>
      <c r="E31" s="12" t="s">
        <v>345</v>
      </c>
      <c r="F31" s="12"/>
      <c r="G31" s="12"/>
      <c r="H31" s="12">
        <v>16.420000000000002</v>
      </c>
      <c r="I31" s="12">
        <v>7.58</v>
      </c>
      <c r="J31" s="12">
        <v>15.18</v>
      </c>
      <c r="K31" s="12">
        <v>1.23</v>
      </c>
      <c r="L31" s="12">
        <v>47.45</v>
      </c>
      <c r="M31" s="12">
        <v>4</v>
      </c>
      <c r="N31" s="12">
        <v>0</v>
      </c>
      <c r="O31" s="12">
        <v>57</v>
      </c>
      <c r="P31" s="12">
        <v>2</v>
      </c>
      <c r="Q31" s="12">
        <v>0</v>
      </c>
      <c r="R31" s="12">
        <v>2</v>
      </c>
      <c r="S31" s="12">
        <v>65</v>
      </c>
      <c r="T31" s="12">
        <v>0</v>
      </c>
    </row>
    <row r="32" spans="1:20" ht="17.399999999999999" x14ac:dyDescent="0.3">
      <c r="A32" s="11">
        <v>45238</v>
      </c>
      <c r="B32" s="12">
        <v>250415</v>
      </c>
      <c r="C32" s="12" t="s">
        <v>343</v>
      </c>
      <c r="D32" s="12" t="s">
        <v>344</v>
      </c>
      <c r="E32" s="12" t="s">
        <v>345</v>
      </c>
      <c r="F32" s="12"/>
      <c r="G32" s="12"/>
      <c r="H32" s="12">
        <v>19</v>
      </c>
      <c r="I32" s="12">
        <v>5</v>
      </c>
      <c r="J32" s="12">
        <v>18.48</v>
      </c>
      <c r="K32" s="12">
        <v>0.52</v>
      </c>
      <c r="L32" s="12">
        <v>61.93</v>
      </c>
      <c r="M32" s="12">
        <v>4</v>
      </c>
      <c r="N32" s="12">
        <v>0</v>
      </c>
      <c r="O32" s="12">
        <v>54</v>
      </c>
      <c r="P32" s="12">
        <v>2</v>
      </c>
      <c r="Q32" s="12">
        <v>0</v>
      </c>
      <c r="R32" s="12">
        <v>0</v>
      </c>
      <c r="S32" s="12">
        <v>61</v>
      </c>
      <c r="T32" s="12">
        <v>0</v>
      </c>
    </row>
    <row r="33" spans="1:20" ht="17.399999999999999" x14ac:dyDescent="0.3">
      <c r="A33" s="11">
        <v>45239</v>
      </c>
      <c r="B33" s="12">
        <v>250415</v>
      </c>
      <c r="C33" s="12" t="s">
        <v>343</v>
      </c>
      <c r="D33" s="12" t="s">
        <v>344</v>
      </c>
      <c r="E33" s="12" t="s">
        <v>345</v>
      </c>
      <c r="F33" s="12"/>
      <c r="G33" s="12"/>
      <c r="H33" s="12">
        <v>20.67</v>
      </c>
      <c r="I33" s="12">
        <v>3.33</v>
      </c>
      <c r="J33" s="12">
        <v>19.45</v>
      </c>
      <c r="K33" s="12">
        <v>1.22</v>
      </c>
      <c r="L33" s="12">
        <v>68.02</v>
      </c>
      <c r="M33" s="12">
        <v>5</v>
      </c>
      <c r="N33" s="12">
        <v>0</v>
      </c>
      <c r="O33" s="12">
        <v>112</v>
      </c>
      <c r="P33" s="12">
        <v>5</v>
      </c>
      <c r="Q33" s="12">
        <v>1</v>
      </c>
      <c r="R33" s="12">
        <v>4</v>
      </c>
      <c r="S33" s="12">
        <v>128</v>
      </c>
      <c r="T33" s="12">
        <v>0</v>
      </c>
    </row>
    <row r="34" spans="1:20" ht="17.399999999999999" x14ac:dyDescent="0.3">
      <c r="A34" s="11">
        <v>45240</v>
      </c>
      <c r="B34" s="12">
        <v>250415</v>
      </c>
      <c r="C34" s="12" t="s">
        <v>343</v>
      </c>
      <c r="D34" s="12" t="s">
        <v>344</v>
      </c>
      <c r="E34" s="12" t="s">
        <v>345</v>
      </c>
      <c r="F34" s="12"/>
      <c r="G34" s="12"/>
      <c r="H34" s="12">
        <v>19.7</v>
      </c>
      <c r="I34" s="12">
        <v>4.3</v>
      </c>
      <c r="J34" s="12">
        <v>19.420000000000002</v>
      </c>
      <c r="K34" s="12">
        <v>0.28000000000000003</v>
      </c>
      <c r="L34" s="12">
        <v>74.25</v>
      </c>
      <c r="M34" s="12">
        <v>5</v>
      </c>
      <c r="N34" s="12">
        <v>0</v>
      </c>
      <c r="O34" s="12">
        <v>171</v>
      </c>
      <c r="P34" s="12">
        <v>8</v>
      </c>
      <c r="Q34" s="12">
        <v>1</v>
      </c>
      <c r="R34" s="12">
        <v>0</v>
      </c>
      <c r="S34" s="12">
        <v>187</v>
      </c>
      <c r="T34" s="12">
        <v>0</v>
      </c>
    </row>
    <row r="35" spans="1:20" ht="17.399999999999999" x14ac:dyDescent="0.3">
      <c r="A35" s="11">
        <v>45241</v>
      </c>
      <c r="B35" s="12">
        <v>250415</v>
      </c>
      <c r="C35" s="12" t="s">
        <v>343</v>
      </c>
      <c r="D35" s="12" t="s">
        <v>344</v>
      </c>
      <c r="E35" s="12" t="s">
        <v>345</v>
      </c>
      <c r="F35" s="12"/>
      <c r="G35" s="12"/>
      <c r="H35" s="12">
        <v>21.02</v>
      </c>
      <c r="I35" s="12">
        <v>2.98</v>
      </c>
      <c r="J35" s="12">
        <v>20.329999999999998</v>
      </c>
      <c r="K35" s="12">
        <v>0.68</v>
      </c>
      <c r="L35" s="12">
        <v>65.78</v>
      </c>
      <c r="M35" s="12">
        <v>4</v>
      </c>
      <c r="N35" s="12">
        <v>0</v>
      </c>
      <c r="O35" s="12">
        <v>113</v>
      </c>
      <c r="P35" s="12">
        <v>4</v>
      </c>
      <c r="Q35" s="12">
        <v>2</v>
      </c>
      <c r="R35" s="12">
        <v>1</v>
      </c>
      <c r="S35" s="12">
        <v>133</v>
      </c>
      <c r="T35" s="12">
        <v>0</v>
      </c>
    </row>
    <row r="36" spans="1:20" ht="17.399999999999999" x14ac:dyDescent="0.3">
      <c r="A36" s="11">
        <v>45242</v>
      </c>
      <c r="B36" s="12">
        <v>250415</v>
      </c>
      <c r="C36" s="12" t="s">
        <v>343</v>
      </c>
      <c r="D36" s="12" t="s">
        <v>344</v>
      </c>
      <c r="E36" s="12" t="s">
        <v>345</v>
      </c>
      <c r="F36" s="12"/>
      <c r="G36" s="12"/>
      <c r="H36" s="12">
        <v>12.45</v>
      </c>
      <c r="I36" s="12">
        <v>11.55</v>
      </c>
      <c r="J36" s="12">
        <v>11.67</v>
      </c>
      <c r="K36" s="12">
        <v>0.78</v>
      </c>
      <c r="L36" s="12">
        <v>42.9</v>
      </c>
      <c r="M36" s="12">
        <v>5</v>
      </c>
      <c r="N36" s="12">
        <v>0</v>
      </c>
      <c r="O36" s="12">
        <v>119</v>
      </c>
      <c r="P36" s="12">
        <v>4</v>
      </c>
      <c r="Q36" s="12">
        <v>1</v>
      </c>
      <c r="R36" s="12">
        <v>3</v>
      </c>
      <c r="S36" s="12">
        <v>137</v>
      </c>
      <c r="T36" s="12">
        <v>0</v>
      </c>
    </row>
    <row r="37" spans="1:20" ht="17.399999999999999" x14ac:dyDescent="0.3">
      <c r="A37" s="11">
        <v>45243</v>
      </c>
      <c r="B37" s="12">
        <v>250415</v>
      </c>
      <c r="C37" s="12" t="s">
        <v>343</v>
      </c>
      <c r="D37" s="12" t="s">
        <v>344</v>
      </c>
      <c r="E37" s="12" t="s">
        <v>345</v>
      </c>
      <c r="F37" s="12"/>
      <c r="G37" s="12"/>
      <c r="H37" s="12">
        <v>19.52</v>
      </c>
      <c r="I37" s="12">
        <v>4.4800000000000004</v>
      </c>
      <c r="J37" s="12">
        <v>18.88</v>
      </c>
      <c r="K37" s="12">
        <v>0.63</v>
      </c>
      <c r="L37" s="12">
        <v>65.819999999999993</v>
      </c>
      <c r="M37" s="12">
        <v>4</v>
      </c>
      <c r="N37" s="12">
        <v>0</v>
      </c>
      <c r="O37" s="12">
        <v>133</v>
      </c>
      <c r="P37" s="12">
        <v>6</v>
      </c>
      <c r="Q37" s="12">
        <v>0</v>
      </c>
      <c r="R37" s="12">
        <v>2</v>
      </c>
      <c r="S37" s="12">
        <v>151</v>
      </c>
      <c r="T37" s="12">
        <v>0</v>
      </c>
    </row>
    <row r="38" spans="1:20" ht="17.399999999999999" x14ac:dyDescent="0.3">
      <c r="A38" s="11">
        <v>45244</v>
      </c>
      <c r="B38" s="12">
        <v>250415</v>
      </c>
      <c r="C38" s="12" t="s">
        <v>343</v>
      </c>
      <c r="D38" s="12" t="s">
        <v>344</v>
      </c>
      <c r="E38" s="12" t="s">
        <v>345</v>
      </c>
      <c r="F38" s="12"/>
      <c r="G38" s="12"/>
      <c r="H38" s="12">
        <v>16.7</v>
      </c>
      <c r="I38" s="12">
        <v>7.3</v>
      </c>
      <c r="J38" s="12">
        <v>16.32</v>
      </c>
      <c r="K38" s="12">
        <v>0.38</v>
      </c>
      <c r="L38" s="12">
        <v>56.78</v>
      </c>
      <c r="M38" s="12">
        <v>4</v>
      </c>
      <c r="N38" s="12">
        <v>0</v>
      </c>
      <c r="O38" s="12">
        <v>122</v>
      </c>
      <c r="P38" s="12">
        <v>9</v>
      </c>
      <c r="Q38" s="12">
        <v>0</v>
      </c>
      <c r="R38" s="12">
        <v>0</v>
      </c>
      <c r="S38" s="12">
        <v>137</v>
      </c>
      <c r="T38" s="12">
        <v>0</v>
      </c>
    </row>
    <row r="39" spans="1:20" ht="17.399999999999999" x14ac:dyDescent="0.3">
      <c r="A39" s="11">
        <v>45245</v>
      </c>
      <c r="B39" s="12">
        <v>250415</v>
      </c>
      <c r="C39" s="12" t="s">
        <v>343</v>
      </c>
      <c r="D39" s="12" t="s">
        <v>344</v>
      </c>
      <c r="E39" s="12" t="s">
        <v>345</v>
      </c>
      <c r="F39" s="12"/>
      <c r="G39" s="12"/>
      <c r="H39" s="12">
        <v>21.43</v>
      </c>
      <c r="I39" s="12">
        <v>2.57</v>
      </c>
      <c r="J39" s="12">
        <v>20.73</v>
      </c>
      <c r="K39" s="12">
        <v>0.7</v>
      </c>
      <c r="L39" s="12">
        <v>74.459999999999994</v>
      </c>
      <c r="M39" s="12">
        <v>4</v>
      </c>
      <c r="N39" s="12">
        <v>0</v>
      </c>
      <c r="O39" s="12">
        <v>180</v>
      </c>
      <c r="P39" s="12">
        <v>8</v>
      </c>
      <c r="Q39" s="12">
        <v>0</v>
      </c>
      <c r="R39" s="12">
        <v>1</v>
      </c>
      <c r="S39" s="12">
        <v>210</v>
      </c>
      <c r="T39" s="12">
        <v>0</v>
      </c>
    </row>
    <row r="40" spans="1:20" ht="17.399999999999999" x14ac:dyDescent="0.3">
      <c r="A40" s="11">
        <v>45246</v>
      </c>
      <c r="B40" s="12">
        <v>250415</v>
      </c>
      <c r="C40" s="12" t="s">
        <v>343</v>
      </c>
      <c r="D40" s="12" t="s">
        <v>344</v>
      </c>
      <c r="E40" s="12" t="s">
        <v>345</v>
      </c>
      <c r="F40" s="12"/>
      <c r="G40" s="12"/>
      <c r="H40" s="12">
        <v>19.07</v>
      </c>
      <c r="I40" s="12">
        <v>4.93</v>
      </c>
      <c r="J40" s="12">
        <v>17.600000000000001</v>
      </c>
      <c r="K40" s="12">
        <v>1.47</v>
      </c>
      <c r="L40" s="12">
        <v>60.36</v>
      </c>
      <c r="M40" s="12">
        <v>4</v>
      </c>
      <c r="N40" s="12">
        <v>0</v>
      </c>
      <c r="O40" s="12">
        <v>147</v>
      </c>
      <c r="P40" s="12">
        <v>3</v>
      </c>
      <c r="Q40" s="12">
        <v>0</v>
      </c>
      <c r="R40" s="12">
        <v>8</v>
      </c>
      <c r="S40" s="12">
        <v>161</v>
      </c>
      <c r="T40" s="12">
        <v>0</v>
      </c>
    </row>
    <row r="41" spans="1:20" ht="17.399999999999999" x14ac:dyDescent="0.3">
      <c r="A41" s="11">
        <v>45247</v>
      </c>
      <c r="B41" s="12">
        <v>250415</v>
      </c>
      <c r="C41" s="12" t="s">
        <v>343</v>
      </c>
      <c r="D41" s="12" t="s">
        <v>344</v>
      </c>
      <c r="E41" s="12" t="s">
        <v>345</v>
      </c>
      <c r="F41" s="12"/>
      <c r="G41" s="12"/>
      <c r="H41" s="12">
        <v>17.32</v>
      </c>
      <c r="I41" s="12">
        <v>6.68</v>
      </c>
      <c r="J41" s="12">
        <v>16.07</v>
      </c>
      <c r="K41" s="12">
        <v>1.25</v>
      </c>
      <c r="L41" s="12">
        <v>50.64</v>
      </c>
      <c r="M41" s="12">
        <v>4</v>
      </c>
      <c r="N41" s="12">
        <v>0</v>
      </c>
      <c r="O41" s="12">
        <v>72</v>
      </c>
      <c r="P41" s="12">
        <v>5</v>
      </c>
      <c r="Q41" s="12">
        <v>1</v>
      </c>
      <c r="R41" s="12">
        <v>1</v>
      </c>
      <c r="S41" s="12">
        <v>81</v>
      </c>
      <c r="T41" s="12">
        <v>0</v>
      </c>
    </row>
    <row r="42" spans="1:20" ht="17.399999999999999" x14ac:dyDescent="0.3">
      <c r="A42" s="11">
        <v>45248</v>
      </c>
      <c r="B42" s="12">
        <v>250415</v>
      </c>
      <c r="C42" s="12" t="s">
        <v>343</v>
      </c>
      <c r="D42" s="12" t="s">
        <v>344</v>
      </c>
      <c r="E42" s="12" t="s">
        <v>345</v>
      </c>
      <c r="F42" s="12"/>
      <c r="G42" s="12"/>
      <c r="H42" s="12">
        <v>18.25</v>
      </c>
      <c r="I42" s="12">
        <v>5.75</v>
      </c>
      <c r="J42" s="12">
        <v>16.829999999999998</v>
      </c>
      <c r="K42" s="12">
        <v>1.42</v>
      </c>
      <c r="L42" s="12">
        <v>59.52</v>
      </c>
      <c r="M42" s="12">
        <v>4</v>
      </c>
      <c r="N42" s="12">
        <v>0</v>
      </c>
      <c r="O42" s="12">
        <v>126</v>
      </c>
      <c r="P42" s="12">
        <v>8</v>
      </c>
      <c r="Q42" s="12">
        <v>1</v>
      </c>
      <c r="R42" s="12">
        <v>3</v>
      </c>
      <c r="S42" s="12">
        <v>143</v>
      </c>
      <c r="T42" s="12">
        <v>0</v>
      </c>
    </row>
    <row r="43" spans="1:20" ht="17.399999999999999" x14ac:dyDescent="0.3">
      <c r="A43" s="11">
        <v>45249</v>
      </c>
      <c r="B43" s="12">
        <v>250415</v>
      </c>
      <c r="C43" s="12" t="s">
        <v>343</v>
      </c>
      <c r="D43" s="12" t="s">
        <v>344</v>
      </c>
      <c r="E43" s="12" t="s">
        <v>345</v>
      </c>
      <c r="F43" s="12"/>
      <c r="G43" s="12"/>
      <c r="H43" s="12">
        <v>7.55</v>
      </c>
      <c r="I43" s="12">
        <v>16.45</v>
      </c>
      <c r="J43" s="12">
        <v>6.8</v>
      </c>
      <c r="K43" s="12">
        <v>0.75</v>
      </c>
      <c r="L43" s="12">
        <v>24.43</v>
      </c>
      <c r="M43" s="12">
        <v>5</v>
      </c>
      <c r="N43" s="12">
        <v>0</v>
      </c>
      <c r="O43" s="12">
        <v>78</v>
      </c>
      <c r="P43" s="12">
        <v>4</v>
      </c>
      <c r="Q43" s="12">
        <v>0</v>
      </c>
      <c r="R43" s="12">
        <v>1</v>
      </c>
      <c r="S43" s="12">
        <v>83</v>
      </c>
      <c r="T43" s="12">
        <v>0</v>
      </c>
    </row>
    <row r="44" spans="1:20" ht="17.399999999999999" x14ac:dyDescent="0.3">
      <c r="A44" s="11">
        <v>45250</v>
      </c>
      <c r="B44" s="12">
        <v>250415</v>
      </c>
      <c r="C44" s="12" t="s">
        <v>343</v>
      </c>
      <c r="D44" s="12" t="s">
        <v>344</v>
      </c>
      <c r="E44" s="12" t="s">
        <v>345</v>
      </c>
      <c r="F44" s="12"/>
      <c r="G44" s="12"/>
      <c r="H44" s="12">
        <v>14.37</v>
      </c>
      <c r="I44" s="12">
        <v>9.6300000000000008</v>
      </c>
      <c r="J44" s="12">
        <v>13.42</v>
      </c>
      <c r="K44" s="12">
        <v>0.95</v>
      </c>
      <c r="L44" s="12">
        <v>41.76</v>
      </c>
      <c r="M44" s="12">
        <v>4</v>
      </c>
      <c r="N44" s="12">
        <v>0</v>
      </c>
      <c r="O44" s="12">
        <v>49</v>
      </c>
      <c r="P44" s="12">
        <v>6</v>
      </c>
      <c r="Q44" s="12">
        <v>1</v>
      </c>
      <c r="R44" s="12">
        <v>0</v>
      </c>
      <c r="S44" s="12">
        <v>54</v>
      </c>
      <c r="T44" s="12">
        <v>0</v>
      </c>
    </row>
    <row r="45" spans="1:20" ht="17.399999999999999" x14ac:dyDescent="0.3">
      <c r="A45" s="11">
        <v>45251</v>
      </c>
      <c r="B45" s="12">
        <v>250415</v>
      </c>
      <c r="C45" s="12" t="s">
        <v>343</v>
      </c>
      <c r="D45" s="12" t="s">
        <v>344</v>
      </c>
      <c r="E45" s="12" t="s">
        <v>345</v>
      </c>
      <c r="F45" s="12"/>
      <c r="G45" s="12"/>
      <c r="H45" s="12">
        <v>21.1</v>
      </c>
      <c r="I45" s="12">
        <v>2.9</v>
      </c>
      <c r="J45" s="12">
        <v>20.73</v>
      </c>
      <c r="K45" s="12">
        <v>0.37</v>
      </c>
      <c r="L45" s="12">
        <v>76.47</v>
      </c>
      <c r="M45" s="12">
        <v>5</v>
      </c>
      <c r="N45" s="12">
        <v>0</v>
      </c>
      <c r="O45" s="12">
        <v>218</v>
      </c>
      <c r="P45" s="12">
        <v>17</v>
      </c>
      <c r="Q45" s="12">
        <v>1</v>
      </c>
      <c r="R45" s="12">
        <v>0</v>
      </c>
      <c r="S45" s="12">
        <v>244</v>
      </c>
      <c r="T45" s="12">
        <v>0</v>
      </c>
    </row>
    <row r="46" spans="1:20" ht="17.399999999999999" x14ac:dyDescent="0.3">
      <c r="A46" s="11">
        <v>45252</v>
      </c>
      <c r="B46" s="12">
        <v>250415</v>
      </c>
      <c r="C46" s="12" t="s">
        <v>343</v>
      </c>
      <c r="D46" s="12" t="s">
        <v>344</v>
      </c>
      <c r="E46" s="12" t="s">
        <v>345</v>
      </c>
      <c r="F46" s="12"/>
      <c r="G46" s="12"/>
      <c r="H46" s="12">
        <v>22.25</v>
      </c>
      <c r="I46" s="12">
        <v>1.75</v>
      </c>
      <c r="J46" s="12">
        <v>20.399999999999999</v>
      </c>
      <c r="K46" s="12">
        <v>1.85</v>
      </c>
      <c r="L46" s="12">
        <v>62.68</v>
      </c>
      <c r="M46" s="12">
        <v>4</v>
      </c>
      <c r="N46" s="12">
        <v>0</v>
      </c>
      <c r="O46" s="12">
        <v>77</v>
      </c>
      <c r="P46" s="12">
        <v>7</v>
      </c>
      <c r="Q46" s="12">
        <v>0</v>
      </c>
      <c r="R46" s="12">
        <v>8</v>
      </c>
      <c r="S46" s="12">
        <v>87</v>
      </c>
      <c r="T46" s="12">
        <v>1</v>
      </c>
    </row>
    <row r="47" spans="1:20" ht="17.399999999999999" x14ac:dyDescent="0.3">
      <c r="A47" s="11">
        <v>45253</v>
      </c>
      <c r="B47" s="12">
        <v>250415</v>
      </c>
      <c r="C47" s="12" t="s">
        <v>343</v>
      </c>
      <c r="D47" s="12" t="s">
        <v>344</v>
      </c>
      <c r="E47" s="12" t="s">
        <v>345</v>
      </c>
      <c r="F47" s="12"/>
      <c r="G47" s="12"/>
      <c r="H47" s="12">
        <v>21.35</v>
      </c>
      <c r="I47" s="12">
        <v>2.65</v>
      </c>
      <c r="J47" s="12">
        <v>20.77</v>
      </c>
      <c r="K47" s="12">
        <v>0.57999999999999996</v>
      </c>
      <c r="L47" s="12">
        <v>71.2</v>
      </c>
      <c r="M47" s="12">
        <v>4</v>
      </c>
      <c r="N47" s="12">
        <v>0</v>
      </c>
      <c r="O47" s="12">
        <v>131</v>
      </c>
      <c r="P47" s="12">
        <v>10</v>
      </c>
      <c r="Q47" s="12">
        <v>2</v>
      </c>
      <c r="R47" s="12">
        <v>1</v>
      </c>
      <c r="S47" s="12">
        <v>145</v>
      </c>
      <c r="T47" s="12">
        <v>0</v>
      </c>
    </row>
    <row r="48" spans="1:20" ht="17.399999999999999" x14ac:dyDescent="0.3">
      <c r="A48" s="11">
        <v>45254</v>
      </c>
      <c r="B48" s="12">
        <v>250415</v>
      </c>
      <c r="C48" s="12" t="s">
        <v>343</v>
      </c>
      <c r="D48" s="12" t="s">
        <v>344</v>
      </c>
      <c r="E48" s="12" t="s">
        <v>345</v>
      </c>
      <c r="F48" s="12"/>
      <c r="G48" s="12"/>
      <c r="H48" s="12">
        <v>21.63</v>
      </c>
      <c r="I48" s="12">
        <v>2.37</v>
      </c>
      <c r="J48" s="12">
        <v>21.18</v>
      </c>
      <c r="K48" s="12">
        <v>0.45</v>
      </c>
      <c r="L48" s="12">
        <v>76.41</v>
      </c>
      <c r="M48" s="12">
        <v>4</v>
      </c>
      <c r="N48" s="12">
        <v>0</v>
      </c>
      <c r="O48" s="12">
        <v>123</v>
      </c>
      <c r="P48" s="12">
        <v>14</v>
      </c>
      <c r="Q48" s="12">
        <v>0</v>
      </c>
      <c r="R48" s="12">
        <v>1</v>
      </c>
      <c r="S48" s="12">
        <v>136</v>
      </c>
      <c r="T48" s="12">
        <v>0</v>
      </c>
    </row>
    <row r="49" spans="1:20" ht="17.399999999999999" x14ac:dyDescent="0.3">
      <c r="A49" s="11">
        <v>45255</v>
      </c>
      <c r="B49" s="12">
        <v>250415</v>
      </c>
      <c r="C49" s="12" t="s">
        <v>343</v>
      </c>
      <c r="D49" s="12" t="s">
        <v>344</v>
      </c>
      <c r="E49" s="12" t="s">
        <v>345</v>
      </c>
      <c r="F49" s="12"/>
      <c r="G49" s="12"/>
      <c r="H49" s="12">
        <v>19.12</v>
      </c>
      <c r="I49" s="12">
        <v>4.88</v>
      </c>
      <c r="J49" s="12">
        <v>17.68</v>
      </c>
      <c r="K49" s="12">
        <v>1.43</v>
      </c>
      <c r="L49" s="12">
        <v>62.63</v>
      </c>
      <c r="M49" s="12">
        <v>4</v>
      </c>
      <c r="N49" s="12">
        <v>0</v>
      </c>
      <c r="O49" s="12">
        <v>113</v>
      </c>
      <c r="P49" s="12">
        <v>7</v>
      </c>
      <c r="Q49" s="12">
        <v>0</v>
      </c>
      <c r="R49" s="12">
        <v>7</v>
      </c>
      <c r="S49" s="12">
        <v>126</v>
      </c>
      <c r="T49" s="12">
        <v>0</v>
      </c>
    </row>
    <row r="50" spans="1:20" ht="17.399999999999999" x14ac:dyDescent="0.3">
      <c r="A50" s="11">
        <v>45256</v>
      </c>
      <c r="B50" s="12">
        <v>250415</v>
      </c>
      <c r="C50" s="12" t="s">
        <v>343</v>
      </c>
      <c r="D50" s="12" t="s">
        <v>344</v>
      </c>
      <c r="E50" s="12" t="s">
        <v>345</v>
      </c>
      <c r="F50" s="12"/>
      <c r="G50" s="12"/>
      <c r="H50" s="12">
        <v>8.6</v>
      </c>
      <c r="I50" s="12">
        <v>15.4</v>
      </c>
      <c r="J50" s="12">
        <v>6.97</v>
      </c>
      <c r="K50" s="12">
        <v>1.63</v>
      </c>
      <c r="L50" s="12">
        <v>24.71</v>
      </c>
      <c r="M50" s="12">
        <v>5</v>
      </c>
      <c r="N50" s="12">
        <v>0</v>
      </c>
      <c r="O50" s="12">
        <v>33</v>
      </c>
      <c r="P50" s="12">
        <v>1</v>
      </c>
      <c r="Q50" s="12">
        <v>0</v>
      </c>
      <c r="R50" s="12">
        <v>8</v>
      </c>
      <c r="S50" s="12">
        <v>35</v>
      </c>
      <c r="T50" s="12">
        <v>1</v>
      </c>
    </row>
    <row r="51" spans="1:20" ht="17.399999999999999" x14ac:dyDescent="0.3">
      <c r="A51" s="11">
        <v>45257</v>
      </c>
      <c r="B51" s="12">
        <v>250415</v>
      </c>
      <c r="C51" s="12" t="s">
        <v>343</v>
      </c>
      <c r="D51" s="12" t="s">
        <v>344</v>
      </c>
      <c r="E51" s="12" t="s">
        <v>345</v>
      </c>
      <c r="F51" s="12"/>
      <c r="G51" s="12"/>
      <c r="H51" s="12">
        <v>21.1</v>
      </c>
      <c r="I51" s="12">
        <v>2.9</v>
      </c>
      <c r="J51" s="12">
        <v>19.82</v>
      </c>
      <c r="K51" s="12">
        <v>1.28</v>
      </c>
      <c r="L51" s="12">
        <v>70.819999999999993</v>
      </c>
      <c r="M51" s="12">
        <v>4</v>
      </c>
      <c r="N51" s="12">
        <v>0</v>
      </c>
      <c r="O51" s="12">
        <v>153</v>
      </c>
      <c r="P51" s="12">
        <v>23</v>
      </c>
      <c r="Q51" s="12">
        <v>5</v>
      </c>
      <c r="R51" s="12">
        <v>7</v>
      </c>
      <c r="S51" s="12">
        <v>170</v>
      </c>
      <c r="T51" s="12">
        <v>1</v>
      </c>
    </row>
    <row r="52" spans="1:20" ht="17.399999999999999" x14ac:dyDescent="0.3">
      <c r="A52" s="11">
        <v>45258</v>
      </c>
      <c r="B52" s="12">
        <v>250415</v>
      </c>
      <c r="C52" s="12" t="s">
        <v>343</v>
      </c>
      <c r="D52" s="12" t="s">
        <v>344</v>
      </c>
      <c r="E52" s="12" t="s">
        <v>345</v>
      </c>
      <c r="F52" s="12"/>
      <c r="G52" s="12"/>
      <c r="H52" s="12">
        <v>22.07</v>
      </c>
      <c r="I52" s="12">
        <v>1.93</v>
      </c>
      <c r="J52" s="12">
        <v>21.03</v>
      </c>
      <c r="K52" s="12">
        <v>1.03</v>
      </c>
      <c r="L52" s="12">
        <v>73.709999999999994</v>
      </c>
      <c r="M52" s="12">
        <v>5</v>
      </c>
      <c r="N52" s="12">
        <v>0</v>
      </c>
      <c r="O52" s="12">
        <v>137</v>
      </c>
      <c r="P52" s="12">
        <v>12</v>
      </c>
      <c r="Q52" s="12">
        <v>3</v>
      </c>
      <c r="R52" s="12">
        <v>0</v>
      </c>
      <c r="S52" s="12">
        <v>155</v>
      </c>
      <c r="T52" s="12">
        <v>0</v>
      </c>
    </row>
    <row r="53" spans="1:20" ht="17.399999999999999" x14ac:dyDescent="0.3">
      <c r="A53" s="11">
        <v>45259</v>
      </c>
      <c r="B53" s="12">
        <v>250415</v>
      </c>
      <c r="C53" s="12" t="s">
        <v>343</v>
      </c>
      <c r="D53" s="12" t="s">
        <v>344</v>
      </c>
      <c r="E53" s="12" t="s">
        <v>345</v>
      </c>
      <c r="F53" s="12"/>
      <c r="G53" s="12"/>
      <c r="H53" s="12">
        <v>19.420000000000002</v>
      </c>
      <c r="I53" s="12">
        <v>4.58</v>
      </c>
      <c r="J53" s="12">
        <v>18.68</v>
      </c>
      <c r="K53" s="12">
        <v>0.73</v>
      </c>
      <c r="L53" s="12">
        <v>74.650000000000006</v>
      </c>
      <c r="M53" s="12">
        <v>5</v>
      </c>
      <c r="N53" s="12">
        <v>0</v>
      </c>
      <c r="O53" s="12">
        <v>245</v>
      </c>
      <c r="P53" s="12">
        <v>23</v>
      </c>
      <c r="Q53" s="12">
        <v>2</v>
      </c>
      <c r="R53" s="12">
        <v>1</v>
      </c>
      <c r="S53" s="12">
        <v>291</v>
      </c>
      <c r="T53" s="12">
        <v>0</v>
      </c>
    </row>
    <row r="54" spans="1:20" ht="17.399999999999999" x14ac:dyDescent="0.3">
      <c r="A54" s="11">
        <v>45260</v>
      </c>
      <c r="B54" s="12">
        <v>250415</v>
      </c>
      <c r="C54" s="12" t="s">
        <v>343</v>
      </c>
      <c r="D54" s="12" t="s">
        <v>344</v>
      </c>
      <c r="E54" s="12" t="s">
        <v>345</v>
      </c>
      <c r="F54" s="12"/>
      <c r="G54" s="12"/>
      <c r="H54" s="12">
        <v>21.55</v>
      </c>
      <c r="I54" s="12">
        <v>2.4500000000000002</v>
      </c>
      <c r="J54" s="12">
        <v>20.92</v>
      </c>
      <c r="K54" s="12">
        <v>0.63</v>
      </c>
      <c r="L54" s="12">
        <v>80.67</v>
      </c>
      <c r="M54" s="12">
        <v>5</v>
      </c>
      <c r="N54" s="12">
        <v>0</v>
      </c>
      <c r="O54" s="12">
        <v>201</v>
      </c>
      <c r="P54" s="12">
        <v>39</v>
      </c>
      <c r="Q54" s="12">
        <v>3</v>
      </c>
      <c r="R54" s="12">
        <v>2</v>
      </c>
      <c r="S54" s="12">
        <v>230</v>
      </c>
      <c r="T54" s="12">
        <v>0</v>
      </c>
    </row>
    <row r="55" spans="1:20" ht="17.399999999999999" x14ac:dyDescent="0.3">
      <c r="A55" s="11">
        <v>45261</v>
      </c>
      <c r="B55" s="12">
        <v>250415</v>
      </c>
      <c r="C55" s="12" t="s">
        <v>343</v>
      </c>
      <c r="D55" s="12" t="s">
        <v>344</v>
      </c>
      <c r="E55" s="12" t="s">
        <v>345</v>
      </c>
      <c r="F55" s="12"/>
      <c r="G55" s="12"/>
      <c r="H55" s="12">
        <v>14.75</v>
      </c>
      <c r="I55" s="12">
        <v>9.25</v>
      </c>
      <c r="J55" s="12">
        <v>14.57</v>
      </c>
      <c r="K55" s="12">
        <v>0.18</v>
      </c>
      <c r="L55" s="12">
        <v>55.27</v>
      </c>
      <c r="M55" s="12">
        <v>4</v>
      </c>
      <c r="N55" s="12">
        <v>0</v>
      </c>
      <c r="O55" s="12">
        <v>155</v>
      </c>
      <c r="P55" s="12">
        <v>25</v>
      </c>
      <c r="Q55" s="12">
        <v>6</v>
      </c>
      <c r="R55" s="12">
        <v>0</v>
      </c>
      <c r="S55" s="12">
        <v>177</v>
      </c>
      <c r="T55" s="12">
        <v>0</v>
      </c>
    </row>
    <row r="56" spans="1:20" ht="17.399999999999999" x14ac:dyDescent="0.3">
      <c r="A56" s="11">
        <v>45262</v>
      </c>
      <c r="B56" s="12">
        <v>250415</v>
      </c>
      <c r="C56" s="12" t="s">
        <v>343</v>
      </c>
      <c r="D56" s="12" t="s">
        <v>344</v>
      </c>
      <c r="E56" s="12" t="s">
        <v>345</v>
      </c>
      <c r="F56" s="12"/>
      <c r="G56" s="12"/>
      <c r="H56" s="12">
        <v>10.68</v>
      </c>
      <c r="I56" s="12">
        <v>13.32</v>
      </c>
      <c r="J56" s="12">
        <v>9.68</v>
      </c>
      <c r="K56" s="12">
        <v>1</v>
      </c>
      <c r="L56" s="12">
        <v>31.3</v>
      </c>
      <c r="M56" s="12">
        <v>4</v>
      </c>
      <c r="N56" s="12">
        <v>0</v>
      </c>
      <c r="O56" s="12">
        <v>57</v>
      </c>
      <c r="P56" s="12">
        <v>0</v>
      </c>
      <c r="Q56" s="12">
        <v>2</v>
      </c>
      <c r="R56" s="12">
        <v>5</v>
      </c>
      <c r="S56" s="12">
        <v>64</v>
      </c>
      <c r="T56" s="12">
        <v>0</v>
      </c>
    </row>
    <row r="57" spans="1:20" ht="17.399999999999999" x14ac:dyDescent="0.3">
      <c r="A57" s="11">
        <v>45263</v>
      </c>
      <c r="B57" s="12">
        <v>250415</v>
      </c>
      <c r="C57" s="12" t="s">
        <v>343</v>
      </c>
      <c r="D57" s="12" t="s">
        <v>344</v>
      </c>
      <c r="E57" s="12" t="s">
        <v>345</v>
      </c>
      <c r="F57" s="12"/>
      <c r="G57" s="12"/>
      <c r="H57" s="12">
        <v>0.33</v>
      </c>
      <c r="I57" s="12">
        <v>23.67</v>
      </c>
      <c r="J57" s="12">
        <v>0.33</v>
      </c>
      <c r="K57" s="12">
        <v>0</v>
      </c>
      <c r="L57" s="12">
        <v>1.36</v>
      </c>
      <c r="M57" s="12">
        <v>4</v>
      </c>
      <c r="N57" s="12">
        <v>0</v>
      </c>
      <c r="O57" s="12">
        <v>0</v>
      </c>
      <c r="P57" s="12">
        <v>0</v>
      </c>
      <c r="Q57" s="12">
        <v>0</v>
      </c>
      <c r="R57" s="12">
        <v>0</v>
      </c>
      <c r="S57" s="12">
        <v>0</v>
      </c>
      <c r="T57" s="12">
        <v>0</v>
      </c>
    </row>
    <row r="58" spans="1:20" ht="17.399999999999999" x14ac:dyDescent="0.3">
      <c r="A58" s="11">
        <v>45264</v>
      </c>
      <c r="B58" s="12">
        <v>250415</v>
      </c>
      <c r="C58" s="12" t="s">
        <v>343</v>
      </c>
      <c r="D58" s="12" t="s">
        <v>344</v>
      </c>
      <c r="E58" s="12" t="s">
        <v>345</v>
      </c>
      <c r="F58" s="12"/>
      <c r="G58" s="12"/>
      <c r="H58" s="12">
        <v>0.32</v>
      </c>
      <c r="I58" s="12">
        <v>23.68</v>
      </c>
      <c r="J58" s="12">
        <v>0.32</v>
      </c>
      <c r="K58" s="12">
        <v>0</v>
      </c>
      <c r="L58" s="12">
        <v>0.76</v>
      </c>
      <c r="M58" s="12">
        <v>4</v>
      </c>
      <c r="N58" s="12">
        <v>0</v>
      </c>
      <c r="O58" s="12">
        <v>0</v>
      </c>
      <c r="P58" s="12">
        <v>0</v>
      </c>
      <c r="Q58" s="12">
        <v>0</v>
      </c>
      <c r="R58" s="12">
        <v>0</v>
      </c>
      <c r="S58" s="12">
        <v>0</v>
      </c>
      <c r="T58" s="12">
        <v>0</v>
      </c>
    </row>
    <row r="59" spans="1:20" ht="17.399999999999999" x14ac:dyDescent="0.3">
      <c r="A59" s="11">
        <v>45265</v>
      </c>
      <c r="B59" s="12">
        <v>250415</v>
      </c>
      <c r="C59" s="12" t="s">
        <v>343</v>
      </c>
      <c r="D59" s="12" t="s">
        <v>344</v>
      </c>
      <c r="E59" s="12" t="s">
        <v>345</v>
      </c>
      <c r="F59" s="12"/>
      <c r="G59" s="12"/>
      <c r="H59" s="12">
        <v>6.52</v>
      </c>
      <c r="I59" s="12">
        <v>17.48</v>
      </c>
      <c r="J59" s="12">
        <v>6.12</v>
      </c>
      <c r="K59" s="12">
        <v>0.4</v>
      </c>
      <c r="L59" s="12">
        <v>21.59</v>
      </c>
      <c r="M59" s="12">
        <v>4</v>
      </c>
      <c r="N59" s="12">
        <v>0</v>
      </c>
      <c r="O59" s="12">
        <v>22</v>
      </c>
      <c r="P59" s="12">
        <v>1</v>
      </c>
      <c r="Q59" s="12">
        <v>0</v>
      </c>
      <c r="R59" s="12">
        <v>0</v>
      </c>
      <c r="S59" s="12">
        <v>26</v>
      </c>
      <c r="T59" s="12">
        <v>0</v>
      </c>
    </row>
    <row r="60" spans="1:20" ht="17.399999999999999" x14ac:dyDescent="0.3">
      <c r="A60" s="11">
        <v>45266</v>
      </c>
      <c r="B60" s="12">
        <v>250415</v>
      </c>
      <c r="C60" s="12" t="s">
        <v>343</v>
      </c>
      <c r="D60" s="12" t="s">
        <v>344</v>
      </c>
      <c r="E60" s="12" t="s">
        <v>345</v>
      </c>
      <c r="F60" s="12"/>
      <c r="G60" s="12"/>
      <c r="H60" s="12">
        <v>19.399999999999999</v>
      </c>
      <c r="I60" s="12">
        <v>4.5999999999999996</v>
      </c>
      <c r="J60" s="12">
        <v>18</v>
      </c>
      <c r="K60" s="12">
        <v>1.4</v>
      </c>
      <c r="L60" s="12">
        <v>63.44</v>
      </c>
      <c r="M60" s="12">
        <v>4</v>
      </c>
      <c r="N60" s="12">
        <v>0</v>
      </c>
      <c r="O60" s="12">
        <v>130</v>
      </c>
      <c r="P60" s="12">
        <v>11</v>
      </c>
      <c r="Q60" s="12">
        <v>1</v>
      </c>
      <c r="R60" s="12">
        <v>3</v>
      </c>
      <c r="S60" s="12">
        <v>139</v>
      </c>
      <c r="T60" s="12">
        <v>0</v>
      </c>
    </row>
    <row r="61" spans="1:20" ht="17.399999999999999" x14ac:dyDescent="0.3">
      <c r="A61" s="11">
        <v>45267</v>
      </c>
      <c r="B61" s="12">
        <v>250415</v>
      </c>
      <c r="C61" s="12" t="s">
        <v>343</v>
      </c>
      <c r="D61" s="12" t="s">
        <v>344</v>
      </c>
      <c r="E61" s="12" t="s">
        <v>345</v>
      </c>
      <c r="F61" s="12"/>
      <c r="G61" s="12"/>
      <c r="H61" s="12">
        <v>20.57</v>
      </c>
      <c r="I61" s="12">
        <v>3.43</v>
      </c>
      <c r="J61" s="12">
        <v>19.28</v>
      </c>
      <c r="K61" s="12">
        <v>1.28</v>
      </c>
      <c r="L61" s="12">
        <v>61.16</v>
      </c>
      <c r="M61" s="12">
        <v>4</v>
      </c>
      <c r="N61" s="12">
        <v>0</v>
      </c>
      <c r="O61" s="12">
        <v>142</v>
      </c>
      <c r="P61" s="12">
        <v>6</v>
      </c>
      <c r="Q61" s="12">
        <v>1</v>
      </c>
      <c r="R61" s="12">
        <v>3</v>
      </c>
      <c r="S61" s="12">
        <v>158</v>
      </c>
      <c r="T61" s="12">
        <v>0</v>
      </c>
    </row>
    <row r="62" spans="1:20" ht="17.399999999999999" x14ac:dyDescent="0.3">
      <c r="A62" s="11">
        <v>45268</v>
      </c>
      <c r="B62" s="12">
        <v>250415</v>
      </c>
      <c r="C62" s="12" t="s">
        <v>343</v>
      </c>
      <c r="D62" s="12" t="s">
        <v>344</v>
      </c>
      <c r="E62" s="12" t="s">
        <v>345</v>
      </c>
      <c r="F62" s="12"/>
      <c r="G62" s="12"/>
      <c r="H62" s="12">
        <v>19.53</v>
      </c>
      <c r="I62" s="12">
        <v>4.47</v>
      </c>
      <c r="J62" s="12">
        <v>18.12</v>
      </c>
      <c r="K62" s="12">
        <v>1.42</v>
      </c>
      <c r="L62" s="12">
        <v>67.900000000000006</v>
      </c>
      <c r="M62" s="12">
        <v>5</v>
      </c>
      <c r="N62" s="12">
        <v>0</v>
      </c>
      <c r="O62" s="12">
        <v>171</v>
      </c>
      <c r="P62" s="12">
        <v>9</v>
      </c>
      <c r="Q62" s="12">
        <v>2</v>
      </c>
      <c r="R62" s="12">
        <v>4</v>
      </c>
      <c r="S62" s="12">
        <v>190</v>
      </c>
      <c r="T62" s="12">
        <v>0</v>
      </c>
    </row>
    <row r="63" spans="1:20" ht="17.399999999999999" x14ac:dyDescent="0.3">
      <c r="A63" s="11">
        <v>45269</v>
      </c>
      <c r="B63" s="12">
        <v>250415</v>
      </c>
      <c r="C63" s="12" t="s">
        <v>343</v>
      </c>
      <c r="D63" s="12" t="s">
        <v>344</v>
      </c>
      <c r="E63" s="12" t="s">
        <v>345</v>
      </c>
      <c r="F63" s="12"/>
      <c r="G63" s="12"/>
      <c r="H63" s="12">
        <v>22.55</v>
      </c>
      <c r="I63" s="12">
        <v>1.45</v>
      </c>
      <c r="J63" s="12">
        <v>17.649999999999999</v>
      </c>
      <c r="K63" s="12">
        <v>4.9000000000000004</v>
      </c>
      <c r="L63" s="12">
        <v>47.04</v>
      </c>
      <c r="M63" s="12">
        <v>4</v>
      </c>
      <c r="N63" s="12">
        <v>0</v>
      </c>
      <c r="O63" s="12">
        <v>71</v>
      </c>
      <c r="P63" s="12">
        <v>5</v>
      </c>
      <c r="Q63" s="12">
        <v>0</v>
      </c>
      <c r="R63" s="12">
        <v>33</v>
      </c>
      <c r="S63" s="12">
        <v>79</v>
      </c>
      <c r="T63" s="12">
        <v>4</v>
      </c>
    </row>
    <row r="64" spans="1:20" ht="17.399999999999999" x14ac:dyDescent="0.3">
      <c r="A64" s="11">
        <v>45270</v>
      </c>
      <c r="B64" s="12">
        <v>250415</v>
      </c>
      <c r="C64" s="12" t="s">
        <v>343</v>
      </c>
      <c r="D64" s="12" t="s">
        <v>344</v>
      </c>
      <c r="E64" s="12" t="s">
        <v>345</v>
      </c>
      <c r="F64" s="12"/>
      <c r="G64" s="12"/>
      <c r="H64" s="12">
        <v>22.2</v>
      </c>
      <c r="I64" s="12">
        <v>1.8</v>
      </c>
      <c r="J64" s="12">
        <v>17.22</v>
      </c>
      <c r="K64" s="12">
        <v>4.9800000000000004</v>
      </c>
      <c r="L64" s="12">
        <v>62.69</v>
      </c>
      <c r="M64" s="12">
        <v>5</v>
      </c>
      <c r="N64" s="12">
        <v>0</v>
      </c>
      <c r="O64" s="12">
        <v>203</v>
      </c>
      <c r="P64" s="12">
        <v>14</v>
      </c>
      <c r="Q64" s="12">
        <v>1</v>
      </c>
      <c r="R64" s="12">
        <v>36</v>
      </c>
      <c r="S64" s="12">
        <v>235</v>
      </c>
      <c r="T64" s="12">
        <v>2</v>
      </c>
    </row>
    <row r="65" spans="1:20" ht="17.399999999999999" x14ac:dyDescent="0.3">
      <c r="A65" s="11">
        <v>45271</v>
      </c>
      <c r="B65" s="12">
        <v>250415</v>
      </c>
      <c r="C65" s="12" t="s">
        <v>343</v>
      </c>
      <c r="D65" s="12" t="s">
        <v>344</v>
      </c>
      <c r="E65" s="12" t="s">
        <v>345</v>
      </c>
      <c r="F65" s="12"/>
      <c r="G65" s="12"/>
      <c r="H65" s="12">
        <v>21.58</v>
      </c>
      <c r="I65" s="12">
        <v>2.42</v>
      </c>
      <c r="J65" s="12">
        <v>20.6</v>
      </c>
      <c r="K65" s="12">
        <v>0.98</v>
      </c>
      <c r="L65" s="12">
        <v>70.03</v>
      </c>
      <c r="M65" s="12">
        <v>4</v>
      </c>
      <c r="N65" s="12">
        <v>0</v>
      </c>
      <c r="O65" s="12">
        <v>125</v>
      </c>
      <c r="P65" s="12">
        <v>15</v>
      </c>
      <c r="Q65" s="12">
        <v>0</v>
      </c>
      <c r="R65" s="12">
        <v>0</v>
      </c>
      <c r="S65" s="12">
        <v>136</v>
      </c>
      <c r="T65" s="12">
        <v>0</v>
      </c>
    </row>
    <row r="66" spans="1:20" ht="17.399999999999999" x14ac:dyDescent="0.3">
      <c r="A66" s="11">
        <v>45272</v>
      </c>
      <c r="B66" s="12">
        <v>250415</v>
      </c>
      <c r="C66" s="12" t="s">
        <v>343</v>
      </c>
      <c r="D66" s="12" t="s">
        <v>344</v>
      </c>
      <c r="E66" s="12" t="s">
        <v>345</v>
      </c>
      <c r="F66" s="12"/>
      <c r="G66" s="12"/>
      <c r="H66" s="12">
        <v>22.63</v>
      </c>
      <c r="I66" s="12">
        <v>1.37</v>
      </c>
      <c r="J66" s="12">
        <v>21.45</v>
      </c>
      <c r="K66" s="12">
        <v>1.18</v>
      </c>
      <c r="L66" s="12">
        <v>86.57</v>
      </c>
      <c r="M66" s="12">
        <v>5</v>
      </c>
      <c r="N66" s="12">
        <v>0</v>
      </c>
      <c r="O66" s="12">
        <v>242</v>
      </c>
      <c r="P66" s="12">
        <v>3</v>
      </c>
      <c r="Q66" s="12">
        <v>1</v>
      </c>
      <c r="R66" s="12">
        <v>3</v>
      </c>
      <c r="S66" s="12">
        <v>274</v>
      </c>
      <c r="T66" s="12">
        <v>0</v>
      </c>
    </row>
    <row r="67" spans="1:20" ht="17.399999999999999" x14ac:dyDescent="0.3">
      <c r="A67" s="11">
        <v>45273</v>
      </c>
      <c r="B67" s="12">
        <v>250415</v>
      </c>
      <c r="C67" s="12" t="s">
        <v>343</v>
      </c>
      <c r="D67" s="12" t="s">
        <v>344</v>
      </c>
      <c r="E67" s="12" t="s">
        <v>345</v>
      </c>
      <c r="F67" s="12"/>
      <c r="G67" s="12"/>
      <c r="H67" s="12">
        <v>10.82</v>
      </c>
      <c r="I67" s="12">
        <v>13.18</v>
      </c>
      <c r="J67" s="12">
        <v>10.33</v>
      </c>
      <c r="K67" s="12">
        <v>0.48</v>
      </c>
      <c r="L67" s="12">
        <v>32.520000000000003</v>
      </c>
      <c r="M67" s="12">
        <v>3</v>
      </c>
      <c r="N67" s="12">
        <v>0</v>
      </c>
      <c r="O67" s="12">
        <v>42</v>
      </c>
      <c r="P67" s="12">
        <v>4</v>
      </c>
      <c r="Q67" s="12">
        <v>1</v>
      </c>
      <c r="R67" s="12">
        <v>1</v>
      </c>
      <c r="S67" s="12">
        <v>45</v>
      </c>
      <c r="T67" s="12">
        <v>0</v>
      </c>
    </row>
    <row r="68" spans="1:20" ht="17.399999999999999" x14ac:dyDescent="0.3">
      <c r="A68" s="11">
        <v>45274</v>
      </c>
      <c r="B68" s="12">
        <v>250415</v>
      </c>
      <c r="C68" s="12" t="s">
        <v>343</v>
      </c>
      <c r="D68" s="12" t="s">
        <v>344</v>
      </c>
      <c r="E68" s="12" t="s">
        <v>345</v>
      </c>
      <c r="F68" s="12"/>
      <c r="G68" s="12"/>
      <c r="H68" s="12">
        <v>8.32</v>
      </c>
      <c r="I68" s="12">
        <v>15.68</v>
      </c>
      <c r="J68" s="12">
        <v>7.92</v>
      </c>
      <c r="K68" s="12">
        <v>0.4</v>
      </c>
      <c r="L68" s="12">
        <v>28.57</v>
      </c>
      <c r="M68" s="12">
        <v>4</v>
      </c>
      <c r="N68" s="12">
        <v>0</v>
      </c>
      <c r="O68" s="12">
        <v>35</v>
      </c>
      <c r="P68" s="12">
        <v>1</v>
      </c>
      <c r="Q68" s="12">
        <v>0</v>
      </c>
      <c r="R68" s="12">
        <v>1</v>
      </c>
      <c r="S68" s="12">
        <v>41</v>
      </c>
      <c r="T68" s="12">
        <v>0</v>
      </c>
    </row>
    <row r="69" spans="1:20" ht="17.399999999999999" x14ac:dyDescent="0.3">
      <c r="A69" s="11">
        <v>45275</v>
      </c>
      <c r="B69" s="12">
        <v>250415</v>
      </c>
      <c r="C69" s="12" t="s">
        <v>343</v>
      </c>
      <c r="D69" s="12" t="s">
        <v>344</v>
      </c>
      <c r="E69" s="12" t="s">
        <v>345</v>
      </c>
      <c r="F69" s="12"/>
      <c r="G69" s="12"/>
      <c r="H69" s="12">
        <v>21.27</v>
      </c>
      <c r="I69" s="12">
        <v>2.73</v>
      </c>
      <c r="J69" s="12">
        <v>20.45</v>
      </c>
      <c r="K69" s="12">
        <v>0.82</v>
      </c>
      <c r="L69" s="12">
        <v>69.34</v>
      </c>
      <c r="M69" s="12">
        <v>4</v>
      </c>
      <c r="N69" s="12">
        <v>0</v>
      </c>
      <c r="O69" s="12">
        <v>103</v>
      </c>
      <c r="P69" s="12">
        <v>15</v>
      </c>
      <c r="Q69" s="12">
        <v>1</v>
      </c>
      <c r="R69" s="12">
        <v>0</v>
      </c>
      <c r="S69" s="12">
        <v>109</v>
      </c>
      <c r="T69" s="12">
        <v>0</v>
      </c>
    </row>
    <row r="70" spans="1:20" ht="17.399999999999999" x14ac:dyDescent="0.3">
      <c r="A70" s="11">
        <v>45276</v>
      </c>
      <c r="B70" s="12">
        <v>250415</v>
      </c>
      <c r="C70" s="12" t="s">
        <v>343</v>
      </c>
      <c r="D70" s="12" t="s">
        <v>344</v>
      </c>
      <c r="E70" s="12" t="s">
        <v>345</v>
      </c>
      <c r="F70" s="12"/>
      <c r="G70" s="12"/>
      <c r="H70" s="12">
        <v>3.83</v>
      </c>
      <c r="I70" s="12">
        <v>20.170000000000002</v>
      </c>
      <c r="J70" s="12">
        <v>2.5299999999999998</v>
      </c>
      <c r="K70" s="12">
        <v>1.3</v>
      </c>
      <c r="L70" s="12">
        <v>7.22</v>
      </c>
      <c r="M70" s="12">
        <v>4</v>
      </c>
      <c r="N70" s="12">
        <v>0</v>
      </c>
      <c r="O70" s="12">
        <v>20</v>
      </c>
      <c r="P70" s="12">
        <v>0</v>
      </c>
      <c r="Q70" s="12">
        <v>0</v>
      </c>
      <c r="R70" s="12">
        <v>6</v>
      </c>
      <c r="S70" s="12">
        <v>22</v>
      </c>
      <c r="T70" s="12">
        <v>0</v>
      </c>
    </row>
    <row r="71" spans="1:20" ht="17.399999999999999" x14ac:dyDescent="0.3">
      <c r="A71" s="11">
        <v>45277</v>
      </c>
      <c r="B71" s="12">
        <v>250415</v>
      </c>
      <c r="C71" s="12" t="s">
        <v>343</v>
      </c>
      <c r="D71" s="12" t="s">
        <v>344</v>
      </c>
      <c r="E71" s="12" t="s">
        <v>345</v>
      </c>
      <c r="F71" s="12"/>
      <c r="G71" s="12"/>
      <c r="H71" s="12">
        <v>0</v>
      </c>
      <c r="I71" s="12">
        <v>24</v>
      </c>
      <c r="J71" s="12">
        <v>0</v>
      </c>
      <c r="K71" s="12">
        <v>0</v>
      </c>
      <c r="L71" s="12">
        <v>0</v>
      </c>
      <c r="M71" s="12">
        <v>0</v>
      </c>
      <c r="N71" s="12">
        <v>0</v>
      </c>
      <c r="O71" s="12">
        <v>0</v>
      </c>
      <c r="P71" s="12">
        <v>0</v>
      </c>
      <c r="Q71" s="12">
        <v>0</v>
      </c>
      <c r="R71" s="12">
        <v>0</v>
      </c>
      <c r="S71" s="12">
        <v>0</v>
      </c>
      <c r="T71" s="12">
        <v>0</v>
      </c>
    </row>
    <row r="72" spans="1:20" ht="17.399999999999999" x14ac:dyDescent="0.3">
      <c r="A72" s="11">
        <v>45278</v>
      </c>
      <c r="B72" s="12">
        <v>250415</v>
      </c>
      <c r="C72" s="12" t="s">
        <v>343</v>
      </c>
      <c r="D72" s="12" t="s">
        <v>344</v>
      </c>
      <c r="E72" s="12" t="s">
        <v>345</v>
      </c>
      <c r="F72" s="12"/>
      <c r="G72" s="12"/>
      <c r="H72" s="12">
        <v>0</v>
      </c>
      <c r="I72" s="12">
        <v>24</v>
      </c>
      <c r="J72" s="12">
        <v>0</v>
      </c>
      <c r="K72" s="12">
        <v>0</v>
      </c>
      <c r="L72" s="12">
        <v>0</v>
      </c>
      <c r="M72" s="12">
        <v>0</v>
      </c>
      <c r="N72" s="12">
        <v>0</v>
      </c>
      <c r="O72" s="12">
        <v>0</v>
      </c>
      <c r="P72" s="12">
        <v>0</v>
      </c>
      <c r="Q72" s="12">
        <v>0</v>
      </c>
      <c r="R72" s="12">
        <v>0</v>
      </c>
      <c r="S72" s="12">
        <v>0</v>
      </c>
      <c r="T72" s="12">
        <v>0</v>
      </c>
    </row>
    <row r="73" spans="1:20" ht="17.399999999999999" x14ac:dyDescent="0.3">
      <c r="A73" s="11">
        <v>45279</v>
      </c>
      <c r="B73" s="12">
        <v>250415</v>
      </c>
      <c r="C73" s="12" t="s">
        <v>343</v>
      </c>
      <c r="D73" s="12" t="s">
        <v>344</v>
      </c>
      <c r="E73" s="12" t="s">
        <v>345</v>
      </c>
      <c r="F73" s="12"/>
      <c r="G73" s="12"/>
      <c r="H73" s="12">
        <v>8.35</v>
      </c>
      <c r="I73" s="12">
        <v>15.65</v>
      </c>
      <c r="J73" s="12">
        <v>7.83</v>
      </c>
      <c r="K73" s="12">
        <v>0.52</v>
      </c>
      <c r="L73" s="12">
        <v>29.09</v>
      </c>
      <c r="M73" s="12">
        <v>4</v>
      </c>
      <c r="N73" s="12">
        <v>0</v>
      </c>
      <c r="O73" s="12">
        <v>66</v>
      </c>
      <c r="P73" s="12">
        <v>3</v>
      </c>
      <c r="Q73" s="12">
        <v>0</v>
      </c>
      <c r="R73" s="12">
        <v>1</v>
      </c>
      <c r="S73" s="12">
        <v>69</v>
      </c>
      <c r="T73" s="12">
        <v>0</v>
      </c>
    </row>
    <row r="74" spans="1:20" ht="17.399999999999999" x14ac:dyDescent="0.3">
      <c r="A74" s="11">
        <v>45280</v>
      </c>
      <c r="B74" s="12">
        <v>250415</v>
      </c>
      <c r="C74" s="12" t="s">
        <v>343</v>
      </c>
      <c r="D74" s="12" t="s">
        <v>344</v>
      </c>
      <c r="E74" s="12" t="s">
        <v>345</v>
      </c>
      <c r="F74" s="12"/>
      <c r="G74" s="12"/>
      <c r="H74" s="12">
        <v>18.32</v>
      </c>
      <c r="I74" s="12">
        <v>5.68</v>
      </c>
      <c r="J74" s="12">
        <v>17.68</v>
      </c>
      <c r="K74" s="12">
        <v>0.63</v>
      </c>
      <c r="L74" s="12">
        <v>64.900000000000006</v>
      </c>
      <c r="M74" s="12">
        <v>5</v>
      </c>
      <c r="N74" s="12">
        <v>0</v>
      </c>
      <c r="O74" s="12">
        <v>122</v>
      </c>
      <c r="P74" s="12">
        <v>19</v>
      </c>
      <c r="Q74" s="12">
        <v>6</v>
      </c>
      <c r="R74" s="12">
        <v>0</v>
      </c>
      <c r="S74" s="12">
        <v>149</v>
      </c>
      <c r="T74" s="12">
        <v>0</v>
      </c>
    </row>
    <row r="75" spans="1:20" ht="17.399999999999999" x14ac:dyDescent="0.3">
      <c r="A75" s="11">
        <v>45281</v>
      </c>
      <c r="B75" s="12">
        <v>250415</v>
      </c>
      <c r="C75" s="12" t="s">
        <v>343</v>
      </c>
      <c r="D75" s="12" t="s">
        <v>344</v>
      </c>
      <c r="E75" s="12" t="s">
        <v>345</v>
      </c>
      <c r="F75" s="12"/>
      <c r="G75" s="12"/>
      <c r="H75" s="12">
        <v>20.63</v>
      </c>
      <c r="I75" s="12">
        <v>3.37</v>
      </c>
      <c r="J75" s="12">
        <v>19.8</v>
      </c>
      <c r="K75" s="12">
        <v>0.83</v>
      </c>
      <c r="L75" s="12">
        <v>69.989999999999995</v>
      </c>
      <c r="M75" s="12">
        <v>4</v>
      </c>
      <c r="N75" s="12">
        <v>0</v>
      </c>
      <c r="O75" s="12">
        <v>169</v>
      </c>
      <c r="P75" s="12">
        <v>41</v>
      </c>
      <c r="Q75" s="12">
        <v>1</v>
      </c>
      <c r="R75" s="12">
        <v>2</v>
      </c>
      <c r="S75" s="12">
        <v>182</v>
      </c>
      <c r="T75" s="12">
        <v>0</v>
      </c>
    </row>
    <row r="76" spans="1:20" ht="17.399999999999999" x14ac:dyDescent="0.3">
      <c r="A76" s="11">
        <v>45282</v>
      </c>
      <c r="B76" s="12">
        <v>250415</v>
      </c>
      <c r="C76" s="12" t="s">
        <v>343</v>
      </c>
      <c r="D76" s="12" t="s">
        <v>344</v>
      </c>
      <c r="E76" s="12" t="s">
        <v>345</v>
      </c>
      <c r="F76" s="12"/>
      <c r="G76" s="12"/>
      <c r="H76" s="12">
        <v>14.57</v>
      </c>
      <c r="I76" s="12">
        <v>9.43</v>
      </c>
      <c r="J76" s="12">
        <v>14.22</v>
      </c>
      <c r="K76" s="12">
        <v>0.35</v>
      </c>
      <c r="L76" s="12">
        <v>51.25</v>
      </c>
      <c r="M76" s="12">
        <v>4</v>
      </c>
      <c r="N76" s="12">
        <v>0</v>
      </c>
      <c r="O76" s="12">
        <v>88</v>
      </c>
      <c r="P76" s="12">
        <v>9</v>
      </c>
      <c r="Q76" s="12">
        <v>0</v>
      </c>
      <c r="R76" s="12">
        <v>2</v>
      </c>
      <c r="S76" s="12">
        <v>102</v>
      </c>
      <c r="T76" s="12">
        <v>0</v>
      </c>
    </row>
    <row r="77" spans="1:20" ht="17.399999999999999" x14ac:dyDescent="0.3">
      <c r="A77" s="11">
        <v>45283</v>
      </c>
      <c r="B77" s="12">
        <v>250415</v>
      </c>
      <c r="C77" s="12" t="s">
        <v>343</v>
      </c>
      <c r="D77" s="12" t="s">
        <v>344</v>
      </c>
      <c r="E77" s="12" t="s">
        <v>345</v>
      </c>
      <c r="F77" s="12"/>
      <c r="G77" s="12"/>
      <c r="H77" s="12">
        <v>9.35</v>
      </c>
      <c r="I77" s="12">
        <v>14.65</v>
      </c>
      <c r="J77" s="12">
        <v>9.35</v>
      </c>
      <c r="K77" s="12">
        <v>0</v>
      </c>
      <c r="L77" s="12">
        <v>30.86</v>
      </c>
      <c r="M77" s="12">
        <v>4</v>
      </c>
      <c r="N77" s="12">
        <v>0</v>
      </c>
      <c r="O77" s="12">
        <v>55</v>
      </c>
      <c r="P77" s="12">
        <v>2</v>
      </c>
      <c r="Q77" s="12">
        <v>0</v>
      </c>
      <c r="R77" s="12">
        <v>0</v>
      </c>
      <c r="S77" s="12">
        <v>64</v>
      </c>
      <c r="T77" s="12">
        <v>0</v>
      </c>
    </row>
    <row r="78" spans="1:20" ht="17.399999999999999" x14ac:dyDescent="0.3">
      <c r="A78" s="11">
        <v>45284</v>
      </c>
      <c r="B78" s="12">
        <v>250415</v>
      </c>
      <c r="C78" s="12" t="s">
        <v>343</v>
      </c>
      <c r="D78" s="12" t="s">
        <v>344</v>
      </c>
      <c r="E78" s="12" t="s">
        <v>345</v>
      </c>
      <c r="F78" s="12"/>
      <c r="G78" s="12"/>
      <c r="H78" s="12">
        <v>1.47</v>
      </c>
      <c r="I78" s="12">
        <v>22.53</v>
      </c>
      <c r="J78" s="12">
        <v>1.07</v>
      </c>
      <c r="K78" s="12">
        <v>0.4</v>
      </c>
      <c r="L78" s="12">
        <v>2.46</v>
      </c>
      <c r="M78" s="12">
        <v>6</v>
      </c>
      <c r="N78" s="12">
        <v>0</v>
      </c>
      <c r="O78" s="12">
        <v>5</v>
      </c>
      <c r="P78" s="12">
        <v>0</v>
      </c>
      <c r="Q78" s="12">
        <v>0</v>
      </c>
      <c r="R78" s="12">
        <v>1</v>
      </c>
      <c r="S78" s="12">
        <v>7</v>
      </c>
      <c r="T78" s="12">
        <v>0</v>
      </c>
    </row>
    <row r="79" spans="1:20" ht="17.399999999999999" x14ac:dyDescent="0.3">
      <c r="A79" s="11">
        <v>45285</v>
      </c>
      <c r="B79" s="12">
        <v>250415</v>
      </c>
      <c r="C79" s="12" t="s">
        <v>343</v>
      </c>
      <c r="D79" s="12" t="s">
        <v>344</v>
      </c>
      <c r="E79" s="12" t="s">
        <v>345</v>
      </c>
      <c r="F79" s="12"/>
      <c r="G79" s="12"/>
      <c r="H79" s="12">
        <v>0</v>
      </c>
      <c r="I79" s="12">
        <v>24</v>
      </c>
      <c r="J79" s="12">
        <v>0</v>
      </c>
      <c r="K79" s="12">
        <v>0</v>
      </c>
      <c r="L79" s="12">
        <v>0</v>
      </c>
      <c r="M79" s="12">
        <v>0</v>
      </c>
      <c r="N79" s="12">
        <v>0</v>
      </c>
      <c r="O79" s="12">
        <v>0</v>
      </c>
      <c r="P79" s="12">
        <v>0</v>
      </c>
      <c r="Q79" s="12">
        <v>0</v>
      </c>
      <c r="R79" s="12">
        <v>0</v>
      </c>
      <c r="S79" s="12">
        <v>0</v>
      </c>
      <c r="T79" s="12">
        <v>0</v>
      </c>
    </row>
    <row r="80" spans="1:20" ht="17.399999999999999" x14ac:dyDescent="0.3">
      <c r="A80" s="11">
        <v>45286</v>
      </c>
      <c r="B80" s="12">
        <v>250415</v>
      </c>
      <c r="C80" s="12" t="s">
        <v>343</v>
      </c>
      <c r="D80" s="12" t="s">
        <v>344</v>
      </c>
      <c r="E80" s="12" t="s">
        <v>345</v>
      </c>
      <c r="F80" s="12"/>
      <c r="G80" s="12"/>
      <c r="H80" s="12">
        <v>12.32</v>
      </c>
      <c r="I80" s="12">
        <v>11.68</v>
      </c>
      <c r="J80" s="12">
        <v>11.67</v>
      </c>
      <c r="K80" s="12">
        <v>0.65</v>
      </c>
      <c r="L80" s="12">
        <v>37.880000000000003</v>
      </c>
      <c r="M80" s="12">
        <v>4</v>
      </c>
      <c r="N80" s="12">
        <v>0</v>
      </c>
      <c r="O80" s="12">
        <v>56</v>
      </c>
      <c r="P80" s="12">
        <v>2</v>
      </c>
      <c r="Q80" s="12">
        <v>0</v>
      </c>
      <c r="R80" s="12">
        <v>4</v>
      </c>
      <c r="S80" s="12">
        <v>65</v>
      </c>
      <c r="T80" s="12">
        <v>0</v>
      </c>
    </row>
    <row r="81" spans="1:20" ht="17.399999999999999" x14ac:dyDescent="0.3">
      <c r="A81" s="11">
        <v>45287</v>
      </c>
      <c r="B81" s="12">
        <v>250415</v>
      </c>
      <c r="C81" s="12" t="s">
        <v>343</v>
      </c>
      <c r="D81" s="12" t="s">
        <v>344</v>
      </c>
      <c r="E81" s="12" t="s">
        <v>345</v>
      </c>
      <c r="F81" s="12"/>
      <c r="G81" s="12"/>
      <c r="H81" s="12">
        <v>18.8</v>
      </c>
      <c r="I81" s="12">
        <v>5.2</v>
      </c>
      <c r="J81" s="12">
        <v>17.87</v>
      </c>
      <c r="K81" s="12">
        <v>0.93</v>
      </c>
      <c r="L81" s="12">
        <v>62.52</v>
      </c>
      <c r="M81" s="12">
        <v>4</v>
      </c>
      <c r="N81" s="12">
        <v>0</v>
      </c>
      <c r="O81" s="12">
        <v>152</v>
      </c>
      <c r="P81" s="12">
        <v>4</v>
      </c>
      <c r="Q81" s="12">
        <v>0</v>
      </c>
      <c r="R81" s="12">
        <v>3</v>
      </c>
      <c r="S81" s="12">
        <v>168</v>
      </c>
      <c r="T81" s="12">
        <v>0</v>
      </c>
    </row>
    <row r="82" spans="1:20" ht="17.399999999999999" x14ac:dyDescent="0.3">
      <c r="A82" s="11">
        <v>45288</v>
      </c>
      <c r="B82" s="12">
        <v>250415</v>
      </c>
      <c r="C82" s="12" t="s">
        <v>343</v>
      </c>
      <c r="D82" s="12" t="s">
        <v>344</v>
      </c>
      <c r="E82" s="12" t="s">
        <v>345</v>
      </c>
      <c r="F82" s="12"/>
      <c r="G82" s="12"/>
      <c r="H82" s="12">
        <v>19.93</v>
      </c>
      <c r="I82" s="12">
        <v>4.07</v>
      </c>
      <c r="J82" s="12">
        <v>19.37</v>
      </c>
      <c r="K82" s="12">
        <v>0.56999999999999995</v>
      </c>
      <c r="L82" s="12">
        <v>72.39</v>
      </c>
      <c r="M82" s="12">
        <v>4</v>
      </c>
      <c r="N82" s="12">
        <v>0</v>
      </c>
      <c r="O82" s="12">
        <v>132</v>
      </c>
      <c r="P82" s="12">
        <v>4</v>
      </c>
      <c r="Q82" s="12">
        <v>0</v>
      </c>
      <c r="R82" s="12">
        <v>0</v>
      </c>
      <c r="S82" s="12">
        <v>153</v>
      </c>
      <c r="T82" s="12">
        <v>0</v>
      </c>
    </row>
    <row r="83" spans="1:20" ht="17.399999999999999" x14ac:dyDescent="0.3">
      <c r="A83" s="11">
        <v>45289</v>
      </c>
      <c r="B83" s="12">
        <v>250415</v>
      </c>
      <c r="C83" s="12" t="s">
        <v>343</v>
      </c>
      <c r="D83" s="12" t="s">
        <v>344</v>
      </c>
      <c r="E83" s="12" t="s">
        <v>345</v>
      </c>
      <c r="F83" s="12"/>
      <c r="G83" s="12"/>
      <c r="H83" s="12">
        <v>21.47</v>
      </c>
      <c r="I83" s="12">
        <v>2.5299999999999998</v>
      </c>
      <c r="J83" s="12">
        <v>21.08</v>
      </c>
      <c r="K83" s="12">
        <v>0.38</v>
      </c>
      <c r="L83" s="12">
        <v>73.16</v>
      </c>
      <c r="M83" s="12">
        <v>4</v>
      </c>
      <c r="N83" s="12">
        <v>0</v>
      </c>
      <c r="O83" s="12">
        <v>170</v>
      </c>
      <c r="P83" s="12">
        <v>14</v>
      </c>
      <c r="Q83" s="12">
        <v>2</v>
      </c>
      <c r="R83" s="12">
        <v>1</v>
      </c>
      <c r="S83" s="12">
        <v>189</v>
      </c>
      <c r="T83" s="12">
        <v>0</v>
      </c>
    </row>
    <row r="84" spans="1:20" ht="17.399999999999999" x14ac:dyDescent="0.3">
      <c r="A84" s="11">
        <v>45290</v>
      </c>
      <c r="B84" s="12">
        <v>250415</v>
      </c>
      <c r="C84" s="12" t="s">
        <v>343</v>
      </c>
      <c r="D84" s="12" t="s">
        <v>344</v>
      </c>
      <c r="E84" s="12" t="s">
        <v>345</v>
      </c>
      <c r="F84" s="12"/>
      <c r="G84" s="12"/>
      <c r="H84" s="12">
        <v>19.23</v>
      </c>
      <c r="I84" s="12">
        <v>4.7699999999999996</v>
      </c>
      <c r="J84" s="12">
        <v>18.7</v>
      </c>
      <c r="K84" s="12">
        <v>0.53</v>
      </c>
      <c r="L84" s="12">
        <v>72.5</v>
      </c>
      <c r="M84" s="12">
        <v>5</v>
      </c>
      <c r="N84" s="12">
        <v>0</v>
      </c>
      <c r="O84" s="12">
        <v>151</v>
      </c>
      <c r="P84" s="12">
        <v>12</v>
      </c>
      <c r="Q84" s="12">
        <v>0</v>
      </c>
      <c r="R84" s="12">
        <v>4</v>
      </c>
      <c r="S84" s="12">
        <v>176</v>
      </c>
      <c r="T84" s="12">
        <v>1</v>
      </c>
    </row>
    <row r="85" spans="1:20" ht="17.399999999999999" x14ac:dyDescent="0.3">
      <c r="A85" s="11">
        <v>45291</v>
      </c>
      <c r="B85" s="12">
        <v>250415</v>
      </c>
      <c r="C85" s="12" t="s">
        <v>343</v>
      </c>
      <c r="D85" s="12" t="s">
        <v>344</v>
      </c>
      <c r="E85" s="12" t="s">
        <v>345</v>
      </c>
      <c r="F85" s="12"/>
      <c r="G85" s="12"/>
      <c r="H85" s="12">
        <v>3.73</v>
      </c>
      <c r="I85" s="12">
        <v>20.27</v>
      </c>
      <c r="J85" s="12">
        <v>3.73</v>
      </c>
      <c r="K85" s="12">
        <v>0</v>
      </c>
      <c r="L85" s="12">
        <v>11.15</v>
      </c>
      <c r="M85" s="12">
        <v>3</v>
      </c>
      <c r="N85" s="12">
        <v>0</v>
      </c>
      <c r="O85" s="12">
        <v>9</v>
      </c>
      <c r="P85" s="12">
        <v>1</v>
      </c>
      <c r="Q85" s="12">
        <v>0</v>
      </c>
      <c r="R85" s="12">
        <v>0</v>
      </c>
      <c r="S85" s="12">
        <v>10</v>
      </c>
      <c r="T85" s="12">
        <v>0</v>
      </c>
    </row>
    <row r="86" spans="1:20" ht="17.399999999999999" x14ac:dyDescent="0.3">
      <c r="A86" s="11">
        <v>45292</v>
      </c>
      <c r="B86" s="12">
        <v>250415</v>
      </c>
      <c r="C86" s="12" t="s">
        <v>343</v>
      </c>
      <c r="D86" s="12" t="s">
        <v>344</v>
      </c>
      <c r="E86" s="12" t="s">
        <v>345</v>
      </c>
      <c r="F86" s="12"/>
      <c r="G86" s="12"/>
      <c r="H86" s="12">
        <v>0.03</v>
      </c>
      <c r="I86" s="12">
        <v>23.97</v>
      </c>
      <c r="J86" s="12">
        <v>0.03</v>
      </c>
      <c r="K86" s="12">
        <v>0</v>
      </c>
      <c r="L86" s="12">
        <v>0</v>
      </c>
      <c r="M86" s="12">
        <v>0</v>
      </c>
      <c r="N86" s="12">
        <v>0</v>
      </c>
      <c r="O86" s="12">
        <v>0</v>
      </c>
      <c r="P86" s="12">
        <v>0</v>
      </c>
      <c r="Q86" s="12">
        <v>0</v>
      </c>
      <c r="R86" s="12">
        <v>0</v>
      </c>
      <c r="S86" s="12">
        <v>0</v>
      </c>
      <c r="T86" s="12">
        <v>0</v>
      </c>
    </row>
    <row r="87" spans="1:20" ht="17.399999999999999" x14ac:dyDescent="0.3">
      <c r="A87" s="11">
        <v>45293</v>
      </c>
      <c r="B87" s="12">
        <v>250415</v>
      </c>
      <c r="C87" s="12" t="s">
        <v>343</v>
      </c>
      <c r="D87" s="12" t="s">
        <v>344</v>
      </c>
      <c r="E87" s="12" t="s">
        <v>345</v>
      </c>
      <c r="F87" s="12"/>
      <c r="G87" s="12"/>
      <c r="H87" s="12">
        <v>10.07</v>
      </c>
      <c r="I87" s="12">
        <v>13.93</v>
      </c>
      <c r="J87" s="12">
        <v>9.65</v>
      </c>
      <c r="K87" s="12">
        <v>0.42</v>
      </c>
      <c r="L87" s="12">
        <v>39.229999999999997</v>
      </c>
      <c r="M87" s="12">
        <v>5</v>
      </c>
      <c r="N87" s="12">
        <v>0</v>
      </c>
      <c r="O87" s="12">
        <v>117</v>
      </c>
      <c r="P87" s="12">
        <v>6</v>
      </c>
      <c r="Q87" s="12">
        <v>0</v>
      </c>
      <c r="R87" s="12">
        <v>1</v>
      </c>
      <c r="S87" s="12">
        <v>129</v>
      </c>
      <c r="T87" s="12">
        <v>0</v>
      </c>
    </row>
    <row r="88" spans="1:20" ht="17.399999999999999" x14ac:dyDescent="0.3">
      <c r="A88" s="11">
        <v>45294</v>
      </c>
      <c r="B88" s="12">
        <v>250415</v>
      </c>
      <c r="C88" s="12" t="s">
        <v>343</v>
      </c>
      <c r="D88" s="12" t="s">
        <v>344</v>
      </c>
      <c r="E88" s="12" t="s">
        <v>345</v>
      </c>
      <c r="F88" s="12"/>
      <c r="G88" s="12"/>
      <c r="H88" s="12">
        <v>3.23</v>
      </c>
      <c r="I88" s="12">
        <v>20.77</v>
      </c>
      <c r="J88" s="12">
        <v>3.15</v>
      </c>
      <c r="K88" s="12">
        <v>0.08</v>
      </c>
      <c r="L88" s="12">
        <v>11.1</v>
      </c>
      <c r="M88" s="12">
        <v>5</v>
      </c>
      <c r="N88" s="12">
        <v>0</v>
      </c>
      <c r="O88" s="12">
        <v>53</v>
      </c>
      <c r="P88" s="12">
        <v>1</v>
      </c>
      <c r="Q88" s="12">
        <v>1</v>
      </c>
      <c r="R88" s="12">
        <v>1</v>
      </c>
      <c r="S88" s="12">
        <v>57</v>
      </c>
      <c r="T88" s="12">
        <v>0</v>
      </c>
    </row>
    <row r="89" spans="1:20" ht="17.399999999999999" x14ac:dyDescent="0.3">
      <c r="A89" s="11">
        <v>45295</v>
      </c>
      <c r="B89" s="12">
        <v>250415</v>
      </c>
      <c r="C89" s="12" t="s">
        <v>343</v>
      </c>
      <c r="D89" s="12" t="s">
        <v>344</v>
      </c>
      <c r="E89" s="12" t="s">
        <v>345</v>
      </c>
      <c r="F89" s="12"/>
      <c r="G89" s="12"/>
      <c r="H89" s="12">
        <v>0</v>
      </c>
      <c r="I89" s="12">
        <v>24</v>
      </c>
      <c r="J89" s="12">
        <v>0</v>
      </c>
      <c r="K89" s="12">
        <v>0</v>
      </c>
      <c r="L89" s="12">
        <v>0</v>
      </c>
      <c r="M89" s="12">
        <v>0</v>
      </c>
      <c r="N89" s="12">
        <v>0</v>
      </c>
      <c r="O89" s="12">
        <v>0</v>
      </c>
      <c r="P89" s="12">
        <v>0</v>
      </c>
      <c r="Q89" s="12">
        <v>0</v>
      </c>
      <c r="R89" s="12">
        <v>0</v>
      </c>
      <c r="S89" s="12">
        <v>0</v>
      </c>
      <c r="T89" s="12">
        <v>0</v>
      </c>
    </row>
    <row r="90" spans="1:20" ht="17.399999999999999" x14ac:dyDescent="0.3">
      <c r="A90" s="11">
        <v>45296</v>
      </c>
      <c r="B90" s="12">
        <v>250415</v>
      </c>
      <c r="C90" s="12" t="s">
        <v>343</v>
      </c>
      <c r="D90" s="12" t="s">
        <v>344</v>
      </c>
      <c r="E90" s="12" t="s">
        <v>345</v>
      </c>
      <c r="F90" s="12"/>
      <c r="G90" s="12"/>
      <c r="H90" s="12">
        <v>4.88</v>
      </c>
      <c r="I90" s="12">
        <v>19.12</v>
      </c>
      <c r="J90" s="12">
        <v>4.4800000000000004</v>
      </c>
      <c r="K90" s="12">
        <v>0.4</v>
      </c>
      <c r="L90" s="12">
        <v>15.72</v>
      </c>
      <c r="M90" s="12">
        <v>5</v>
      </c>
      <c r="N90" s="12">
        <v>0</v>
      </c>
      <c r="O90" s="12">
        <v>44</v>
      </c>
      <c r="P90" s="12">
        <v>5</v>
      </c>
      <c r="Q90" s="12">
        <v>1</v>
      </c>
      <c r="R90" s="12">
        <v>3</v>
      </c>
      <c r="S90" s="12">
        <v>48</v>
      </c>
      <c r="T90" s="12">
        <v>0</v>
      </c>
    </row>
    <row r="91" spans="1:20" ht="17.399999999999999" x14ac:dyDescent="0.3">
      <c r="A91" s="11">
        <v>45297</v>
      </c>
      <c r="B91" s="12">
        <v>250415</v>
      </c>
      <c r="C91" s="12" t="s">
        <v>343</v>
      </c>
      <c r="D91" s="12" t="s">
        <v>344</v>
      </c>
      <c r="E91" s="12" t="s">
        <v>345</v>
      </c>
      <c r="F91" s="12"/>
      <c r="G91" s="12"/>
      <c r="H91" s="12">
        <v>2.9</v>
      </c>
      <c r="I91" s="12">
        <v>21.1</v>
      </c>
      <c r="J91" s="12">
        <v>2.8</v>
      </c>
      <c r="K91" s="12">
        <v>0.1</v>
      </c>
      <c r="L91" s="12">
        <v>7.82</v>
      </c>
      <c r="M91" s="12">
        <v>5</v>
      </c>
      <c r="N91" s="12">
        <v>0</v>
      </c>
      <c r="O91" s="12">
        <v>11</v>
      </c>
      <c r="P91" s="12">
        <v>2</v>
      </c>
      <c r="Q91" s="12">
        <v>0</v>
      </c>
      <c r="R91" s="12">
        <v>2</v>
      </c>
      <c r="S91" s="12">
        <v>13</v>
      </c>
      <c r="T91" s="12">
        <v>0</v>
      </c>
    </row>
    <row r="92" spans="1:20" ht="17.399999999999999" x14ac:dyDescent="0.3">
      <c r="A92" s="11">
        <v>45298</v>
      </c>
      <c r="B92" s="12">
        <v>250415</v>
      </c>
      <c r="C92" s="12" t="s">
        <v>343</v>
      </c>
      <c r="D92" s="12" t="s">
        <v>344</v>
      </c>
      <c r="E92" s="12" t="s">
        <v>345</v>
      </c>
      <c r="F92" s="12"/>
      <c r="G92" s="12"/>
      <c r="H92" s="12">
        <v>0.67</v>
      </c>
      <c r="I92" s="12">
        <v>23.33</v>
      </c>
      <c r="J92" s="12">
        <v>0.62</v>
      </c>
      <c r="K92" s="12">
        <v>0.05</v>
      </c>
      <c r="L92" s="12">
        <v>1.79</v>
      </c>
      <c r="M92" s="12">
        <v>5</v>
      </c>
      <c r="N92" s="12">
        <v>0</v>
      </c>
      <c r="O92" s="12">
        <v>2</v>
      </c>
      <c r="P92" s="12">
        <v>0</v>
      </c>
      <c r="Q92" s="12">
        <v>0</v>
      </c>
      <c r="R92" s="12">
        <v>0</v>
      </c>
      <c r="S92" s="12">
        <v>2</v>
      </c>
      <c r="T92" s="12">
        <v>0</v>
      </c>
    </row>
    <row r="93" spans="1:20" ht="17.399999999999999" x14ac:dyDescent="0.3">
      <c r="A93" s="11">
        <v>45299</v>
      </c>
      <c r="B93" s="12">
        <v>250415</v>
      </c>
      <c r="C93" s="12" t="s">
        <v>343</v>
      </c>
      <c r="D93" s="12" t="s">
        <v>344</v>
      </c>
      <c r="E93" s="12" t="s">
        <v>345</v>
      </c>
      <c r="F93" s="12"/>
      <c r="G93" s="12"/>
      <c r="H93" s="12">
        <v>0.88</v>
      </c>
      <c r="I93" s="12">
        <v>23.12</v>
      </c>
      <c r="J93" s="12">
        <v>0.88</v>
      </c>
      <c r="K93" s="12">
        <v>0</v>
      </c>
      <c r="L93" s="12">
        <v>3.24</v>
      </c>
      <c r="M93" s="12">
        <v>6</v>
      </c>
      <c r="N93" s="12">
        <v>0</v>
      </c>
      <c r="O93" s="12">
        <v>9</v>
      </c>
      <c r="P93" s="12">
        <v>0</v>
      </c>
      <c r="Q93" s="12">
        <v>0</v>
      </c>
      <c r="R93" s="12">
        <v>0</v>
      </c>
      <c r="S93" s="12">
        <v>10</v>
      </c>
      <c r="T93" s="12">
        <v>0</v>
      </c>
    </row>
    <row r="94" spans="1:20" ht="17.399999999999999" x14ac:dyDescent="0.3">
      <c r="A94" s="11">
        <v>45300</v>
      </c>
      <c r="B94" s="12">
        <v>250415</v>
      </c>
      <c r="C94" s="12" t="s">
        <v>343</v>
      </c>
      <c r="D94" s="12" t="s">
        <v>344</v>
      </c>
      <c r="E94" s="12" t="s">
        <v>345</v>
      </c>
      <c r="F94" s="12"/>
      <c r="G94" s="12"/>
      <c r="H94" s="12">
        <v>0.53</v>
      </c>
      <c r="I94" s="12">
        <v>23.47</v>
      </c>
      <c r="J94" s="12">
        <v>0.53</v>
      </c>
      <c r="K94" s="12">
        <v>0</v>
      </c>
      <c r="L94" s="12">
        <v>1.24</v>
      </c>
      <c r="M94" s="12">
        <v>7</v>
      </c>
      <c r="N94" s="12">
        <v>0</v>
      </c>
      <c r="O94" s="12">
        <v>1</v>
      </c>
      <c r="P94" s="12">
        <v>0</v>
      </c>
      <c r="Q94" s="12">
        <v>0</v>
      </c>
      <c r="R94" s="12">
        <v>0</v>
      </c>
      <c r="S94" s="12">
        <v>2</v>
      </c>
      <c r="T94" s="12">
        <v>0</v>
      </c>
    </row>
    <row r="95" spans="1:20" ht="17.399999999999999" x14ac:dyDescent="0.3">
      <c r="A95" s="11">
        <v>45301</v>
      </c>
      <c r="B95" s="12">
        <v>250415</v>
      </c>
      <c r="C95" s="12" t="s">
        <v>343</v>
      </c>
      <c r="D95" s="12" t="s">
        <v>344</v>
      </c>
      <c r="E95" s="12" t="s">
        <v>345</v>
      </c>
      <c r="F95" s="12"/>
      <c r="G95" s="12"/>
      <c r="H95" s="12">
        <v>1.08</v>
      </c>
      <c r="I95" s="12">
        <v>22.92</v>
      </c>
      <c r="J95" s="12">
        <v>0.77</v>
      </c>
      <c r="K95" s="12">
        <v>0.32</v>
      </c>
      <c r="L95" s="12">
        <v>2.73</v>
      </c>
      <c r="M95" s="12">
        <v>5</v>
      </c>
      <c r="N95" s="12">
        <v>0</v>
      </c>
      <c r="O95" s="12">
        <v>7</v>
      </c>
      <c r="P95" s="12">
        <v>0</v>
      </c>
      <c r="Q95" s="12">
        <v>0</v>
      </c>
      <c r="R95" s="12">
        <v>3</v>
      </c>
      <c r="S95" s="12">
        <v>7</v>
      </c>
      <c r="T95" s="12">
        <v>1</v>
      </c>
    </row>
    <row r="96" spans="1:20" ht="17.399999999999999" x14ac:dyDescent="0.3">
      <c r="A96" s="11">
        <v>45302</v>
      </c>
      <c r="B96" s="12">
        <v>250415</v>
      </c>
      <c r="C96" s="12" t="s">
        <v>343</v>
      </c>
      <c r="D96" s="12" t="s">
        <v>344</v>
      </c>
      <c r="E96" s="12" t="s">
        <v>345</v>
      </c>
      <c r="F96" s="12"/>
      <c r="G96" s="12"/>
      <c r="H96" s="12">
        <v>0.03</v>
      </c>
      <c r="I96" s="12">
        <v>23.97</v>
      </c>
      <c r="J96" s="12">
        <v>0.02</v>
      </c>
      <c r="K96" s="12">
        <v>0.02</v>
      </c>
      <c r="L96" s="12">
        <v>0</v>
      </c>
      <c r="M96" s="12">
        <v>0</v>
      </c>
      <c r="N96" s="12">
        <v>0</v>
      </c>
      <c r="O96" s="12">
        <v>0</v>
      </c>
      <c r="P96" s="12">
        <v>0</v>
      </c>
      <c r="Q96" s="12">
        <v>0</v>
      </c>
      <c r="R96" s="12">
        <v>0</v>
      </c>
      <c r="S96" s="12">
        <v>0</v>
      </c>
      <c r="T96" s="12">
        <v>0</v>
      </c>
    </row>
    <row r="97" spans="1:20" ht="17.399999999999999" x14ac:dyDescent="0.3">
      <c r="A97" s="11">
        <v>45303</v>
      </c>
      <c r="B97" s="12">
        <v>250415</v>
      </c>
      <c r="C97" s="12" t="s">
        <v>343</v>
      </c>
      <c r="D97" s="12" t="s">
        <v>344</v>
      </c>
      <c r="E97" s="12" t="s">
        <v>345</v>
      </c>
      <c r="F97" s="12"/>
      <c r="G97" s="12"/>
      <c r="H97" s="12">
        <v>7.0000000000000007E-2</v>
      </c>
      <c r="I97" s="12">
        <v>23.93</v>
      </c>
      <c r="J97" s="12">
        <v>7.0000000000000007E-2</v>
      </c>
      <c r="K97" s="12">
        <v>0</v>
      </c>
      <c r="L97" s="12">
        <v>0.01</v>
      </c>
      <c r="M97" s="12">
        <v>0</v>
      </c>
      <c r="N97" s="12">
        <v>0</v>
      </c>
      <c r="O97" s="12">
        <v>0</v>
      </c>
      <c r="P97" s="12">
        <v>0</v>
      </c>
      <c r="Q97" s="12">
        <v>0</v>
      </c>
      <c r="R97" s="12">
        <v>0</v>
      </c>
      <c r="S97" s="12">
        <v>0</v>
      </c>
      <c r="T97" s="12">
        <v>0</v>
      </c>
    </row>
    <row r="98" spans="1:20" ht="17.399999999999999" x14ac:dyDescent="0.3">
      <c r="A98" s="11">
        <v>45304</v>
      </c>
      <c r="B98" s="12">
        <v>250415</v>
      </c>
      <c r="C98" s="12" t="s">
        <v>343</v>
      </c>
      <c r="D98" s="12" t="s">
        <v>344</v>
      </c>
      <c r="E98" s="12" t="s">
        <v>345</v>
      </c>
      <c r="F98" s="12"/>
      <c r="G98" s="12"/>
      <c r="H98" s="12">
        <v>0.65</v>
      </c>
      <c r="I98" s="12">
        <v>23.35</v>
      </c>
      <c r="J98" s="12">
        <v>0.12</v>
      </c>
      <c r="K98" s="12">
        <v>0.53</v>
      </c>
      <c r="L98" s="12">
        <v>0.02</v>
      </c>
      <c r="M98" s="12">
        <v>0</v>
      </c>
      <c r="N98" s="12">
        <v>0</v>
      </c>
      <c r="O98" s="12">
        <v>0</v>
      </c>
      <c r="P98" s="12">
        <v>0</v>
      </c>
      <c r="Q98" s="12">
        <v>0</v>
      </c>
      <c r="R98" s="12">
        <v>6</v>
      </c>
      <c r="S98" s="12">
        <v>0</v>
      </c>
      <c r="T98" s="12">
        <v>1</v>
      </c>
    </row>
    <row r="99" spans="1:20" ht="17.399999999999999" x14ac:dyDescent="0.3">
      <c r="A99" s="11">
        <v>45305</v>
      </c>
      <c r="B99" s="12">
        <v>250415</v>
      </c>
      <c r="C99" s="12" t="s">
        <v>343</v>
      </c>
      <c r="D99" s="12" t="s">
        <v>344</v>
      </c>
      <c r="E99" s="12" t="s">
        <v>345</v>
      </c>
      <c r="F99" s="12"/>
      <c r="G99" s="12"/>
      <c r="H99" s="12">
        <v>0.13</v>
      </c>
      <c r="I99" s="12">
        <v>23.87</v>
      </c>
      <c r="J99" s="12">
        <v>0.12</v>
      </c>
      <c r="K99" s="12">
        <v>0.02</v>
      </c>
      <c r="L99" s="12">
        <v>0.18</v>
      </c>
      <c r="M99" s="12">
        <v>0</v>
      </c>
      <c r="N99" s="12">
        <v>0</v>
      </c>
      <c r="O99" s="12">
        <v>0</v>
      </c>
      <c r="P99" s="12">
        <v>0</v>
      </c>
      <c r="Q99" s="12">
        <v>0</v>
      </c>
      <c r="R99" s="12">
        <v>0</v>
      </c>
      <c r="S99" s="12">
        <v>0</v>
      </c>
      <c r="T99" s="12">
        <v>0</v>
      </c>
    </row>
    <row r="100" spans="1:20" ht="17.399999999999999" x14ac:dyDescent="0.3">
      <c r="A100" s="11">
        <v>45306</v>
      </c>
      <c r="B100" s="12">
        <v>250415</v>
      </c>
      <c r="C100" s="12" t="s">
        <v>343</v>
      </c>
      <c r="D100" s="12" t="s">
        <v>344</v>
      </c>
      <c r="E100" s="12" t="s">
        <v>345</v>
      </c>
      <c r="F100" s="12"/>
      <c r="G100" s="12"/>
      <c r="H100" s="12">
        <v>0.2</v>
      </c>
      <c r="I100" s="12">
        <v>23.8</v>
      </c>
      <c r="J100" s="12">
        <v>0.2</v>
      </c>
      <c r="K100" s="12">
        <v>0</v>
      </c>
      <c r="L100" s="12">
        <v>0.23</v>
      </c>
      <c r="M100" s="12">
        <v>0</v>
      </c>
      <c r="N100" s="12">
        <v>0</v>
      </c>
      <c r="O100" s="12">
        <v>0</v>
      </c>
      <c r="P100" s="12">
        <v>0</v>
      </c>
      <c r="Q100" s="12">
        <v>0</v>
      </c>
      <c r="R100" s="12">
        <v>0</v>
      </c>
      <c r="S100" s="12">
        <v>0</v>
      </c>
      <c r="T100" s="12">
        <v>0</v>
      </c>
    </row>
    <row r="101" spans="1:20" ht="17.399999999999999" x14ac:dyDescent="0.3">
      <c r="A101" s="11">
        <v>45307</v>
      </c>
      <c r="B101" s="12">
        <v>250415</v>
      </c>
      <c r="C101" s="12" t="s">
        <v>343</v>
      </c>
      <c r="D101" s="12" t="s">
        <v>344</v>
      </c>
      <c r="E101" s="12" t="s">
        <v>345</v>
      </c>
      <c r="F101" s="12"/>
      <c r="G101" s="12"/>
      <c r="H101" s="12">
        <v>0.38</v>
      </c>
      <c r="I101" s="12">
        <v>23.62</v>
      </c>
      <c r="J101" s="12">
        <v>0.25</v>
      </c>
      <c r="K101" s="12">
        <v>0.13</v>
      </c>
      <c r="L101" s="12">
        <v>0.12</v>
      </c>
      <c r="M101" s="12">
        <v>0</v>
      </c>
      <c r="N101" s="12">
        <v>0</v>
      </c>
      <c r="O101" s="12">
        <v>0</v>
      </c>
      <c r="P101" s="12">
        <v>0</v>
      </c>
      <c r="Q101" s="12">
        <v>0</v>
      </c>
      <c r="R101" s="12">
        <v>1</v>
      </c>
      <c r="S101" s="12">
        <v>0</v>
      </c>
      <c r="T101" s="12">
        <v>0</v>
      </c>
    </row>
    <row r="102" spans="1:20" ht="17.399999999999999" x14ac:dyDescent="0.3">
      <c r="A102" s="11">
        <v>45308</v>
      </c>
      <c r="B102" s="12">
        <v>250415</v>
      </c>
      <c r="C102" s="12" t="s">
        <v>343</v>
      </c>
      <c r="D102" s="12" t="s">
        <v>344</v>
      </c>
      <c r="E102" s="12" t="s">
        <v>345</v>
      </c>
      <c r="F102" s="12"/>
      <c r="G102" s="12"/>
      <c r="H102" s="12">
        <v>7.0000000000000007E-2</v>
      </c>
      <c r="I102" s="12">
        <v>23.93</v>
      </c>
      <c r="J102" s="12">
        <v>7.0000000000000007E-2</v>
      </c>
      <c r="K102" s="12">
        <v>0</v>
      </c>
      <c r="L102" s="12">
        <v>0.01</v>
      </c>
      <c r="M102" s="12">
        <v>0</v>
      </c>
      <c r="N102" s="12">
        <v>0</v>
      </c>
      <c r="O102" s="12">
        <v>0</v>
      </c>
      <c r="P102" s="12">
        <v>0</v>
      </c>
      <c r="Q102" s="12">
        <v>0</v>
      </c>
      <c r="R102" s="12">
        <v>0</v>
      </c>
      <c r="S102" s="12">
        <v>0</v>
      </c>
      <c r="T102" s="12">
        <v>0</v>
      </c>
    </row>
    <row r="103" spans="1:20" ht="17.399999999999999" x14ac:dyDescent="0.3">
      <c r="A103" s="11">
        <v>45309</v>
      </c>
      <c r="B103" s="12">
        <v>250415</v>
      </c>
      <c r="C103" s="12" t="s">
        <v>343</v>
      </c>
      <c r="D103" s="12" t="s">
        <v>344</v>
      </c>
      <c r="E103" s="12" t="s">
        <v>345</v>
      </c>
      <c r="F103" s="12"/>
      <c r="G103" s="12"/>
      <c r="H103" s="12">
        <v>0.22</v>
      </c>
      <c r="I103" s="12">
        <v>23.78</v>
      </c>
      <c r="J103" s="12">
        <v>0.22</v>
      </c>
      <c r="K103" s="12">
        <v>0</v>
      </c>
      <c r="L103" s="12">
        <v>0.23</v>
      </c>
      <c r="M103" s="12">
        <v>0</v>
      </c>
      <c r="N103" s="12">
        <v>0</v>
      </c>
      <c r="O103" s="12">
        <v>0</v>
      </c>
      <c r="P103" s="12">
        <v>0</v>
      </c>
      <c r="Q103" s="12">
        <v>0</v>
      </c>
      <c r="R103" s="12">
        <v>0</v>
      </c>
      <c r="S103" s="12">
        <v>0</v>
      </c>
      <c r="T103" s="12">
        <v>0</v>
      </c>
    </row>
    <row r="104" spans="1:20" ht="17.399999999999999" x14ac:dyDescent="0.3">
      <c r="A104" s="11">
        <v>45310</v>
      </c>
      <c r="B104" s="12">
        <v>250415</v>
      </c>
      <c r="C104" s="12" t="s">
        <v>343</v>
      </c>
      <c r="D104" s="12" t="s">
        <v>344</v>
      </c>
      <c r="E104" s="12" t="s">
        <v>345</v>
      </c>
      <c r="F104" s="12"/>
      <c r="G104" s="12"/>
      <c r="H104" s="12">
        <v>0.47</v>
      </c>
      <c r="I104" s="12">
        <v>23.53</v>
      </c>
      <c r="J104" s="12">
        <v>0.3</v>
      </c>
      <c r="K104" s="12">
        <v>0.17</v>
      </c>
      <c r="L104" s="12">
        <v>0.6</v>
      </c>
      <c r="M104" s="12">
        <v>4</v>
      </c>
      <c r="N104" s="12">
        <v>0</v>
      </c>
      <c r="O104" s="12">
        <v>1</v>
      </c>
      <c r="P104" s="12">
        <v>0</v>
      </c>
      <c r="Q104" s="12">
        <v>0</v>
      </c>
      <c r="R104" s="12">
        <v>1</v>
      </c>
      <c r="S104" s="12">
        <v>1</v>
      </c>
      <c r="T104" s="12">
        <v>0</v>
      </c>
    </row>
    <row r="105" spans="1:20" ht="17.399999999999999" x14ac:dyDescent="0.3">
      <c r="A105" s="11">
        <v>45311</v>
      </c>
      <c r="B105" s="12">
        <v>250415</v>
      </c>
      <c r="C105" s="12" t="s">
        <v>343</v>
      </c>
      <c r="D105" s="12" t="s">
        <v>344</v>
      </c>
      <c r="E105" s="12" t="s">
        <v>345</v>
      </c>
      <c r="F105" s="12"/>
      <c r="G105" s="12"/>
      <c r="H105" s="12">
        <v>0</v>
      </c>
      <c r="I105" s="12">
        <v>24</v>
      </c>
      <c r="J105" s="12">
        <v>0</v>
      </c>
      <c r="K105" s="12">
        <v>0</v>
      </c>
      <c r="L105" s="12">
        <v>0</v>
      </c>
      <c r="M105" s="12">
        <v>0</v>
      </c>
      <c r="N105" s="12">
        <v>0</v>
      </c>
      <c r="O105" s="12">
        <v>0</v>
      </c>
      <c r="P105" s="12">
        <v>0</v>
      </c>
      <c r="Q105" s="12">
        <v>0</v>
      </c>
      <c r="R105" s="12">
        <v>0</v>
      </c>
      <c r="S105" s="12">
        <v>0</v>
      </c>
      <c r="T105" s="12">
        <v>0</v>
      </c>
    </row>
    <row r="106" spans="1:20" ht="17.399999999999999" x14ac:dyDescent="0.3">
      <c r="A106" s="11">
        <v>45312</v>
      </c>
      <c r="B106" s="12">
        <v>250415</v>
      </c>
      <c r="C106" s="12" t="s">
        <v>343</v>
      </c>
      <c r="D106" s="12" t="s">
        <v>344</v>
      </c>
      <c r="E106" s="12" t="s">
        <v>345</v>
      </c>
      <c r="F106" s="12"/>
      <c r="G106" s="12"/>
      <c r="H106" s="12">
        <v>0</v>
      </c>
      <c r="I106" s="12">
        <v>24</v>
      </c>
      <c r="J106" s="12">
        <v>0</v>
      </c>
      <c r="K106" s="12">
        <v>0</v>
      </c>
      <c r="L106" s="12">
        <v>0</v>
      </c>
      <c r="M106" s="12">
        <v>0</v>
      </c>
      <c r="N106" s="12">
        <v>0</v>
      </c>
      <c r="O106" s="12">
        <v>0</v>
      </c>
      <c r="P106" s="12">
        <v>0</v>
      </c>
      <c r="Q106" s="12">
        <v>0</v>
      </c>
      <c r="R106" s="12">
        <v>0</v>
      </c>
      <c r="S106" s="12">
        <v>0</v>
      </c>
      <c r="T106" s="12">
        <v>0</v>
      </c>
    </row>
    <row r="107" spans="1:20" ht="17.399999999999999" x14ac:dyDescent="0.3">
      <c r="A107" s="11">
        <v>45313</v>
      </c>
      <c r="B107" s="12">
        <v>250415</v>
      </c>
      <c r="C107" s="12" t="s">
        <v>343</v>
      </c>
      <c r="D107" s="12" t="s">
        <v>344</v>
      </c>
      <c r="E107" s="12" t="s">
        <v>345</v>
      </c>
      <c r="F107" s="12"/>
      <c r="G107" s="12"/>
      <c r="H107" s="12">
        <v>0.05</v>
      </c>
      <c r="I107" s="12">
        <v>23.95</v>
      </c>
      <c r="J107" s="12">
        <v>0.03</v>
      </c>
      <c r="K107" s="12">
        <v>0.02</v>
      </c>
      <c r="L107" s="12">
        <v>0.04</v>
      </c>
      <c r="M107" s="12">
        <v>0</v>
      </c>
      <c r="N107" s="12">
        <v>0</v>
      </c>
      <c r="O107" s="12">
        <v>0</v>
      </c>
      <c r="P107" s="12">
        <v>0</v>
      </c>
      <c r="Q107" s="12">
        <v>0</v>
      </c>
      <c r="R107" s="12">
        <v>0</v>
      </c>
      <c r="S107" s="12">
        <v>0</v>
      </c>
      <c r="T107" s="12">
        <v>0</v>
      </c>
    </row>
    <row r="108" spans="1:20" ht="17.399999999999999" x14ac:dyDescent="0.3">
      <c r="A108" s="11">
        <v>45314</v>
      </c>
      <c r="B108" s="12">
        <v>250415</v>
      </c>
      <c r="C108" s="12" t="s">
        <v>343</v>
      </c>
      <c r="D108" s="12" t="s">
        <v>344</v>
      </c>
      <c r="E108" s="12" t="s">
        <v>345</v>
      </c>
      <c r="F108" s="12"/>
      <c r="G108" s="12"/>
      <c r="H108" s="12">
        <v>0</v>
      </c>
      <c r="I108" s="12">
        <v>24</v>
      </c>
      <c r="J108" s="12">
        <v>0</v>
      </c>
      <c r="K108" s="12">
        <v>0</v>
      </c>
      <c r="L108" s="12">
        <v>0</v>
      </c>
      <c r="M108" s="12">
        <v>0</v>
      </c>
      <c r="N108" s="12">
        <v>0</v>
      </c>
      <c r="O108" s="12">
        <v>0</v>
      </c>
      <c r="P108" s="12">
        <v>0</v>
      </c>
      <c r="Q108" s="12">
        <v>0</v>
      </c>
      <c r="R108" s="12">
        <v>0</v>
      </c>
      <c r="S108" s="12">
        <v>0</v>
      </c>
      <c r="T108" s="12">
        <v>0</v>
      </c>
    </row>
    <row r="109" spans="1:20" ht="17.399999999999999" x14ac:dyDescent="0.3">
      <c r="A109" s="11">
        <v>45315</v>
      </c>
      <c r="B109" s="12">
        <v>250415</v>
      </c>
      <c r="C109" s="12" t="s">
        <v>343</v>
      </c>
      <c r="D109" s="12" t="s">
        <v>344</v>
      </c>
      <c r="E109" s="12" t="s">
        <v>345</v>
      </c>
      <c r="F109" s="12"/>
      <c r="G109" s="12"/>
      <c r="H109" s="12">
        <v>0</v>
      </c>
      <c r="I109" s="12">
        <v>24</v>
      </c>
      <c r="J109" s="12">
        <v>0</v>
      </c>
      <c r="K109" s="12">
        <v>0</v>
      </c>
      <c r="L109" s="12">
        <v>0</v>
      </c>
      <c r="M109" s="12">
        <v>0</v>
      </c>
      <c r="N109" s="12">
        <v>0</v>
      </c>
      <c r="O109" s="12">
        <v>0</v>
      </c>
      <c r="P109" s="12">
        <v>0</v>
      </c>
      <c r="Q109" s="12">
        <v>0</v>
      </c>
      <c r="R109" s="12">
        <v>0</v>
      </c>
      <c r="S109" s="12">
        <v>0</v>
      </c>
      <c r="T109" s="12">
        <v>0</v>
      </c>
    </row>
    <row r="110" spans="1:20" ht="17.399999999999999" x14ac:dyDescent="0.3">
      <c r="A110" s="11">
        <v>45321</v>
      </c>
      <c r="B110" s="12">
        <v>250415</v>
      </c>
      <c r="C110" s="12" t="s">
        <v>343</v>
      </c>
      <c r="D110" s="12" t="s">
        <v>344</v>
      </c>
      <c r="E110" s="12" t="s">
        <v>345</v>
      </c>
      <c r="F110" s="12"/>
      <c r="G110" s="12"/>
      <c r="H110" s="12">
        <v>0.05</v>
      </c>
      <c r="I110" s="12">
        <v>23.95</v>
      </c>
      <c r="J110" s="12">
        <v>0.05</v>
      </c>
      <c r="K110" s="12">
        <v>0</v>
      </c>
      <c r="L110" s="12">
        <v>0.09</v>
      </c>
      <c r="M110" s="12">
        <v>5</v>
      </c>
      <c r="N110" s="12">
        <v>0</v>
      </c>
      <c r="O110" s="12">
        <v>0</v>
      </c>
      <c r="P110" s="12">
        <v>0</v>
      </c>
      <c r="Q110" s="12">
        <v>0</v>
      </c>
      <c r="R110" s="12">
        <v>0</v>
      </c>
      <c r="S110" s="12">
        <v>0</v>
      </c>
      <c r="T110" s="12">
        <v>0</v>
      </c>
    </row>
    <row r="111" spans="1:20" ht="17.399999999999999" x14ac:dyDescent="0.3">
      <c r="A111" s="11">
        <v>45322</v>
      </c>
      <c r="B111" s="12">
        <v>250415</v>
      </c>
      <c r="C111" s="12" t="s">
        <v>343</v>
      </c>
      <c r="D111" s="12" t="s">
        <v>344</v>
      </c>
      <c r="E111" s="12" t="s">
        <v>345</v>
      </c>
      <c r="F111" s="12"/>
      <c r="G111" s="12"/>
      <c r="H111" s="12">
        <v>10.67</v>
      </c>
      <c r="I111" s="12">
        <v>13.33</v>
      </c>
      <c r="J111" s="12">
        <v>10.15</v>
      </c>
      <c r="K111" s="12">
        <v>0.52</v>
      </c>
      <c r="L111" s="12">
        <v>34.86</v>
      </c>
      <c r="M111" s="12">
        <v>5</v>
      </c>
      <c r="N111" s="12">
        <v>0</v>
      </c>
      <c r="O111" s="12">
        <v>90</v>
      </c>
      <c r="P111" s="12">
        <v>2</v>
      </c>
      <c r="Q111" s="12">
        <v>1</v>
      </c>
      <c r="R111" s="12">
        <v>1</v>
      </c>
      <c r="S111" s="12">
        <v>108</v>
      </c>
      <c r="T111" s="12">
        <v>0</v>
      </c>
    </row>
    <row r="112" spans="1:20" ht="17.399999999999999" x14ac:dyDescent="0.3">
      <c r="A112" s="11">
        <v>45323</v>
      </c>
      <c r="B112" s="12">
        <v>250415</v>
      </c>
      <c r="C112" s="12" t="s">
        <v>343</v>
      </c>
      <c r="D112" s="12" t="s">
        <v>344</v>
      </c>
      <c r="E112" s="12" t="s">
        <v>345</v>
      </c>
      <c r="F112" s="12"/>
      <c r="G112" s="12"/>
      <c r="H112" s="12">
        <v>19.12</v>
      </c>
      <c r="I112" s="12">
        <v>4.88</v>
      </c>
      <c r="J112" s="12">
        <v>18.28</v>
      </c>
      <c r="K112" s="12">
        <v>0.83</v>
      </c>
      <c r="L112" s="12">
        <v>57.96</v>
      </c>
      <c r="M112" s="12">
        <v>4</v>
      </c>
      <c r="N112" s="12">
        <v>0</v>
      </c>
      <c r="O112" s="12">
        <v>83</v>
      </c>
      <c r="P112" s="12">
        <v>7</v>
      </c>
      <c r="Q112" s="12">
        <v>0</v>
      </c>
      <c r="R112" s="12">
        <v>1</v>
      </c>
      <c r="S112" s="12">
        <v>96</v>
      </c>
      <c r="T112" s="12">
        <v>0</v>
      </c>
    </row>
    <row r="113" spans="1:20" ht="17.399999999999999" x14ac:dyDescent="0.3">
      <c r="A113" s="11">
        <v>45324</v>
      </c>
      <c r="B113" s="12">
        <v>250415</v>
      </c>
      <c r="C113" s="12" t="s">
        <v>343</v>
      </c>
      <c r="D113" s="12" t="s">
        <v>344</v>
      </c>
      <c r="E113" s="12" t="s">
        <v>345</v>
      </c>
      <c r="F113" s="12"/>
      <c r="G113" s="12"/>
      <c r="H113" s="12">
        <v>21.97</v>
      </c>
      <c r="I113" s="12">
        <v>2.0299999999999998</v>
      </c>
      <c r="J113" s="12">
        <v>20.7</v>
      </c>
      <c r="K113" s="12">
        <v>1.27</v>
      </c>
      <c r="L113" s="12">
        <v>78.62</v>
      </c>
      <c r="M113" s="12">
        <v>5</v>
      </c>
      <c r="N113" s="12">
        <v>0</v>
      </c>
      <c r="O113" s="12">
        <v>245</v>
      </c>
      <c r="P113" s="12">
        <v>9</v>
      </c>
      <c r="Q113" s="12">
        <v>0</v>
      </c>
      <c r="R113" s="12">
        <v>4</v>
      </c>
      <c r="S113" s="12">
        <v>278</v>
      </c>
      <c r="T113" s="12">
        <v>0</v>
      </c>
    </row>
    <row r="114" spans="1:20" ht="17.399999999999999" x14ac:dyDescent="0.3">
      <c r="A114" s="11">
        <v>45325</v>
      </c>
      <c r="B114" s="12">
        <v>250415</v>
      </c>
      <c r="C114" s="12" t="s">
        <v>343</v>
      </c>
      <c r="D114" s="12" t="s">
        <v>344</v>
      </c>
      <c r="E114" s="12" t="s">
        <v>345</v>
      </c>
      <c r="F114" s="12"/>
      <c r="G114" s="12"/>
      <c r="H114" s="12">
        <v>21.55</v>
      </c>
      <c r="I114" s="12">
        <v>2.4500000000000002</v>
      </c>
      <c r="J114" s="12">
        <v>20.58</v>
      </c>
      <c r="K114" s="12">
        <v>0.97</v>
      </c>
      <c r="L114" s="12">
        <v>69.47</v>
      </c>
      <c r="M114" s="12">
        <v>5</v>
      </c>
      <c r="N114" s="12">
        <v>0</v>
      </c>
      <c r="O114" s="12">
        <v>188</v>
      </c>
      <c r="P114" s="12">
        <v>8</v>
      </c>
      <c r="Q114" s="12">
        <v>0</v>
      </c>
      <c r="R114" s="12">
        <v>2</v>
      </c>
      <c r="S114" s="12">
        <v>209</v>
      </c>
      <c r="T114" s="12">
        <v>0</v>
      </c>
    </row>
    <row r="115" spans="1:20" ht="17.399999999999999" x14ac:dyDescent="0.3">
      <c r="A115" s="11">
        <v>45326</v>
      </c>
      <c r="B115" s="12">
        <v>250415</v>
      </c>
      <c r="C115" s="12" t="s">
        <v>343</v>
      </c>
      <c r="D115" s="12" t="s">
        <v>344</v>
      </c>
      <c r="E115" s="12" t="s">
        <v>345</v>
      </c>
      <c r="F115" s="12"/>
      <c r="G115" s="12"/>
      <c r="H115" s="12">
        <v>5.53</v>
      </c>
      <c r="I115" s="12">
        <v>18.47</v>
      </c>
      <c r="J115" s="12">
        <v>5.43</v>
      </c>
      <c r="K115" s="12">
        <v>0.1</v>
      </c>
      <c r="L115" s="12">
        <v>21.15</v>
      </c>
      <c r="M115" s="12">
        <v>5</v>
      </c>
      <c r="N115" s="12">
        <v>0</v>
      </c>
      <c r="O115" s="12">
        <v>63</v>
      </c>
      <c r="P115" s="12">
        <v>0</v>
      </c>
      <c r="Q115" s="12">
        <v>0</v>
      </c>
      <c r="R115" s="12">
        <v>0</v>
      </c>
      <c r="S115" s="12">
        <v>75</v>
      </c>
      <c r="T115" s="12">
        <v>0</v>
      </c>
    </row>
    <row r="116" spans="1:20" ht="17.399999999999999" x14ac:dyDescent="0.3">
      <c r="A116" s="11">
        <v>45327</v>
      </c>
      <c r="B116" s="12">
        <v>250415</v>
      </c>
      <c r="C116" s="12" t="s">
        <v>343</v>
      </c>
      <c r="D116" s="12" t="s">
        <v>344</v>
      </c>
      <c r="E116" s="12" t="s">
        <v>345</v>
      </c>
      <c r="F116" s="12"/>
      <c r="G116" s="12"/>
      <c r="H116" s="12">
        <v>22.5</v>
      </c>
      <c r="I116" s="12">
        <v>1.5</v>
      </c>
      <c r="J116" s="12">
        <v>22.03</v>
      </c>
      <c r="K116" s="12">
        <v>0.47</v>
      </c>
      <c r="L116" s="12">
        <v>73.14</v>
      </c>
      <c r="M116" s="12">
        <v>4</v>
      </c>
      <c r="N116" s="12">
        <v>0</v>
      </c>
      <c r="O116" s="12">
        <v>121</v>
      </c>
      <c r="P116" s="12">
        <v>7</v>
      </c>
      <c r="Q116" s="12">
        <v>0</v>
      </c>
      <c r="R116" s="12">
        <v>0</v>
      </c>
      <c r="S116" s="12">
        <v>138</v>
      </c>
      <c r="T116" s="12">
        <v>0</v>
      </c>
    </row>
    <row r="117" spans="1:20" ht="17.399999999999999" x14ac:dyDescent="0.3">
      <c r="A117" s="11">
        <v>45328</v>
      </c>
      <c r="B117" s="12">
        <v>250415</v>
      </c>
      <c r="C117" s="12" t="s">
        <v>343</v>
      </c>
      <c r="D117" s="12" t="s">
        <v>344</v>
      </c>
      <c r="E117" s="12" t="s">
        <v>345</v>
      </c>
      <c r="F117" s="12"/>
      <c r="G117" s="12"/>
      <c r="H117" s="12">
        <v>19.850000000000001</v>
      </c>
      <c r="I117" s="12">
        <v>4.1500000000000004</v>
      </c>
      <c r="J117" s="12">
        <v>19.82</v>
      </c>
      <c r="K117" s="12">
        <v>0.03</v>
      </c>
      <c r="L117" s="12">
        <v>73.05</v>
      </c>
      <c r="M117" s="12">
        <v>4</v>
      </c>
      <c r="N117" s="12">
        <v>0</v>
      </c>
      <c r="O117" s="12">
        <v>169</v>
      </c>
      <c r="P117" s="12">
        <v>10</v>
      </c>
      <c r="Q117" s="12">
        <v>0</v>
      </c>
      <c r="R117" s="12">
        <v>0</v>
      </c>
      <c r="S117" s="12">
        <v>194</v>
      </c>
      <c r="T117" s="12">
        <v>0</v>
      </c>
    </row>
    <row r="118" spans="1:20" ht="17.399999999999999" x14ac:dyDescent="0.3">
      <c r="A118" s="11">
        <v>45329</v>
      </c>
      <c r="B118" s="12">
        <v>250415</v>
      </c>
      <c r="C118" s="12" t="s">
        <v>343</v>
      </c>
      <c r="D118" s="12" t="s">
        <v>344</v>
      </c>
      <c r="E118" s="12" t="s">
        <v>345</v>
      </c>
      <c r="F118" s="12"/>
      <c r="G118" s="12"/>
      <c r="H118" s="12">
        <v>13.68</v>
      </c>
      <c r="I118" s="12">
        <v>10.32</v>
      </c>
      <c r="J118" s="12">
        <v>13.62</v>
      </c>
      <c r="K118" s="12">
        <v>7.0000000000000007E-2</v>
      </c>
      <c r="L118" s="12">
        <v>48.76</v>
      </c>
      <c r="M118" s="12">
        <v>4</v>
      </c>
      <c r="N118" s="12">
        <v>0</v>
      </c>
      <c r="O118" s="12">
        <v>156</v>
      </c>
      <c r="P118" s="12">
        <v>3</v>
      </c>
      <c r="Q118" s="12">
        <v>2</v>
      </c>
      <c r="R118" s="12">
        <v>0</v>
      </c>
      <c r="S118" s="12">
        <v>169</v>
      </c>
      <c r="T118" s="12">
        <v>0</v>
      </c>
    </row>
    <row r="119" spans="1:20" ht="17.399999999999999" x14ac:dyDescent="0.3">
      <c r="A119" s="11">
        <v>45330</v>
      </c>
      <c r="B119" s="12">
        <v>250415</v>
      </c>
      <c r="C119" s="12" t="s">
        <v>343</v>
      </c>
      <c r="D119" s="12" t="s">
        <v>344</v>
      </c>
      <c r="E119" s="12" t="s">
        <v>345</v>
      </c>
      <c r="F119" s="12"/>
      <c r="G119" s="12"/>
      <c r="H119" s="12">
        <v>22.92</v>
      </c>
      <c r="I119" s="12">
        <v>1.08</v>
      </c>
      <c r="J119" s="12">
        <v>22.38</v>
      </c>
      <c r="K119" s="12">
        <v>0.53</v>
      </c>
      <c r="L119" s="12">
        <v>77.25</v>
      </c>
      <c r="M119" s="12">
        <v>4</v>
      </c>
      <c r="N119" s="12">
        <v>0</v>
      </c>
      <c r="O119" s="12">
        <v>154</v>
      </c>
      <c r="P119" s="12">
        <v>8</v>
      </c>
      <c r="Q119" s="12">
        <v>2</v>
      </c>
      <c r="R119" s="12">
        <v>3</v>
      </c>
      <c r="S119" s="12">
        <v>175</v>
      </c>
      <c r="T119" s="12">
        <v>1</v>
      </c>
    </row>
    <row r="120" spans="1:20" ht="17.399999999999999" x14ac:dyDescent="0.3">
      <c r="A120" s="11">
        <v>45331</v>
      </c>
      <c r="B120" s="12">
        <v>250415</v>
      </c>
      <c r="C120" s="12" t="s">
        <v>343</v>
      </c>
      <c r="D120" s="12" t="s">
        <v>344</v>
      </c>
      <c r="E120" s="12" t="s">
        <v>345</v>
      </c>
      <c r="F120" s="12"/>
      <c r="G120" s="12"/>
      <c r="H120" s="12">
        <v>18.93</v>
      </c>
      <c r="I120" s="12">
        <v>5.07</v>
      </c>
      <c r="J120" s="12">
        <v>17.579999999999998</v>
      </c>
      <c r="K120" s="12">
        <v>1.35</v>
      </c>
      <c r="L120" s="12">
        <v>63.03</v>
      </c>
      <c r="M120" s="12">
        <v>5</v>
      </c>
      <c r="N120" s="12">
        <v>0</v>
      </c>
      <c r="O120" s="12">
        <v>179</v>
      </c>
      <c r="P120" s="12">
        <v>5</v>
      </c>
      <c r="Q120" s="12">
        <v>2</v>
      </c>
      <c r="R120" s="12">
        <v>4</v>
      </c>
      <c r="S120" s="12">
        <v>206</v>
      </c>
      <c r="T120" s="12">
        <v>1</v>
      </c>
    </row>
    <row r="121" spans="1:20" ht="17.399999999999999" x14ac:dyDescent="0.3">
      <c r="A121" s="11">
        <v>45332</v>
      </c>
      <c r="B121" s="12">
        <v>250415</v>
      </c>
      <c r="C121" s="12" t="s">
        <v>343</v>
      </c>
      <c r="D121" s="12" t="s">
        <v>344</v>
      </c>
      <c r="E121" s="12" t="s">
        <v>345</v>
      </c>
      <c r="F121" s="12"/>
      <c r="G121" s="12"/>
      <c r="H121" s="12">
        <v>22.42</v>
      </c>
      <c r="I121" s="12">
        <v>1.58</v>
      </c>
      <c r="J121" s="12">
        <v>21</v>
      </c>
      <c r="K121" s="12">
        <v>1.42</v>
      </c>
      <c r="L121" s="12">
        <v>73.790000000000006</v>
      </c>
      <c r="M121" s="12">
        <v>5</v>
      </c>
      <c r="N121" s="12">
        <v>0</v>
      </c>
      <c r="O121" s="12">
        <v>168</v>
      </c>
      <c r="P121" s="12">
        <v>7</v>
      </c>
      <c r="Q121" s="12">
        <v>5</v>
      </c>
      <c r="R121" s="12">
        <v>0</v>
      </c>
      <c r="S121" s="12">
        <v>196</v>
      </c>
      <c r="T121" s="12">
        <v>0</v>
      </c>
    </row>
    <row r="122" spans="1:20" ht="17.399999999999999" x14ac:dyDescent="0.3">
      <c r="A122" s="11">
        <v>45333</v>
      </c>
      <c r="B122" s="12">
        <v>250415</v>
      </c>
      <c r="C122" s="12" t="s">
        <v>343</v>
      </c>
      <c r="D122" s="12" t="s">
        <v>344</v>
      </c>
      <c r="E122" s="12" t="s">
        <v>345</v>
      </c>
      <c r="F122" s="12"/>
      <c r="G122" s="12"/>
      <c r="H122" s="12">
        <v>12.27</v>
      </c>
      <c r="I122" s="12">
        <v>11.73</v>
      </c>
      <c r="J122" s="12">
        <v>11.17</v>
      </c>
      <c r="K122" s="12">
        <v>1.1000000000000001</v>
      </c>
      <c r="L122" s="12">
        <v>35.69</v>
      </c>
      <c r="M122" s="12">
        <v>5</v>
      </c>
      <c r="N122" s="12">
        <v>0</v>
      </c>
      <c r="O122" s="12">
        <v>102</v>
      </c>
      <c r="P122" s="12">
        <v>11</v>
      </c>
      <c r="Q122" s="12">
        <v>0</v>
      </c>
      <c r="R122" s="12">
        <v>3</v>
      </c>
      <c r="S122" s="12">
        <v>118</v>
      </c>
      <c r="T122" s="12">
        <v>0</v>
      </c>
    </row>
    <row r="123" spans="1:20" ht="17.399999999999999" x14ac:dyDescent="0.3">
      <c r="A123" s="11">
        <v>45334</v>
      </c>
      <c r="B123" s="12">
        <v>250415</v>
      </c>
      <c r="C123" s="12" t="s">
        <v>343</v>
      </c>
      <c r="D123" s="12" t="s">
        <v>344</v>
      </c>
      <c r="E123" s="12" t="s">
        <v>345</v>
      </c>
      <c r="F123" s="12"/>
      <c r="G123" s="12"/>
      <c r="H123" s="12">
        <v>22.72</v>
      </c>
      <c r="I123" s="12">
        <v>1.28</v>
      </c>
      <c r="J123" s="12">
        <v>19.28</v>
      </c>
      <c r="K123" s="12">
        <v>3.43</v>
      </c>
      <c r="L123" s="12">
        <v>73.11</v>
      </c>
      <c r="M123" s="12">
        <v>5</v>
      </c>
      <c r="N123" s="12">
        <v>0</v>
      </c>
      <c r="O123" s="12">
        <v>222</v>
      </c>
      <c r="P123" s="12">
        <v>9</v>
      </c>
      <c r="Q123" s="12">
        <v>3</v>
      </c>
      <c r="R123" s="12">
        <v>3</v>
      </c>
      <c r="S123" s="12">
        <v>254</v>
      </c>
      <c r="T123" s="12">
        <v>0</v>
      </c>
    </row>
    <row r="124" spans="1:20" ht="17.399999999999999" x14ac:dyDescent="0.3">
      <c r="A124" s="11">
        <v>45335</v>
      </c>
      <c r="B124" s="12">
        <v>250415</v>
      </c>
      <c r="C124" s="12" t="s">
        <v>343</v>
      </c>
      <c r="D124" s="12" t="s">
        <v>344</v>
      </c>
      <c r="E124" s="12" t="s">
        <v>345</v>
      </c>
      <c r="F124" s="12"/>
      <c r="G124" s="12"/>
      <c r="H124" s="12">
        <v>22.45</v>
      </c>
      <c r="I124" s="12">
        <v>1.55</v>
      </c>
      <c r="J124" s="12">
        <v>21.27</v>
      </c>
      <c r="K124" s="12">
        <v>1.18</v>
      </c>
      <c r="L124" s="12">
        <v>85.82</v>
      </c>
      <c r="M124" s="12">
        <v>6</v>
      </c>
      <c r="N124" s="12">
        <v>0</v>
      </c>
      <c r="O124" s="12">
        <v>271</v>
      </c>
      <c r="P124" s="12">
        <v>16</v>
      </c>
      <c r="Q124" s="12">
        <v>7</v>
      </c>
      <c r="R124" s="12">
        <v>1</v>
      </c>
      <c r="S124" s="12">
        <v>311</v>
      </c>
      <c r="T124" s="12">
        <v>0</v>
      </c>
    </row>
    <row r="125" spans="1:20" ht="17.399999999999999" x14ac:dyDescent="0.3">
      <c r="A125" s="11">
        <v>45336</v>
      </c>
      <c r="B125" s="12">
        <v>250415</v>
      </c>
      <c r="C125" s="12" t="s">
        <v>343</v>
      </c>
      <c r="D125" s="12" t="s">
        <v>344</v>
      </c>
      <c r="E125" s="12" t="s">
        <v>345</v>
      </c>
      <c r="F125" s="12"/>
      <c r="G125" s="12"/>
      <c r="H125" s="12">
        <v>21.82</v>
      </c>
      <c r="I125" s="12">
        <v>2.1800000000000002</v>
      </c>
      <c r="J125" s="12">
        <v>17.02</v>
      </c>
      <c r="K125" s="12">
        <v>4.8</v>
      </c>
      <c r="L125" s="12">
        <v>64.290000000000006</v>
      </c>
      <c r="M125" s="12">
        <v>5</v>
      </c>
      <c r="N125" s="12">
        <v>0</v>
      </c>
      <c r="O125" s="12">
        <v>99</v>
      </c>
      <c r="P125" s="12">
        <v>13</v>
      </c>
      <c r="Q125" s="12">
        <v>0</v>
      </c>
      <c r="R125" s="12">
        <v>17</v>
      </c>
      <c r="S125" s="12">
        <v>109</v>
      </c>
      <c r="T125" s="12">
        <v>1</v>
      </c>
    </row>
    <row r="126" spans="1:20" ht="17.399999999999999" x14ac:dyDescent="0.3">
      <c r="A126" s="11">
        <v>45337</v>
      </c>
      <c r="B126" s="12">
        <v>250415</v>
      </c>
      <c r="C126" s="12" t="s">
        <v>343</v>
      </c>
      <c r="D126" s="12" t="s">
        <v>344</v>
      </c>
      <c r="E126" s="12" t="s">
        <v>345</v>
      </c>
      <c r="F126" s="12"/>
      <c r="G126" s="12"/>
      <c r="H126" s="12">
        <v>22.97</v>
      </c>
      <c r="I126" s="12">
        <v>1.03</v>
      </c>
      <c r="J126" s="12">
        <v>19.57</v>
      </c>
      <c r="K126" s="12">
        <v>3.4</v>
      </c>
      <c r="L126" s="12">
        <v>57.98</v>
      </c>
      <c r="M126" s="12">
        <v>5</v>
      </c>
      <c r="N126" s="12">
        <v>0</v>
      </c>
      <c r="O126" s="12">
        <v>106</v>
      </c>
      <c r="P126" s="12">
        <v>1</v>
      </c>
      <c r="Q126" s="12">
        <v>1</v>
      </c>
      <c r="R126" s="12">
        <v>2</v>
      </c>
      <c r="S126" s="12">
        <v>119</v>
      </c>
      <c r="T126" s="12">
        <v>0</v>
      </c>
    </row>
    <row r="127" spans="1:20" ht="17.399999999999999" x14ac:dyDescent="0.3">
      <c r="A127" s="11">
        <v>45338</v>
      </c>
      <c r="B127" s="12">
        <v>250415</v>
      </c>
      <c r="C127" s="12" t="s">
        <v>343</v>
      </c>
      <c r="D127" s="12" t="s">
        <v>344</v>
      </c>
      <c r="E127" s="12" t="s">
        <v>345</v>
      </c>
      <c r="F127" s="12"/>
      <c r="G127" s="12"/>
      <c r="H127" s="12">
        <v>22.8</v>
      </c>
      <c r="I127" s="12">
        <v>1.2</v>
      </c>
      <c r="J127" s="12">
        <v>19</v>
      </c>
      <c r="K127" s="12">
        <v>3.8</v>
      </c>
      <c r="L127" s="12">
        <v>65.48</v>
      </c>
      <c r="M127" s="12">
        <v>5</v>
      </c>
      <c r="N127" s="12">
        <v>0</v>
      </c>
      <c r="O127" s="12">
        <v>141</v>
      </c>
      <c r="P127" s="12">
        <v>7</v>
      </c>
      <c r="Q127" s="12">
        <v>0</v>
      </c>
      <c r="R127" s="12">
        <v>8</v>
      </c>
      <c r="S127" s="12">
        <v>145</v>
      </c>
      <c r="T127" s="12">
        <v>0</v>
      </c>
    </row>
    <row r="128" spans="1:20" ht="17.399999999999999" x14ac:dyDescent="0.3">
      <c r="A128" s="11">
        <v>45339</v>
      </c>
      <c r="B128" s="12">
        <v>250415</v>
      </c>
      <c r="C128" s="12" t="s">
        <v>343</v>
      </c>
      <c r="D128" s="12" t="s">
        <v>344</v>
      </c>
      <c r="E128" s="12" t="s">
        <v>345</v>
      </c>
      <c r="F128" s="12"/>
      <c r="G128" s="12"/>
      <c r="H128" s="12">
        <v>22.67</v>
      </c>
      <c r="I128" s="12">
        <v>1.33</v>
      </c>
      <c r="J128" s="12">
        <v>19.57</v>
      </c>
      <c r="K128" s="12">
        <v>3.1</v>
      </c>
      <c r="L128" s="12">
        <v>70.25</v>
      </c>
      <c r="M128" s="12">
        <v>6</v>
      </c>
      <c r="N128" s="12">
        <v>0</v>
      </c>
      <c r="O128" s="12">
        <v>199</v>
      </c>
      <c r="P128" s="12">
        <v>6</v>
      </c>
      <c r="Q128" s="12">
        <v>2</v>
      </c>
      <c r="R128" s="12">
        <v>8</v>
      </c>
      <c r="S128" s="12">
        <v>235</v>
      </c>
      <c r="T128" s="12">
        <v>1</v>
      </c>
    </row>
    <row r="129" spans="1:20" ht="17.399999999999999" x14ac:dyDescent="0.3">
      <c r="A129" s="11">
        <v>45340</v>
      </c>
      <c r="B129" s="12">
        <v>250415</v>
      </c>
      <c r="C129" s="12" t="s">
        <v>343</v>
      </c>
      <c r="D129" s="12" t="s">
        <v>344</v>
      </c>
      <c r="E129" s="12" t="s">
        <v>345</v>
      </c>
      <c r="F129" s="12"/>
      <c r="G129" s="12"/>
      <c r="H129" s="12">
        <v>15.72</v>
      </c>
      <c r="I129" s="12">
        <v>8.2799999999999994</v>
      </c>
      <c r="J129" s="12">
        <v>12.27</v>
      </c>
      <c r="K129" s="12">
        <v>3.45</v>
      </c>
      <c r="L129" s="12">
        <v>42.12</v>
      </c>
      <c r="M129" s="12">
        <v>6</v>
      </c>
      <c r="N129" s="12">
        <v>0</v>
      </c>
      <c r="O129" s="12">
        <v>108</v>
      </c>
      <c r="P129" s="12">
        <v>3</v>
      </c>
      <c r="Q129" s="12">
        <v>0</v>
      </c>
      <c r="R129" s="12">
        <v>17</v>
      </c>
      <c r="S129" s="12">
        <v>120</v>
      </c>
      <c r="T129" s="12">
        <v>2</v>
      </c>
    </row>
    <row r="130" spans="1:20" ht="17.399999999999999" x14ac:dyDescent="0.3">
      <c r="A130" s="11">
        <v>45341</v>
      </c>
      <c r="B130" s="12">
        <v>250415</v>
      </c>
      <c r="C130" s="12" t="s">
        <v>343</v>
      </c>
      <c r="D130" s="12" t="s">
        <v>344</v>
      </c>
      <c r="E130" s="12" t="s">
        <v>345</v>
      </c>
      <c r="F130" s="12"/>
      <c r="G130" s="12"/>
      <c r="H130" s="12">
        <v>22.65</v>
      </c>
      <c r="I130" s="12">
        <v>1.35</v>
      </c>
      <c r="J130" s="12">
        <v>18.149999999999999</v>
      </c>
      <c r="K130" s="12">
        <v>4.5</v>
      </c>
      <c r="L130" s="12">
        <v>64.31</v>
      </c>
      <c r="M130" s="12">
        <v>6</v>
      </c>
      <c r="N130" s="12">
        <v>0</v>
      </c>
      <c r="O130" s="12">
        <v>164</v>
      </c>
      <c r="P130" s="12">
        <v>3</v>
      </c>
      <c r="Q130" s="12">
        <v>0</v>
      </c>
      <c r="R130" s="12">
        <v>5</v>
      </c>
      <c r="S130" s="12">
        <v>181</v>
      </c>
      <c r="T130" s="12">
        <v>0</v>
      </c>
    </row>
    <row r="131" spans="1:20" ht="17.399999999999999" x14ac:dyDescent="0.3">
      <c r="A131" s="11">
        <v>45342</v>
      </c>
      <c r="B131" s="12">
        <v>250415</v>
      </c>
      <c r="C131" s="12" t="s">
        <v>343</v>
      </c>
      <c r="D131" s="12" t="s">
        <v>344</v>
      </c>
      <c r="E131" s="12" t="s">
        <v>345</v>
      </c>
      <c r="F131" s="12"/>
      <c r="G131" s="12"/>
      <c r="H131" s="12">
        <v>22.43</v>
      </c>
      <c r="I131" s="12">
        <v>1.57</v>
      </c>
      <c r="J131" s="12">
        <v>19.2</v>
      </c>
      <c r="K131" s="12">
        <v>3.23</v>
      </c>
      <c r="L131" s="12">
        <v>66.03</v>
      </c>
      <c r="M131" s="12">
        <v>5</v>
      </c>
      <c r="N131" s="12">
        <v>0</v>
      </c>
      <c r="O131" s="12">
        <v>203</v>
      </c>
      <c r="P131" s="12">
        <v>9</v>
      </c>
      <c r="Q131" s="12">
        <v>0</v>
      </c>
      <c r="R131" s="12">
        <v>3</v>
      </c>
      <c r="S131" s="12">
        <v>225</v>
      </c>
      <c r="T131" s="12">
        <v>0</v>
      </c>
    </row>
    <row r="132" spans="1:20" ht="17.399999999999999" x14ac:dyDescent="0.3">
      <c r="A132" s="11">
        <v>45343</v>
      </c>
      <c r="B132" s="12">
        <v>250415</v>
      </c>
      <c r="C132" s="12" t="s">
        <v>343</v>
      </c>
      <c r="D132" s="12" t="s">
        <v>344</v>
      </c>
      <c r="E132" s="12" t="s">
        <v>345</v>
      </c>
      <c r="F132" s="12"/>
      <c r="G132" s="12"/>
      <c r="H132" s="12">
        <v>21.57</v>
      </c>
      <c r="I132" s="12">
        <v>2.4300000000000002</v>
      </c>
      <c r="J132" s="12">
        <v>18.920000000000002</v>
      </c>
      <c r="K132" s="12">
        <v>2.65</v>
      </c>
      <c r="L132" s="12">
        <v>65.95</v>
      </c>
      <c r="M132" s="12">
        <v>6</v>
      </c>
      <c r="N132" s="12">
        <v>0</v>
      </c>
      <c r="O132" s="12">
        <v>209</v>
      </c>
      <c r="P132" s="12">
        <v>3</v>
      </c>
      <c r="Q132" s="12">
        <v>0</v>
      </c>
      <c r="R132" s="12">
        <v>3</v>
      </c>
      <c r="S132" s="12">
        <v>241</v>
      </c>
      <c r="T132" s="12">
        <v>1</v>
      </c>
    </row>
    <row r="133" spans="1:20" ht="17.399999999999999" x14ac:dyDescent="0.3">
      <c r="A133" s="11">
        <v>45344</v>
      </c>
      <c r="B133" s="12">
        <v>250415</v>
      </c>
      <c r="C133" s="12" t="s">
        <v>343</v>
      </c>
      <c r="D133" s="12" t="s">
        <v>344</v>
      </c>
      <c r="E133" s="12" t="s">
        <v>345</v>
      </c>
      <c r="F133" s="12"/>
      <c r="G133" s="12"/>
      <c r="H133" s="12">
        <v>21.62</v>
      </c>
      <c r="I133" s="12">
        <v>2.38</v>
      </c>
      <c r="J133" s="12">
        <v>16.57</v>
      </c>
      <c r="K133" s="12">
        <v>5.05</v>
      </c>
      <c r="L133" s="12">
        <v>53.77</v>
      </c>
      <c r="M133" s="12">
        <v>5</v>
      </c>
      <c r="N133" s="12">
        <v>0</v>
      </c>
      <c r="O133" s="12">
        <v>110</v>
      </c>
      <c r="P133" s="12">
        <v>4</v>
      </c>
      <c r="Q133" s="12">
        <v>0</v>
      </c>
      <c r="R133" s="12">
        <v>6</v>
      </c>
      <c r="S133" s="12">
        <v>119</v>
      </c>
      <c r="T133" s="12">
        <v>0</v>
      </c>
    </row>
    <row r="134" spans="1:20" ht="17.399999999999999" x14ac:dyDescent="0.3">
      <c r="A134" s="11">
        <v>45345</v>
      </c>
      <c r="B134" s="12">
        <v>250415</v>
      </c>
      <c r="C134" s="12" t="s">
        <v>343</v>
      </c>
      <c r="D134" s="12" t="s">
        <v>344</v>
      </c>
      <c r="E134" s="12" t="s">
        <v>345</v>
      </c>
      <c r="F134" s="12"/>
      <c r="G134" s="12"/>
      <c r="H134" s="12">
        <v>19.68</v>
      </c>
      <c r="I134" s="12">
        <v>4.32</v>
      </c>
      <c r="J134" s="12">
        <v>13.68</v>
      </c>
      <c r="K134" s="12">
        <v>6</v>
      </c>
      <c r="L134" s="12">
        <v>45.97</v>
      </c>
      <c r="M134" s="12">
        <v>6</v>
      </c>
      <c r="N134" s="12">
        <v>0</v>
      </c>
      <c r="O134" s="12">
        <v>102</v>
      </c>
      <c r="P134" s="12">
        <v>2</v>
      </c>
      <c r="Q134" s="12">
        <v>1</v>
      </c>
      <c r="R134" s="12">
        <v>13</v>
      </c>
      <c r="S134" s="12">
        <v>109</v>
      </c>
      <c r="T134" s="12">
        <v>1</v>
      </c>
    </row>
    <row r="135" spans="1:20" ht="17.399999999999999" x14ac:dyDescent="0.3">
      <c r="A135" s="11">
        <v>45346</v>
      </c>
      <c r="B135" s="12">
        <v>250415</v>
      </c>
      <c r="C135" s="12" t="s">
        <v>343</v>
      </c>
      <c r="D135" s="12" t="s">
        <v>344</v>
      </c>
      <c r="E135" s="12" t="s">
        <v>345</v>
      </c>
      <c r="F135" s="12"/>
      <c r="G135" s="12"/>
      <c r="H135" s="12">
        <v>21.77</v>
      </c>
      <c r="I135" s="12">
        <v>2.23</v>
      </c>
      <c r="J135" s="12">
        <v>13.3</v>
      </c>
      <c r="K135" s="12">
        <v>8.4700000000000006</v>
      </c>
      <c r="L135" s="12">
        <v>47.25</v>
      </c>
      <c r="M135" s="12">
        <v>6</v>
      </c>
      <c r="N135" s="12">
        <v>0</v>
      </c>
      <c r="O135" s="12">
        <v>80</v>
      </c>
      <c r="P135" s="12">
        <v>0</v>
      </c>
      <c r="Q135" s="12">
        <v>0</v>
      </c>
      <c r="R135" s="12">
        <v>32</v>
      </c>
      <c r="S135" s="12">
        <v>87</v>
      </c>
      <c r="T135" s="12">
        <v>3</v>
      </c>
    </row>
    <row r="136" spans="1:20" ht="17.399999999999999" x14ac:dyDescent="0.3">
      <c r="A136" s="11">
        <v>45347</v>
      </c>
      <c r="B136" s="12">
        <v>250415</v>
      </c>
      <c r="C136" s="12" t="s">
        <v>343</v>
      </c>
      <c r="D136" s="12" t="s">
        <v>344</v>
      </c>
      <c r="E136" s="12" t="s">
        <v>345</v>
      </c>
      <c r="F136" s="12"/>
      <c r="G136" s="12"/>
      <c r="H136" s="12">
        <v>10.029999999999999</v>
      </c>
      <c r="I136" s="12">
        <v>13.97</v>
      </c>
      <c r="J136" s="12">
        <v>5.87</v>
      </c>
      <c r="K136" s="12">
        <v>4.17</v>
      </c>
      <c r="L136" s="12">
        <v>24.63</v>
      </c>
      <c r="M136" s="12">
        <v>7</v>
      </c>
      <c r="N136" s="12">
        <v>0</v>
      </c>
      <c r="O136" s="12">
        <v>85</v>
      </c>
      <c r="P136" s="12">
        <v>3</v>
      </c>
      <c r="Q136" s="12">
        <v>0</v>
      </c>
      <c r="R136" s="12">
        <v>36</v>
      </c>
      <c r="S136" s="12">
        <v>99</v>
      </c>
      <c r="T136" s="12">
        <v>1</v>
      </c>
    </row>
    <row r="137" spans="1:20" ht="17.399999999999999" x14ac:dyDescent="0.3">
      <c r="A137" s="11">
        <v>45348</v>
      </c>
      <c r="B137" s="12">
        <v>250415</v>
      </c>
      <c r="C137" s="12" t="s">
        <v>343</v>
      </c>
      <c r="D137" s="12" t="s">
        <v>344</v>
      </c>
      <c r="E137" s="12" t="s">
        <v>345</v>
      </c>
      <c r="F137" s="12"/>
      <c r="G137" s="12"/>
      <c r="H137" s="12">
        <v>10.57</v>
      </c>
      <c r="I137" s="12">
        <v>13.43</v>
      </c>
      <c r="J137" s="12">
        <v>8.1300000000000008</v>
      </c>
      <c r="K137" s="12">
        <v>2.4300000000000002</v>
      </c>
      <c r="L137" s="12">
        <v>25.96</v>
      </c>
      <c r="M137" s="12">
        <v>5</v>
      </c>
      <c r="N137" s="12">
        <v>0</v>
      </c>
      <c r="O137" s="12">
        <v>60</v>
      </c>
      <c r="P137" s="12">
        <v>1</v>
      </c>
      <c r="Q137" s="12">
        <v>1</v>
      </c>
      <c r="R137" s="12">
        <v>5</v>
      </c>
      <c r="S137" s="12">
        <v>68</v>
      </c>
      <c r="T137" s="12">
        <v>1</v>
      </c>
    </row>
    <row r="138" spans="1:20" ht="17.399999999999999" x14ac:dyDescent="0.3">
      <c r="A138" s="11">
        <v>45349</v>
      </c>
      <c r="B138" s="12">
        <v>250415</v>
      </c>
      <c r="C138" s="12" t="s">
        <v>343</v>
      </c>
      <c r="D138" s="12" t="s">
        <v>344</v>
      </c>
      <c r="E138" s="12" t="s">
        <v>345</v>
      </c>
      <c r="F138" s="12"/>
      <c r="G138" s="12"/>
      <c r="H138" s="12">
        <v>0</v>
      </c>
      <c r="I138" s="12">
        <v>24</v>
      </c>
      <c r="J138" s="12">
        <v>0</v>
      </c>
      <c r="K138" s="12">
        <v>0</v>
      </c>
      <c r="L138" s="12">
        <v>0</v>
      </c>
      <c r="M138" s="12">
        <v>0</v>
      </c>
      <c r="N138" s="12">
        <v>0</v>
      </c>
      <c r="O138" s="12">
        <v>0</v>
      </c>
      <c r="P138" s="12">
        <v>0</v>
      </c>
      <c r="Q138" s="12">
        <v>0</v>
      </c>
      <c r="R138" s="12">
        <v>0</v>
      </c>
      <c r="S138" s="12">
        <v>0</v>
      </c>
      <c r="T138" s="12">
        <v>0</v>
      </c>
    </row>
    <row r="139" spans="1:20" ht="17.399999999999999" x14ac:dyDescent="0.3">
      <c r="A139" s="11">
        <v>45350</v>
      </c>
      <c r="B139" s="12">
        <v>250415</v>
      </c>
      <c r="C139" s="12" t="s">
        <v>343</v>
      </c>
      <c r="D139" s="12" t="s">
        <v>344</v>
      </c>
      <c r="E139" s="12" t="s">
        <v>345</v>
      </c>
      <c r="F139" s="12"/>
      <c r="G139" s="12"/>
      <c r="H139" s="12">
        <v>0</v>
      </c>
      <c r="I139" s="12">
        <v>24</v>
      </c>
      <c r="J139" s="12">
        <v>0</v>
      </c>
      <c r="K139" s="12">
        <v>0</v>
      </c>
      <c r="L139" s="12">
        <v>0</v>
      </c>
      <c r="M139" s="12">
        <v>0</v>
      </c>
      <c r="N139" s="12">
        <v>0</v>
      </c>
      <c r="O139" s="12">
        <v>0</v>
      </c>
      <c r="P139" s="12">
        <v>0</v>
      </c>
      <c r="Q139" s="12">
        <v>0</v>
      </c>
      <c r="R139" s="12">
        <v>0</v>
      </c>
      <c r="S139" s="12">
        <v>0</v>
      </c>
      <c r="T139" s="12">
        <v>0</v>
      </c>
    </row>
    <row r="140" spans="1:20" ht="17.399999999999999" x14ac:dyDescent="0.3">
      <c r="A140" s="11">
        <v>45352</v>
      </c>
      <c r="B140" s="12">
        <v>250415</v>
      </c>
      <c r="C140" s="12" t="s">
        <v>343</v>
      </c>
      <c r="D140" s="12" t="s">
        <v>344</v>
      </c>
      <c r="E140" s="12" t="s">
        <v>345</v>
      </c>
      <c r="F140" s="12"/>
      <c r="G140" s="12"/>
      <c r="H140" s="12">
        <v>3.95</v>
      </c>
      <c r="I140" s="12">
        <v>20.05</v>
      </c>
      <c r="J140" s="12">
        <v>1.95</v>
      </c>
      <c r="K140" s="12">
        <v>2</v>
      </c>
      <c r="L140" s="12">
        <v>8.61</v>
      </c>
      <c r="M140" s="12">
        <v>6</v>
      </c>
      <c r="N140" s="12">
        <v>0</v>
      </c>
      <c r="O140" s="12">
        <v>1</v>
      </c>
      <c r="P140" s="12">
        <v>0</v>
      </c>
      <c r="Q140" s="12">
        <v>0</v>
      </c>
      <c r="R140" s="12">
        <v>10</v>
      </c>
      <c r="S140" s="12">
        <v>1</v>
      </c>
      <c r="T140" s="12">
        <v>0</v>
      </c>
    </row>
    <row r="141" spans="1:20" ht="17.399999999999999" x14ac:dyDescent="0.3">
      <c r="A141" s="11">
        <v>45353</v>
      </c>
      <c r="B141" s="12">
        <v>250415</v>
      </c>
      <c r="C141" s="12" t="s">
        <v>343</v>
      </c>
      <c r="D141" s="12" t="s">
        <v>344</v>
      </c>
      <c r="E141" s="12" t="s">
        <v>345</v>
      </c>
      <c r="F141" s="12"/>
      <c r="G141" s="12"/>
      <c r="H141" s="12">
        <v>5.75</v>
      </c>
      <c r="I141" s="12">
        <v>18.25</v>
      </c>
      <c r="J141" s="12">
        <v>4.13</v>
      </c>
      <c r="K141" s="12">
        <v>1.62</v>
      </c>
      <c r="L141" s="12">
        <v>14.58</v>
      </c>
      <c r="M141" s="12">
        <v>5</v>
      </c>
      <c r="N141" s="12">
        <v>0</v>
      </c>
      <c r="O141" s="12">
        <v>15</v>
      </c>
      <c r="P141" s="12">
        <v>0</v>
      </c>
      <c r="Q141" s="12">
        <v>0</v>
      </c>
      <c r="R141" s="12">
        <v>3</v>
      </c>
      <c r="S141" s="12">
        <v>16</v>
      </c>
      <c r="T141" s="12">
        <v>0</v>
      </c>
    </row>
    <row r="142" spans="1:20" ht="17.399999999999999" x14ac:dyDescent="0.3">
      <c r="A142" s="11">
        <v>45354</v>
      </c>
      <c r="B142" s="12">
        <v>250415</v>
      </c>
      <c r="C142" s="12" t="s">
        <v>343</v>
      </c>
      <c r="D142" s="12" t="s">
        <v>344</v>
      </c>
      <c r="E142" s="12" t="s">
        <v>345</v>
      </c>
      <c r="F142" s="12"/>
      <c r="G142" s="12"/>
      <c r="H142" s="12">
        <v>0.9</v>
      </c>
      <c r="I142" s="12">
        <v>23.1</v>
      </c>
      <c r="J142" s="12">
        <v>0.67</v>
      </c>
      <c r="K142" s="12">
        <v>0.23</v>
      </c>
      <c r="L142" s="12">
        <v>2.58</v>
      </c>
      <c r="M142" s="12">
        <v>4</v>
      </c>
      <c r="N142" s="12">
        <v>0</v>
      </c>
      <c r="O142" s="12">
        <v>2</v>
      </c>
      <c r="P142" s="12">
        <v>0</v>
      </c>
      <c r="Q142" s="12">
        <v>0</v>
      </c>
      <c r="R142" s="12">
        <v>0</v>
      </c>
      <c r="S142" s="12">
        <v>2</v>
      </c>
      <c r="T142" s="12">
        <v>0</v>
      </c>
    </row>
    <row r="143" spans="1:20" ht="17.399999999999999" x14ac:dyDescent="0.3">
      <c r="A143" s="11">
        <v>45355</v>
      </c>
      <c r="B143" s="12">
        <v>250415</v>
      </c>
      <c r="C143" s="12" t="s">
        <v>343</v>
      </c>
      <c r="D143" s="12" t="s">
        <v>344</v>
      </c>
      <c r="E143" s="12" t="s">
        <v>345</v>
      </c>
      <c r="F143" s="12"/>
      <c r="G143" s="12"/>
      <c r="H143" s="12">
        <v>11.08</v>
      </c>
      <c r="I143" s="12">
        <v>12.92</v>
      </c>
      <c r="J143" s="12">
        <v>8.75</v>
      </c>
      <c r="K143" s="12">
        <v>2.33</v>
      </c>
      <c r="L143" s="12">
        <v>29.86</v>
      </c>
      <c r="M143" s="12">
        <v>6</v>
      </c>
      <c r="N143" s="12">
        <v>0</v>
      </c>
      <c r="O143" s="12">
        <v>67</v>
      </c>
      <c r="P143" s="12">
        <v>2</v>
      </c>
      <c r="Q143" s="12">
        <v>1</v>
      </c>
      <c r="R143" s="12">
        <v>4</v>
      </c>
      <c r="S143" s="12">
        <v>74</v>
      </c>
      <c r="T143" s="12">
        <v>0</v>
      </c>
    </row>
    <row r="144" spans="1:20" ht="17.399999999999999" x14ac:dyDescent="0.3">
      <c r="A144" s="11">
        <v>45356</v>
      </c>
      <c r="B144" s="12">
        <v>250415</v>
      </c>
      <c r="C144" s="12" t="s">
        <v>343</v>
      </c>
      <c r="D144" s="12" t="s">
        <v>344</v>
      </c>
      <c r="E144" s="12" t="s">
        <v>345</v>
      </c>
      <c r="F144" s="12"/>
      <c r="G144" s="12"/>
      <c r="H144" s="12">
        <v>15.25</v>
      </c>
      <c r="I144" s="12">
        <v>8.75</v>
      </c>
      <c r="J144" s="12">
        <v>12.3</v>
      </c>
      <c r="K144" s="12">
        <v>2.95</v>
      </c>
      <c r="L144" s="12">
        <v>35.869999999999997</v>
      </c>
      <c r="M144" s="12">
        <v>5</v>
      </c>
      <c r="N144" s="12">
        <v>0</v>
      </c>
      <c r="O144" s="12">
        <v>64</v>
      </c>
      <c r="P144" s="12">
        <v>6</v>
      </c>
      <c r="Q144" s="12">
        <v>0</v>
      </c>
      <c r="R144" s="12">
        <v>4</v>
      </c>
      <c r="S144" s="12">
        <v>73</v>
      </c>
      <c r="T144" s="12">
        <v>0</v>
      </c>
    </row>
    <row r="145" spans="1:20" ht="17.399999999999999" x14ac:dyDescent="0.3">
      <c r="A145" s="11">
        <v>45357</v>
      </c>
      <c r="B145" s="12">
        <v>250415</v>
      </c>
      <c r="C145" s="12" t="s">
        <v>343</v>
      </c>
      <c r="D145" s="12" t="s">
        <v>344</v>
      </c>
      <c r="E145" s="12" t="s">
        <v>345</v>
      </c>
      <c r="F145" s="12"/>
      <c r="G145" s="12"/>
      <c r="H145" s="12">
        <v>12.58</v>
      </c>
      <c r="I145" s="12">
        <v>11.42</v>
      </c>
      <c r="J145" s="12">
        <v>10.1</v>
      </c>
      <c r="K145" s="12">
        <v>2.48</v>
      </c>
      <c r="L145" s="12">
        <v>33.130000000000003</v>
      </c>
      <c r="M145" s="12">
        <v>5</v>
      </c>
      <c r="N145" s="12">
        <v>0</v>
      </c>
      <c r="O145" s="12">
        <v>74</v>
      </c>
      <c r="P145" s="12">
        <v>1</v>
      </c>
      <c r="Q145" s="12">
        <v>0</v>
      </c>
      <c r="R145" s="12">
        <v>4</v>
      </c>
      <c r="S145" s="12">
        <v>88</v>
      </c>
      <c r="T145" s="12">
        <v>0</v>
      </c>
    </row>
    <row r="146" spans="1:20" ht="17.399999999999999" x14ac:dyDescent="0.3">
      <c r="A146" s="11">
        <v>45358</v>
      </c>
      <c r="B146" s="12">
        <v>250415</v>
      </c>
      <c r="C146" s="12" t="s">
        <v>343</v>
      </c>
      <c r="D146" s="12" t="s">
        <v>344</v>
      </c>
      <c r="E146" s="12" t="s">
        <v>345</v>
      </c>
      <c r="F146" s="12"/>
      <c r="G146" s="12"/>
      <c r="H146" s="12">
        <v>20.52</v>
      </c>
      <c r="I146" s="12">
        <v>3.48</v>
      </c>
      <c r="J146" s="12">
        <v>15.02</v>
      </c>
      <c r="K146" s="12">
        <v>5.5</v>
      </c>
      <c r="L146" s="12">
        <v>40.35</v>
      </c>
      <c r="M146" s="12">
        <v>5</v>
      </c>
      <c r="N146" s="12">
        <v>0</v>
      </c>
      <c r="O146" s="12">
        <v>80</v>
      </c>
      <c r="P146" s="12">
        <v>1</v>
      </c>
      <c r="Q146" s="12">
        <v>0</v>
      </c>
      <c r="R146" s="12">
        <v>13</v>
      </c>
      <c r="S146" s="12">
        <v>92</v>
      </c>
      <c r="T146" s="12">
        <v>1</v>
      </c>
    </row>
    <row r="147" spans="1:20" ht="17.399999999999999" x14ac:dyDescent="0.3">
      <c r="A147" s="11">
        <v>45359</v>
      </c>
      <c r="B147" s="12">
        <v>250415</v>
      </c>
      <c r="C147" s="12" t="s">
        <v>343</v>
      </c>
      <c r="D147" s="12" t="s">
        <v>344</v>
      </c>
      <c r="E147" s="12" t="s">
        <v>345</v>
      </c>
      <c r="F147" s="12"/>
      <c r="G147" s="12"/>
      <c r="H147" s="12">
        <v>11.02</v>
      </c>
      <c r="I147" s="12">
        <v>12.98</v>
      </c>
      <c r="J147" s="12">
        <v>6.6</v>
      </c>
      <c r="K147" s="12">
        <v>4.42</v>
      </c>
      <c r="L147" s="12">
        <v>25.4</v>
      </c>
      <c r="M147" s="12">
        <v>7</v>
      </c>
      <c r="N147" s="12">
        <v>0</v>
      </c>
      <c r="O147" s="12">
        <v>57</v>
      </c>
      <c r="P147" s="12">
        <v>0</v>
      </c>
      <c r="Q147" s="12">
        <v>0</v>
      </c>
      <c r="R147" s="12">
        <v>10</v>
      </c>
      <c r="S147" s="12">
        <v>63</v>
      </c>
      <c r="T147" s="12">
        <v>1</v>
      </c>
    </row>
    <row r="148" spans="1:20" ht="17.399999999999999" x14ac:dyDescent="0.3">
      <c r="A148" s="11">
        <v>45360</v>
      </c>
      <c r="B148" s="12">
        <v>250415</v>
      </c>
      <c r="C148" s="12" t="s">
        <v>343</v>
      </c>
      <c r="D148" s="12" t="s">
        <v>344</v>
      </c>
      <c r="E148" s="12" t="s">
        <v>345</v>
      </c>
      <c r="F148" s="12"/>
      <c r="G148" s="12"/>
      <c r="H148" s="12">
        <v>11.95</v>
      </c>
      <c r="I148" s="12">
        <v>12.05</v>
      </c>
      <c r="J148" s="12">
        <v>8.02</v>
      </c>
      <c r="K148" s="12">
        <v>3.93</v>
      </c>
      <c r="L148" s="12">
        <v>31.26</v>
      </c>
      <c r="M148" s="12">
        <v>6</v>
      </c>
      <c r="N148" s="12">
        <v>0</v>
      </c>
      <c r="O148" s="12">
        <v>71</v>
      </c>
      <c r="P148" s="12">
        <v>0</v>
      </c>
      <c r="Q148" s="12">
        <v>0</v>
      </c>
      <c r="R148" s="12">
        <v>10</v>
      </c>
      <c r="S148" s="12">
        <v>78</v>
      </c>
      <c r="T148" s="12">
        <v>0</v>
      </c>
    </row>
    <row r="149" spans="1:20" ht="17.399999999999999" x14ac:dyDescent="0.3">
      <c r="A149" s="11">
        <v>45361</v>
      </c>
      <c r="B149" s="12">
        <v>250415</v>
      </c>
      <c r="C149" s="12" t="s">
        <v>343</v>
      </c>
      <c r="D149" s="12" t="s">
        <v>344</v>
      </c>
      <c r="E149" s="12" t="s">
        <v>345</v>
      </c>
      <c r="F149" s="12"/>
      <c r="G149" s="12"/>
      <c r="H149" s="12">
        <v>9.7799999999999994</v>
      </c>
      <c r="I149" s="12">
        <v>14.22</v>
      </c>
      <c r="J149" s="12">
        <v>6.77</v>
      </c>
      <c r="K149" s="12">
        <v>3.02</v>
      </c>
      <c r="L149" s="12">
        <v>26.33</v>
      </c>
      <c r="M149" s="12">
        <v>6</v>
      </c>
      <c r="N149" s="12">
        <v>0</v>
      </c>
      <c r="O149" s="12">
        <v>53</v>
      </c>
      <c r="P149" s="12">
        <v>0</v>
      </c>
      <c r="Q149" s="12">
        <v>0</v>
      </c>
      <c r="R149" s="12">
        <v>7</v>
      </c>
      <c r="S149" s="12">
        <v>61</v>
      </c>
      <c r="T149" s="12">
        <v>0</v>
      </c>
    </row>
    <row r="150" spans="1:20" ht="17.399999999999999" x14ac:dyDescent="0.3">
      <c r="A150" s="11">
        <v>45362</v>
      </c>
      <c r="B150" s="12">
        <v>250415</v>
      </c>
      <c r="C150" s="12" t="s">
        <v>343</v>
      </c>
      <c r="D150" s="12" t="s">
        <v>344</v>
      </c>
      <c r="E150" s="12" t="s">
        <v>345</v>
      </c>
      <c r="F150" s="12"/>
      <c r="G150" s="12"/>
      <c r="H150" s="12">
        <v>13.25</v>
      </c>
      <c r="I150" s="12">
        <v>10.75</v>
      </c>
      <c r="J150" s="12">
        <v>9.9700000000000006</v>
      </c>
      <c r="K150" s="12">
        <v>3.28</v>
      </c>
      <c r="L150" s="12">
        <v>35.29</v>
      </c>
      <c r="M150" s="12">
        <v>5</v>
      </c>
      <c r="N150" s="12">
        <v>0</v>
      </c>
      <c r="O150" s="12">
        <v>90</v>
      </c>
      <c r="P150" s="12">
        <v>0</v>
      </c>
      <c r="Q150" s="12">
        <v>0</v>
      </c>
      <c r="R150" s="12">
        <v>7</v>
      </c>
      <c r="S150" s="12">
        <v>95</v>
      </c>
      <c r="T150" s="12">
        <v>0</v>
      </c>
    </row>
    <row r="151" spans="1:20" ht="17.399999999999999" x14ac:dyDescent="0.3">
      <c r="A151" s="11">
        <v>45363</v>
      </c>
      <c r="B151" s="12">
        <v>250415</v>
      </c>
      <c r="C151" s="12" t="s">
        <v>343</v>
      </c>
      <c r="D151" s="12" t="s">
        <v>344</v>
      </c>
      <c r="E151" s="12" t="s">
        <v>345</v>
      </c>
      <c r="F151" s="12"/>
      <c r="G151" s="12"/>
      <c r="H151" s="12">
        <v>21.18</v>
      </c>
      <c r="I151" s="12">
        <v>2.82</v>
      </c>
      <c r="J151" s="12">
        <v>15.82</v>
      </c>
      <c r="K151" s="12">
        <v>5.37</v>
      </c>
      <c r="L151" s="12">
        <v>60.05</v>
      </c>
      <c r="M151" s="12">
        <v>6</v>
      </c>
      <c r="N151" s="12">
        <v>0</v>
      </c>
      <c r="O151" s="12">
        <v>136</v>
      </c>
      <c r="P151" s="12">
        <v>0</v>
      </c>
      <c r="Q151" s="12">
        <v>1</v>
      </c>
      <c r="R151" s="12">
        <v>8</v>
      </c>
      <c r="S151" s="12">
        <v>153</v>
      </c>
      <c r="T151" s="12">
        <v>0</v>
      </c>
    </row>
    <row r="152" spans="1:20" ht="17.399999999999999" x14ac:dyDescent="0.3">
      <c r="A152" s="11">
        <v>45364</v>
      </c>
      <c r="B152" s="12">
        <v>250415</v>
      </c>
      <c r="C152" s="12" t="s">
        <v>343</v>
      </c>
      <c r="D152" s="12" t="s">
        <v>344</v>
      </c>
      <c r="E152" s="12" t="s">
        <v>345</v>
      </c>
      <c r="F152" s="12"/>
      <c r="G152" s="12"/>
      <c r="H152" s="12">
        <v>12.67</v>
      </c>
      <c r="I152" s="12">
        <v>11.33</v>
      </c>
      <c r="J152" s="12">
        <v>7.78</v>
      </c>
      <c r="K152" s="12">
        <v>4.88</v>
      </c>
      <c r="L152" s="12">
        <v>31.59</v>
      </c>
      <c r="M152" s="12">
        <v>6</v>
      </c>
      <c r="N152" s="12">
        <v>0</v>
      </c>
      <c r="O152" s="12">
        <v>87</v>
      </c>
      <c r="P152" s="12">
        <v>0</v>
      </c>
      <c r="Q152" s="12">
        <v>0</v>
      </c>
      <c r="R152" s="12">
        <v>13</v>
      </c>
      <c r="S152" s="12">
        <v>93</v>
      </c>
      <c r="T152" s="12">
        <v>0</v>
      </c>
    </row>
    <row r="153" spans="1:20" ht="17.399999999999999" x14ac:dyDescent="0.3">
      <c r="A153" s="11">
        <v>45365</v>
      </c>
      <c r="B153" s="12">
        <v>250415</v>
      </c>
      <c r="C153" s="12" t="s">
        <v>343</v>
      </c>
      <c r="D153" s="12" t="s">
        <v>344</v>
      </c>
      <c r="E153" s="12" t="s">
        <v>345</v>
      </c>
      <c r="F153" s="12"/>
      <c r="G153" s="12"/>
      <c r="H153" s="12">
        <v>19.93</v>
      </c>
      <c r="I153" s="12">
        <v>4.07</v>
      </c>
      <c r="J153" s="12">
        <v>13.85</v>
      </c>
      <c r="K153" s="12">
        <v>6.08</v>
      </c>
      <c r="L153" s="12">
        <v>53.32</v>
      </c>
      <c r="M153" s="12">
        <v>6</v>
      </c>
      <c r="N153" s="12">
        <v>0</v>
      </c>
      <c r="O153" s="12">
        <v>113</v>
      </c>
      <c r="P153" s="12">
        <v>0</v>
      </c>
      <c r="Q153" s="12">
        <v>0</v>
      </c>
      <c r="R153" s="12">
        <v>19</v>
      </c>
      <c r="S153" s="12">
        <v>122</v>
      </c>
      <c r="T153" s="12">
        <v>0</v>
      </c>
    </row>
    <row r="154" spans="1:20" ht="17.399999999999999" x14ac:dyDescent="0.3">
      <c r="A154" s="11">
        <v>45366</v>
      </c>
      <c r="B154" s="12">
        <v>250415</v>
      </c>
      <c r="C154" s="12" t="s">
        <v>343</v>
      </c>
      <c r="D154" s="12" t="s">
        <v>344</v>
      </c>
      <c r="E154" s="12" t="s">
        <v>345</v>
      </c>
      <c r="F154" s="12"/>
      <c r="G154" s="12"/>
      <c r="H154" s="12">
        <v>20.420000000000002</v>
      </c>
      <c r="I154" s="12">
        <v>3.58</v>
      </c>
      <c r="J154" s="12">
        <v>17.98</v>
      </c>
      <c r="K154" s="12">
        <v>2.4300000000000002</v>
      </c>
      <c r="L154" s="12">
        <v>59.42</v>
      </c>
      <c r="M154" s="12">
        <v>6</v>
      </c>
      <c r="N154" s="12">
        <v>0</v>
      </c>
      <c r="O154" s="12">
        <v>172</v>
      </c>
      <c r="P154" s="12">
        <v>3</v>
      </c>
      <c r="Q154" s="12">
        <v>2</v>
      </c>
      <c r="R154" s="12">
        <v>2</v>
      </c>
      <c r="S154" s="12">
        <v>196</v>
      </c>
      <c r="T154" s="12">
        <v>0</v>
      </c>
    </row>
    <row r="155" spans="1:20" ht="17.399999999999999" x14ac:dyDescent="0.3">
      <c r="A155" s="11">
        <v>45367</v>
      </c>
      <c r="B155" s="12">
        <v>250415</v>
      </c>
      <c r="C155" s="12" t="s">
        <v>343</v>
      </c>
      <c r="D155" s="12" t="s">
        <v>344</v>
      </c>
      <c r="E155" s="12" t="s">
        <v>345</v>
      </c>
      <c r="F155" s="12"/>
      <c r="G155" s="12"/>
      <c r="H155" s="12">
        <v>20.87</v>
      </c>
      <c r="I155" s="12">
        <v>3.13</v>
      </c>
      <c r="J155" s="12">
        <v>16.32</v>
      </c>
      <c r="K155" s="12">
        <v>4.55</v>
      </c>
      <c r="L155" s="12">
        <v>48.87</v>
      </c>
      <c r="M155" s="12">
        <v>5</v>
      </c>
      <c r="N155" s="12">
        <v>0</v>
      </c>
      <c r="O155" s="12">
        <v>89</v>
      </c>
      <c r="P155" s="12">
        <v>3</v>
      </c>
      <c r="Q155" s="12">
        <v>0</v>
      </c>
      <c r="R155" s="12">
        <v>9</v>
      </c>
      <c r="S155" s="12">
        <v>102</v>
      </c>
      <c r="T155" s="12">
        <v>0</v>
      </c>
    </row>
    <row r="156" spans="1:20" ht="17.399999999999999" x14ac:dyDescent="0.3">
      <c r="A156" s="11">
        <v>45368</v>
      </c>
      <c r="B156" s="12">
        <v>250415</v>
      </c>
      <c r="C156" s="12" t="s">
        <v>343</v>
      </c>
      <c r="D156" s="12" t="s">
        <v>344</v>
      </c>
      <c r="E156" s="12" t="s">
        <v>345</v>
      </c>
      <c r="F156" s="12"/>
      <c r="G156" s="12"/>
      <c r="H156" s="12">
        <v>12.53</v>
      </c>
      <c r="I156" s="12">
        <v>11.47</v>
      </c>
      <c r="J156" s="12">
        <v>8.73</v>
      </c>
      <c r="K156" s="12">
        <v>3.8</v>
      </c>
      <c r="L156" s="12">
        <v>28.72</v>
      </c>
      <c r="M156" s="12">
        <v>5</v>
      </c>
      <c r="N156" s="12">
        <v>0</v>
      </c>
      <c r="O156" s="12">
        <v>72</v>
      </c>
      <c r="P156" s="12">
        <v>1</v>
      </c>
      <c r="Q156" s="12">
        <v>0</v>
      </c>
      <c r="R156" s="12">
        <v>17</v>
      </c>
      <c r="S156" s="12">
        <v>79</v>
      </c>
      <c r="T156" s="12">
        <v>3</v>
      </c>
    </row>
    <row r="157" spans="1:20" ht="17.399999999999999" x14ac:dyDescent="0.3">
      <c r="A157" s="11">
        <v>45369</v>
      </c>
      <c r="B157" s="12">
        <v>250415</v>
      </c>
      <c r="C157" s="12" t="s">
        <v>343</v>
      </c>
      <c r="D157" s="12" t="s">
        <v>344</v>
      </c>
      <c r="E157" s="12" t="s">
        <v>345</v>
      </c>
      <c r="F157" s="12"/>
      <c r="G157" s="12"/>
      <c r="H157" s="12">
        <v>16.399999999999999</v>
      </c>
      <c r="I157" s="12">
        <v>7.6</v>
      </c>
      <c r="J157" s="12">
        <v>11.95</v>
      </c>
      <c r="K157" s="12">
        <v>4.45</v>
      </c>
      <c r="L157" s="12">
        <v>42.05</v>
      </c>
      <c r="M157" s="12">
        <v>5</v>
      </c>
      <c r="N157" s="12">
        <v>0</v>
      </c>
      <c r="O157" s="12">
        <v>92</v>
      </c>
      <c r="P157" s="12">
        <v>2</v>
      </c>
      <c r="Q157" s="12">
        <v>0</v>
      </c>
      <c r="R157" s="12">
        <v>9</v>
      </c>
      <c r="S157" s="12">
        <v>101</v>
      </c>
      <c r="T157" s="12">
        <v>1</v>
      </c>
    </row>
    <row r="158" spans="1:20" ht="17.399999999999999" x14ac:dyDescent="0.3">
      <c r="A158" s="11">
        <v>45370</v>
      </c>
      <c r="B158" s="12">
        <v>250415</v>
      </c>
      <c r="C158" s="12" t="s">
        <v>343</v>
      </c>
      <c r="D158" s="12" t="s">
        <v>344</v>
      </c>
      <c r="E158" s="12" t="s">
        <v>345</v>
      </c>
      <c r="F158" s="12"/>
      <c r="G158" s="12"/>
      <c r="H158" s="12">
        <v>19.77</v>
      </c>
      <c r="I158" s="12">
        <v>4.2300000000000004</v>
      </c>
      <c r="J158" s="12">
        <v>14.18</v>
      </c>
      <c r="K158" s="12">
        <v>5.58</v>
      </c>
      <c r="L158" s="12">
        <v>47.91</v>
      </c>
      <c r="M158" s="12">
        <v>5</v>
      </c>
      <c r="N158" s="12">
        <v>0</v>
      </c>
      <c r="O158" s="12">
        <v>109</v>
      </c>
      <c r="P158" s="12">
        <v>0</v>
      </c>
      <c r="Q158" s="12">
        <v>0</v>
      </c>
      <c r="R158" s="12">
        <v>17</v>
      </c>
      <c r="S158" s="12">
        <v>126</v>
      </c>
      <c r="T158" s="12">
        <v>0</v>
      </c>
    </row>
    <row r="159" spans="1:20" ht="17.399999999999999" x14ac:dyDescent="0.3">
      <c r="A159" s="11">
        <v>45371</v>
      </c>
      <c r="B159" s="12">
        <v>250415</v>
      </c>
      <c r="C159" s="12" t="s">
        <v>343</v>
      </c>
      <c r="D159" s="12" t="s">
        <v>344</v>
      </c>
      <c r="E159" s="12" t="s">
        <v>345</v>
      </c>
      <c r="F159" s="12"/>
      <c r="G159" s="12"/>
      <c r="H159" s="12">
        <v>20.77</v>
      </c>
      <c r="I159" s="12">
        <v>3.23</v>
      </c>
      <c r="J159" s="12">
        <v>14.97</v>
      </c>
      <c r="K159" s="12">
        <v>5.8</v>
      </c>
      <c r="L159" s="12">
        <v>49.54</v>
      </c>
      <c r="M159" s="12">
        <v>5</v>
      </c>
      <c r="N159" s="12">
        <v>0</v>
      </c>
      <c r="O159" s="12">
        <v>125</v>
      </c>
      <c r="P159" s="12">
        <v>3</v>
      </c>
      <c r="Q159" s="12">
        <v>0</v>
      </c>
      <c r="R159" s="12">
        <v>23</v>
      </c>
      <c r="S159" s="12">
        <v>130</v>
      </c>
      <c r="T159" s="12">
        <v>1</v>
      </c>
    </row>
    <row r="160" spans="1:20" ht="17.399999999999999" x14ac:dyDescent="0.3">
      <c r="A160" s="11">
        <v>45372</v>
      </c>
      <c r="B160" s="12">
        <v>250415</v>
      </c>
      <c r="C160" s="12" t="s">
        <v>343</v>
      </c>
      <c r="D160" s="12" t="s">
        <v>344</v>
      </c>
      <c r="E160" s="12" t="s">
        <v>345</v>
      </c>
      <c r="F160" s="12"/>
      <c r="G160" s="12"/>
      <c r="H160" s="12">
        <v>6.68</v>
      </c>
      <c r="I160" s="12">
        <v>17.32</v>
      </c>
      <c r="J160" s="12">
        <v>5.93</v>
      </c>
      <c r="K160" s="12">
        <v>0.75</v>
      </c>
      <c r="L160" s="12">
        <v>18.95</v>
      </c>
      <c r="M160" s="12">
        <v>5</v>
      </c>
      <c r="N160" s="12">
        <v>0</v>
      </c>
      <c r="O160" s="12">
        <v>39</v>
      </c>
      <c r="P160" s="12">
        <v>0</v>
      </c>
      <c r="Q160" s="12">
        <v>0</v>
      </c>
      <c r="R160" s="12">
        <v>3</v>
      </c>
      <c r="S160" s="12">
        <v>42</v>
      </c>
      <c r="T160" s="12">
        <v>1</v>
      </c>
    </row>
    <row r="161" spans="1:20" ht="17.399999999999999" x14ac:dyDescent="0.3">
      <c r="A161" s="11">
        <v>45373</v>
      </c>
      <c r="B161" s="12">
        <v>250415</v>
      </c>
      <c r="C161" s="12" t="s">
        <v>343</v>
      </c>
      <c r="D161" s="12" t="s">
        <v>344</v>
      </c>
      <c r="E161" s="12" t="s">
        <v>345</v>
      </c>
      <c r="F161" s="12"/>
      <c r="G161" s="12"/>
      <c r="H161" s="12">
        <v>0</v>
      </c>
      <c r="I161" s="12">
        <v>24</v>
      </c>
      <c r="J161" s="12">
        <v>0</v>
      </c>
      <c r="K161" s="12">
        <v>0</v>
      </c>
      <c r="L161" s="12">
        <v>0</v>
      </c>
      <c r="M161" s="12">
        <v>0</v>
      </c>
      <c r="N161" s="12">
        <v>0</v>
      </c>
      <c r="O161" s="12">
        <v>0</v>
      </c>
      <c r="P161" s="12">
        <v>0</v>
      </c>
      <c r="Q161" s="12">
        <v>0</v>
      </c>
      <c r="R161" s="12">
        <v>0</v>
      </c>
      <c r="S161" s="12">
        <v>0</v>
      </c>
      <c r="T161" s="12">
        <v>0</v>
      </c>
    </row>
    <row r="162" spans="1:20" ht="17.399999999999999" x14ac:dyDescent="0.3">
      <c r="A162" s="11">
        <v>45395</v>
      </c>
      <c r="B162" s="12">
        <v>250415</v>
      </c>
      <c r="C162" s="12" t="s">
        <v>343</v>
      </c>
      <c r="D162" s="12" t="s">
        <v>344</v>
      </c>
      <c r="E162" s="12" t="s">
        <v>345</v>
      </c>
      <c r="F162" s="12"/>
      <c r="G162" s="12"/>
      <c r="H162" s="12">
        <v>7.03</v>
      </c>
      <c r="I162" s="12">
        <v>16.97</v>
      </c>
      <c r="J162" s="12">
        <v>4.68</v>
      </c>
      <c r="K162" s="12">
        <v>2.35</v>
      </c>
      <c r="L162" s="12">
        <v>18.04</v>
      </c>
      <c r="M162" s="12">
        <v>6</v>
      </c>
      <c r="N162" s="12">
        <v>0</v>
      </c>
      <c r="O162" s="12">
        <v>65</v>
      </c>
      <c r="P162" s="12">
        <v>3</v>
      </c>
      <c r="Q162" s="12">
        <v>0</v>
      </c>
      <c r="R162" s="12">
        <v>11</v>
      </c>
      <c r="S162" s="12">
        <v>72</v>
      </c>
      <c r="T162" s="12">
        <v>1</v>
      </c>
    </row>
    <row r="163" spans="1:20" ht="17.399999999999999" x14ac:dyDescent="0.3">
      <c r="A163" s="11">
        <v>45396</v>
      </c>
      <c r="B163" s="12">
        <v>250415</v>
      </c>
      <c r="C163" s="12" t="s">
        <v>343</v>
      </c>
      <c r="D163" s="12" t="s">
        <v>344</v>
      </c>
      <c r="E163" s="12" t="s">
        <v>345</v>
      </c>
      <c r="F163" s="12"/>
      <c r="G163" s="12"/>
      <c r="H163" s="12">
        <v>18.68</v>
      </c>
      <c r="I163" s="12">
        <v>5.32</v>
      </c>
      <c r="J163" s="12">
        <v>16.95</v>
      </c>
      <c r="K163" s="12">
        <v>1.73</v>
      </c>
      <c r="L163" s="12">
        <v>68.400000000000006</v>
      </c>
      <c r="M163" s="12">
        <v>5</v>
      </c>
      <c r="N163" s="12">
        <v>0</v>
      </c>
      <c r="O163" s="12">
        <v>130</v>
      </c>
      <c r="P163" s="12">
        <v>5</v>
      </c>
      <c r="Q163" s="12">
        <v>0</v>
      </c>
      <c r="R163" s="12">
        <v>3</v>
      </c>
      <c r="S163" s="12">
        <v>146</v>
      </c>
      <c r="T163" s="12">
        <v>0</v>
      </c>
    </row>
    <row r="164" spans="1:20" ht="17.399999999999999" x14ac:dyDescent="0.3">
      <c r="A164" s="11">
        <v>45397</v>
      </c>
      <c r="B164" s="12">
        <v>250415</v>
      </c>
      <c r="C164" s="12" t="s">
        <v>343</v>
      </c>
      <c r="D164" s="12" t="s">
        <v>344</v>
      </c>
      <c r="E164" s="12" t="s">
        <v>345</v>
      </c>
      <c r="F164" s="12"/>
      <c r="G164" s="12"/>
      <c r="H164" s="12">
        <v>20.9</v>
      </c>
      <c r="I164" s="12">
        <v>3.1</v>
      </c>
      <c r="J164" s="12">
        <v>18.72</v>
      </c>
      <c r="K164" s="12">
        <v>2.1800000000000002</v>
      </c>
      <c r="L164" s="12">
        <v>63.16</v>
      </c>
      <c r="M164" s="12">
        <v>5</v>
      </c>
      <c r="N164" s="12">
        <v>0</v>
      </c>
      <c r="O164" s="12">
        <v>131</v>
      </c>
      <c r="P164" s="12">
        <v>4</v>
      </c>
      <c r="Q164" s="12">
        <v>1</v>
      </c>
      <c r="R164" s="12">
        <v>3</v>
      </c>
      <c r="S164" s="12">
        <v>142</v>
      </c>
      <c r="T164" s="12">
        <v>0</v>
      </c>
    </row>
    <row r="165" spans="1:20" ht="17.399999999999999" x14ac:dyDescent="0.3">
      <c r="A165" s="11">
        <v>45398</v>
      </c>
      <c r="B165" s="12">
        <v>250415</v>
      </c>
      <c r="C165" s="12" t="s">
        <v>343</v>
      </c>
      <c r="D165" s="12" t="s">
        <v>344</v>
      </c>
      <c r="E165" s="12" t="s">
        <v>345</v>
      </c>
      <c r="F165" s="12"/>
      <c r="G165" s="12"/>
      <c r="H165" s="12">
        <v>17.329999999999998</v>
      </c>
      <c r="I165" s="12">
        <v>6.67</v>
      </c>
      <c r="J165" s="12">
        <v>14.47</v>
      </c>
      <c r="K165" s="12">
        <v>2.87</v>
      </c>
      <c r="L165" s="12">
        <v>51.05</v>
      </c>
      <c r="M165" s="12">
        <v>6</v>
      </c>
      <c r="N165" s="12">
        <v>0</v>
      </c>
      <c r="O165" s="12">
        <v>179</v>
      </c>
      <c r="P165" s="12">
        <v>7</v>
      </c>
      <c r="Q165" s="12">
        <v>1</v>
      </c>
      <c r="R165" s="12">
        <v>9</v>
      </c>
      <c r="S165" s="12">
        <v>203</v>
      </c>
      <c r="T165" s="12">
        <v>0</v>
      </c>
    </row>
    <row r="166" spans="1:20" ht="17.399999999999999" x14ac:dyDescent="0.3">
      <c r="A166" s="11">
        <v>45399</v>
      </c>
      <c r="B166" s="12">
        <v>250415</v>
      </c>
      <c r="C166" s="12" t="s">
        <v>343</v>
      </c>
      <c r="D166" s="12" t="s">
        <v>344</v>
      </c>
      <c r="E166" s="12" t="s">
        <v>345</v>
      </c>
      <c r="F166" s="12"/>
      <c r="G166" s="12"/>
      <c r="H166" s="12">
        <v>10.95</v>
      </c>
      <c r="I166" s="12">
        <v>13.05</v>
      </c>
      <c r="J166" s="12">
        <v>10.220000000000001</v>
      </c>
      <c r="K166" s="12">
        <v>0.73</v>
      </c>
      <c r="L166" s="12">
        <v>36.979999999999997</v>
      </c>
      <c r="M166" s="12">
        <v>5</v>
      </c>
      <c r="N166" s="12">
        <v>0</v>
      </c>
      <c r="O166" s="12">
        <v>76</v>
      </c>
      <c r="P166" s="12">
        <v>6</v>
      </c>
      <c r="Q166" s="12">
        <v>0</v>
      </c>
      <c r="R166" s="12">
        <v>1</v>
      </c>
      <c r="S166" s="12">
        <v>86</v>
      </c>
      <c r="T166" s="12">
        <v>0</v>
      </c>
    </row>
    <row r="167" spans="1:20" ht="17.399999999999999" x14ac:dyDescent="0.3">
      <c r="A167" s="11">
        <v>45400</v>
      </c>
      <c r="B167" s="12">
        <v>250415</v>
      </c>
      <c r="C167" s="12" t="s">
        <v>343</v>
      </c>
      <c r="D167" s="12" t="s">
        <v>344</v>
      </c>
      <c r="E167" s="12" t="s">
        <v>345</v>
      </c>
      <c r="F167" s="12"/>
      <c r="G167" s="12"/>
      <c r="H167" s="12">
        <v>20.92</v>
      </c>
      <c r="I167" s="12">
        <v>3.08</v>
      </c>
      <c r="J167" s="12">
        <v>17.02</v>
      </c>
      <c r="K167" s="12">
        <v>3.9</v>
      </c>
      <c r="L167" s="12">
        <v>59.16</v>
      </c>
      <c r="M167" s="12">
        <v>5</v>
      </c>
      <c r="N167" s="12">
        <v>0</v>
      </c>
      <c r="O167" s="12">
        <v>144</v>
      </c>
      <c r="P167" s="12">
        <v>8</v>
      </c>
      <c r="Q167" s="12">
        <v>1</v>
      </c>
      <c r="R167" s="12">
        <v>9</v>
      </c>
      <c r="S167" s="12">
        <v>156</v>
      </c>
      <c r="T167" s="12">
        <v>1</v>
      </c>
    </row>
    <row r="168" spans="1:20" ht="17.399999999999999" x14ac:dyDescent="0.3">
      <c r="A168" s="11">
        <v>45401</v>
      </c>
      <c r="B168" s="12">
        <v>250415</v>
      </c>
      <c r="C168" s="12" t="s">
        <v>343</v>
      </c>
      <c r="D168" s="12" t="s">
        <v>344</v>
      </c>
      <c r="E168" s="12" t="s">
        <v>345</v>
      </c>
      <c r="F168" s="12"/>
      <c r="G168" s="12"/>
      <c r="H168" s="12">
        <v>16.45</v>
      </c>
      <c r="I168" s="12">
        <v>7.55</v>
      </c>
      <c r="J168" s="12">
        <v>13.73</v>
      </c>
      <c r="K168" s="12">
        <v>2.72</v>
      </c>
      <c r="L168" s="12">
        <v>42.32</v>
      </c>
      <c r="M168" s="12">
        <v>5</v>
      </c>
      <c r="N168" s="12">
        <v>0</v>
      </c>
      <c r="O168" s="12">
        <v>74</v>
      </c>
      <c r="P168" s="12">
        <v>4</v>
      </c>
      <c r="Q168" s="12">
        <v>0</v>
      </c>
      <c r="R168" s="12">
        <v>7</v>
      </c>
      <c r="S168" s="12">
        <v>82</v>
      </c>
      <c r="T168" s="12">
        <v>1</v>
      </c>
    </row>
    <row r="169" spans="1:20" ht="17.399999999999999" x14ac:dyDescent="0.3">
      <c r="A169" s="11">
        <v>45402</v>
      </c>
      <c r="B169" s="12">
        <v>250415</v>
      </c>
      <c r="C169" s="12" t="s">
        <v>343</v>
      </c>
      <c r="D169" s="12" t="s">
        <v>344</v>
      </c>
      <c r="E169" s="12" t="s">
        <v>345</v>
      </c>
      <c r="F169" s="12"/>
      <c r="G169" s="12"/>
      <c r="H169" s="12">
        <v>14.65</v>
      </c>
      <c r="I169" s="12">
        <v>9.35</v>
      </c>
      <c r="J169" s="12">
        <v>12.35</v>
      </c>
      <c r="K169" s="12">
        <v>2.2999999999999998</v>
      </c>
      <c r="L169" s="12">
        <v>38.89</v>
      </c>
      <c r="M169" s="12">
        <v>5</v>
      </c>
      <c r="N169" s="12">
        <v>0</v>
      </c>
      <c r="O169" s="12">
        <v>64</v>
      </c>
      <c r="P169" s="12">
        <v>3</v>
      </c>
      <c r="Q169" s="12">
        <v>2</v>
      </c>
      <c r="R169" s="12">
        <v>5</v>
      </c>
      <c r="S169" s="12">
        <v>68</v>
      </c>
      <c r="T169" s="12">
        <v>0</v>
      </c>
    </row>
    <row r="170" spans="1:20" ht="17.399999999999999" x14ac:dyDescent="0.3">
      <c r="A170" s="11">
        <v>45403</v>
      </c>
      <c r="B170" s="12">
        <v>250415</v>
      </c>
      <c r="C170" s="12" t="s">
        <v>343</v>
      </c>
      <c r="D170" s="12" t="s">
        <v>344</v>
      </c>
      <c r="E170" s="12" t="s">
        <v>345</v>
      </c>
      <c r="F170" s="12"/>
      <c r="G170" s="12"/>
      <c r="H170" s="12">
        <v>13.98</v>
      </c>
      <c r="I170" s="12">
        <v>10.02</v>
      </c>
      <c r="J170" s="12">
        <v>11.75</v>
      </c>
      <c r="K170" s="12">
        <v>2.23</v>
      </c>
      <c r="L170" s="12">
        <v>40.76</v>
      </c>
      <c r="M170" s="12">
        <v>4</v>
      </c>
      <c r="N170" s="12">
        <v>0</v>
      </c>
      <c r="O170" s="12">
        <v>72</v>
      </c>
      <c r="P170" s="12">
        <v>1</v>
      </c>
      <c r="Q170" s="12">
        <v>0</v>
      </c>
      <c r="R170" s="12">
        <v>5</v>
      </c>
      <c r="S170" s="12">
        <v>77</v>
      </c>
      <c r="T170" s="12">
        <v>0</v>
      </c>
    </row>
    <row r="171" spans="1:20" ht="17.399999999999999" x14ac:dyDescent="0.3">
      <c r="A171" s="11">
        <v>45404</v>
      </c>
      <c r="B171" s="12">
        <v>250415</v>
      </c>
      <c r="C171" s="12" t="s">
        <v>343</v>
      </c>
      <c r="D171" s="12" t="s">
        <v>344</v>
      </c>
      <c r="E171" s="12" t="s">
        <v>345</v>
      </c>
      <c r="F171" s="12"/>
      <c r="G171" s="12"/>
      <c r="H171" s="12">
        <v>13.83</v>
      </c>
      <c r="I171" s="12">
        <v>10.17</v>
      </c>
      <c r="J171" s="12">
        <v>11.18</v>
      </c>
      <c r="K171" s="12">
        <v>2.65</v>
      </c>
      <c r="L171" s="12">
        <v>36.159999999999997</v>
      </c>
      <c r="M171" s="12">
        <v>5</v>
      </c>
      <c r="N171" s="12">
        <v>0</v>
      </c>
      <c r="O171" s="12">
        <v>101</v>
      </c>
      <c r="P171" s="12">
        <v>11</v>
      </c>
      <c r="Q171" s="12">
        <v>1</v>
      </c>
      <c r="R171" s="12">
        <v>13</v>
      </c>
      <c r="S171" s="12">
        <v>106</v>
      </c>
      <c r="T171" s="12">
        <v>2</v>
      </c>
    </row>
    <row r="172" spans="1:20" ht="17.399999999999999" x14ac:dyDescent="0.3">
      <c r="A172" s="11">
        <v>45405</v>
      </c>
      <c r="B172" s="12">
        <v>250415</v>
      </c>
      <c r="C172" s="12" t="s">
        <v>343</v>
      </c>
      <c r="D172" s="12" t="s">
        <v>344</v>
      </c>
      <c r="E172" s="12" t="s">
        <v>345</v>
      </c>
      <c r="F172" s="12"/>
      <c r="G172" s="12"/>
      <c r="H172" s="12">
        <v>21.78</v>
      </c>
      <c r="I172" s="12">
        <v>2.2200000000000002</v>
      </c>
      <c r="J172" s="12">
        <v>16.45</v>
      </c>
      <c r="K172" s="12">
        <v>5.33</v>
      </c>
      <c r="L172" s="12">
        <v>58.19</v>
      </c>
      <c r="M172" s="12">
        <v>6</v>
      </c>
      <c r="N172" s="12">
        <v>0</v>
      </c>
      <c r="O172" s="12">
        <v>155</v>
      </c>
      <c r="P172" s="12">
        <v>9</v>
      </c>
      <c r="Q172" s="12">
        <v>0</v>
      </c>
      <c r="R172" s="12">
        <v>14</v>
      </c>
      <c r="S172" s="12">
        <v>170</v>
      </c>
      <c r="T172" s="12">
        <v>0</v>
      </c>
    </row>
    <row r="173" spans="1:20" ht="17.399999999999999" x14ac:dyDescent="0.3">
      <c r="A173" s="11">
        <v>45406</v>
      </c>
      <c r="B173" s="12">
        <v>250415</v>
      </c>
      <c r="C173" s="12" t="s">
        <v>343</v>
      </c>
      <c r="D173" s="12" t="s">
        <v>344</v>
      </c>
      <c r="E173" s="12" t="s">
        <v>345</v>
      </c>
      <c r="F173" s="12"/>
      <c r="G173" s="12"/>
      <c r="H173" s="12">
        <v>20.37</v>
      </c>
      <c r="I173" s="12">
        <v>3.63</v>
      </c>
      <c r="J173" s="12">
        <v>15.18</v>
      </c>
      <c r="K173" s="12">
        <v>5.18</v>
      </c>
      <c r="L173" s="12">
        <v>52.84</v>
      </c>
      <c r="M173" s="12">
        <v>6</v>
      </c>
      <c r="N173" s="12">
        <v>0</v>
      </c>
      <c r="O173" s="12">
        <v>107</v>
      </c>
      <c r="P173" s="12">
        <v>0</v>
      </c>
      <c r="Q173" s="12">
        <v>0</v>
      </c>
      <c r="R173" s="12">
        <v>7</v>
      </c>
      <c r="S173" s="12">
        <v>118</v>
      </c>
      <c r="T173" s="12">
        <v>0</v>
      </c>
    </row>
    <row r="174" spans="1:20" ht="17.399999999999999" x14ac:dyDescent="0.3">
      <c r="A174" s="11">
        <v>45407</v>
      </c>
      <c r="B174" s="12">
        <v>250415</v>
      </c>
      <c r="C174" s="12" t="s">
        <v>343</v>
      </c>
      <c r="D174" s="12" t="s">
        <v>344</v>
      </c>
      <c r="E174" s="12" t="s">
        <v>345</v>
      </c>
      <c r="F174" s="12"/>
      <c r="G174" s="12"/>
      <c r="H174" s="12">
        <v>11.7</v>
      </c>
      <c r="I174" s="12">
        <v>12.3</v>
      </c>
      <c r="J174" s="12">
        <v>8.08</v>
      </c>
      <c r="K174" s="12">
        <v>3.62</v>
      </c>
      <c r="L174" s="12">
        <v>31.82</v>
      </c>
      <c r="M174" s="12">
        <v>7</v>
      </c>
      <c r="N174" s="12">
        <v>0</v>
      </c>
      <c r="O174" s="12">
        <v>112</v>
      </c>
      <c r="P174" s="12">
        <v>1</v>
      </c>
      <c r="Q174" s="12">
        <v>0</v>
      </c>
      <c r="R174" s="12">
        <v>8</v>
      </c>
      <c r="S174" s="12">
        <v>123</v>
      </c>
      <c r="T174" s="12">
        <v>1</v>
      </c>
    </row>
    <row r="175" spans="1:20" ht="17.399999999999999" x14ac:dyDescent="0.3">
      <c r="A175" s="11">
        <v>45408</v>
      </c>
      <c r="B175" s="12">
        <v>250415</v>
      </c>
      <c r="C175" s="12" t="s">
        <v>343</v>
      </c>
      <c r="D175" s="12" t="s">
        <v>344</v>
      </c>
      <c r="E175" s="12" t="s">
        <v>345</v>
      </c>
      <c r="F175" s="12"/>
      <c r="G175" s="12"/>
      <c r="H175" s="12">
        <v>20.95</v>
      </c>
      <c r="I175" s="12">
        <v>3.05</v>
      </c>
      <c r="J175" s="12">
        <v>13.7</v>
      </c>
      <c r="K175" s="12">
        <v>7.25</v>
      </c>
      <c r="L175" s="12">
        <v>40.770000000000003</v>
      </c>
      <c r="M175" s="12">
        <v>6</v>
      </c>
      <c r="N175" s="12">
        <v>0</v>
      </c>
      <c r="O175" s="12">
        <v>117</v>
      </c>
      <c r="P175" s="12">
        <v>4</v>
      </c>
      <c r="Q175" s="12">
        <v>0</v>
      </c>
      <c r="R175" s="12">
        <v>17</v>
      </c>
      <c r="S175" s="12">
        <v>127</v>
      </c>
      <c r="T175" s="12">
        <v>0</v>
      </c>
    </row>
    <row r="176" spans="1:20" ht="17.399999999999999" x14ac:dyDescent="0.3">
      <c r="A176" s="11">
        <v>45409</v>
      </c>
      <c r="B176" s="12">
        <v>250415</v>
      </c>
      <c r="C176" s="12" t="s">
        <v>343</v>
      </c>
      <c r="D176" s="12" t="s">
        <v>344</v>
      </c>
      <c r="E176" s="12" t="s">
        <v>345</v>
      </c>
      <c r="F176" s="12"/>
      <c r="G176" s="12"/>
      <c r="H176" s="12">
        <v>20.22</v>
      </c>
      <c r="I176" s="12">
        <v>3.78</v>
      </c>
      <c r="J176" s="12">
        <v>15.08</v>
      </c>
      <c r="K176" s="12">
        <v>5.13</v>
      </c>
      <c r="L176" s="12">
        <v>50.16</v>
      </c>
      <c r="M176" s="12">
        <v>6</v>
      </c>
      <c r="N176" s="12">
        <v>0</v>
      </c>
      <c r="O176" s="12">
        <v>174</v>
      </c>
      <c r="P176" s="12">
        <v>5</v>
      </c>
      <c r="Q176" s="12">
        <v>1</v>
      </c>
      <c r="R176" s="12">
        <v>14</v>
      </c>
      <c r="S176" s="12">
        <v>188</v>
      </c>
      <c r="T176" s="12">
        <v>1</v>
      </c>
    </row>
    <row r="177" spans="1:20" ht="17.399999999999999" x14ac:dyDescent="0.3">
      <c r="A177" s="11">
        <v>45410</v>
      </c>
      <c r="B177" s="12">
        <v>250415</v>
      </c>
      <c r="C177" s="12" t="s">
        <v>343</v>
      </c>
      <c r="D177" s="12" t="s">
        <v>344</v>
      </c>
      <c r="E177" s="12" t="s">
        <v>345</v>
      </c>
      <c r="F177" s="12"/>
      <c r="G177" s="12"/>
      <c r="H177" s="12">
        <v>21.08</v>
      </c>
      <c r="I177" s="12">
        <v>2.92</v>
      </c>
      <c r="J177" s="12">
        <v>14.58</v>
      </c>
      <c r="K177" s="12">
        <v>6.5</v>
      </c>
      <c r="L177" s="12">
        <v>47.21</v>
      </c>
      <c r="M177" s="12">
        <v>6</v>
      </c>
      <c r="N177" s="12">
        <v>0</v>
      </c>
      <c r="O177" s="12">
        <v>107</v>
      </c>
      <c r="P177" s="12">
        <v>1</v>
      </c>
      <c r="Q177" s="12">
        <v>0</v>
      </c>
      <c r="R177" s="12">
        <v>15</v>
      </c>
      <c r="S177" s="12">
        <v>119</v>
      </c>
      <c r="T177" s="12">
        <v>0</v>
      </c>
    </row>
    <row r="178" spans="1:20" ht="17.399999999999999" x14ac:dyDescent="0.3">
      <c r="A178" s="11">
        <v>45411</v>
      </c>
      <c r="B178" s="12">
        <v>250415</v>
      </c>
      <c r="C178" s="12" t="s">
        <v>343</v>
      </c>
      <c r="D178" s="12" t="s">
        <v>344</v>
      </c>
      <c r="E178" s="12" t="s">
        <v>345</v>
      </c>
      <c r="F178" s="12"/>
      <c r="G178" s="12"/>
      <c r="H178" s="12">
        <v>21.02</v>
      </c>
      <c r="I178" s="12">
        <v>2.98</v>
      </c>
      <c r="J178" s="12">
        <v>16.670000000000002</v>
      </c>
      <c r="K178" s="12">
        <v>4.3499999999999996</v>
      </c>
      <c r="L178" s="12">
        <v>64.06</v>
      </c>
      <c r="M178" s="12">
        <v>6</v>
      </c>
      <c r="N178" s="12">
        <v>0</v>
      </c>
      <c r="O178" s="12">
        <v>151</v>
      </c>
      <c r="P178" s="12">
        <v>3</v>
      </c>
      <c r="Q178" s="12">
        <v>0</v>
      </c>
      <c r="R178" s="12">
        <v>15</v>
      </c>
      <c r="S178" s="12">
        <v>174</v>
      </c>
      <c r="T178" s="12">
        <v>1</v>
      </c>
    </row>
    <row r="179" spans="1:20" ht="17.399999999999999" x14ac:dyDescent="0.3">
      <c r="A179" s="11">
        <v>45412</v>
      </c>
      <c r="B179" s="12">
        <v>250415</v>
      </c>
      <c r="C179" s="12" t="s">
        <v>343</v>
      </c>
      <c r="D179" s="12" t="s">
        <v>344</v>
      </c>
      <c r="E179" s="12" t="s">
        <v>345</v>
      </c>
      <c r="F179" s="12"/>
      <c r="G179" s="12"/>
      <c r="H179" s="12">
        <v>22.3</v>
      </c>
      <c r="I179" s="12">
        <v>1.7</v>
      </c>
      <c r="J179" s="12">
        <v>16.899999999999999</v>
      </c>
      <c r="K179" s="12">
        <v>5.4</v>
      </c>
      <c r="L179" s="12">
        <v>66</v>
      </c>
      <c r="M179" s="12">
        <v>6</v>
      </c>
      <c r="N179" s="12">
        <v>0</v>
      </c>
      <c r="O179" s="12">
        <v>175</v>
      </c>
      <c r="P179" s="12">
        <v>3</v>
      </c>
      <c r="Q179" s="12">
        <v>0</v>
      </c>
      <c r="R179" s="12">
        <v>12</v>
      </c>
      <c r="S179" s="12">
        <v>200</v>
      </c>
      <c r="T179" s="12">
        <v>0</v>
      </c>
    </row>
    <row r="180" spans="1:20" ht="17.399999999999999" x14ac:dyDescent="0.3">
      <c r="A180" s="11">
        <v>45413</v>
      </c>
      <c r="B180" s="12">
        <v>250415</v>
      </c>
      <c r="C180" s="12" t="s">
        <v>343</v>
      </c>
      <c r="D180" s="12" t="s">
        <v>344</v>
      </c>
      <c r="E180" s="12" t="s">
        <v>345</v>
      </c>
      <c r="F180" s="12"/>
      <c r="G180" s="12"/>
      <c r="H180" s="12">
        <v>11.67</v>
      </c>
      <c r="I180" s="12">
        <v>12.33</v>
      </c>
      <c r="J180" s="12">
        <v>6.3</v>
      </c>
      <c r="K180" s="12">
        <v>5.37</v>
      </c>
      <c r="L180" s="12">
        <v>28.06</v>
      </c>
      <c r="M180" s="12">
        <v>6</v>
      </c>
      <c r="N180" s="12">
        <v>0</v>
      </c>
      <c r="O180" s="12">
        <v>95</v>
      </c>
      <c r="P180" s="12">
        <v>1</v>
      </c>
      <c r="Q180" s="12">
        <v>1</v>
      </c>
      <c r="R180" s="12">
        <v>21</v>
      </c>
      <c r="S180" s="12">
        <v>98</v>
      </c>
      <c r="T180" s="12">
        <v>1</v>
      </c>
    </row>
    <row r="181" spans="1:20" ht="17.399999999999999" x14ac:dyDescent="0.3">
      <c r="A181" s="11">
        <v>45414</v>
      </c>
      <c r="B181" s="12">
        <v>250415</v>
      </c>
      <c r="C181" s="12" t="s">
        <v>343</v>
      </c>
      <c r="D181" s="12" t="s">
        <v>344</v>
      </c>
      <c r="E181" s="12" t="s">
        <v>345</v>
      </c>
      <c r="F181" s="12"/>
      <c r="G181" s="12"/>
      <c r="H181" s="12">
        <v>10.15</v>
      </c>
      <c r="I181" s="12">
        <v>13.85</v>
      </c>
      <c r="J181" s="12">
        <v>7.97</v>
      </c>
      <c r="K181" s="12">
        <v>2.1800000000000002</v>
      </c>
      <c r="L181" s="12">
        <v>23.37</v>
      </c>
      <c r="M181" s="12">
        <v>5</v>
      </c>
      <c r="N181" s="12">
        <v>0</v>
      </c>
      <c r="O181" s="12">
        <v>50</v>
      </c>
      <c r="P181" s="12">
        <v>0</v>
      </c>
      <c r="Q181" s="12">
        <v>0</v>
      </c>
      <c r="R181" s="12">
        <v>7</v>
      </c>
      <c r="S181" s="12">
        <v>56</v>
      </c>
      <c r="T181" s="12">
        <v>1</v>
      </c>
    </row>
    <row r="182" spans="1:20" ht="17.399999999999999" x14ac:dyDescent="0.3">
      <c r="A182" s="11">
        <v>45415</v>
      </c>
      <c r="B182" s="12">
        <v>250415</v>
      </c>
      <c r="C182" s="12" t="s">
        <v>343</v>
      </c>
      <c r="D182" s="12" t="s">
        <v>344</v>
      </c>
      <c r="E182" s="12" t="s">
        <v>345</v>
      </c>
      <c r="F182" s="12"/>
      <c r="G182" s="12"/>
      <c r="H182" s="12">
        <v>17.399999999999999</v>
      </c>
      <c r="I182" s="12">
        <v>6.6</v>
      </c>
      <c r="J182" s="12">
        <v>11.67</v>
      </c>
      <c r="K182" s="12">
        <v>5.73</v>
      </c>
      <c r="L182" s="12">
        <v>45.42</v>
      </c>
      <c r="M182" s="12">
        <v>6</v>
      </c>
      <c r="N182" s="12">
        <v>0</v>
      </c>
      <c r="O182" s="12">
        <v>129</v>
      </c>
      <c r="P182" s="12">
        <v>0</v>
      </c>
      <c r="Q182" s="12">
        <v>0</v>
      </c>
      <c r="R182" s="12">
        <v>15</v>
      </c>
      <c r="S182" s="12">
        <v>144</v>
      </c>
      <c r="T182" s="12">
        <v>1</v>
      </c>
    </row>
    <row r="183" spans="1:20" ht="17.399999999999999" x14ac:dyDescent="0.3">
      <c r="A183" s="11">
        <v>45416</v>
      </c>
      <c r="B183" s="12">
        <v>250415</v>
      </c>
      <c r="C183" s="12" t="s">
        <v>343</v>
      </c>
      <c r="D183" s="12" t="s">
        <v>344</v>
      </c>
      <c r="E183" s="12" t="s">
        <v>345</v>
      </c>
      <c r="F183" s="12"/>
      <c r="G183" s="12"/>
      <c r="H183" s="12">
        <v>20.07</v>
      </c>
      <c r="I183" s="12">
        <v>3.93</v>
      </c>
      <c r="J183" s="12">
        <v>15.3</v>
      </c>
      <c r="K183" s="12">
        <v>4.7699999999999996</v>
      </c>
      <c r="L183" s="12">
        <v>55.7</v>
      </c>
      <c r="M183" s="12">
        <v>6</v>
      </c>
      <c r="N183" s="12">
        <v>0</v>
      </c>
      <c r="O183" s="12">
        <v>163</v>
      </c>
      <c r="P183" s="12">
        <v>1</v>
      </c>
      <c r="Q183" s="12">
        <v>0</v>
      </c>
      <c r="R183" s="12">
        <v>1</v>
      </c>
      <c r="S183" s="12">
        <v>186</v>
      </c>
      <c r="T183" s="12">
        <v>0</v>
      </c>
    </row>
    <row r="184" spans="1:20" ht="17.399999999999999" x14ac:dyDescent="0.3">
      <c r="A184" s="11">
        <v>45417</v>
      </c>
      <c r="B184" s="12">
        <v>250415</v>
      </c>
      <c r="C184" s="12" t="s">
        <v>343</v>
      </c>
      <c r="D184" s="12" t="s">
        <v>344</v>
      </c>
      <c r="E184" s="12" t="s">
        <v>345</v>
      </c>
      <c r="F184" s="12"/>
      <c r="G184" s="12"/>
      <c r="H184" s="12">
        <v>6.37</v>
      </c>
      <c r="I184" s="12">
        <v>17.63</v>
      </c>
      <c r="J184" s="12">
        <v>4.4800000000000004</v>
      </c>
      <c r="K184" s="12">
        <v>1.88</v>
      </c>
      <c r="L184" s="12">
        <v>18.75</v>
      </c>
      <c r="M184" s="12">
        <v>6</v>
      </c>
      <c r="N184" s="12">
        <v>0</v>
      </c>
      <c r="O184" s="12">
        <v>35</v>
      </c>
      <c r="P184" s="12">
        <v>1</v>
      </c>
      <c r="Q184" s="12">
        <v>0</v>
      </c>
      <c r="R184" s="12">
        <v>6</v>
      </c>
      <c r="S184" s="12">
        <v>37</v>
      </c>
      <c r="T184" s="12">
        <v>0</v>
      </c>
    </row>
    <row r="185" spans="1:20" ht="17.399999999999999" x14ac:dyDescent="0.3">
      <c r="A185" s="11">
        <v>45418</v>
      </c>
      <c r="B185" s="12">
        <v>250415</v>
      </c>
      <c r="C185" s="12" t="s">
        <v>343</v>
      </c>
      <c r="D185" s="12" t="s">
        <v>344</v>
      </c>
      <c r="E185" s="12" t="s">
        <v>345</v>
      </c>
      <c r="F185" s="12"/>
      <c r="G185" s="12"/>
      <c r="H185" s="12">
        <v>20.73</v>
      </c>
      <c r="I185" s="12">
        <v>3.27</v>
      </c>
      <c r="J185" s="12">
        <v>16.149999999999999</v>
      </c>
      <c r="K185" s="12">
        <v>4.58</v>
      </c>
      <c r="L185" s="12">
        <v>53.04</v>
      </c>
      <c r="M185" s="12">
        <v>6</v>
      </c>
      <c r="N185" s="12">
        <v>0</v>
      </c>
      <c r="O185" s="12">
        <v>192</v>
      </c>
      <c r="P185" s="12">
        <v>4</v>
      </c>
      <c r="Q185" s="12">
        <v>0</v>
      </c>
      <c r="R185" s="12">
        <v>10</v>
      </c>
      <c r="S185" s="12">
        <v>211</v>
      </c>
      <c r="T185" s="12">
        <v>0</v>
      </c>
    </row>
    <row r="186" spans="1:20" ht="17.399999999999999" x14ac:dyDescent="0.3">
      <c r="A186" s="11">
        <v>45419</v>
      </c>
      <c r="B186" s="12">
        <v>250415</v>
      </c>
      <c r="C186" s="12" t="s">
        <v>343</v>
      </c>
      <c r="D186" s="12" t="s">
        <v>344</v>
      </c>
      <c r="E186" s="12" t="s">
        <v>345</v>
      </c>
      <c r="F186" s="12"/>
      <c r="G186" s="12"/>
      <c r="H186" s="12">
        <v>21.62</v>
      </c>
      <c r="I186" s="12">
        <v>2.38</v>
      </c>
      <c r="J186" s="12">
        <v>18.57</v>
      </c>
      <c r="K186" s="12">
        <v>3.05</v>
      </c>
      <c r="L186" s="12">
        <v>54.11</v>
      </c>
      <c r="M186" s="12">
        <v>5</v>
      </c>
      <c r="N186" s="12">
        <v>0</v>
      </c>
      <c r="O186" s="12">
        <v>147</v>
      </c>
      <c r="P186" s="12">
        <v>2</v>
      </c>
      <c r="Q186" s="12">
        <v>1</v>
      </c>
      <c r="R186" s="12">
        <v>5</v>
      </c>
      <c r="S186" s="12">
        <v>165</v>
      </c>
      <c r="T186" s="12">
        <v>0</v>
      </c>
    </row>
    <row r="187" spans="1:20" ht="17.399999999999999" x14ac:dyDescent="0.3">
      <c r="A187" s="11">
        <v>45420</v>
      </c>
      <c r="B187" s="12">
        <v>250415</v>
      </c>
      <c r="C187" s="12" t="s">
        <v>343</v>
      </c>
      <c r="D187" s="12" t="s">
        <v>344</v>
      </c>
      <c r="E187" s="12" t="s">
        <v>345</v>
      </c>
      <c r="F187" s="12"/>
      <c r="G187" s="12"/>
      <c r="H187" s="12">
        <v>21.82</v>
      </c>
      <c r="I187" s="12">
        <v>2.1800000000000002</v>
      </c>
      <c r="J187" s="12">
        <v>16.47</v>
      </c>
      <c r="K187" s="12">
        <v>5.35</v>
      </c>
      <c r="L187" s="12">
        <v>49.46</v>
      </c>
      <c r="M187" s="12">
        <v>5</v>
      </c>
      <c r="N187" s="12">
        <v>0</v>
      </c>
      <c r="O187" s="12">
        <v>117</v>
      </c>
      <c r="P187" s="12">
        <v>3</v>
      </c>
      <c r="Q187" s="12">
        <v>1</v>
      </c>
      <c r="R187" s="12">
        <v>13</v>
      </c>
      <c r="S187" s="12">
        <v>129</v>
      </c>
      <c r="T187" s="12">
        <v>2</v>
      </c>
    </row>
    <row r="188" spans="1:20" ht="17.399999999999999" x14ac:dyDescent="0.3">
      <c r="A188" s="11">
        <v>45421</v>
      </c>
      <c r="B188" s="12">
        <v>250415</v>
      </c>
      <c r="C188" s="12" t="s">
        <v>343</v>
      </c>
      <c r="D188" s="12" t="s">
        <v>344</v>
      </c>
      <c r="E188" s="12" t="s">
        <v>345</v>
      </c>
      <c r="F188" s="12"/>
      <c r="G188" s="12"/>
      <c r="H188" s="12">
        <v>17.13</v>
      </c>
      <c r="I188" s="12">
        <v>6.87</v>
      </c>
      <c r="J188" s="12">
        <v>13.57</v>
      </c>
      <c r="K188" s="12">
        <v>3.57</v>
      </c>
      <c r="L188" s="12">
        <v>45.27</v>
      </c>
      <c r="M188" s="12">
        <v>6</v>
      </c>
      <c r="N188" s="12">
        <v>0</v>
      </c>
      <c r="O188" s="12">
        <v>119</v>
      </c>
      <c r="P188" s="12">
        <v>1</v>
      </c>
      <c r="Q188" s="12">
        <v>0</v>
      </c>
      <c r="R188" s="12">
        <v>3</v>
      </c>
      <c r="S188" s="12">
        <v>128</v>
      </c>
      <c r="T188" s="12">
        <v>0</v>
      </c>
    </row>
    <row r="189" spans="1:20" ht="17.399999999999999" x14ac:dyDescent="0.3">
      <c r="A189" s="11">
        <v>45422</v>
      </c>
      <c r="B189" s="12">
        <v>250415</v>
      </c>
      <c r="C189" s="12" t="s">
        <v>343</v>
      </c>
      <c r="D189" s="12" t="s">
        <v>344</v>
      </c>
      <c r="E189" s="12" t="s">
        <v>345</v>
      </c>
      <c r="F189" s="12"/>
      <c r="G189" s="12"/>
      <c r="H189" s="12">
        <v>21.72</v>
      </c>
      <c r="I189" s="12">
        <v>2.2799999999999998</v>
      </c>
      <c r="J189" s="12">
        <v>18.47</v>
      </c>
      <c r="K189" s="12">
        <v>3.25</v>
      </c>
      <c r="L189" s="12">
        <v>64.44</v>
      </c>
      <c r="M189" s="12">
        <v>6</v>
      </c>
      <c r="N189" s="12">
        <v>0</v>
      </c>
      <c r="O189" s="12">
        <v>154</v>
      </c>
      <c r="P189" s="12">
        <v>5</v>
      </c>
      <c r="Q189" s="12">
        <v>2</v>
      </c>
      <c r="R189" s="12">
        <v>0</v>
      </c>
      <c r="S189" s="12">
        <v>172</v>
      </c>
      <c r="T189" s="12">
        <v>0</v>
      </c>
    </row>
    <row r="190" spans="1:20" ht="17.399999999999999" x14ac:dyDescent="0.3">
      <c r="A190" s="11">
        <v>45423</v>
      </c>
      <c r="B190" s="12">
        <v>250415</v>
      </c>
      <c r="C190" s="12" t="s">
        <v>343</v>
      </c>
      <c r="D190" s="12" t="s">
        <v>344</v>
      </c>
      <c r="E190" s="12" t="s">
        <v>345</v>
      </c>
      <c r="F190" s="12"/>
      <c r="G190" s="12"/>
      <c r="H190" s="12">
        <v>18.22</v>
      </c>
      <c r="I190" s="12">
        <v>5.78</v>
      </c>
      <c r="J190" s="12">
        <v>14.35</v>
      </c>
      <c r="K190" s="12">
        <v>3.87</v>
      </c>
      <c r="L190" s="12">
        <v>55.41</v>
      </c>
      <c r="M190" s="12">
        <v>6</v>
      </c>
      <c r="N190" s="12">
        <v>0</v>
      </c>
      <c r="O190" s="12">
        <v>177</v>
      </c>
      <c r="P190" s="12">
        <v>3</v>
      </c>
      <c r="Q190" s="12">
        <v>0</v>
      </c>
      <c r="R190" s="12">
        <v>4</v>
      </c>
      <c r="S190" s="12">
        <v>196</v>
      </c>
      <c r="T190" s="12">
        <v>0</v>
      </c>
    </row>
    <row r="191" spans="1:20" ht="17.399999999999999" x14ac:dyDescent="0.3">
      <c r="A191" s="11">
        <v>45424</v>
      </c>
      <c r="B191" s="12">
        <v>250415</v>
      </c>
      <c r="C191" s="12" t="s">
        <v>343</v>
      </c>
      <c r="D191" s="12" t="s">
        <v>344</v>
      </c>
      <c r="E191" s="12" t="s">
        <v>345</v>
      </c>
      <c r="F191" s="12"/>
      <c r="G191" s="12"/>
      <c r="H191" s="12">
        <v>8.67</v>
      </c>
      <c r="I191" s="12">
        <v>15.33</v>
      </c>
      <c r="J191" s="12">
        <v>6.63</v>
      </c>
      <c r="K191" s="12">
        <v>2.0299999999999998</v>
      </c>
      <c r="L191" s="12">
        <v>22</v>
      </c>
      <c r="M191" s="12">
        <v>6</v>
      </c>
      <c r="N191" s="12">
        <v>0</v>
      </c>
      <c r="O191" s="12">
        <v>64</v>
      </c>
      <c r="P191" s="12">
        <v>1</v>
      </c>
      <c r="Q191" s="12">
        <v>1</v>
      </c>
      <c r="R191" s="12">
        <v>3</v>
      </c>
      <c r="S191" s="12">
        <v>71</v>
      </c>
      <c r="T191" s="12">
        <v>0</v>
      </c>
    </row>
    <row r="192" spans="1:20" ht="17.399999999999999" x14ac:dyDescent="0.3">
      <c r="A192" s="11">
        <v>45425</v>
      </c>
      <c r="B192" s="12">
        <v>250415</v>
      </c>
      <c r="C192" s="12" t="s">
        <v>343</v>
      </c>
      <c r="D192" s="12" t="s">
        <v>344</v>
      </c>
      <c r="E192" s="12" t="s">
        <v>345</v>
      </c>
      <c r="F192" s="12"/>
      <c r="G192" s="12"/>
      <c r="H192" s="12">
        <v>20</v>
      </c>
      <c r="I192" s="12">
        <v>4</v>
      </c>
      <c r="J192" s="12">
        <v>14.5</v>
      </c>
      <c r="K192" s="12">
        <v>5.5</v>
      </c>
      <c r="L192" s="12">
        <v>44.29</v>
      </c>
      <c r="M192" s="12">
        <v>6</v>
      </c>
      <c r="N192" s="12">
        <v>0</v>
      </c>
      <c r="O192" s="12">
        <v>152</v>
      </c>
      <c r="P192" s="12">
        <v>5</v>
      </c>
      <c r="Q192" s="12">
        <v>0</v>
      </c>
      <c r="R192" s="12">
        <v>14</v>
      </c>
      <c r="S192" s="12">
        <v>172</v>
      </c>
      <c r="T192" s="12">
        <v>0</v>
      </c>
    </row>
    <row r="193" spans="1:20" ht="17.399999999999999" x14ac:dyDescent="0.3">
      <c r="A193" s="11">
        <v>45426</v>
      </c>
      <c r="B193" s="12">
        <v>250415</v>
      </c>
      <c r="C193" s="12" t="s">
        <v>343</v>
      </c>
      <c r="D193" s="12" t="s">
        <v>344</v>
      </c>
      <c r="E193" s="12" t="s">
        <v>345</v>
      </c>
      <c r="F193" s="12"/>
      <c r="G193" s="12"/>
      <c r="H193" s="12">
        <v>17.829999999999998</v>
      </c>
      <c r="I193" s="12">
        <v>6.17</v>
      </c>
      <c r="J193" s="12">
        <v>12.87</v>
      </c>
      <c r="K193" s="12">
        <v>4.97</v>
      </c>
      <c r="L193" s="12">
        <v>46.01</v>
      </c>
      <c r="M193" s="12">
        <v>6</v>
      </c>
      <c r="N193" s="12">
        <v>0</v>
      </c>
      <c r="O193" s="12">
        <v>162</v>
      </c>
      <c r="P193" s="12">
        <v>1</v>
      </c>
      <c r="Q193" s="12">
        <v>0</v>
      </c>
      <c r="R193" s="12">
        <v>13</v>
      </c>
      <c r="S193" s="12">
        <v>175</v>
      </c>
      <c r="T193" s="12">
        <v>0</v>
      </c>
    </row>
    <row r="194" spans="1:20" ht="17.399999999999999" x14ac:dyDescent="0.3">
      <c r="A194" s="11">
        <v>45427</v>
      </c>
      <c r="B194" s="12">
        <v>250415</v>
      </c>
      <c r="C194" s="12" t="s">
        <v>343</v>
      </c>
      <c r="D194" s="12" t="s">
        <v>344</v>
      </c>
      <c r="E194" s="12" t="s">
        <v>345</v>
      </c>
      <c r="F194" s="12"/>
      <c r="G194" s="12"/>
      <c r="H194" s="12">
        <v>19.079999999999998</v>
      </c>
      <c r="I194" s="12">
        <v>4.92</v>
      </c>
      <c r="J194" s="12">
        <v>13.97</v>
      </c>
      <c r="K194" s="12">
        <v>5.12</v>
      </c>
      <c r="L194" s="12">
        <v>48.07</v>
      </c>
      <c r="M194" s="12">
        <v>6</v>
      </c>
      <c r="N194" s="12">
        <v>0</v>
      </c>
      <c r="O194" s="12">
        <v>125</v>
      </c>
      <c r="P194" s="12">
        <v>3</v>
      </c>
      <c r="Q194" s="12">
        <v>0</v>
      </c>
      <c r="R194" s="12">
        <v>13</v>
      </c>
      <c r="S194" s="12">
        <v>141</v>
      </c>
      <c r="T194" s="12">
        <v>1</v>
      </c>
    </row>
    <row r="195" spans="1:20" ht="17.399999999999999" x14ac:dyDescent="0.3">
      <c r="A195" s="11">
        <v>45428</v>
      </c>
      <c r="B195" s="12">
        <v>250415</v>
      </c>
      <c r="C195" s="12" t="s">
        <v>343</v>
      </c>
      <c r="D195" s="12" t="s">
        <v>344</v>
      </c>
      <c r="E195" s="12" t="s">
        <v>345</v>
      </c>
      <c r="F195" s="12"/>
      <c r="G195" s="12"/>
      <c r="H195" s="12">
        <v>19.22</v>
      </c>
      <c r="I195" s="12">
        <v>4.78</v>
      </c>
      <c r="J195" s="12">
        <v>13.93</v>
      </c>
      <c r="K195" s="12">
        <v>5.28</v>
      </c>
      <c r="L195" s="12">
        <v>45.01</v>
      </c>
      <c r="M195" s="12">
        <v>5</v>
      </c>
      <c r="N195" s="12">
        <v>0</v>
      </c>
      <c r="O195" s="12">
        <v>130</v>
      </c>
      <c r="P195" s="12">
        <v>6</v>
      </c>
      <c r="Q195" s="12">
        <v>0</v>
      </c>
      <c r="R195" s="12">
        <v>19</v>
      </c>
      <c r="S195" s="12">
        <v>142</v>
      </c>
      <c r="T195" s="12">
        <v>3</v>
      </c>
    </row>
    <row r="196" spans="1:20" ht="17.399999999999999" x14ac:dyDescent="0.3">
      <c r="A196" s="11">
        <v>45429</v>
      </c>
      <c r="B196" s="12">
        <v>250415</v>
      </c>
      <c r="C196" s="12" t="s">
        <v>343</v>
      </c>
      <c r="D196" s="12" t="s">
        <v>344</v>
      </c>
      <c r="E196" s="12" t="s">
        <v>345</v>
      </c>
      <c r="F196" s="12"/>
      <c r="G196" s="12"/>
      <c r="H196" s="12">
        <v>21</v>
      </c>
      <c r="I196" s="12">
        <v>3</v>
      </c>
      <c r="J196" s="12">
        <v>14.13</v>
      </c>
      <c r="K196" s="12">
        <v>6.87</v>
      </c>
      <c r="L196" s="12">
        <v>44.94</v>
      </c>
      <c r="M196" s="12">
        <v>6</v>
      </c>
      <c r="N196" s="12">
        <v>0</v>
      </c>
      <c r="O196" s="12">
        <v>85</v>
      </c>
      <c r="P196" s="12">
        <v>0</v>
      </c>
      <c r="Q196" s="12">
        <v>1</v>
      </c>
      <c r="R196" s="12">
        <v>18</v>
      </c>
      <c r="S196" s="12">
        <v>99</v>
      </c>
      <c r="T196" s="12">
        <v>0</v>
      </c>
    </row>
    <row r="197" spans="1:20" ht="17.399999999999999" x14ac:dyDescent="0.3">
      <c r="A197" s="11">
        <v>45430</v>
      </c>
      <c r="B197" s="12">
        <v>250415</v>
      </c>
      <c r="C197" s="12" t="s">
        <v>343</v>
      </c>
      <c r="D197" s="12" t="s">
        <v>344</v>
      </c>
      <c r="E197" s="12" t="s">
        <v>345</v>
      </c>
      <c r="F197" s="12"/>
      <c r="G197" s="12"/>
      <c r="H197" s="12">
        <v>16.73</v>
      </c>
      <c r="I197" s="12">
        <v>7.27</v>
      </c>
      <c r="J197" s="12">
        <v>11.98</v>
      </c>
      <c r="K197" s="12">
        <v>4.75</v>
      </c>
      <c r="L197" s="12">
        <v>41.62</v>
      </c>
      <c r="M197" s="12">
        <v>6</v>
      </c>
      <c r="N197" s="12">
        <v>0</v>
      </c>
      <c r="O197" s="12">
        <v>127</v>
      </c>
      <c r="P197" s="12">
        <v>3</v>
      </c>
      <c r="Q197" s="12">
        <v>0</v>
      </c>
      <c r="R197" s="12">
        <v>5</v>
      </c>
      <c r="S197" s="12">
        <v>138</v>
      </c>
      <c r="T197" s="12">
        <v>0</v>
      </c>
    </row>
    <row r="198" spans="1:20" ht="17.399999999999999" x14ac:dyDescent="0.3">
      <c r="A198" s="11">
        <v>45431</v>
      </c>
      <c r="B198" s="12">
        <v>250415</v>
      </c>
      <c r="C198" s="12" t="s">
        <v>343</v>
      </c>
      <c r="D198" s="12" t="s">
        <v>344</v>
      </c>
      <c r="E198" s="12" t="s">
        <v>345</v>
      </c>
      <c r="F198" s="12"/>
      <c r="G198" s="12"/>
      <c r="H198" s="12">
        <v>4.53</v>
      </c>
      <c r="I198" s="12">
        <v>19.47</v>
      </c>
      <c r="J198" s="12">
        <v>3.37</v>
      </c>
      <c r="K198" s="12">
        <v>1.17</v>
      </c>
      <c r="L198" s="12">
        <v>12.62</v>
      </c>
      <c r="M198" s="12">
        <v>6</v>
      </c>
      <c r="N198" s="12">
        <v>0</v>
      </c>
      <c r="O198" s="12">
        <v>38</v>
      </c>
      <c r="P198" s="12">
        <v>0</v>
      </c>
      <c r="Q198" s="12">
        <v>0</v>
      </c>
      <c r="R198" s="12">
        <v>2</v>
      </c>
      <c r="S198" s="12">
        <v>41</v>
      </c>
      <c r="T198" s="12">
        <v>0</v>
      </c>
    </row>
    <row r="199" spans="1:20" ht="17.399999999999999" x14ac:dyDescent="0.3">
      <c r="A199" s="11">
        <v>45432</v>
      </c>
      <c r="B199" s="12">
        <v>250415</v>
      </c>
      <c r="C199" s="12" t="s">
        <v>343</v>
      </c>
      <c r="D199" s="12" t="s">
        <v>344</v>
      </c>
      <c r="E199" s="12" t="s">
        <v>345</v>
      </c>
      <c r="F199" s="12"/>
      <c r="G199" s="12"/>
      <c r="H199" s="12">
        <v>20.67</v>
      </c>
      <c r="I199" s="12">
        <v>3.33</v>
      </c>
      <c r="J199" s="12">
        <v>16.62</v>
      </c>
      <c r="K199" s="12">
        <v>4.05</v>
      </c>
      <c r="L199" s="12">
        <v>51.06</v>
      </c>
      <c r="M199" s="12">
        <v>5</v>
      </c>
      <c r="N199" s="12">
        <v>0</v>
      </c>
      <c r="O199" s="12">
        <v>105</v>
      </c>
      <c r="P199" s="12">
        <v>2</v>
      </c>
      <c r="Q199" s="12">
        <v>0</v>
      </c>
      <c r="R199" s="12">
        <v>4</v>
      </c>
      <c r="S199" s="12">
        <v>115</v>
      </c>
      <c r="T199" s="12">
        <v>0</v>
      </c>
    </row>
    <row r="200" spans="1:20" ht="17.399999999999999" x14ac:dyDescent="0.3">
      <c r="A200" s="11">
        <v>45433</v>
      </c>
      <c r="B200" s="12">
        <v>250415</v>
      </c>
      <c r="C200" s="12" t="s">
        <v>343</v>
      </c>
      <c r="D200" s="12" t="s">
        <v>344</v>
      </c>
      <c r="E200" s="12" t="s">
        <v>345</v>
      </c>
      <c r="F200" s="12"/>
      <c r="G200" s="12"/>
      <c r="H200" s="12">
        <v>20.23</v>
      </c>
      <c r="I200" s="12">
        <v>3.77</v>
      </c>
      <c r="J200" s="12">
        <v>15.32</v>
      </c>
      <c r="K200" s="12">
        <v>4.92</v>
      </c>
      <c r="L200" s="12">
        <v>50.09</v>
      </c>
      <c r="M200" s="12">
        <v>6</v>
      </c>
      <c r="N200" s="12">
        <v>0</v>
      </c>
      <c r="O200" s="12">
        <v>119</v>
      </c>
      <c r="P200" s="12">
        <v>1</v>
      </c>
      <c r="Q200" s="12">
        <v>0</v>
      </c>
      <c r="R200" s="12">
        <v>10</v>
      </c>
      <c r="S200" s="12">
        <v>135</v>
      </c>
      <c r="T200" s="12">
        <v>0</v>
      </c>
    </row>
    <row r="201" spans="1:20" ht="17.399999999999999" x14ac:dyDescent="0.3">
      <c r="A201" s="11">
        <v>45434</v>
      </c>
      <c r="B201" s="12">
        <v>250415</v>
      </c>
      <c r="C201" s="12" t="s">
        <v>343</v>
      </c>
      <c r="D201" s="12" t="s">
        <v>344</v>
      </c>
      <c r="E201" s="12" t="s">
        <v>345</v>
      </c>
      <c r="F201" s="12"/>
      <c r="G201" s="12"/>
      <c r="H201" s="12">
        <v>21.33</v>
      </c>
      <c r="I201" s="12">
        <v>2.67</v>
      </c>
      <c r="J201" s="12">
        <v>16.329999999999998</v>
      </c>
      <c r="K201" s="12">
        <v>5</v>
      </c>
      <c r="L201" s="12">
        <v>57.25</v>
      </c>
      <c r="M201" s="12">
        <v>6</v>
      </c>
      <c r="N201" s="12">
        <v>0</v>
      </c>
      <c r="O201" s="12">
        <v>164</v>
      </c>
      <c r="P201" s="12">
        <v>5</v>
      </c>
      <c r="Q201" s="12">
        <v>1</v>
      </c>
      <c r="R201" s="12">
        <v>10</v>
      </c>
      <c r="S201" s="12">
        <v>189</v>
      </c>
      <c r="T201" s="12">
        <v>0</v>
      </c>
    </row>
    <row r="202" spans="1:20" ht="17.399999999999999" x14ac:dyDescent="0.3">
      <c r="A202" s="11">
        <v>45435</v>
      </c>
      <c r="B202" s="12">
        <v>250415</v>
      </c>
      <c r="C202" s="12" t="s">
        <v>343</v>
      </c>
      <c r="D202" s="12" t="s">
        <v>344</v>
      </c>
      <c r="E202" s="12" t="s">
        <v>345</v>
      </c>
      <c r="F202" s="12"/>
      <c r="G202" s="12"/>
      <c r="H202" s="12">
        <v>11.62</v>
      </c>
      <c r="I202" s="12">
        <v>12.38</v>
      </c>
      <c r="J202" s="12">
        <v>8.9499999999999993</v>
      </c>
      <c r="K202" s="12">
        <v>2.67</v>
      </c>
      <c r="L202" s="12">
        <v>28.91</v>
      </c>
      <c r="M202" s="12">
        <v>5</v>
      </c>
      <c r="N202" s="12">
        <v>0</v>
      </c>
      <c r="O202" s="12">
        <v>57</v>
      </c>
      <c r="P202" s="12">
        <v>2</v>
      </c>
      <c r="Q202" s="12">
        <v>0</v>
      </c>
      <c r="R202" s="12">
        <v>7</v>
      </c>
      <c r="S202" s="12">
        <v>64</v>
      </c>
      <c r="T202" s="12">
        <v>0</v>
      </c>
    </row>
    <row r="203" spans="1:20" ht="17.399999999999999" x14ac:dyDescent="0.3">
      <c r="A203" s="11">
        <v>45436</v>
      </c>
      <c r="B203" s="12">
        <v>250415</v>
      </c>
      <c r="C203" s="12" t="s">
        <v>343</v>
      </c>
      <c r="D203" s="12" t="s">
        <v>344</v>
      </c>
      <c r="E203" s="12" t="s">
        <v>345</v>
      </c>
      <c r="F203" s="12"/>
      <c r="G203" s="12"/>
      <c r="H203" s="12">
        <v>21.87</v>
      </c>
      <c r="I203" s="12">
        <v>2.13</v>
      </c>
      <c r="J203" s="12">
        <v>17.43</v>
      </c>
      <c r="K203" s="12">
        <v>4.43</v>
      </c>
      <c r="L203" s="12">
        <v>51.38</v>
      </c>
      <c r="M203" s="12">
        <v>5</v>
      </c>
      <c r="N203" s="12">
        <v>0</v>
      </c>
      <c r="O203" s="12">
        <v>118</v>
      </c>
      <c r="P203" s="12">
        <v>1</v>
      </c>
      <c r="Q203" s="12">
        <v>0</v>
      </c>
      <c r="R203" s="12">
        <v>12</v>
      </c>
      <c r="S203" s="12">
        <v>126</v>
      </c>
      <c r="T203" s="12">
        <v>0</v>
      </c>
    </row>
    <row r="204" spans="1:20" ht="17.399999999999999" x14ac:dyDescent="0.3">
      <c r="A204" s="11">
        <v>45437</v>
      </c>
      <c r="B204" s="12">
        <v>250415</v>
      </c>
      <c r="C204" s="12" t="s">
        <v>343</v>
      </c>
      <c r="D204" s="12" t="s">
        <v>344</v>
      </c>
      <c r="E204" s="12" t="s">
        <v>345</v>
      </c>
      <c r="F204" s="12"/>
      <c r="G204" s="12"/>
      <c r="H204" s="12">
        <v>14.32</v>
      </c>
      <c r="I204" s="12">
        <v>9.68</v>
      </c>
      <c r="J204" s="12">
        <v>9.6300000000000008</v>
      </c>
      <c r="K204" s="12">
        <v>4.68</v>
      </c>
      <c r="L204" s="12">
        <v>31.74</v>
      </c>
      <c r="M204" s="12">
        <v>6</v>
      </c>
      <c r="N204" s="12">
        <v>0</v>
      </c>
      <c r="O204" s="12">
        <v>67</v>
      </c>
      <c r="P204" s="12">
        <v>2</v>
      </c>
      <c r="Q204" s="12">
        <v>0</v>
      </c>
      <c r="R204" s="12">
        <v>13</v>
      </c>
      <c r="S204" s="12">
        <v>75</v>
      </c>
      <c r="T204" s="12">
        <v>0</v>
      </c>
    </row>
    <row r="205" spans="1:20" ht="17.399999999999999" x14ac:dyDescent="0.3">
      <c r="A205" s="11">
        <v>45438</v>
      </c>
      <c r="B205" s="12">
        <v>250415</v>
      </c>
      <c r="C205" s="12" t="s">
        <v>343</v>
      </c>
      <c r="D205" s="12" t="s">
        <v>344</v>
      </c>
      <c r="E205" s="12" t="s">
        <v>345</v>
      </c>
      <c r="F205" s="12"/>
      <c r="G205" s="12"/>
      <c r="H205" s="12">
        <v>0.83</v>
      </c>
      <c r="I205" s="12">
        <v>23.17</v>
      </c>
      <c r="J205" s="12">
        <v>0.42</v>
      </c>
      <c r="K205" s="12">
        <v>0.42</v>
      </c>
      <c r="L205" s="12">
        <v>2.04</v>
      </c>
      <c r="M205" s="12">
        <v>8</v>
      </c>
      <c r="N205" s="12">
        <v>0</v>
      </c>
      <c r="O205" s="12">
        <v>8</v>
      </c>
      <c r="P205" s="12">
        <v>0</v>
      </c>
      <c r="Q205" s="12">
        <v>0</v>
      </c>
      <c r="R205" s="12">
        <v>1</v>
      </c>
      <c r="S205" s="12">
        <v>10</v>
      </c>
      <c r="T205" s="12">
        <v>0</v>
      </c>
    </row>
    <row r="206" spans="1:20" ht="17.399999999999999" x14ac:dyDescent="0.3">
      <c r="A206" s="11">
        <v>45439</v>
      </c>
      <c r="B206" s="12">
        <v>250415</v>
      </c>
      <c r="C206" s="12" t="s">
        <v>343</v>
      </c>
      <c r="D206" s="12" t="s">
        <v>344</v>
      </c>
      <c r="E206" s="12" t="s">
        <v>345</v>
      </c>
      <c r="F206" s="12"/>
      <c r="G206" s="12"/>
      <c r="H206" s="12">
        <v>6.4</v>
      </c>
      <c r="I206" s="12">
        <v>17.600000000000001</v>
      </c>
      <c r="J206" s="12">
        <v>4.63</v>
      </c>
      <c r="K206" s="12">
        <v>1.77</v>
      </c>
      <c r="L206" s="12">
        <v>14.41</v>
      </c>
      <c r="M206" s="12">
        <v>5</v>
      </c>
      <c r="N206" s="12">
        <v>0</v>
      </c>
      <c r="O206" s="12">
        <v>38</v>
      </c>
      <c r="P206" s="12">
        <v>0</v>
      </c>
      <c r="Q206" s="12">
        <v>0</v>
      </c>
      <c r="R206" s="12">
        <v>8</v>
      </c>
      <c r="S206" s="12">
        <v>40</v>
      </c>
      <c r="T206" s="12">
        <v>2</v>
      </c>
    </row>
    <row r="207" spans="1:20" ht="17.399999999999999" x14ac:dyDescent="0.3">
      <c r="A207" s="11">
        <v>45440</v>
      </c>
      <c r="B207" s="12">
        <v>250415</v>
      </c>
      <c r="C207" s="12" t="s">
        <v>343</v>
      </c>
      <c r="D207" s="12" t="s">
        <v>344</v>
      </c>
      <c r="E207" s="12" t="s">
        <v>345</v>
      </c>
      <c r="F207" s="12"/>
      <c r="G207" s="12"/>
      <c r="H207" s="12">
        <v>19.82</v>
      </c>
      <c r="I207" s="12">
        <v>4.18</v>
      </c>
      <c r="J207" s="12">
        <v>14.93</v>
      </c>
      <c r="K207" s="12">
        <v>4.88</v>
      </c>
      <c r="L207" s="12">
        <v>43.61</v>
      </c>
      <c r="M207" s="12">
        <v>6</v>
      </c>
      <c r="N207" s="12">
        <v>0</v>
      </c>
      <c r="O207" s="12">
        <v>100</v>
      </c>
      <c r="P207" s="12">
        <v>2</v>
      </c>
      <c r="Q207" s="12">
        <v>0</v>
      </c>
      <c r="R207" s="12">
        <v>12</v>
      </c>
      <c r="S207" s="12">
        <v>108</v>
      </c>
      <c r="T207" s="12">
        <v>2</v>
      </c>
    </row>
    <row r="208" spans="1:20" ht="17.399999999999999" x14ac:dyDescent="0.3">
      <c r="A208" s="11">
        <v>45441</v>
      </c>
      <c r="B208" s="12">
        <v>250415</v>
      </c>
      <c r="C208" s="12" t="s">
        <v>343</v>
      </c>
      <c r="D208" s="12" t="s">
        <v>344</v>
      </c>
      <c r="E208" s="12" t="s">
        <v>345</v>
      </c>
      <c r="F208" s="12"/>
      <c r="G208" s="12"/>
      <c r="H208" s="12">
        <v>21.05</v>
      </c>
      <c r="I208" s="12">
        <v>2.95</v>
      </c>
      <c r="J208" s="12">
        <v>17.03</v>
      </c>
      <c r="K208" s="12">
        <v>4.0199999999999996</v>
      </c>
      <c r="L208" s="12">
        <v>56.37</v>
      </c>
      <c r="M208" s="12">
        <v>5</v>
      </c>
      <c r="N208" s="12">
        <v>0</v>
      </c>
      <c r="O208" s="12">
        <v>153</v>
      </c>
      <c r="P208" s="12">
        <v>2</v>
      </c>
      <c r="Q208" s="12">
        <v>0</v>
      </c>
      <c r="R208" s="12">
        <v>6</v>
      </c>
      <c r="S208" s="12">
        <v>164</v>
      </c>
      <c r="T208" s="12">
        <v>0</v>
      </c>
    </row>
    <row r="209" spans="1:20" ht="17.399999999999999" x14ac:dyDescent="0.3">
      <c r="A209" s="11">
        <v>45442</v>
      </c>
      <c r="B209" s="12">
        <v>250415</v>
      </c>
      <c r="C209" s="12" t="s">
        <v>343</v>
      </c>
      <c r="D209" s="12" t="s">
        <v>344</v>
      </c>
      <c r="E209" s="12" t="s">
        <v>345</v>
      </c>
      <c r="F209" s="12"/>
      <c r="G209" s="12"/>
      <c r="H209" s="12">
        <v>18.53</v>
      </c>
      <c r="I209" s="12">
        <v>5.47</v>
      </c>
      <c r="J209" s="12">
        <v>13.9</v>
      </c>
      <c r="K209" s="12">
        <v>4.63</v>
      </c>
      <c r="L209" s="12">
        <v>55.67</v>
      </c>
      <c r="M209" s="12">
        <v>6</v>
      </c>
      <c r="N209" s="12">
        <v>0</v>
      </c>
      <c r="O209" s="12">
        <v>137</v>
      </c>
      <c r="P209" s="12">
        <v>0</v>
      </c>
      <c r="Q209" s="12">
        <v>0</v>
      </c>
      <c r="R209" s="12">
        <v>13</v>
      </c>
      <c r="S209" s="12">
        <v>154</v>
      </c>
      <c r="T209" s="12">
        <v>2</v>
      </c>
    </row>
    <row r="210" spans="1:20" ht="17.399999999999999" x14ac:dyDescent="0.3">
      <c r="A210" s="11">
        <v>45443</v>
      </c>
      <c r="B210" s="12">
        <v>250415</v>
      </c>
      <c r="C210" s="12" t="s">
        <v>343</v>
      </c>
      <c r="D210" s="12" t="s">
        <v>344</v>
      </c>
      <c r="E210" s="12" t="s">
        <v>345</v>
      </c>
      <c r="F210" s="12"/>
      <c r="G210" s="12"/>
      <c r="H210" s="12">
        <v>8.0500000000000007</v>
      </c>
      <c r="I210" s="12">
        <v>15.95</v>
      </c>
      <c r="J210" s="12">
        <v>5.82</v>
      </c>
      <c r="K210" s="12">
        <v>2.23</v>
      </c>
      <c r="L210" s="12">
        <v>22.16</v>
      </c>
      <c r="M210" s="12">
        <v>6</v>
      </c>
      <c r="N210" s="12">
        <v>0</v>
      </c>
      <c r="O210" s="12">
        <v>41</v>
      </c>
      <c r="P210" s="12">
        <v>1</v>
      </c>
      <c r="Q210" s="12">
        <v>0</v>
      </c>
      <c r="R210" s="12">
        <v>5</v>
      </c>
      <c r="S210" s="12">
        <v>43</v>
      </c>
      <c r="T210" s="12">
        <v>0</v>
      </c>
    </row>
    <row r="211" spans="1:20" ht="17.399999999999999" x14ac:dyDescent="0.3">
      <c r="A211" s="11">
        <v>45444</v>
      </c>
      <c r="B211" s="12">
        <v>250415</v>
      </c>
      <c r="C211" s="12" t="s">
        <v>343</v>
      </c>
      <c r="D211" s="12" t="s">
        <v>344</v>
      </c>
      <c r="E211" s="12" t="s">
        <v>345</v>
      </c>
      <c r="F211" s="12"/>
      <c r="G211" s="12"/>
      <c r="H211" s="12">
        <v>10</v>
      </c>
      <c r="I211" s="12">
        <v>14</v>
      </c>
      <c r="J211" s="12">
        <v>6.97</v>
      </c>
      <c r="K211" s="12">
        <v>3.03</v>
      </c>
      <c r="L211" s="12">
        <v>26.73</v>
      </c>
      <c r="M211" s="12">
        <v>5</v>
      </c>
      <c r="N211" s="12">
        <v>0</v>
      </c>
      <c r="O211" s="12">
        <v>31</v>
      </c>
      <c r="P211" s="12">
        <v>1</v>
      </c>
      <c r="Q211" s="12">
        <v>0</v>
      </c>
      <c r="R211" s="12">
        <v>6</v>
      </c>
      <c r="S211" s="12">
        <v>32</v>
      </c>
      <c r="T211" s="12">
        <v>0</v>
      </c>
    </row>
    <row r="212" spans="1:20" ht="17.399999999999999" x14ac:dyDescent="0.3">
      <c r="A212" s="11">
        <v>45445</v>
      </c>
      <c r="B212" s="12">
        <v>250415</v>
      </c>
      <c r="C212" s="12" t="s">
        <v>343</v>
      </c>
      <c r="D212" s="12" t="s">
        <v>344</v>
      </c>
      <c r="E212" s="12" t="s">
        <v>345</v>
      </c>
      <c r="F212" s="12"/>
      <c r="G212" s="12"/>
      <c r="H212" s="12">
        <v>6.9</v>
      </c>
      <c r="I212" s="12">
        <v>17.100000000000001</v>
      </c>
      <c r="J212" s="12">
        <v>5.0999999999999996</v>
      </c>
      <c r="K212" s="12">
        <v>1.8</v>
      </c>
      <c r="L212" s="12">
        <v>21.44</v>
      </c>
      <c r="M212" s="12">
        <v>6</v>
      </c>
      <c r="N212" s="12">
        <v>0</v>
      </c>
      <c r="O212" s="12">
        <v>56</v>
      </c>
      <c r="P212" s="12">
        <v>1</v>
      </c>
      <c r="Q212" s="12">
        <v>1</v>
      </c>
      <c r="R212" s="12">
        <v>5</v>
      </c>
      <c r="S212" s="12">
        <v>61</v>
      </c>
      <c r="T212" s="12">
        <v>0</v>
      </c>
    </row>
    <row r="213" spans="1:20" ht="17.399999999999999" x14ac:dyDescent="0.3">
      <c r="A213" s="11">
        <v>45446</v>
      </c>
      <c r="B213" s="12">
        <v>250415</v>
      </c>
      <c r="C213" s="12" t="s">
        <v>343</v>
      </c>
      <c r="D213" s="12" t="s">
        <v>344</v>
      </c>
      <c r="E213" s="12" t="s">
        <v>345</v>
      </c>
      <c r="F213" s="12"/>
      <c r="G213" s="12"/>
      <c r="H213" s="12">
        <v>16.670000000000002</v>
      </c>
      <c r="I213" s="12">
        <v>7.33</v>
      </c>
      <c r="J213" s="12">
        <v>11.38</v>
      </c>
      <c r="K213" s="12">
        <v>5.28</v>
      </c>
      <c r="L213" s="12">
        <v>43.77</v>
      </c>
      <c r="M213" s="12">
        <v>6</v>
      </c>
      <c r="N213" s="12">
        <v>0</v>
      </c>
      <c r="O213" s="12">
        <v>106</v>
      </c>
      <c r="P213" s="12">
        <v>1</v>
      </c>
      <c r="Q213" s="12">
        <v>0</v>
      </c>
      <c r="R213" s="12">
        <v>17</v>
      </c>
      <c r="S213" s="12">
        <v>119</v>
      </c>
      <c r="T213" s="12">
        <v>2</v>
      </c>
    </row>
    <row r="214" spans="1:20" ht="17.399999999999999" x14ac:dyDescent="0.3">
      <c r="A214" s="11">
        <v>45447</v>
      </c>
      <c r="B214" s="12">
        <v>250415</v>
      </c>
      <c r="C214" s="12" t="s">
        <v>343</v>
      </c>
      <c r="D214" s="12" t="s">
        <v>344</v>
      </c>
      <c r="E214" s="12" t="s">
        <v>345</v>
      </c>
      <c r="F214" s="12"/>
      <c r="G214" s="12"/>
      <c r="H214" s="12">
        <v>14.48</v>
      </c>
      <c r="I214" s="12">
        <v>9.52</v>
      </c>
      <c r="J214" s="12">
        <v>8.17</v>
      </c>
      <c r="K214" s="12">
        <v>6.32</v>
      </c>
      <c r="L214" s="12">
        <v>39</v>
      </c>
      <c r="M214" s="12">
        <v>6</v>
      </c>
      <c r="N214" s="12">
        <v>0</v>
      </c>
      <c r="O214" s="12">
        <v>103</v>
      </c>
      <c r="P214" s="12">
        <v>0</v>
      </c>
      <c r="Q214" s="12">
        <v>0</v>
      </c>
      <c r="R214" s="12">
        <v>23</v>
      </c>
      <c r="S214" s="12">
        <v>110</v>
      </c>
      <c r="T214" s="12">
        <v>0</v>
      </c>
    </row>
    <row r="215" spans="1:20" ht="17.399999999999999" x14ac:dyDescent="0.3">
      <c r="A215" s="11">
        <v>45448</v>
      </c>
      <c r="B215" s="12">
        <v>250415</v>
      </c>
      <c r="C215" s="12" t="s">
        <v>343</v>
      </c>
      <c r="D215" s="12" t="s">
        <v>344</v>
      </c>
      <c r="E215" s="12" t="s">
        <v>345</v>
      </c>
      <c r="F215" s="12"/>
      <c r="G215" s="12"/>
      <c r="H215" s="12">
        <v>18.920000000000002</v>
      </c>
      <c r="I215" s="12">
        <v>5.08</v>
      </c>
      <c r="J215" s="12">
        <v>12.4</v>
      </c>
      <c r="K215" s="12">
        <v>6.52</v>
      </c>
      <c r="L215" s="12">
        <v>52.12</v>
      </c>
      <c r="M215" s="12">
        <v>6</v>
      </c>
      <c r="N215" s="12">
        <v>0</v>
      </c>
      <c r="O215" s="12">
        <v>114</v>
      </c>
      <c r="P215" s="12">
        <v>1</v>
      </c>
      <c r="Q215" s="12">
        <v>0</v>
      </c>
      <c r="R215" s="12">
        <v>13</v>
      </c>
      <c r="S215" s="12">
        <v>124</v>
      </c>
      <c r="T215" s="12">
        <v>0</v>
      </c>
    </row>
    <row r="216" spans="1:20" ht="17.399999999999999" x14ac:dyDescent="0.3">
      <c r="A216" s="11">
        <v>45449</v>
      </c>
      <c r="B216" s="12">
        <v>250415</v>
      </c>
      <c r="C216" s="12" t="s">
        <v>343</v>
      </c>
      <c r="D216" s="12" t="s">
        <v>344</v>
      </c>
      <c r="E216" s="12" t="s">
        <v>345</v>
      </c>
      <c r="F216" s="12"/>
      <c r="G216" s="12"/>
      <c r="H216" s="12">
        <v>12.8</v>
      </c>
      <c r="I216" s="12">
        <v>11.2</v>
      </c>
      <c r="J216" s="12">
        <v>7.53</v>
      </c>
      <c r="K216" s="12">
        <v>5.27</v>
      </c>
      <c r="L216" s="12">
        <v>27.52</v>
      </c>
      <c r="M216" s="12">
        <v>6</v>
      </c>
      <c r="N216" s="12">
        <v>0</v>
      </c>
      <c r="O216" s="12">
        <v>40</v>
      </c>
      <c r="P216" s="12">
        <v>0</v>
      </c>
      <c r="Q216" s="12">
        <v>0</v>
      </c>
      <c r="R216" s="12">
        <v>12</v>
      </c>
      <c r="S216" s="12">
        <v>49</v>
      </c>
      <c r="T216" s="12">
        <v>0</v>
      </c>
    </row>
    <row r="217" spans="1:20" ht="17.399999999999999" x14ac:dyDescent="0.3">
      <c r="A217" s="11">
        <v>45450</v>
      </c>
      <c r="B217" s="12">
        <v>250415</v>
      </c>
      <c r="C217" s="12" t="s">
        <v>343</v>
      </c>
      <c r="D217" s="12" t="s">
        <v>344</v>
      </c>
      <c r="E217" s="12" t="s">
        <v>345</v>
      </c>
      <c r="F217" s="12"/>
      <c r="G217" s="12"/>
      <c r="H217" s="12">
        <v>18.899999999999999</v>
      </c>
      <c r="I217" s="12">
        <v>5.0999999999999996</v>
      </c>
      <c r="J217" s="12">
        <v>11.8</v>
      </c>
      <c r="K217" s="12">
        <v>7.1</v>
      </c>
      <c r="L217" s="12">
        <v>54.1</v>
      </c>
      <c r="M217" s="12">
        <v>6</v>
      </c>
      <c r="N217" s="12">
        <v>0</v>
      </c>
      <c r="O217" s="12">
        <v>100</v>
      </c>
      <c r="P217" s="12">
        <v>0</v>
      </c>
      <c r="Q217" s="12">
        <v>0</v>
      </c>
      <c r="R217" s="12">
        <v>20</v>
      </c>
      <c r="S217" s="12">
        <v>106</v>
      </c>
      <c r="T217" s="12">
        <v>2</v>
      </c>
    </row>
    <row r="218" spans="1:20" ht="17.399999999999999" x14ac:dyDescent="0.3">
      <c r="A218" s="11">
        <v>45451</v>
      </c>
      <c r="B218" s="12">
        <v>250415</v>
      </c>
      <c r="C218" s="12" t="s">
        <v>343</v>
      </c>
      <c r="D218" s="12" t="s">
        <v>344</v>
      </c>
      <c r="E218" s="12" t="s">
        <v>345</v>
      </c>
      <c r="F218" s="12"/>
      <c r="G218" s="12"/>
      <c r="H218" s="12">
        <v>20.67</v>
      </c>
      <c r="I218" s="12">
        <v>3.33</v>
      </c>
      <c r="J218" s="12">
        <v>12.15</v>
      </c>
      <c r="K218" s="12">
        <v>8.52</v>
      </c>
      <c r="L218" s="12">
        <v>42.57</v>
      </c>
      <c r="M218" s="12">
        <v>6</v>
      </c>
      <c r="N218" s="12">
        <v>0</v>
      </c>
      <c r="O218" s="12">
        <v>105</v>
      </c>
      <c r="P218" s="12">
        <v>3</v>
      </c>
      <c r="Q218" s="12">
        <v>0</v>
      </c>
      <c r="R218" s="12">
        <v>32</v>
      </c>
      <c r="S218" s="12">
        <v>114</v>
      </c>
      <c r="T218" s="12">
        <v>2</v>
      </c>
    </row>
    <row r="219" spans="1:20" ht="17.399999999999999" x14ac:dyDescent="0.3">
      <c r="A219" s="11">
        <v>45452</v>
      </c>
      <c r="B219" s="12">
        <v>250415</v>
      </c>
      <c r="C219" s="12" t="s">
        <v>343</v>
      </c>
      <c r="D219" s="12" t="s">
        <v>344</v>
      </c>
      <c r="E219" s="12" t="s">
        <v>345</v>
      </c>
      <c r="F219" s="12"/>
      <c r="G219" s="12"/>
      <c r="H219" s="12">
        <v>12.4</v>
      </c>
      <c r="I219" s="12">
        <v>11.6</v>
      </c>
      <c r="J219" s="12">
        <v>8.07</v>
      </c>
      <c r="K219" s="12">
        <v>4.33</v>
      </c>
      <c r="L219" s="12">
        <v>26.91</v>
      </c>
      <c r="M219" s="12">
        <v>5</v>
      </c>
      <c r="N219" s="12">
        <v>0</v>
      </c>
      <c r="O219" s="12">
        <v>55</v>
      </c>
      <c r="P219" s="12">
        <v>0</v>
      </c>
      <c r="Q219" s="12">
        <v>0</v>
      </c>
      <c r="R219" s="12">
        <v>9</v>
      </c>
      <c r="S219" s="12">
        <v>59</v>
      </c>
      <c r="T219" s="12">
        <v>0</v>
      </c>
    </row>
    <row r="220" spans="1:20" ht="17.399999999999999" x14ac:dyDescent="0.3">
      <c r="A220" s="11">
        <v>45453</v>
      </c>
      <c r="B220" s="12">
        <v>250415</v>
      </c>
      <c r="C220" s="12" t="s">
        <v>343</v>
      </c>
      <c r="D220" s="12" t="s">
        <v>344</v>
      </c>
      <c r="E220" s="12" t="s">
        <v>345</v>
      </c>
      <c r="F220" s="12"/>
      <c r="G220" s="12"/>
      <c r="H220" s="12">
        <v>15.63</v>
      </c>
      <c r="I220" s="12">
        <v>8.3699999999999992</v>
      </c>
      <c r="J220" s="12">
        <v>11.52</v>
      </c>
      <c r="K220" s="12">
        <v>4.12</v>
      </c>
      <c r="L220" s="12">
        <v>36.61</v>
      </c>
      <c r="M220" s="12">
        <v>6</v>
      </c>
      <c r="N220" s="12">
        <v>0</v>
      </c>
      <c r="O220" s="12">
        <v>97</v>
      </c>
      <c r="P220" s="12">
        <v>4</v>
      </c>
      <c r="Q220" s="12">
        <v>0</v>
      </c>
      <c r="R220" s="12">
        <v>12</v>
      </c>
      <c r="S220" s="12">
        <v>114</v>
      </c>
      <c r="T220" s="12">
        <v>0</v>
      </c>
    </row>
    <row r="221" spans="1:20" ht="17.399999999999999" x14ac:dyDescent="0.3">
      <c r="A221" s="11">
        <v>45454</v>
      </c>
      <c r="B221" s="12">
        <v>250415</v>
      </c>
      <c r="C221" s="12" t="s">
        <v>343</v>
      </c>
      <c r="D221" s="12" t="s">
        <v>344</v>
      </c>
      <c r="E221" s="12" t="s">
        <v>345</v>
      </c>
      <c r="F221" s="12"/>
      <c r="G221" s="12"/>
      <c r="H221" s="12">
        <v>5.18</v>
      </c>
      <c r="I221" s="12">
        <v>18.82</v>
      </c>
      <c r="J221" s="12">
        <v>4.08</v>
      </c>
      <c r="K221" s="12">
        <v>1.1000000000000001</v>
      </c>
      <c r="L221" s="12">
        <v>17.149999999999999</v>
      </c>
      <c r="M221" s="12">
        <v>6</v>
      </c>
      <c r="N221" s="12">
        <v>0</v>
      </c>
      <c r="O221" s="12">
        <v>48</v>
      </c>
      <c r="P221" s="12">
        <v>0</v>
      </c>
      <c r="Q221" s="12">
        <v>1</v>
      </c>
      <c r="R221" s="12">
        <v>1</v>
      </c>
      <c r="S221" s="12">
        <v>55</v>
      </c>
      <c r="T221" s="12">
        <v>0</v>
      </c>
    </row>
    <row r="222" spans="1:20" ht="17.399999999999999" x14ac:dyDescent="0.3">
      <c r="A222" s="11">
        <v>45455</v>
      </c>
      <c r="B222" s="12">
        <v>250415</v>
      </c>
      <c r="C222" s="12" t="s">
        <v>343</v>
      </c>
      <c r="D222" s="12" t="s">
        <v>344</v>
      </c>
      <c r="E222" s="12" t="s">
        <v>345</v>
      </c>
      <c r="F222" s="12"/>
      <c r="G222" s="12"/>
      <c r="H222" s="12">
        <v>0</v>
      </c>
      <c r="I222" s="12">
        <v>24</v>
      </c>
      <c r="J222" s="12">
        <v>0</v>
      </c>
      <c r="K222" s="12">
        <v>0</v>
      </c>
      <c r="L222" s="12">
        <v>0</v>
      </c>
      <c r="M222" s="12">
        <v>0</v>
      </c>
      <c r="N222" s="12">
        <v>0</v>
      </c>
      <c r="O222" s="12">
        <v>0</v>
      </c>
      <c r="P222" s="12">
        <v>0</v>
      </c>
      <c r="Q222" s="12">
        <v>0</v>
      </c>
      <c r="R222" s="12">
        <v>0</v>
      </c>
      <c r="S222" s="12">
        <v>0</v>
      </c>
      <c r="T222" s="12">
        <v>0</v>
      </c>
    </row>
    <row r="223" spans="1:20" ht="17.399999999999999" x14ac:dyDescent="0.3">
      <c r="A223" s="11">
        <v>45456</v>
      </c>
      <c r="B223" s="12">
        <v>250415</v>
      </c>
      <c r="C223" s="12" t="s">
        <v>343</v>
      </c>
      <c r="D223" s="12" t="s">
        <v>344</v>
      </c>
      <c r="E223" s="12" t="s">
        <v>345</v>
      </c>
      <c r="F223" s="12"/>
      <c r="G223" s="12"/>
      <c r="H223" s="12">
        <v>0.08</v>
      </c>
      <c r="I223" s="12">
        <v>23.92</v>
      </c>
      <c r="J223" s="12">
        <v>0</v>
      </c>
      <c r="K223" s="12">
        <v>0.08</v>
      </c>
      <c r="L223" s="12">
        <v>0</v>
      </c>
      <c r="M223" s="12">
        <v>0</v>
      </c>
      <c r="N223" s="12">
        <v>0</v>
      </c>
      <c r="O223" s="12">
        <v>0</v>
      </c>
      <c r="P223" s="12">
        <v>0</v>
      </c>
      <c r="Q223" s="12">
        <v>0</v>
      </c>
      <c r="R223" s="12">
        <v>0</v>
      </c>
      <c r="S223" s="12">
        <v>0</v>
      </c>
      <c r="T223" s="12">
        <v>0</v>
      </c>
    </row>
    <row r="224" spans="1:20" ht="17.399999999999999" x14ac:dyDescent="0.3">
      <c r="A224" s="11">
        <v>45457</v>
      </c>
      <c r="B224" s="12">
        <v>250415</v>
      </c>
      <c r="C224" s="12" t="s">
        <v>343</v>
      </c>
      <c r="D224" s="12" t="s">
        <v>344</v>
      </c>
      <c r="E224" s="12" t="s">
        <v>345</v>
      </c>
      <c r="F224" s="12"/>
      <c r="G224" s="12"/>
      <c r="H224" s="12">
        <v>0.03</v>
      </c>
      <c r="I224" s="12">
        <v>23.97</v>
      </c>
      <c r="J224" s="12">
        <v>0</v>
      </c>
      <c r="K224" s="12">
        <v>0.03</v>
      </c>
      <c r="L224" s="12">
        <v>0</v>
      </c>
      <c r="M224" s="12">
        <v>0</v>
      </c>
      <c r="N224" s="12">
        <v>0</v>
      </c>
      <c r="O224" s="12">
        <v>0</v>
      </c>
      <c r="P224" s="12">
        <v>0</v>
      </c>
      <c r="Q224" s="12">
        <v>0</v>
      </c>
      <c r="R224" s="12">
        <v>0</v>
      </c>
      <c r="S224" s="12">
        <v>0</v>
      </c>
      <c r="T224" s="12">
        <v>0</v>
      </c>
    </row>
    <row r="225" spans="1:20" ht="17.399999999999999" x14ac:dyDescent="0.3">
      <c r="A225" s="11">
        <v>45458</v>
      </c>
      <c r="B225" s="12">
        <v>250415</v>
      </c>
      <c r="C225" s="12" t="s">
        <v>343</v>
      </c>
      <c r="D225" s="12" t="s">
        <v>344</v>
      </c>
      <c r="E225" s="12" t="s">
        <v>345</v>
      </c>
      <c r="F225" s="12"/>
      <c r="G225" s="12"/>
      <c r="H225" s="12">
        <v>0</v>
      </c>
      <c r="I225" s="12">
        <v>24</v>
      </c>
      <c r="J225" s="12">
        <v>0</v>
      </c>
      <c r="K225" s="12">
        <v>0</v>
      </c>
      <c r="L225" s="12">
        <v>0</v>
      </c>
      <c r="M225" s="12">
        <v>0</v>
      </c>
      <c r="N225" s="12">
        <v>0</v>
      </c>
      <c r="O225" s="12">
        <v>0</v>
      </c>
      <c r="P225" s="12">
        <v>0</v>
      </c>
      <c r="Q225" s="12">
        <v>0</v>
      </c>
      <c r="R225" s="12">
        <v>0</v>
      </c>
      <c r="S225" s="12">
        <v>0</v>
      </c>
      <c r="T225" s="12">
        <v>0</v>
      </c>
    </row>
    <row r="226" spans="1:20" ht="17.399999999999999" x14ac:dyDescent="0.3">
      <c r="A226" s="11">
        <v>45459</v>
      </c>
      <c r="B226" s="12">
        <v>250415</v>
      </c>
      <c r="C226" s="12" t="s">
        <v>343</v>
      </c>
      <c r="D226" s="12" t="s">
        <v>344</v>
      </c>
      <c r="E226" s="12" t="s">
        <v>345</v>
      </c>
      <c r="F226" s="12"/>
      <c r="G226" s="12"/>
      <c r="H226" s="12">
        <v>0</v>
      </c>
      <c r="I226" s="12">
        <v>24</v>
      </c>
      <c r="J226" s="12">
        <v>0</v>
      </c>
      <c r="K226" s="12">
        <v>0</v>
      </c>
      <c r="L226" s="12">
        <v>0</v>
      </c>
      <c r="M226" s="12">
        <v>0</v>
      </c>
      <c r="N226" s="12">
        <v>0</v>
      </c>
      <c r="O226" s="12">
        <v>0</v>
      </c>
      <c r="P226" s="12">
        <v>0</v>
      </c>
      <c r="Q226" s="12">
        <v>0</v>
      </c>
      <c r="R226" s="12">
        <v>0</v>
      </c>
      <c r="S226" s="12">
        <v>0</v>
      </c>
      <c r="T226" s="12">
        <v>0</v>
      </c>
    </row>
    <row r="227" spans="1:20" ht="17.399999999999999" x14ac:dyDescent="0.3">
      <c r="A227" s="11">
        <v>45461</v>
      </c>
      <c r="B227" s="12">
        <v>250415</v>
      </c>
      <c r="C227" s="12" t="s">
        <v>343</v>
      </c>
      <c r="D227" s="12" t="s">
        <v>344</v>
      </c>
      <c r="E227" s="12" t="s">
        <v>345</v>
      </c>
      <c r="F227" s="12"/>
      <c r="G227" s="12"/>
      <c r="H227" s="12">
        <v>6.47</v>
      </c>
      <c r="I227" s="12">
        <v>17.53</v>
      </c>
      <c r="J227" s="12">
        <v>4.37</v>
      </c>
      <c r="K227" s="12">
        <v>2.1</v>
      </c>
      <c r="L227" s="12">
        <v>14.07</v>
      </c>
      <c r="M227" s="12">
        <v>5</v>
      </c>
      <c r="N227" s="12">
        <v>0</v>
      </c>
      <c r="O227" s="12">
        <v>38</v>
      </c>
      <c r="P227" s="12">
        <v>1</v>
      </c>
      <c r="Q227" s="12">
        <v>0</v>
      </c>
      <c r="R227" s="12">
        <v>4</v>
      </c>
      <c r="S227" s="12">
        <v>46</v>
      </c>
      <c r="T227" s="12">
        <v>1</v>
      </c>
    </row>
    <row r="228" spans="1:20" ht="17.399999999999999" x14ac:dyDescent="0.3">
      <c r="A228" s="11">
        <v>45462</v>
      </c>
      <c r="B228" s="12">
        <v>250415</v>
      </c>
      <c r="C228" s="12" t="s">
        <v>343</v>
      </c>
      <c r="D228" s="12" t="s">
        <v>344</v>
      </c>
      <c r="E228" s="12" t="s">
        <v>345</v>
      </c>
      <c r="F228" s="12"/>
      <c r="G228" s="12"/>
      <c r="H228" s="12">
        <v>17.75</v>
      </c>
      <c r="I228" s="12">
        <v>6.25</v>
      </c>
      <c r="J228" s="12">
        <v>10.17</v>
      </c>
      <c r="K228" s="12">
        <v>7.58</v>
      </c>
      <c r="L228" s="12">
        <v>52.15</v>
      </c>
      <c r="M228" s="12">
        <v>6</v>
      </c>
      <c r="N228" s="12">
        <v>0</v>
      </c>
      <c r="O228" s="12">
        <v>96</v>
      </c>
      <c r="P228" s="12">
        <v>0</v>
      </c>
      <c r="Q228" s="12">
        <v>0</v>
      </c>
      <c r="R228" s="12">
        <v>22</v>
      </c>
      <c r="S228" s="12">
        <v>103</v>
      </c>
      <c r="T228" s="12">
        <v>1</v>
      </c>
    </row>
    <row r="229" spans="1:20" ht="17.399999999999999" x14ac:dyDescent="0.3">
      <c r="A229" s="11">
        <v>45463</v>
      </c>
      <c r="B229" s="12">
        <v>250415</v>
      </c>
      <c r="C229" s="12" t="s">
        <v>343</v>
      </c>
      <c r="D229" s="12" t="s">
        <v>344</v>
      </c>
      <c r="E229" s="12" t="s">
        <v>345</v>
      </c>
      <c r="F229" s="12"/>
      <c r="G229" s="12"/>
      <c r="H229" s="12">
        <v>17.399999999999999</v>
      </c>
      <c r="I229" s="12">
        <v>6.6</v>
      </c>
      <c r="J229" s="12">
        <v>12.17</v>
      </c>
      <c r="K229" s="12">
        <v>5.23</v>
      </c>
      <c r="L229" s="12">
        <v>48.06</v>
      </c>
      <c r="M229" s="12">
        <v>6</v>
      </c>
      <c r="N229" s="12">
        <v>0</v>
      </c>
      <c r="O229" s="12">
        <v>132</v>
      </c>
      <c r="P229" s="12">
        <v>1</v>
      </c>
      <c r="Q229" s="12">
        <v>0</v>
      </c>
      <c r="R229" s="12">
        <v>4</v>
      </c>
      <c r="S229" s="12">
        <v>145</v>
      </c>
      <c r="T229" s="12">
        <v>0</v>
      </c>
    </row>
    <row r="230" spans="1:20" ht="17.399999999999999" x14ac:dyDescent="0.3">
      <c r="A230" s="11">
        <v>45464</v>
      </c>
      <c r="B230" s="12">
        <v>250415</v>
      </c>
      <c r="C230" s="12" t="s">
        <v>343</v>
      </c>
      <c r="D230" s="12" t="s">
        <v>344</v>
      </c>
      <c r="E230" s="12" t="s">
        <v>345</v>
      </c>
      <c r="F230" s="12"/>
      <c r="G230" s="12"/>
      <c r="H230" s="12">
        <v>18.52</v>
      </c>
      <c r="I230" s="12">
        <v>5.48</v>
      </c>
      <c r="J230" s="12">
        <v>12.5</v>
      </c>
      <c r="K230" s="12">
        <v>6.02</v>
      </c>
      <c r="L230" s="12">
        <v>46.73</v>
      </c>
      <c r="M230" s="12">
        <v>6</v>
      </c>
      <c r="N230" s="12">
        <v>0</v>
      </c>
      <c r="O230" s="12">
        <v>116</v>
      </c>
      <c r="P230" s="12">
        <v>2</v>
      </c>
      <c r="Q230" s="12">
        <v>0</v>
      </c>
      <c r="R230" s="12">
        <v>9</v>
      </c>
      <c r="S230" s="12">
        <v>128</v>
      </c>
      <c r="T230" s="12">
        <v>1</v>
      </c>
    </row>
    <row r="231" spans="1:20" ht="17.399999999999999" x14ac:dyDescent="0.3">
      <c r="A231" s="11">
        <v>45465</v>
      </c>
      <c r="B231" s="12">
        <v>250415</v>
      </c>
      <c r="C231" s="12" t="s">
        <v>343</v>
      </c>
      <c r="D231" s="12" t="s">
        <v>344</v>
      </c>
      <c r="E231" s="12" t="s">
        <v>345</v>
      </c>
      <c r="F231" s="12"/>
      <c r="G231" s="12"/>
      <c r="H231" s="12">
        <v>18.63</v>
      </c>
      <c r="I231" s="12">
        <v>5.37</v>
      </c>
      <c r="J231" s="12">
        <v>12.02</v>
      </c>
      <c r="K231" s="12">
        <v>6.62</v>
      </c>
      <c r="L231" s="12">
        <v>47.62</v>
      </c>
      <c r="M231" s="12">
        <v>6</v>
      </c>
      <c r="N231" s="12">
        <v>0</v>
      </c>
      <c r="O231" s="12">
        <v>157</v>
      </c>
      <c r="P231" s="12">
        <v>5</v>
      </c>
      <c r="Q231" s="12">
        <v>1</v>
      </c>
      <c r="R231" s="12">
        <v>23</v>
      </c>
      <c r="S231" s="12">
        <v>175</v>
      </c>
      <c r="T231" s="12">
        <v>0</v>
      </c>
    </row>
    <row r="232" spans="1:20" ht="17.399999999999999" x14ac:dyDescent="0.3">
      <c r="A232" s="11">
        <v>45466</v>
      </c>
      <c r="B232" s="12">
        <v>250415</v>
      </c>
      <c r="C232" s="12" t="s">
        <v>343</v>
      </c>
      <c r="D232" s="12" t="s">
        <v>344</v>
      </c>
      <c r="E232" s="12" t="s">
        <v>345</v>
      </c>
      <c r="F232" s="12"/>
      <c r="G232" s="12"/>
      <c r="H232" s="12">
        <v>7.13</v>
      </c>
      <c r="I232" s="12">
        <v>16.87</v>
      </c>
      <c r="J232" s="12">
        <v>5.55</v>
      </c>
      <c r="K232" s="12">
        <v>1.58</v>
      </c>
      <c r="L232" s="12">
        <v>16.64</v>
      </c>
      <c r="M232" s="12">
        <v>6</v>
      </c>
      <c r="N232" s="12">
        <v>0</v>
      </c>
      <c r="O232" s="12">
        <v>40</v>
      </c>
      <c r="P232" s="12">
        <v>0</v>
      </c>
      <c r="Q232" s="12">
        <v>0</v>
      </c>
      <c r="R232" s="12">
        <v>0</v>
      </c>
      <c r="S232" s="12">
        <v>45</v>
      </c>
      <c r="T232" s="12">
        <v>0</v>
      </c>
    </row>
    <row r="233" spans="1:20" ht="17.399999999999999" x14ac:dyDescent="0.3">
      <c r="A233" s="11">
        <v>45467</v>
      </c>
      <c r="B233" s="12">
        <v>250415</v>
      </c>
      <c r="C233" s="12" t="s">
        <v>343</v>
      </c>
      <c r="D233" s="12" t="s">
        <v>344</v>
      </c>
      <c r="E233" s="12" t="s">
        <v>345</v>
      </c>
      <c r="F233" s="12"/>
      <c r="G233" s="12"/>
      <c r="H233" s="12">
        <v>18.55</v>
      </c>
      <c r="I233" s="12">
        <v>5.45</v>
      </c>
      <c r="J233" s="12">
        <v>10.62</v>
      </c>
      <c r="K233" s="12">
        <v>7.93</v>
      </c>
      <c r="L233" s="12">
        <v>41.52</v>
      </c>
      <c r="M233" s="12">
        <v>6</v>
      </c>
      <c r="N233" s="12">
        <v>0</v>
      </c>
      <c r="O233" s="12">
        <v>83</v>
      </c>
      <c r="P233" s="12">
        <v>1</v>
      </c>
      <c r="Q233" s="12">
        <v>1</v>
      </c>
      <c r="R233" s="12">
        <v>26</v>
      </c>
      <c r="S233" s="12">
        <v>94</v>
      </c>
      <c r="T233" s="12">
        <v>1</v>
      </c>
    </row>
    <row r="234" spans="1:20" ht="17.399999999999999" x14ac:dyDescent="0.3">
      <c r="A234" s="11">
        <v>45468</v>
      </c>
      <c r="B234" s="12">
        <v>250415</v>
      </c>
      <c r="C234" s="12" t="s">
        <v>343</v>
      </c>
      <c r="D234" s="12" t="s">
        <v>344</v>
      </c>
      <c r="E234" s="12" t="s">
        <v>345</v>
      </c>
      <c r="F234" s="12"/>
      <c r="G234" s="12"/>
      <c r="H234" s="12">
        <v>20.62</v>
      </c>
      <c r="I234" s="12">
        <v>3.38</v>
      </c>
      <c r="J234" s="12">
        <v>14.42</v>
      </c>
      <c r="K234" s="12">
        <v>6.2</v>
      </c>
      <c r="L234" s="12">
        <v>63.42</v>
      </c>
      <c r="M234" s="12">
        <v>6</v>
      </c>
      <c r="N234" s="12">
        <v>0</v>
      </c>
      <c r="O234" s="12">
        <v>198</v>
      </c>
      <c r="P234" s="12">
        <v>3</v>
      </c>
      <c r="Q234" s="12">
        <v>0</v>
      </c>
      <c r="R234" s="12">
        <v>13</v>
      </c>
      <c r="S234" s="12">
        <v>217</v>
      </c>
      <c r="T234" s="12">
        <v>0</v>
      </c>
    </row>
    <row r="235" spans="1:20" ht="17.399999999999999" x14ac:dyDescent="0.3">
      <c r="A235" s="11">
        <v>45469</v>
      </c>
      <c r="B235" s="12">
        <v>250415</v>
      </c>
      <c r="C235" s="12" t="s">
        <v>343</v>
      </c>
      <c r="D235" s="12" t="s">
        <v>344</v>
      </c>
      <c r="E235" s="12" t="s">
        <v>345</v>
      </c>
      <c r="F235" s="12"/>
      <c r="G235" s="12"/>
      <c r="H235" s="12">
        <v>19.600000000000001</v>
      </c>
      <c r="I235" s="12">
        <v>4.4000000000000004</v>
      </c>
      <c r="J235" s="12">
        <v>12.57</v>
      </c>
      <c r="K235" s="12">
        <v>7.03</v>
      </c>
      <c r="L235" s="12">
        <v>50.26</v>
      </c>
      <c r="M235" s="12">
        <v>5</v>
      </c>
      <c r="N235" s="12">
        <v>0</v>
      </c>
      <c r="O235" s="12">
        <v>102</v>
      </c>
      <c r="P235" s="12">
        <v>2</v>
      </c>
      <c r="Q235" s="12">
        <v>0</v>
      </c>
      <c r="R235" s="12">
        <v>21</v>
      </c>
      <c r="S235" s="12">
        <v>111</v>
      </c>
      <c r="T235" s="12">
        <v>2</v>
      </c>
    </row>
    <row r="236" spans="1:20" ht="17.399999999999999" x14ac:dyDescent="0.3">
      <c r="A236" s="11">
        <v>45470</v>
      </c>
      <c r="B236" s="12">
        <v>250415</v>
      </c>
      <c r="C236" s="12" t="s">
        <v>343</v>
      </c>
      <c r="D236" s="12" t="s">
        <v>344</v>
      </c>
      <c r="E236" s="12" t="s">
        <v>345</v>
      </c>
      <c r="F236" s="12"/>
      <c r="G236" s="12"/>
      <c r="H236" s="12">
        <v>20.22</v>
      </c>
      <c r="I236" s="12">
        <v>3.78</v>
      </c>
      <c r="J236" s="12">
        <v>12.83</v>
      </c>
      <c r="K236" s="12">
        <v>7.38</v>
      </c>
      <c r="L236" s="12">
        <v>51.17</v>
      </c>
      <c r="M236" s="12">
        <v>6</v>
      </c>
      <c r="N236" s="12">
        <v>0</v>
      </c>
      <c r="O236" s="12">
        <v>100</v>
      </c>
      <c r="P236" s="12">
        <v>1</v>
      </c>
      <c r="Q236" s="12">
        <v>0</v>
      </c>
      <c r="R236" s="12">
        <v>20</v>
      </c>
      <c r="S236" s="12">
        <v>106</v>
      </c>
      <c r="T236" s="12">
        <v>1</v>
      </c>
    </row>
    <row r="237" spans="1:20" ht="17.399999999999999" x14ac:dyDescent="0.3">
      <c r="A237" s="11">
        <v>45471</v>
      </c>
      <c r="B237" s="12">
        <v>250415</v>
      </c>
      <c r="C237" s="12" t="s">
        <v>343</v>
      </c>
      <c r="D237" s="12" t="s">
        <v>344</v>
      </c>
      <c r="E237" s="12" t="s">
        <v>345</v>
      </c>
      <c r="F237" s="12"/>
      <c r="G237" s="12"/>
      <c r="H237" s="12">
        <v>20.38</v>
      </c>
      <c r="I237" s="12">
        <v>3.62</v>
      </c>
      <c r="J237" s="12">
        <v>11.77</v>
      </c>
      <c r="K237" s="12">
        <v>8.6199999999999992</v>
      </c>
      <c r="L237" s="12">
        <v>47.5</v>
      </c>
      <c r="M237" s="12">
        <v>6</v>
      </c>
      <c r="N237" s="12">
        <v>0</v>
      </c>
      <c r="O237" s="12">
        <v>115</v>
      </c>
      <c r="P237" s="12">
        <v>0</v>
      </c>
      <c r="Q237" s="12">
        <v>0</v>
      </c>
      <c r="R237" s="12">
        <v>30</v>
      </c>
      <c r="S237" s="12">
        <v>120</v>
      </c>
      <c r="T237" s="12">
        <v>3</v>
      </c>
    </row>
    <row r="238" spans="1:20" ht="17.399999999999999" x14ac:dyDescent="0.3">
      <c r="A238" s="11">
        <v>45472</v>
      </c>
      <c r="B238" s="12">
        <v>250415</v>
      </c>
      <c r="C238" s="12" t="s">
        <v>343</v>
      </c>
      <c r="D238" s="12" t="s">
        <v>344</v>
      </c>
      <c r="E238" s="12" t="s">
        <v>345</v>
      </c>
      <c r="F238" s="12"/>
      <c r="G238" s="12"/>
      <c r="H238" s="12">
        <v>17.13</v>
      </c>
      <c r="I238" s="12">
        <v>6.87</v>
      </c>
      <c r="J238" s="12">
        <v>11.37</v>
      </c>
      <c r="K238" s="12">
        <v>5.77</v>
      </c>
      <c r="L238" s="12">
        <v>42.31</v>
      </c>
      <c r="M238" s="12">
        <v>6</v>
      </c>
      <c r="N238" s="12">
        <v>0</v>
      </c>
      <c r="O238" s="12">
        <v>88</v>
      </c>
      <c r="P238" s="12">
        <v>0</v>
      </c>
      <c r="Q238" s="12">
        <v>0</v>
      </c>
      <c r="R238" s="12">
        <v>29</v>
      </c>
      <c r="S238" s="12">
        <v>108</v>
      </c>
      <c r="T238" s="12">
        <v>3</v>
      </c>
    </row>
    <row r="239" spans="1:20" ht="17.399999999999999" x14ac:dyDescent="0.3">
      <c r="A239" s="11">
        <v>45473</v>
      </c>
      <c r="B239" s="12">
        <v>250415</v>
      </c>
      <c r="C239" s="12" t="s">
        <v>343</v>
      </c>
      <c r="D239" s="12" t="s">
        <v>344</v>
      </c>
      <c r="E239" s="12" t="s">
        <v>345</v>
      </c>
      <c r="F239" s="12"/>
      <c r="G239" s="12"/>
      <c r="H239" s="12">
        <v>7.13</v>
      </c>
      <c r="I239" s="12">
        <v>16.87</v>
      </c>
      <c r="J239" s="12">
        <v>5.65</v>
      </c>
      <c r="K239" s="12">
        <v>1.48</v>
      </c>
      <c r="L239" s="12">
        <v>19.809999999999999</v>
      </c>
      <c r="M239" s="12">
        <v>4</v>
      </c>
      <c r="N239" s="12">
        <v>0</v>
      </c>
      <c r="O239" s="12">
        <v>29</v>
      </c>
      <c r="P239" s="12">
        <v>1</v>
      </c>
      <c r="Q239" s="12">
        <v>0</v>
      </c>
      <c r="R239" s="12">
        <v>4</v>
      </c>
      <c r="S239" s="12">
        <v>31</v>
      </c>
      <c r="T239" s="12">
        <v>0</v>
      </c>
    </row>
    <row r="240" spans="1:20" ht="17.399999999999999" x14ac:dyDescent="0.3">
      <c r="A240" s="11">
        <v>45474</v>
      </c>
      <c r="B240" s="12">
        <v>250415</v>
      </c>
      <c r="C240" s="12" t="s">
        <v>343</v>
      </c>
      <c r="D240" s="12" t="s">
        <v>344</v>
      </c>
      <c r="E240" s="12" t="s">
        <v>345</v>
      </c>
      <c r="F240" s="12"/>
      <c r="G240" s="12"/>
      <c r="H240" s="12">
        <v>17.77</v>
      </c>
      <c r="I240" s="12">
        <v>6.23</v>
      </c>
      <c r="J240" s="12">
        <v>14.38</v>
      </c>
      <c r="K240" s="12">
        <v>3.38</v>
      </c>
      <c r="L240" s="12">
        <v>45.12</v>
      </c>
      <c r="M240" s="12">
        <v>5</v>
      </c>
      <c r="N240" s="12">
        <v>0</v>
      </c>
      <c r="O240" s="12">
        <v>54</v>
      </c>
      <c r="P240" s="12">
        <v>0</v>
      </c>
      <c r="Q240" s="12">
        <v>0</v>
      </c>
      <c r="R240" s="12">
        <v>9</v>
      </c>
      <c r="S240" s="12">
        <v>60</v>
      </c>
      <c r="T240" s="12">
        <v>1</v>
      </c>
    </row>
    <row r="241" spans="1:20" ht="17.399999999999999" x14ac:dyDescent="0.3">
      <c r="A241" s="11">
        <v>45475</v>
      </c>
      <c r="B241" s="12">
        <v>250415</v>
      </c>
      <c r="C241" s="12" t="s">
        <v>343</v>
      </c>
      <c r="D241" s="12" t="s">
        <v>344</v>
      </c>
      <c r="E241" s="12" t="s">
        <v>345</v>
      </c>
      <c r="F241" s="12"/>
      <c r="G241" s="12"/>
      <c r="H241" s="12">
        <v>19.12</v>
      </c>
      <c r="I241" s="12">
        <v>4.88</v>
      </c>
      <c r="J241" s="12">
        <v>15.25</v>
      </c>
      <c r="K241" s="12">
        <v>3.87</v>
      </c>
      <c r="L241" s="12">
        <v>62.51</v>
      </c>
      <c r="M241" s="12">
        <v>5</v>
      </c>
      <c r="N241" s="12">
        <v>0</v>
      </c>
      <c r="O241" s="12">
        <v>110</v>
      </c>
      <c r="P241" s="12">
        <v>0</v>
      </c>
      <c r="Q241" s="12">
        <v>2</v>
      </c>
      <c r="R241" s="12">
        <v>16</v>
      </c>
      <c r="S241" s="12">
        <v>128</v>
      </c>
      <c r="T241" s="12">
        <v>1</v>
      </c>
    </row>
    <row r="242" spans="1:20" ht="17.399999999999999" x14ac:dyDescent="0.3">
      <c r="A242" s="11">
        <v>45476</v>
      </c>
      <c r="B242" s="12">
        <v>250415</v>
      </c>
      <c r="C242" s="12" t="s">
        <v>343</v>
      </c>
      <c r="D242" s="12" t="s">
        <v>344</v>
      </c>
      <c r="E242" s="12" t="s">
        <v>345</v>
      </c>
      <c r="F242" s="12"/>
      <c r="G242" s="12"/>
      <c r="H242" s="12">
        <v>22.68</v>
      </c>
      <c r="I242" s="12">
        <v>1.32</v>
      </c>
      <c r="J242" s="12">
        <v>18.93</v>
      </c>
      <c r="K242" s="12">
        <v>3.75</v>
      </c>
      <c r="L242" s="12">
        <v>68.39</v>
      </c>
      <c r="M242" s="12">
        <v>5</v>
      </c>
      <c r="N242" s="12">
        <v>0</v>
      </c>
      <c r="O242" s="12">
        <v>93</v>
      </c>
      <c r="P242" s="12">
        <v>0</v>
      </c>
      <c r="Q242" s="12">
        <v>0</v>
      </c>
      <c r="R242" s="12">
        <v>17</v>
      </c>
      <c r="S242" s="12">
        <v>109</v>
      </c>
      <c r="T242" s="12">
        <v>2</v>
      </c>
    </row>
    <row r="243" spans="1:20" ht="17.399999999999999" x14ac:dyDescent="0.3">
      <c r="A243" s="11">
        <v>45477</v>
      </c>
      <c r="B243" s="12">
        <v>250415</v>
      </c>
      <c r="C243" s="12" t="s">
        <v>343</v>
      </c>
      <c r="D243" s="12" t="s">
        <v>344</v>
      </c>
      <c r="E243" s="12" t="s">
        <v>345</v>
      </c>
      <c r="F243" s="12"/>
      <c r="G243" s="12"/>
      <c r="H243" s="12">
        <v>20.82</v>
      </c>
      <c r="I243" s="12">
        <v>3.18</v>
      </c>
      <c r="J243" s="12">
        <v>19.48</v>
      </c>
      <c r="K243" s="12">
        <v>1.33</v>
      </c>
      <c r="L243" s="12">
        <v>68.87</v>
      </c>
      <c r="M243" s="12">
        <v>5</v>
      </c>
      <c r="N243" s="12">
        <v>0</v>
      </c>
      <c r="O243" s="12">
        <v>137</v>
      </c>
      <c r="P243" s="12">
        <v>0</v>
      </c>
      <c r="Q243" s="12">
        <v>0</v>
      </c>
      <c r="R243" s="12">
        <v>1</v>
      </c>
      <c r="S243" s="12">
        <v>152</v>
      </c>
      <c r="T243" s="12">
        <v>0</v>
      </c>
    </row>
    <row r="244" spans="1:20" ht="17.399999999999999" x14ac:dyDescent="0.3">
      <c r="A244" s="11">
        <v>45478</v>
      </c>
      <c r="B244" s="12">
        <v>250415</v>
      </c>
      <c r="C244" s="12" t="s">
        <v>343</v>
      </c>
      <c r="D244" s="12" t="s">
        <v>344</v>
      </c>
      <c r="E244" s="12" t="s">
        <v>345</v>
      </c>
      <c r="F244" s="12"/>
      <c r="G244" s="12"/>
      <c r="H244" s="12">
        <v>5.58</v>
      </c>
      <c r="I244" s="12">
        <v>18.420000000000002</v>
      </c>
      <c r="J244" s="12">
        <v>4.97</v>
      </c>
      <c r="K244" s="12">
        <v>0.62</v>
      </c>
      <c r="L244" s="12">
        <v>16.690000000000001</v>
      </c>
      <c r="M244" s="12">
        <v>4</v>
      </c>
      <c r="N244" s="12">
        <v>0</v>
      </c>
      <c r="O244" s="12">
        <v>22</v>
      </c>
      <c r="P244" s="12">
        <v>0</v>
      </c>
      <c r="Q244" s="12">
        <v>0</v>
      </c>
      <c r="R244" s="12">
        <v>1</v>
      </c>
      <c r="S244" s="12">
        <v>23</v>
      </c>
      <c r="T244" s="12">
        <v>0</v>
      </c>
    </row>
    <row r="245" spans="1:20" ht="17.399999999999999" x14ac:dyDescent="0.3">
      <c r="A245" s="11">
        <v>45479</v>
      </c>
      <c r="B245" s="12">
        <v>250415</v>
      </c>
      <c r="C245" s="12" t="s">
        <v>343</v>
      </c>
      <c r="D245" s="12" t="s">
        <v>344</v>
      </c>
      <c r="E245" s="12" t="s">
        <v>345</v>
      </c>
      <c r="F245" s="12"/>
      <c r="G245" s="12"/>
      <c r="H245" s="12">
        <v>0.08</v>
      </c>
      <c r="I245" s="12">
        <v>23.92</v>
      </c>
      <c r="J245" s="12">
        <v>0</v>
      </c>
      <c r="K245" s="12">
        <v>0.08</v>
      </c>
      <c r="L245" s="12">
        <v>0</v>
      </c>
      <c r="M245" s="12">
        <v>0</v>
      </c>
      <c r="N245" s="12">
        <v>0</v>
      </c>
      <c r="O245" s="12">
        <v>0</v>
      </c>
      <c r="P245" s="12">
        <v>0</v>
      </c>
      <c r="Q245" s="12">
        <v>0</v>
      </c>
      <c r="R245" s="12">
        <v>0</v>
      </c>
      <c r="S245" s="12">
        <v>0</v>
      </c>
      <c r="T245" s="12">
        <v>0</v>
      </c>
    </row>
    <row r="246" spans="1:20" ht="17.399999999999999" x14ac:dyDescent="0.3">
      <c r="A246" s="11">
        <v>45480</v>
      </c>
      <c r="B246" s="12">
        <v>250415</v>
      </c>
      <c r="C246" s="12" t="s">
        <v>343</v>
      </c>
      <c r="D246" s="12" t="s">
        <v>344</v>
      </c>
      <c r="E246" s="12" t="s">
        <v>345</v>
      </c>
      <c r="F246" s="12"/>
      <c r="G246" s="12"/>
      <c r="H246" s="12">
        <v>0</v>
      </c>
      <c r="I246" s="12">
        <v>24</v>
      </c>
      <c r="J246" s="12">
        <v>0</v>
      </c>
      <c r="K246" s="12">
        <v>0</v>
      </c>
      <c r="L246" s="12">
        <v>0</v>
      </c>
      <c r="M246" s="12">
        <v>0</v>
      </c>
      <c r="N246" s="12">
        <v>0</v>
      </c>
      <c r="O246" s="12">
        <v>0</v>
      </c>
      <c r="P246" s="12">
        <v>0</v>
      </c>
      <c r="Q246" s="12">
        <v>0</v>
      </c>
      <c r="R246" s="12">
        <v>0</v>
      </c>
      <c r="S246" s="12">
        <v>0</v>
      </c>
      <c r="T246" s="12">
        <v>0</v>
      </c>
    </row>
    <row r="247" spans="1:20" ht="17.399999999999999" x14ac:dyDescent="0.3">
      <c r="A247" s="11">
        <v>45481</v>
      </c>
      <c r="B247" s="12">
        <v>250415</v>
      </c>
      <c r="C247" s="12" t="s">
        <v>343</v>
      </c>
      <c r="D247" s="12" t="s">
        <v>344</v>
      </c>
      <c r="E247" s="12" t="s">
        <v>345</v>
      </c>
      <c r="F247" s="12"/>
      <c r="G247" s="12"/>
      <c r="H247" s="12">
        <v>0</v>
      </c>
      <c r="I247" s="12">
        <v>24</v>
      </c>
      <c r="J247" s="12">
        <v>0</v>
      </c>
      <c r="K247" s="12">
        <v>0</v>
      </c>
      <c r="L247" s="12">
        <v>0</v>
      </c>
      <c r="M247" s="12">
        <v>0</v>
      </c>
      <c r="N247" s="12">
        <v>0</v>
      </c>
      <c r="O247" s="12">
        <v>0</v>
      </c>
      <c r="P247" s="12">
        <v>0</v>
      </c>
      <c r="Q247" s="12">
        <v>0</v>
      </c>
      <c r="R247" s="12">
        <v>0</v>
      </c>
      <c r="S247" s="12">
        <v>0</v>
      </c>
      <c r="T247" s="12">
        <v>0</v>
      </c>
    </row>
    <row r="248" spans="1:20" ht="17.399999999999999" x14ac:dyDescent="0.3">
      <c r="A248" s="11">
        <v>45482</v>
      </c>
      <c r="B248" s="12">
        <v>250415</v>
      </c>
      <c r="C248" s="12" t="s">
        <v>343</v>
      </c>
      <c r="D248" s="12" t="s">
        <v>344</v>
      </c>
      <c r="E248" s="12" t="s">
        <v>345</v>
      </c>
      <c r="F248" s="12"/>
      <c r="G248" s="12"/>
      <c r="H248" s="12">
        <v>0</v>
      </c>
      <c r="I248" s="12">
        <v>24</v>
      </c>
      <c r="J248" s="12">
        <v>0</v>
      </c>
      <c r="K248" s="12">
        <v>0</v>
      </c>
      <c r="L248" s="12">
        <v>0</v>
      </c>
      <c r="M248" s="12">
        <v>0</v>
      </c>
      <c r="N248" s="12">
        <v>0</v>
      </c>
      <c r="O248" s="12">
        <v>0</v>
      </c>
      <c r="P248" s="12">
        <v>0</v>
      </c>
      <c r="Q248" s="12">
        <v>0</v>
      </c>
      <c r="R248" s="12">
        <v>0</v>
      </c>
      <c r="S248" s="12">
        <v>0</v>
      </c>
      <c r="T248" s="12">
        <v>0</v>
      </c>
    </row>
    <row r="249" spans="1:20" ht="17.399999999999999" x14ac:dyDescent="0.3">
      <c r="A249" s="11">
        <v>45483</v>
      </c>
      <c r="B249" s="12">
        <v>250415</v>
      </c>
      <c r="C249" s="12" t="s">
        <v>343</v>
      </c>
      <c r="D249" s="12" t="s">
        <v>344</v>
      </c>
      <c r="E249" s="12" t="s">
        <v>345</v>
      </c>
      <c r="F249" s="12"/>
      <c r="G249" s="12"/>
      <c r="H249" s="12">
        <v>0</v>
      </c>
      <c r="I249" s="12">
        <v>24</v>
      </c>
      <c r="J249" s="12">
        <v>0</v>
      </c>
      <c r="K249" s="12">
        <v>0</v>
      </c>
      <c r="L249" s="12">
        <v>0</v>
      </c>
      <c r="M249" s="12">
        <v>0</v>
      </c>
      <c r="N249" s="12">
        <v>0</v>
      </c>
      <c r="O249" s="12">
        <v>0</v>
      </c>
      <c r="P249" s="12">
        <v>0</v>
      </c>
      <c r="Q249" s="12">
        <v>0</v>
      </c>
      <c r="R249" s="12">
        <v>0</v>
      </c>
      <c r="S249" s="12">
        <v>0</v>
      </c>
      <c r="T249" s="12">
        <v>0</v>
      </c>
    </row>
    <row r="250" spans="1:20" ht="17.399999999999999" x14ac:dyDescent="0.3">
      <c r="A250" s="11">
        <v>45484</v>
      </c>
      <c r="B250" s="12">
        <v>250415</v>
      </c>
      <c r="C250" s="12" t="s">
        <v>343</v>
      </c>
      <c r="D250" s="12" t="s">
        <v>344</v>
      </c>
      <c r="E250" s="12" t="s">
        <v>345</v>
      </c>
      <c r="F250" s="12"/>
      <c r="G250" s="12"/>
      <c r="H250" s="12">
        <v>3.32</v>
      </c>
      <c r="I250" s="12">
        <v>20.68</v>
      </c>
      <c r="J250" s="12">
        <v>1.83</v>
      </c>
      <c r="K250" s="12">
        <v>1.48</v>
      </c>
      <c r="L250" s="12">
        <v>8.7799999999999994</v>
      </c>
      <c r="M250" s="12">
        <v>7</v>
      </c>
      <c r="N250" s="12">
        <v>0</v>
      </c>
      <c r="O250" s="12">
        <v>16</v>
      </c>
      <c r="P250" s="12">
        <v>0</v>
      </c>
      <c r="Q250" s="12">
        <v>0</v>
      </c>
      <c r="R250" s="12">
        <v>6</v>
      </c>
      <c r="S250" s="12">
        <v>20</v>
      </c>
      <c r="T250" s="12">
        <v>1</v>
      </c>
    </row>
    <row r="251" spans="1:20" ht="17.399999999999999" x14ac:dyDescent="0.3">
      <c r="A251" s="11">
        <v>45485</v>
      </c>
      <c r="B251" s="12">
        <v>250415</v>
      </c>
      <c r="C251" s="12" t="s">
        <v>343</v>
      </c>
      <c r="D251" s="12" t="s">
        <v>344</v>
      </c>
      <c r="E251" s="12" t="s">
        <v>345</v>
      </c>
      <c r="F251" s="12"/>
      <c r="G251" s="12"/>
      <c r="H251" s="12">
        <v>16.23</v>
      </c>
      <c r="I251" s="12">
        <v>7.77</v>
      </c>
      <c r="J251" s="12">
        <v>7.15</v>
      </c>
      <c r="K251" s="12">
        <v>9.08</v>
      </c>
      <c r="L251" s="12">
        <v>32.07</v>
      </c>
      <c r="M251" s="12">
        <v>7</v>
      </c>
      <c r="N251" s="12">
        <v>0</v>
      </c>
      <c r="O251" s="12">
        <v>67</v>
      </c>
      <c r="P251" s="12">
        <v>1</v>
      </c>
      <c r="Q251" s="12">
        <v>0</v>
      </c>
      <c r="R251" s="12">
        <v>37</v>
      </c>
      <c r="S251" s="12">
        <v>72</v>
      </c>
      <c r="T251" s="12">
        <v>2</v>
      </c>
    </row>
    <row r="252" spans="1:20" ht="17.399999999999999" x14ac:dyDescent="0.3">
      <c r="A252" s="11">
        <v>45486</v>
      </c>
      <c r="B252" s="12">
        <v>250415</v>
      </c>
      <c r="C252" s="12" t="s">
        <v>343</v>
      </c>
      <c r="D252" s="12" t="s">
        <v>344</v>
      </c>
      <c r="E252" s="12" t="s">
        <v>345</v>
      </c>
      <c r="F252" s="12"/>
      <c r="G252" s="12"/>
      <c r="H252" s="12">
        <v>16.03</v>
      </c>
      <c r="I252" s="12">
        <v>7.97</v>
      </c>
      <c r="J252" s="12">
        <v>6.32</v>
      </c>
      <c r="K252" s="12">
        <v>9.7200000000000006</v>
      </c>
      <c r="L252" s="12">
        <v>33.57</v>
      </c>
      <c r="M252" s="12">
        <v>7</v>
      </c>
      <c r="N252" s="12">
        <v>0</v>
      </c>
      <c r="O252" s="12">
        <v>68</v>
      </c>
      <c r="P252" s="12">
        <v>0</v>
      </c>
      <c r="Q252" s="12">
        <v>0</v>
      </c>
      <c r="R252" s="12">
        <v>39</v>
      </c>
      <c r="S252" s="12">
        <v>74</v>
      </c>
      <c r="T252" s="12">
        <v>2</v>
      </c>
    </row>
    <row r="253" spans="1:20" ht="17.399999999999999" x14ac:dyDescent="0.3">
      <c r="A253" s="11">
        <v>45487</v>
      </c>
      <c r="B253" s="12">
        <v>250415</v>
      </c>
      <c r="C253" s="12" t="s">
        <v>343</v>
      </c>
      <c r="D253" s="12" t="s">
        <v>344</v>
      </c>
      <c r="E253" s="12" t="s">
        <v>345</v>
      </c>
      <c r="F253" s="12"/>
      <c r="G253" s="12"/>
      <c r="H253" s="12">
        <v>9.5500000000000007</v>
      </c>
      <c r="I253" s="12">
        <v>14.45</v>
      </c>
      <c r="J253" s="12">
        <v>5.4</v>
      </c>
      <c r="K253" s="12">
        <v>4.1500000000000004</v>
      </c>
      <c r="L253" s="12">
        <v>21.24</v>
      </c>
      <c r="M253" s="12">
        <v>6</v>
      </c>
      <c r="N253" s="12">
        <v>0</v>
      </c>
      <c r="O253" s="12">
        <v>50</v>
      </c>
      <c r="P253" s="12">
        <v>0</v>
      </c>
      <c r="Q253" s="12">
        <v>0</v>
      </c>
      <c r="R253" s="12">
        <v>15</v>
      </c>
      <c r="S253" s="12">
        <v>55</v>
      </c>
      <c r="T253" s="12">
        <v>0</v>
      </c>
    </row>
    <row r="254" spans="1:20" ht="17.399999999999999" x14ac:dyDescent="0.3">
      <c r="A254" s="11">
        <v>45488</v>
      </c>
      <c r="B254" s="12">
        <v>250415</v>
      </c>
      <c r="C254" s="12" t="s">
        <v>343</v>
      </c>
      <c r="D254" s="12" t="s">
        <v>344</v>
      </c>
      <c r="E254" s="12" t="s">
        <v>345</v>
      </c>
      <c r="F254" s="12"/>
      <c r="G254" s="12"/>
      <c r="H254" s="12">
        <v>15.88</v>
      </c>
      <c r="I254" s="12">
        <v>8.1199999999999992</v>
      </c>
      <c r="J254" s="12">
        <v>11.75</v>
      </c>
      <c r="K254" s="12">
        <v>4.13</v>
      </c>
      <c r="L254" s="12">
        <v>44.88</v>
      </c>
      <c r="M254" s="12">
        <v>5</v>
      </c>
      <c r="N254" s="12">
        <v>0</v>
      </c>
      <c r="O254" s="12">
        <v>81</v>
      </c>
      <c r="P254" s="12">
        <v>0</v>
      </c>
      <c r="Q254" s="12">
        <v>0</v>
      </c>
      <c r="R254" s="12">
        <v>11</v>
      </c>
      <c r="S254" s="12">
        <v>88</v>
      </c>
      <c r="T254" s="12">
        <v>1</v>
      </c>
    </row>
    <row r="255" spans="1:20" ht="17.399999999999999" x14ac:dyDescent="0.3">
      <c r="A255" s="11">
        <v>45489</v>
      </c>
      <c r="B255" s="12">
        <v>250415</v>
      </c>
      <c r="C255" s="12" t="s">
        <v>343</v>
      </c>
      <c r="D255" s="12" t="s">
        <v>344</v>
      </c>
      <c r="E255" s="12" t="s">
        <v>345</v>
      </c>
      <c r="F255" s="12"/>
      <c r="G255" s="12"/>
      <c r="H255" s="12">
        <v>17.350000000000001</v>
      </c>
      <c r="I255" s="12">
        <v>6.65</v>
      </c>
      <c r="J255" s="12">
        <v>11.55</v>
      </c>
      <c r="K255" s="12">
        <v>5.8</v>
      </c>
      <c r="L255" s="12">
        <v>41.5</v>
      </c>
      <c r="M255" s="12">
        <v>6</v>
      </c>
      <c r="N255" s="12">
        <v>0</v>
      </c>
      <c r="O255" s="12">
        <v>69</v>
      </c>
      <c r="P255" s="12">
        <v>0</v>
      </c>
      <c r="Q255" s="12">
        <v>0</v>
      </c>
      <c r="R255" s="12">
        <v>20</v>
      </c>
      <c r="S255" s="12">
        <v>77</v>
      </c>
      <c r="T255" s="12">
        <v>3</v>
      </c>
    </row>
    <row r="256" spans="1:20" ht="17.399999999999999" x14ac:dyDescent="0.3">
      <c r="A256" s="11">
        <v>45490</v>
      </c>
      <c r="B256" s="12">
        <v>250415</v>
      </c>
      <c r="C256" s="12" t="s">
        <v>343</v>
      </c>
      <c r="D256" s="12" t="s">
        <v>344</v>
      </c>
      <c r="E256" s="12" t="s">
        <v>345</v>
      </c>
      <c r="F256" s="12"/>
      <c r="G256" s="12"/>
      <c r="H256" s="12">
        <v>20.329999999999998</v>
      </c>
      <c r="I256" s="12">
        <v>3.67</v>
      </c>
      <c r="J256" s="12">
        <v>14.67</v>
      </c>
      <c r="K256" s="12">
        <v>5.67</v>
      </c>
      <c r="L256" s="12">
        <v>52.13</v>
      </c>
      <c r="M256" s="12">
        <v>5</v>
      </c>
      <c r="N256" s="12">
        <v>0</v>
      </c>
      <c r="O256" s="12">
        <v>94</v>
      </c>
      <c r="P256" s="12">
        <v>1</v>
      </c>
      <c r="Q256" s="12">
        <v>0</v>
      </c>
      <c r="R256" s="12">
        <v>15</v>
      </c>
      <c r="S256" s="12">
        <v>104</v>
      </c>
      <c r="T256" s="12">
        <v>0</v>
      </c>
    </row>
    <row r="257" spans="1:20" ht="17.399999999999999" x14ac:dyDescent="0.3">
      <c r="A257" s="11">
        <v>45491</v>
      </c>
      <c r="B257" s="12">
        <v>250415</v>
      </c>
      <c r="C257" s="12" t="s">
        <v>343</v>
      </c>
      <c r="D257" s="12" t="s">
        <v>344</v>
      </c>
      <c r="E257" s="12" t="s">
        <v>345</v>
      </c>
      <c r="F257" s="12"/>
      <c r="G257" s="12"/>
      <c r="H257" s="12">
        <v>19.38</v>
      </c>
      <c r="I257" s="12">
        <v>4.62</v>
      </c>
      <c r="J257" s="12">
        <v>16.77</v>
      </c>
      <c r="K257" s="12">
        <v>2.62</v>
      </c>
      <c r="L257" s="12">
        <v>50.08</v>
      </c>
      <c r="M257" s="12">
        <v>5</v>
      </c>
      <c r="N257" s="12">
        <v>0</v>
      </c>
      <c r="O257" s="12">
        <v>63</v>
      </c>
      <c r="P257" s="12">
        <v>0</v>
      </c>
      <c r="Q257" s="12">
        <v>0</v>
      </c>
      <c r="R257" s="12">
        <v>5</v>
      </c>
      <c r="S257" s="12">
        <v>70</v>
      </c>
      <c r="T257" s="12">
        <v>0</v>
      </c>
    </row>
    <row r="258" spans="1:20" ht="17.399999999999999" x14ac:dyDescent="0.3">
      <c r="A258" s="11">
        <v>45492</v>
      </c>
      <c r="B258" s="12">
        <v>250415</v>
      </c>
      <c r="C258" s="12" t="s">
        <v>343</v>
      </c>
      <c r="D258" s="12" t="s">
        <v>344</v>
      </c>
      <c r="E258" s="12" t="s">
        <v>345</v>
      </c>
      <c r="F258" s="12"/>
      <c r="G258" s="12"/>
      <c r="H258" s="12">
        <v>18.12</v>
      </c>
      <c r="I258" s="12">
        <v>5.88</v>
      </c>
      <c r="J258" s="12">
        <v>14.9</v>
      </c>
      <c r="K258" s="12">
        <v>3.22</v>
      </c>
      <c r="L258" s="12">
        <v>45.02</v>
      </c>
      <c r="M258" s="12">
        <v>5</v>
      </c>
      <c r="N258" s="12">
        <v>0</v>
      </c>
      <c r="O258" s="12">
        <v>91</v>
      </c>
      <c r="P258" s="12">
        <v>0</v>
      </c>
      <c r="Q258" s="12">
        <v>0</v>
      </c>
      <c r="R258" s="12">
        <v>2</v>
      </c>
      <c r="S258" s="12">
        <v>102</v>
      </c>
      <c r="T258" s="12">
        <v>0</v>
      </c>
    </row>
    <row r="259" spans="1:20" ht="17.399999999999999" x14ac:dyDescent="0.3">
      <c r="A259" s="11">
        <v>45493</v>
      </c>
      <c r="B259" s="12">
        <v>250415</v>
      </c>
      <c r="C259" s="12" t="s">
        <v>343</v>
      </c>
      <c r="D259" s="12" t="s">
        <v>344</v>
      </c>
      <c r="E259" s="12" t="s">
        <v>345</v>
      </c>
      <c r="F259" s="12"/>
      <c r="G259" s="12"/>
      <c r="H259" s="12">
        <v>15.35</v>
      </c>
      <c r="I259" s="12">
        <v>8.65</v>
      </c>
      <c r="J259" s="12">
        <v>12.83</v>
      </c>
      <c r="K259" s="12">
        <v>2.52</v>
      </c>
      <c r="L259" s="12">
        <v>37.31</v>
      </c>
      <c r="M259" s="12">
        <v>4</v>
      </c>
      <c r="N259" s="12">
        <v>0</v>
      </c>
      <c r="O259" s="12">
        <v>60</v>
      </c>
      <c r="P259" s="12">
        <v>0</v>
      </c>
      <c r="Q259" s="12">
        <v>0</v>
      </c>
      <c r="R259" s="12">
        <v>2</v>
      </c>
      <c r="S259" s="12">
        <v>62</v>
      </c>
      <c r="T259" s="12">
        <v>0</v>
      </c>
    </row>
    <row r="260" spans="1:20" ht="17.399999999999999" x14ac:dyDescent="0.3">
      <c r="A260" s="11">
        <v>45494</v>
      </c>
      <c r="B260" s="12">
        <v>250415</v>
      </c>
      <c r="C260" s="12" t="s">
        <v>343</v>
      </c>
      <c r="D260" s="12" t="s">
        <v>344</v>
      </c>
      <c r="E260" s="12" t="s">
        <v>345</v>
      </c>
      <c r="F260" s="12"/>
      <c r="G260" s="12"/>
      <c r="H260" s="12">
        <v>6.83</v>
      </c>
      <c r="I260" s="12">
        <v>17.170000000000002</v>
      </c>
      <c r="J260" s="12">
        <v>5.62</v>
      </c>
      <c r="K260" s="12">
        <v>1.22</v>
      </c>
      <c r="L260" s="12">
        <v>18.190000000000001</v>
      </c>
      <c r="M260" s="12">
        <v>5</v>
      </c>
      <c r="N260" s="12">
        <v>0</v>
      </c>
      <c r="O260" s="12">
        <v>32</v>
      </c>
      <c r="P260" s="12">
        <v>0</v>
      </c>
      <c r="Q260" s="12">
        <v>0</v>
      </c>
      <c r="R260" s="12">
        <v>3</v>
      </c>
      <c r="S260" s="12">
        <v>37</v>
      </c>
      <c r="T260" s="12">
        <v>0</v>
      </c>
    </row>
    <row r="261" spans="1:20" ht="17.399999999999999" x14ac:dyDescent="0.3">
      <c r="A261" s="11">
        <v>45495</v>
      </c>
      <c r="B261" s="12">
        <v>250415</v>
      </c>
      <c r="C261" s="12" t="s">
        <v>343</v>
      </c>
      <c r="D261" s="12" t="s">
        <v>344</v>
      </c>
      <c r="E261" s="12" t="s">
        <v>345</v>
      </c>
      <c r="F261" s="12"/>
      <c r="G261" s="12"/>
      <c r="H261" s="12">
        <v>17.72</v>
      </c>
      <c r="I261" s="12">
        <v>6.28</v>
      </c>
      <c r="J261" s="12">
        <v>15.75</v>
      </c>
      <c r="K261" s="12">
        <v>1.97</v>
      </c>
      <c r="L261" s="12">
        <v>47.48</v>
      </c>
      <c r="M261" s="12">
        <v>5</v>
      </c>
      <c r="N261" s="12">
        <v>0</v>
      </c>
      <c r="O261" s="12">
        <v>51</v>
      </c>
      <c r="P261" s="12">
        <v>0</v>
      </c>
      <c r="Q261" s="12">
        <v>0</v>
      </c>
      <c r="R261" s="12">
        <v>3</v>
      </c>
      <c r="S261" s="12">
        <v>60</v>
      </c>
      <c r="T261" s="12">
        <v>1</v>
      </c>
    </row>
    <row r="262" spans="1:20" ht="17.399999999999999" x14ac:dyDescent="0.3">
      <c r="A262" s="11">
        <v>45496</v>
      </c>
      <c r="B262" s="12">
        <v>250415</v>
      </c>
      <c r="C262" s="12" t="s">
        <v>343</v>
      </c>
      <c r="D262" s="12" t="s">
        <v>344</v>
      </c>
      <c r="E262" s="12" t="s">
        <v>345</v>
      </c>
      <c r="F262" s="12"/>
      <c r="G262" s="12"/>
      <c r="H262" s="12">
        <v>21.6</v>
      </c>
      <c r="I262" s="12">
        <v>2.4</v>
      </c>
      <c r="J262" s="12">
        <v>18.13</v>
      </c>
      <c r="K262" s="12">
        <v>3.47</v>
      </c>
      <c r="L262" s="12">
        <v>54.71</v>
      </c>
      <c r="M262" s="12">
        <v>4</v>
      </c>
      <c r="N262" s="12">
        <v>0</v>
      </c>
      <c r="O262" s="12">
        <v>67</v>
      </c>
      <c r="P262" s="12">
        <v>0</v>
      </c>
      <c r="Q262" s="12">
        <v>0</v>
      </c>
      <c r="R262" s="12">
        <v>8</v>
      </c>
      <c r="S262" s="12">
        <v>77</v>
      </c>
      <c r="T262" s="12">
        <v>0</v>
      </c>
    </row>
    <row r="263" spans="1:20" ht="17.399999999999999" x14ac:dyDescent="0.3">
      <c r="A263" s="11">
        <v>45497</v>
      </c>
      <c r="B263" s="12">
        <v>250415</v>
      </c>
      <c r="C263" s="12" t="s">
        <v>343</v>
      </c>
      <c r="D263" s="12" t="s">
        <v>344</v>
      </c>
      <c r="E263" s="12" t="s">
        <v>345</v>
      </c>
      <c r="F263" s="12"/>
      <c r="G263" s="12"/>
      <c r="H263" s="12">
        <v>19.25</v>
      </c>
      <c r="I263" s="12">
        <v>4.75</v>
      </c>
      <c r="J263" s="12">
        <v>17.12</v>
      </c>
      <c r="K263" s="12">
        <v>2.13</v>
      </c>
      <c r="L263" s="12">
        <v>59.09</v>
      </c>
      <c r="M263" s="12">
        <v>5</v>
      </c>
      <c r="N263" s="12">
        <v>0</v>
      </c>
      <c r="O263" s="12">
        <v>80</v>
      </c>
      <c r="P263" s="12">
        <v>0</v>
      </c>
      <c r="Q263" s="12">
        <v>0</v>
      </c>
      <c r="R263" s="12">
        <v>7</v>
      </c>
      <c r="S263" s="12">
        <v>86</v>
      </c>
      <c r="T263" s="12">
        <v>1</v>
      </c>
    </row>
    <row r="264" spans="1:20" ht="17.399999999999999" x14ac:dyDescent="0.3">
      <c r="A264" s="11">
        <v>45498</v>
      </c>
      <c r="B264" s="12">
        <v>250415</v>
      </c>
      <c r="C264" s="12" t="s">
        <v>343</v>
      </c>
      <c r="D264" s="12" t="s">
        <v>344</v>
      </c>
      <c r="E264" s="12" t="s">
        <v>345</v>
      </c>
      <c r="F264" s="12"/>
      <c r="G264" s="12"/>
      <c r="H264" s="12">
        <v>21.45</v>
      </c>
      <c r="I264" s="12">
        <v>2.5499999999999998</v>
      </c>
      <c r="J264" s="12">
        <v>17.920000000000002</v>
      </c>
      <c r="K264" s="12">
        <v>3.53</v>
      </c>
      <c r="L264" s="12">
        <v>58.14</v>
      </c>
      <c r="M264" s="12">
        <v>5</v>
      </c>
      <c r="N264" s="12">
        <v>0</v>
      </c>
      <c r="O264" s="12">
        <v>50</v>
      </c>
      <c r="P264" s="12">
        <v>0</v>
      </c>
      <c r="Q264" s="12">
        <v>0</v>
      </c>
      <c r="R264" s="12">
        <v>7</v>
      </c>
      <c r="S264" s="12">
        <v>61</v>
      </c>
      <c r="T264" s="12">
        <v>0</v>
      </c>
    </row>
    <row r="265" spans="1:20" ht="17.399999999999999" x14ac:dyDescent="0.3">
      <c r="A265" s="11">
        <v>45499</v>
      </c>
      <c r="B265" s="12">
        <v>250415</v>
      </c>
      <c r="C265" s="12" t="s">
        <v>343</v>
      </c>
      <c r="D265" s="12" t="s">
        <v>344</v>
      </c>
      <c r="E265" s="12" t="s">
        <v>345</v>
      </c>
      <c r="F265" s="12"/>
      <c r="G265" s="12"/>
      <c r="H265" s="12">
        <v>20.78</v>
      </c>
      <c r="I265" s="12">
        <v>3.22</v>
      </c>
      <c r="J265" s="12">
        <v>18.25</v>
      </c>
      <c r="K265" s="12">
        <v>2.5299999999999998</v>
      </c>
      <c r="L265" s="12">
        <v>54.8</v>
      </c>
      <c r="M265" s="12">
        <v>4</v>
      </c>
      <c r="N265" s="12">
        <v>0</v>
      </c>
      <c r="O265" s="12">
        <v>95</v>
      </c>
      <c r="P265" s="12">
        <v>1</v>
      </c>
      <c r="Q265" s="12">
        <v>0</v>
      </c>
      <c r="R265" s="12">
        <v>5</v>
      </c>
      <c r="S265" s="12">
        <v>111</v>
      </c>
      <c r="T265" s="12">
        <v>0</v>
      </c>
    </row>
    <row r="266" spans="1:20" ht="17.399999999999999" x14ac:dyDescent="0.3">
      <c r="A266" s="11">
        <v>45500</v>
      </c>
      <c r="B266" s="12">
        <v>250415</v>
      </c>
      <c r="C266" s="12" t="s">
        <v>343</v>
      </c>
      <c r="D266" s="12" t="s">
        <v>344</v>
      </c>
      <c r="E266" s="12" t="s">
        <v>345</v>
      </c>
      <c r="F266" s="12"/>
      <c r="G266" s="12"/>
      <c r="H266" s="12">
        <v>15.25</v>
      </c>
      <c r="I266" s="12">
        <v>8.75</v>
      </c>
      <c r="J266" s="12">
        <v>13.85</v>
      </c>
      <c r="K266" s="12">
        <v>1.4</v>
      </c>
      <c r="L266" s="12">
        <v>46.67</v>
      </c>
      <c r="M266" s="12">
        <v>5</v>
      </c>
      <c r="N266" s="12">
        <v>0</v>
      </c>
      <c r="O266" s="12">
        <v>62</v>
      </c>
      <c r="P266" s="12">
        <v>0</v>
      </c>
      <c r="Q266" s="12">
        <v>0</v>
      </c>
      <c r="R266" s="12">
        <v>1</v>
      </c>
      <c r="S266" s="12">
        <v>66</v>
      </c>
      <c r="T266" s="12">
        <v>0</v>
      </c>
    </row>
    <row r="267" spans="1:20" ht="17.399999999999999" x14ac:dyDescent="0.3">
      <c r="A267" s="11">
        <v>45501</v>
      </c>
      <c r="B267" s="12">
        <v>250415</v>
      </c>
      <c r="C267" s="12" t="s">
        <v>343</v>
      </c>
      <c r="D267" s="12" t="s">
        <v>344</v>
      </c>
      <c r="E267" s="12" t="s">
        <v>345</v>
      </c>
      <c r="F267" s="12"/>
      <c r="G267" s="12"/>
      <c r="H267" s="12">
        <v>6.15</v>
      </c>
      <c r="I267" s="12">
        <v>17.850000000000001</v>
      </c>
      <c r="J267" s="12">
        <v>5.75</v>
      </c>
      <c r="K267" s="12">
        <v>0.4</v>
      </c>
      <c r="L267" s="12">
        <v>20.93</v>
      </c>
      <c r="M267" s="12">
        <v>5</v>
      </c>
      <c r="N267" s="12">
        <v>0</v>
      </c>
      <c r="O267" s="12">
        <v>26</v>
      </c>
      <c r="P267" s="12">
        <v>0</v>
      </c>
      <c r="Q267" s="12">
        <v>0</v>
      </c>
      <c r="R267" s="12">
        <v>1</v>
      </c>
      <c r="S267" s="12">
        <v>30</v>
      </c>
      <c r="T267" s="12">
        <v>0</v>
      </c>
    </row>
    <row r="268" spans="1:20" ht="17.399999999999999" x14ac:dyDescent="0.3">
      <c r="A268" s="11">
        <v>45502</v>
      </c>
      <c r="B268" s="12">
        <v>250415</v>
      </c>
      <c r="C268" s="12" t="s">
        <v>343</v>
      </c>
      <c r="D268" s="12" t="s">
        <v>344</v>
      </c>
      <c r="E268" s="12" t="s">
        <v>345</v>
      </c>
      <c r="F268" s="12"/>
      <c r="G268" s="12"/>
      <c r="H268" s="12">
        <v>18.43</v>
      </c>
      <c r="I268" s="12">
        <v>5.57</v>
      </c>
      <c r="J268" s="12">
        <v>16.7</v>
      </c>
      <c r="K268" s="12">
        <v>1.73</v>
      </c>
      <c r="L268" s="12">
        <v>56.19</v>
      </c>
      <c r="M268" s="12">
        <v>5</v>
      </c>
      <c r="N268" s="12">
        <v>0</v>
      </c>
      <c r="O268" s="12">
        <v>74</v>
      </c>
      <c r="P268" s="12">
        <v>0</v>
      </c>
      <c r="Q268" s="12">
        <v>0</v>
      </c>
      <c r="R268" s="12">
        <v>4</v>
      </c>
      <c r="S268" s="12">
        <v>85</v>
      </c>
      <c r="T268" s="12">
        <v>0</v>
      </c>
    </row>
    <row r="269" spans="1:20" ht="17.399999999999999" x14ac:dyDescent="0.3">
      <c r="A269" s="11">
        <v>45503</v>
      </c>
      <c r="B269" s="12">
        <v>250415</v>
      </c>
      <c r="C269" s="12" t="s">
        <v>343</v>
      </c>
      <c r="D269" s="12" t="s">
        <v>344</v>
      </c>
      <c r="E269" s="12" t="s">
        <v>345</v>
      </c>
      <c r="F269" s="12"/>
      <c r="G269" s="12"/>
      <c r="H269" s="12">
        <v>18.3</v>
      </c>
      <c r="I269" s="12">
        <v>5.7</v>
      </c>
      <c r="J269" s="12">
        <v>15.97</v>
      </c>
      <c r="K269" s="12">
        <v>2.33</v>
      </c>
      <c r="L269" s="12">
        <v>47.9</v>
      </c>
      <c r="M269" s="12">
        <v>4</v>
      </c>
      <c r="N269" s="12">
        <v>0</v>
      </c>
      <c r="O269" s="12">
        <v>49</v>
      </c>
      <c r="P269" s="12">
        <v>0</v>
      </c>
      <c r="Q269" s="12">
        <v>0</v>
      </c>
      <c r="R269" s="12">
        <v>2</v>
      </c>
      <c r="S269" s="12">
        <v>57</v>
      </c>
      <c r="T269" s="12">
        <v>0</v>
      </c>
    </row>
    <row r="270" spans="1:20" ht="17.399999999999999" x14ac:dyDescent="0.3">
      <c r="A270" s="11">
        <v>45504</v>
      </c>
      <c r="B270" s="12">
        <v>250415</v>
      </c>
      <c r="C270" s="12" t="s">
        <v>343</v>
      </c>
      <c r="D270" s="12" t="s">
        <v>344</v>
      </c>
      <c r="E270" s="12" t="s">
        <v>345</v>
      </c>
      <c r="F270" s="12"/>
      <c r="G270" s="12"/>
      <c r="H270" s="12">
        <v>18.329999999999998</v>
      </c>
      <c r="I270" s="12">
        <v>5.67</v>
      </c>
      <c r="J270" s="12">
        <v>16.3</v>
      </c>
      <c r="K270" s="12">
        <v>2.0299999999999998</v>
      </c>
      <c r="L270" s="12">
        <v>54.79</v>
      </c>
      <c r="M270" s="12">
        <v>5</v>
      </c>
      <c r="N270" s="12">
        <v>0</v>
      </c>
      <c r="O270" s="12">
        <v>82</v>
      </c>
      <c r="P270" s="12">
        <v>0</v>
      </c>
      <c r="Q270" s="12">
        <v>0</v>
      </c>
      <c r="R270" s="12">
        <v>4</v>
      </c>
      <c r="S270" s="12">
        <v>91</v>
      </c>
      <c r="T270" s="12">
        <v>0</v>
      </c>
    </row>
    <row r="271" spans="1:20" ht="17.399999999999999" x14ac:dyDescent="0.3">
      <c r="A271" s="11">
        <v>45505</v>
      </c>
      <c r="B271" s="12">
        <v>250415</v>
      </c>
      <c r="C271" s="12" t="s">
        <v>343</v>
      </c>
      <c r="D271" s="12" t="s">
        <v>344</v>
      </c>
      <c r="E271" s="12" t="s">
        <v>345</v>
      </c>
      <c r="F271" s="12"/>
      <c r="G271" s="12"/>
      <c r="H271" s="12">
        <v>19.670000000000002</v>
      </c>
      <c r="I271" s="12">
        <v>4.33</v>
      </c>
      <c r="J271" s="12">
        <v>16.97</v>
      </c>
      <c r="K271" s="12">
        <v>2.7</v>
      </c>
      <c r="L271" s="12">
        <v>49.01</v>
      </c>
      <c r="M271" s="12">
        <v>4</v>
      </c>
      <c r="N271" s="12">
        <v>0</v>
      </c>
      <c r="O271" s="12">
        <v>37</v>
      </c>
      <c r="P271" s="12">
        <v>0</v>
      </c>
      <c r="Q271" s="12">
        <v>0</v>
      </c>
      <c r="R271" s="12">
        <v>7</v>
      </c>
      <c r="S271" s="12">
        <v>39</v>
      </c>
      <c r="T271" s="12">
        <v>0</v>
      </c>
    </row>
    <row r="272" spans="1:20" ht="17.399999999999999" x14ac:dyDescent="0.3">
      <c r="A272" s="11">
        <v>45506</v>
      </c>
      <c r="B272" s="12">
        <v>250415</v>
      </c>
      <c r="C272" s="12" t="s">
        <v>343</v>
      </c>
      <c r="D272" s="12" t="s">
        <v>344</v>
      </c>
      <c r="E272" s="12" t="s">
        <v>345</v>
      </c>
      <c r="F272" s="12"/>
      <c r="G272" s="12"/>
      <c r="H272" s="12">
        <v>17.149999999999999</v>
      </c>
      <c r="I272" s="12">
        <v>6.85</v>
      </c>
      <c r="J272" s="12">
        <v>15.6</v>
      </c>
      <c r="K272" s="12">
        <v>1.55</v>
      </c>
      <c r="L272" s="12">
        <v>45.83</v>
      </c>
      <c r="M272" s="12">
        <v>4</v>
      </c>
      <c r="N272" s="12">
        <v>0</v>
      </c>
      <c r="O272" s="12">
        <v>53</v>
      </c>
      <c r="P272" s="12">
        <v>0</v>
      </c>
      <c r="Q272" s="12">
        <v>0</v>
      </c>
      <c r="R272" s="12">
        <v>0</v>
      </c>
      <c r="S272" s="12">
        <v>54</v>
      </c>
      <c r="T272" s="12">
        <v>0</v>
      </c>
    </row>
    <row r="273" spans="1:20" ht="17.399999999999999" x14ac:dyDescent="0.3">
      <c r="A273" s="11">
        <v>45507</v>
      </c>
      <c r="B273" s="12">
        <v>250415</v>
      </c>
      <c r="C273" s="12" t="s">
        <v>343</v>
      </c>
      <c r="D273" s="12" t="s">
        <v>344</v>
      </c>
      <c r="E273" s="12" t="s">
        <v>345</v>
      </c>
      <c r="F273" s="12"/>
      <c r="G273" s="12"/>
      <c r="H273" s="12">
        <v>17.53</v>
      </c>
      <c r="I273" s="12">
        <v>6.47</v>
      </c>
      <c r="J273" s="12">
        <v>15.72</v>
      </c>
      <c r="K273" s="12">
        <v>1.82</v>
      </c>
      <c r="L273" s="12">
        <v>53.4</v>
      </c>
      <c r="M273" s="12">
        <v>5</v>
      </c>
      <c r="N273" s="12">
        <v>0</v>
      </c>
      <c r="O273" s="12">
        <v>52</v>
      </c>
      <c r="P273" s="12">
        <v>0</v>
      </c>
      <c r="Q273" s="12">
        <v>0</v>
      </c>
      <c r="R273" s="12">
        <v>4</v>
      </c>
      <c r="S273" s="12">
        <v>56</v>
      </c>
      <c r="T273" s="12">
        <v>0</v>
      </c>
    </row>
    <row r="274" spans="1:20" ht="17.399999999999999" x14ac:dyDescent="0.3">
      <c r="A274" s="11">
        <v>45508</v>
      </c>
      <c r="B274" s="12">
        <v>250415</v>
      </c>
      <c r="C274" s="12" t="s">
        <v>343</v>
      </c>
      <c r="D274" s="12" t="s">
        <v>344</v>
      </c>
      <c r="E274" s="12" t="s">
        <v>345</v>
      </c>
      <c r="F274" s="12"/>
      <c r="G274" s="12"/>
      <c r="H274" s="12">
        <v>5.0999999999999996</v>
      </c>
      <c r="I274" s="12">
        <v>18.899999999999999</v>
      </c>
      <c r="J274" s="12">
        <v>4.7300000000000004</v>
      </c>
      <c r="K274" s="12">
        <v>0.37</v>
      </c>
      <c r="L274" s="12">
        <v>14.23</v>
      </c>
      <c r="M274" s="12">
        <v>4</v>
      </c>
      <c r="N274" s="12">
        <v>0</v>
      </c>
      <c r="O274" s="12">
        <v>16</v>
      </c>
      <c r="P274" s="12">
        <v>0</v>
      </c>
      <c r="Q274" s="12">
        <v>0</v>
      </c>
      <c r="R274" s="12">
        <v>0</v>
      </c>
      <c r="S274" s="12">
        <v>16</v>
      </c>
      <c r="T274" s="12">
        <v>0</v>
      </c>
    </row>
    <row r="275" spans="1:20" ht="17.399999999999999" x14ac:dyDescent="0.3">
      <c r="A275" s="11">
        <v>45509</v>
      </c>
      <c r="B275" s="12">
        <v>250415</v>
      </c>
      <c r="C275" s="12" t="s">
        <v>343</v>
      </c>
      <c r="D275" s="12" t="s">
        <v>344</v>
      </c>
      <c r="E275" s="12" t="s">
        <v>345</v>
      </c>
      <c r="F275" s="12"/>
      <c r="G275" s="12"/>
      <c r="H275" s="12">
        <v>18.62</v>
      </c>
      <c r="I275" s="12">
        <v>5.38</v>
      </c>
      <c r="J275" s="12">
        <v>16.12</v>
      </c>
      <c r="K275" s="12">
        <v>2.5</v>
      </c>
      <c r="L275" s="12">
        <v>54.86</v>
      </c>
      <c r="M275" s="12">
        <v>5</v>
      </c>
      <c r="N275" s="12">
        <v>0</v>
      </c>
      <c r="O275" s="12">
        <v>83</v>
      </c>
      <c r="P275" s="12">
        <v>0</v>
      </c>
      <c r="Q275" s="12">
        <v>0</v>
      </c>
      <c r="R275" s="12">
        <v>11</v>
      </c>
      <c r="S275" s="12">
        <v>94</v>
      </c>
      <c r="T275" s="12">
        <v>0</v>
      </c>
    </row>
    <row r="276" spans="1:20" ht="17.399999999999999" x14ac:dyDescent="0.3">
      <c r="A276" s="11">
        <v>45510</v>
      </c>
      <c r="B276" s="12">
        <v>250415</v>
      </c>
      <c r="C276" s="12" t="s">
        <v>343</v>
      </c>
      <c r="D276" s="12" t="s">
        <v>344</v>
      </c>
      <c r="E276" s="12" t="s">
        <v>345</v>
      </c>
      <c r="F276" s="12"/>
      <c r="G276" s="12"/>
      <c r="H276" s="12">
        <v>21.4</v>
      </c>
      <c r="I276" s="12">
        <v>2.6</v>
      </c>
      <c r="J276" s="12">
        <v>19.12</v>
      </c>
      <c r="K276" s="12">
        <v>2.2799999999999998</v>
      </c>
      <c r="L276" s="12">
        <v>65.349999999999994</v>
      </c>
      <c r="M276" s="12">
        <v>5</v>
      </c>
      <c r="N276" s="12">
        <v>0</v>
      </c>
      <c r="O276" s="12">
        <v>173</v>
      </c>
      <c r="P276" s="12">
        <v>0</v>
      </c>
      <c r="Q276" s="12">
        <v>0</v>
      </c>
      <c r="R276" s="12">
        <v>4</v>
      </c>
      <c r="S276" s="12">
        <v>196</v>
      </c>
      <c r="T276" s="12">
        <v>0</v>
      </c>
    </row>
    <row r="277" spans="1:20" ht="17.399999999999999" x14ac:dyDescent="0.3">
      <c r="A277" s="11">
        <v>45511</v>
      </c>
      <c r="B277" s="12">
        <v>250415</v>
      </c>
      <c r="C277" s="12" t="s">
        <v>343</v>
      </c>
      <c r="D277" s="12" t="s">
        <v>344</v>
      </c>
      <c r="E277" s="12" t="s">
        <v>345</v>
      </c>
      <c r="F277" s="12"/>
      <c r="G277" s="12"/>
      <c r="H277" s="12">
        <v>17.87</v>
      </c>
      <c r="I277" s="12">
        <v>6.13</v>
      </c>
      <c r="J277" s="12">
        <v>15.58</v>
      </c>
      <c r="K277" s="12">
        <v>2.2799999999999998</v>
      </c>
      <c r="L277" s="12">
        <v>51.13</v>
      </c>
      <c r="M277" s="12">
        <v>5</v>
      </c>
      <c r="N277" s="12">
        <v>0</v>
      </c>
      <c r="O277" s="12">
        <v>86</v>
      </c>
      <c r="P277" s="12">
        <v>0</v>
      </c>
      <c r="Q277" s="12">
        <v>0</v>
      </c>
      <c r="R277" s="12">
        <v>5</v>
      </c>
      <c r="S277" s="12">
        <v>92</v>
      </c>
      <c r="T277" s="12">
        <v>0</v>
      </c>
    </row>
    <row r="278" spans="1:20" ht="17.399999999999999" x14ac:dyDescent="0.3">
      <c r="A278" s="11">
        <v>45512</v>
      </c>
      <c r="B278" s="12">
        <v>250415</v>
      </c>
      <c r="C278" s="12" t="s">
        <v>343</v>
      </c>
      <c r="D278" s="12" t="s">
        <v>344</v>
      </c>
      <c r="E278" s="12" t="s">
        <v>345</v>
      </c>
      <c r="F278" s="12"/>
      <c r="G278" s="12"/>
      <c r="H278" s="12">
        <v>19.22</v>
      </c>
      <c r="I278" s="12">
        <v>4.78</v>
      </c>
      <c r="J278" s="12">
        <v>17.02</v>
      </c>
      <c r="K278" s="12">
        <v>2.2000000000000002</v>
      </c>
      <c r="L278" s="12">
        <v>51.08</v>
      </c>
      <c r="M278" s="12">
        <v>5</v>
      </c>
      <c r="N278" s="12">
        <v>0</v>
      </c>
      <c r="O278" s="12">
        <v>69</v>
      </c>
      <c r="P278" s="12">
        <v>0</v>
      </c>
      <c r="Q278" s="12">
        <v>0</v>
      </c>
      <c r="R278" s="12">
        <v>2</v>
      </c>
      <c r="S278" s="12">
        <v>78</v>
      </c>
      <c r="T278" s="12">
        <v>0</v>
      </c>
    </row>
    <row r="279" spans="1:20" ht="17.399999999999999" x14ac:dyDescent="0.3">
      <c r="A279" s="11">
        <v>45513</v>
      </c>
      <c r="B279" s="12">
        <v>250415</v>
      </c>
      <c r="C279" s="12" t="s">
        <v>343</v>
      </c>
      <c r="D279" s="12" t="s">
        <v>344</v>
      </c>
      <c r="E279" s="12" t="s">
        <v>345</v>
      </c>
      <c r="F279" s="12"/>
      <c r="G279" s="12"/>
      <c r="H279" s="12">
        <v>20.72</v>
      </c>
      <c r="I279" s="12">
        <v>3.28</v>
      </c>
      <c r="J279" s="12">
        <v>17.899999999999999</v>
      </c>
      <c r="K279" s="12">
        <v>2.82</v>
      </c>
      <c r="L279" s="12">
        <v>55.9</v>
      </c>
      <c r="M279" s="12">
        <v>5</v>
      </c>
      <c r="N279" s="12">
        <v>0</v>
      </c>
      <c r="O279" s="12">
        <v>65</v>
      </c>
      <c r="P279" s="12">
        <v>0</v>
      </c>
      <c r="Q279" s="12">
        <v>0</v>
      </c>
      <c r="R279" s="12">
        <v>4</v>
      </c>
      <c r="S279" s="12">
        <v>74</v>
      </c>
      <c r="T279" s="12">
        <v>0</v>
      </c>
    </row>
    <row r="280" spans="1:20" ht="17.399999999999999" x14ac:dyDescent="0.3">
      <c r="A280" s="11">
        <v>45514</v>
      </c>
      <c r="B280" s="12">
        <v>250415</v>
      </c>
      <c r="C280" s="12" t="s">
        <v>343</v>
      </c>
      <c r="D280" s="12" t="s">
        <v>344</v>
      </c>
      <c r="E280" s="12" t="s">
        <v>345</v>
      </c>
      <c r="F280" s="12"/>
      <c r="G280" s="12"/>
      <c r="H280" s="12">
        <v>14.65</v>
      </c>
      <c r="I280" s="12">
        <v>9.35</v>
      </c>
      <c r="J280" s="12">
        <v>12.22</v>
      </c>
      <c r="K280" s="12">
        <v>2.4300000000000002</v>
      </c>
      <c r="L280" s="12">
        <v>38.89</v>
      </c>
      <c r="M280" s="12">
        <v>5</v>
      </c>
      <c r="N280" s="12">
        <v>0</v>
      </c>
      <c r="O280" s="12">
        <v>68</v>
      </c>
      <c r="P280" s="12">
        <v>0</v>
      </c>
      <c r="Q280" s="12">
        <v>0</v>
      </c>
      <c r="R280" s="12">
        <v>4</v>
      </c>
      <c r="S280" s="12">
        <v>82</v>
      </c>
      <c r="T280" s="12">
        <v>0</v>
      </c>
    </row>
    <row r="281" spans="1:20" ht="17.399999999999999" x14ac:dyDescent="0.3">
      <c r="A281" s="11">
        <v>45515</v>
      </c>
      <c r="B281" s="12">
        <v>250415</v>
      </c>
      <c r="C281" s="12" t="s">
        <v>343</v>
      </c>
      <c r="D281" s="12" t="s">
        <v>344</v>
      </c>
      <c r="E281" s="12" t="s">
        <v>345</v>
      </c>
      <c r="F281" s="12"/>
      <c r="G281" s="12"/>
      <c r="H281" s="12">
        <v>2.27</v>
      </c>
      <c r="I281" s="12">
        <v>21.73</v>
      </c>
      <c r="J281" s="12">
        <v>1.63</v>
      </c>
      <c r="K281" s="12">
        <v>0.63</v>
      </c>
      <c r="L281" s="12">
        <v>6.21</v>
      </c>
      <c r="M281" s="12">
        <v>4</v>
      </c>
      <c r="N281" s="12">
        <v>0</v>
      </c>
      <c r="O281" s="12">
        <v>1</v>
      </c>
      <c r="P281" s="12">
        <v>0</v>
      </c>
      <c r="Q281" s="12">
        <v>0</v>
      </c>
      <c r="R281" s="12">
        <v>3</v>
      </c>
      <c r="S281" s="12">
        <v>1</v>
      </c>
      <c r="T281" s="12">
        <v>1</v>
      </c>
    </row>
    <row r="282" spans="1:20" ht="17.399999999999999" x14ac:dyDescent="0.3">
      <c r="A282" s="11">
        <v>45516</v>
      </c>
      <c r="B282" s="12">
        <v>250415</v>
      </c>
      <c r="C282" s="12" t="s">
        <v>343</v>
      </c>
      <c r="D282" s="12" t="s">
        <v>344</v>
      </c>
      <c r="E282" s="12" t="s">
        <v>345</v>
      </c>
      <c r="F282" s="12"/>
      <c r="G282" s="12"/>
      <c r="H282" s="12">
        <v>13.18</v>
      </c>
      <c r="I282" s="12">
        <v>10.82</v>
      </c>
      <c r="J282" s="12">
        <v>11.58</v>
      </c>
      <c r="K282" s="12">
        <v>1.6</v>
      </c>
      <c r="L282" s="12">
        <v>37.74</v>
      </c>
      <c r="M282" s="12">
        <v>5</v>
      </c>
      <c r="N282" s="12">
        <v>0</v>
      </c>
      <c r="O282" s="12">
        <v>46</v>
      </c>
      <c r="P282" s="12">
        <v>0</v>
      </c>
      <c r="Q282" s="12">
        <v>0</v>
      </c>
      <c r="R282" s="12">
        <v>6</v>
      </c>
      <c r="S282" s="12">
        <v>52</v>
      </c>
      <c r="T282" s="12">
        <v>0</v>
      </c>
    </row>
    <row r="283" spans="1:20" ht="17.399999999999999" x14ac:dyDescent="0.3">
      <c r="A283" s="11">
        <v>45517</v>
      </c>
      <c r="B283" s="12">
        <v>250415</v>
      </c>
      <c r="C283" s="12" t="s">
        <v>343</v>
      </c>
      <c r="D283" s="12" t="s">
        <v>344</v>
      </c>
      <c r="E283" s="12" t="s">
        <v>345</v>
      </c>
      <c r="F283" s="12"/>
      <c r="G283" s="12"/>
      <c r="H283" s="12">
        <v>17.73</v>
      </c>
      <c r="I283" s="12">
        <v>6.27</v>
      </c>
      <c r="J283" s="12">
        <v>15.82</v>
      </c>
      <c r="K283" s="12">
        <v>1.92</v>
      </c>
      <c r="L283" s="12">
        <v>46.88</v>
      </c>
      <c r="M283" s="12">
        <v>4</v>
      </c>
      <c r="N283" s="12">
        <v>0</v>
      </c>
      <c r="O283" s="12">
        <v>55</v>
      </c>
      <c r="P283" s="12">
        <v>1</v>
      </c>
      <c r="Q283" s="12">
        <v>0</v>
      </c>
      <c r="R283" s="12">
        <v>2</v>
      </c>
      <c r="S283" s="12">
        <v>66</v>
      </c>
      <c r="T283" s="12">
        <v>0</v>
      </c>
    </row>
    <row r="284" spans="1:20" ht="17.399999999999999" x14ac:dyDescent="0.3">
      <c r="A284" s="11">
        <v>45518</v>
      </c>
      <c r="B284" s="12">
        <v>250415</v>
      </c>
      <c r="C284" s="12" t="s">
        <v>343</v>
      </c>
      <c r="D284" s="12" t="s">
        <v>344</v>
      </c>
      <c r="E284" s="12" t="s">
        <v>345</v>
      </c>
      <c r="F284" s="12"/>
      <c r="G284" s="12"/>
      <c r="H284" s="12">
        <v>20.2</v>
      </c>
      <c r="I284" s="12">
        <v>3.8</v>
      </c>
      <c r="J284" s="12">
        <v>17.55</v>
      </c>
      <c r="K284" s="12">
        <v>2.65</v>
      </c>
      <c r="L284" s="12">
        <v>70.97</v>
      </c>
      <c r="M284" s="12">
        <v>5</v>
      </c>
      <c r="N284" s="12">
        <v>0</v>
      </c>
      <c r="O284" s="12">
        <v>156</v>
      </c>
      <c r="P284" s="12">
        <v>0</v>
      </c>
      <c r="Q284" s="12">
        <v>0</v>
      </c>
      <c r="R284" s="12">
        <v>7</v>
      </c>
      <c r="S284" s="12">
        <v>186</v>
      </c>
      <c r="T284" s="12">
        <v>0</v>
      </c>
    </row>
    <row r="285" spans="1:20" ht="17.399999999999999" x14ac:dyDescent="0.3">
      <c r="A285" s="11">
        <v>45519</v>
      </c>
      <c r="B285" s="12">
        <v>250415</v>
      </c>
      <c r="C285" s="12" t="s">
        <v>343</v>
      </c>
      <c r="D285" s="12" t="s">
        <v>344</v>
      </c>
      <c r="E285" s="12" t="s">
        <v>345</v>
      </c>
      <c r="F285" s="12"/>
      <c r="G285" s="12"/>
      <c r="H285" s="12">
        <v>20.37</v>
      </c>
      <c r="I285" s="12">
        <v>3.63</v>
      </c>
      <c r="J285" s="12">
        <v>17.72</v>
      </c>
      <c r="K285" s="12">
        <v>2.65</v>
      </c>
      <c r="L285" s="12">
        <v>63.93</v>
      </c>
      <c r="M285" s="12">
        <v>5</v>
      </c>
      <c r="N285" s="12">
        <v>0</v>
      </c>
      <c r="O285" s="12">
        <v>113</v>
      </c>
      <c r="P285" s="12">
        <v>0</v>
      </c>
      <c r="Q285" s="12">
        <v>0</v>
      </c>
      <c r="R285" s="12">
        <v>6</v>
      </c>
      <c r="S285" s="12">
        <v>135</v>
      </c>
      <c r="T285" s="12">
        <v>0</v>
      </c>
    </row>
    <row r="286" spans="1:20" ht="17.399999999999999" x14ac:dyDescent="0.3">
      <c r="A286" s="11">
        <v>45520</v>
      </c>
      <c r="B286" s="12">
        <v>250415</v>
      </c>
      <c r="C286" s="12" t="s">
        <v>343</v>
      </c>
      <c r="D286" s="12" t="s">
        <v>344</v>
      </c>
      <c r="E286" s="12" t="s">
        <v>345</v>
      </c>
      <c r="F286" s="12"/>
      <c r="G286" s="12"/>
      <c r="H286" s="12">
        <v>20.37</v>
      </c>
      <c r="I286" s="12">
        <v>3.63</v>
      </c>
      <c r="J286" s="12">
        <v>16.93</v>
      </c>
      <c r="K286" s="12">
        <v>3.43</v>
      </c>
      <c r="L286" s="12">
        <v>63.83</v>
      </c>
      <c r="M286" s="12">
        <v>6</v>
      </c>
      <c r="N286" s="12">
        <v>0</v>
      </c>
      <c r="O286" s="12">
        <v>173</v>
      </c>
      <c r="P286" s="12">
        <v>0</v>
      </c>
      <c r="Q286" s="12">
        <v>0</v>
      </c>
      <c r="R286" s="12">
        <v>7</v>
      </c>
      <c r="S286" s="12">
        <v>188</v>
      </c>
      <c r="T286" s="12">
        <v>1</v>
      </c>
    </row>
    <row r="287" spans="1:20" ht="17.399999999999999" x14ac:dyDescent="0.3">
      <c r="A287" s="11">
        <v>45521</v>
      </c>
      <c r="B287" s="12">
        <v>250415</v>
      </c>
      <c r="C287" s="12" t="s">
        <v>343</v>
      </c>
      <c r="D287" s="12" t="s">
        <v>344</v>
      </c>
      <c r="E287" s="12" t="s">
        <v>345</v>
      </c>
      <c r="F287" s="12"/>
      <c r="G287" s="12"/>
      <c r="H287" s="12">
        <v>13.05</v>
      </c>
      <c r="I287" s="12">
        <v>10.95</v>
      </c>
      <c r="J287" s="12">
        <v>10.82</v>
      </c>
      <c r="K287" s="12">
        <v>2.23</v>
      </c>
      <c r="L287" s="12">
        <v>36.26</v>
      </c>
      <c r="M287" s="12">
        <v>6</v>
      </c>
      <c r="N287" s="12">
        <v>0</v>
      </c>
      <c r="O287" s="12">
        <v>62</v>
      </c>
      <c r="P287" s="12">
        <v>0</v>
      </c>
      <c r="Q287" s="12">
        <v>0</v>
      </c>
      <c r="R287" s="12">
        <v>3</v>
      </c>
      <c r="S287" s="12">
        <v>69</v>
      </c>
      <c r="T287" s="12">
        <v>0</v>
      </c>
    </row>
    <row r="288" spans="1:20" ht="17.399999999999999" x14ac:dyDescent="0.3">
      <c r="A288" s="11">
        <v>45522</v>
      </c>
      <c r="B288" s="12">
        <v>250415</v>
      </c>
      <c r="C288" s="12" t="s">
        <v>343</v>
      </c>
      <c r="D288" s="12" t="s">
        <v>344</v>
      </c>
      <c r="E288" s="12" t="s">
        <v>345</v>
      </c>
      <c r="F288" s="12"/>
      <c r="G288" s="12"/>
      <c r="H288" s="12">
        <v>5.25</v>
      </c>
      <c r="I288" s="12">
        <v>18.75</v>
      </c>
      <c r="J288" s="12">
        <v>4.47</v>
      </c>
      <c r="K288" s="12">
        <v>0.78</v>
      </c>
      <c r="L288" s="12">
        <v>13.92</v>
      </c>
      <c r="M288" s="12">
        <v>4</v>
      </c>
      <c r="N288" s="12">
        <v>0</v>
      </c>
      <c r="O288" s="12">
        <v>12</v>
      </c>
      <c r="P288" s="12">
        <v>0</v>
      </c>
      <c r="Q288" s="12">
        <v>0</v>
      </c>
      <c r="R288" s="12">
        <v>4</v>
      </c>
      <c r="S288" s="12">
        <v>13</v>
      </c>
      <c r="T288" s="12">
        <v>0</v>
      </c>
    </row>
    <row r="289" spans="1:20" ht="17.399999999999999" x14ac:dyDescent="0.3">
      <c r="A289" s="11">
        <v>45523</v>
      </c>
      <c r="B289" s="12">
        <v>250415</v>
      </c>
      <c r="C289" s="12" t="s">
        <v>343</v>
      </c>
      <c r="D289" s="12" t="s">
        <v>344</v>
      </c>
      <c r="E289" s="12" t="s">
        <v>345</v>
      </c>
      <c r="F289" s="12"/>
      <c r="G289" s="12"/>
      <c r="H289" s="12">
        <v>15.6</v>
      </c>
      <c r="I289" s="12">
        <v>8.4</v>
      </c>
      <c r="J289" s="12">
        <v>13.07</v>
      </c>
      <c r="K289" s="12">
        <v>2.5299999999999998</v>
      </c>
      <c r="L289" s="12">
        <v>41.77</v>
      </c>
      <c r="M289" s="12">
        <v>5</v>
      </c>
      <c r="N289" s="12">
        <v>0</v>
      </c>
      <c r="O289" s="12">
        <v>67</v>
      </c>
      <c r="P289" s="12">
        <v>0</v>
      </c>
      <c r="Q289" s="12">
        <v>0</v>
      </c>
      <c r="R289" s="12">
        <v>6</v>
      </c>
      <c r="S289" s="12">
        <v>74</v>
      </c>
      <c r="T289" s="12">
        <v>0</v>
      </c>
    </row>
    <row r="290" spans="1:20" ht="17.399999999999999" x14ac:dyDescent="0.3">
      <c r="A290" s="11">
        <v>45524</v>
      </c>
      <c r="B290" s="12">
        <v>250415</v>
      </c>
      <c r="C290" s="12" t="s">
        <v>343</v>
      </c>
      <c r="D290" s="12" t="s">
        <v>344</v>
      </c>
      <c r="E290" s="12" t="s">
        <v>345</v>
      </c>
      <c r="F290" s="12"/>
      <c r="G290" s="12"/>
      <c r="H290" s="12">
        <v>18.399999999999999</v>
      </c>
      <c r="I290" s="12">
        <v>5.6</v>
      </c>
      <c r="J290" s="12">
        <v>14.75</v>
      </c>
      <c r="K290" s="12">
        <v>3.65</v>
      </c>
      <c r="L290" s="12">
        <v>48.81</v>
      </c>
      <c r="M290" s="12">
        <v>5</v>
      </c>
      <c r="N290" s="12">
        <v>0</v>
      </c>
      <c r="O290" s="12">
        <v>75</v>
      </c>
      <c r="P290" s="12">
        <v>0</v>
      </c>
      <c r="Q290" s="12">
        <v>0</v>
      </c>
      <c r="R290" s="12">
        <v>14</v>
      </c>
      <c r="S290" s="12">
        <v>93</v>
      </c>
      <c r="T290" s="12">
        <v>2</v>
      </c>
    </row>
    <row r="291" spans="1:20" ht="17.399999999999999" x14ac:dyDescent="0.3">
      <c r="A291" s="11">
        <v>45525</v>
      </c>
      <c r="B291" s="12">
        <v>250415</v>
      </c>
      <c r="C291" s="12" t="s">
        <v>343</v>
      </c>
      <c r="D291" s="12" t="s">
        <v>344</v>
      </c>
      <c r="E291" s="12" t="s">
        <v>345</v>
      </c>
      <c r="F291" s="12"/>
      <c r="G291" s="12"/>
      <c r="H291" s="12">
        <v>18.170000000000002</v>
      </c>
      <c r="I291" s="12">
        <v>5.83</v>
      </c>
      <c r="J291" s="12">
        <v>15.23</v>
      </c>
      <c r="K291" s="12">
        <v>2.93</v>
      </c>
      <c r="L291" s="12">
        <v>47.42</v>
      </c>
      <c r="M291" s="12">
        <v>5</v>
      </c>
      <c r="N291" s="12">
        <v>0</v>
      </c>
      <c r="O291" s="12">
        <v>44</v>
      </c>
      <c r="P291" s="12">
        <v>0</v>
      </c>
      <c r="Q291" s="12">
        <v>0</v>
      </c>
      <c r="R291" s="12">
        <v>3</v>
      </c>
      <c r="S291" s="12">
        <v>45</v>
      </c>
      <c r="T291" s="12">
        <v>0</v>
      </c>
    </row>
    <row r="292" spans="1:20" ht="17.399999999999999" x14ac:dyDescent="0.3">
      <c r="A292" s="11">
        <v>45526</v>
      </c>
      <c r="B292" s="12">
        <v>250415</v>
      </c>
      <c r="C292" s="12" t="s">
        <v>343</v>
      </c>
      <c r="D292" s="12" t="s">
        <v>344</v>
      </c>
      <c r="E292" s="12" t="s">
        <v>345</v>
      </c>
      <c r="F292" s="12"/>
      <c r="G292" s="12"/>
      <c r="H292" s="12">
        <v>20.12</v>
      </c>
      <c r="I292" s="12">
        <v>3.88</v>
      </c>
      <c r="J292" s="12">
        <v>17.63</v>
      </c>
      <c r="K292" s="12">
        <v>2.48</v>
      </c>
      <c r="L292" s="12">
        <v>62.42</v>
      </c>
      <c r="M292" s="12">
        <v>6</v>
      </c>
      <c r="N292" s="12">
        <v>0</v>
      </c>
      <c r="O292" s="12">
        <v>165</v>
      </c>
      <c r="P292" s="12">
        <v>0</v>
      </c>
      <c r="Q292" s="12">
        <v>0</v>
      </c>
      <c r="R292" s="12">
        <v>0</v>
      </c>
      <c r="S292" s="12">
        <v>185</v>
      </c>
      <c r="T292" s="12">
        <v>0</v>
      </c>
    </row>
    <row r="293" spans="1:20" ht="17.399999999999999" x14ac:dyDescent="0.3">
      <c r="A293" s="11">
        <v>45527</v>
      </c>
      <c r="B293" s="12">
        <v>250415</v>
      </c>
      <c r="C293" s="12" t="s">
        <v>343</v>
      </c>
      <c r="D293" s="12" t="s">
        <v>344</v>
      </c>
      <c r="E293" s="12" t="s">
        <v>345</v>
      </c>
      <c r="F293" s="12"/>
      <c r="G293" s="12"/>
      <c r="H293" s="12">
        <v>19.670000000000002</v>
      </c>
      <c r="I293" s="12">
        <v>4.33</v>
      </c>
      <c r="J293" s="12">
        <v>16.7</v>
      </c>
      <c r="K293" s="12">
        <v>2.97</v>
      </c>
      <c r="L293" s="12">
        <v>55.48</v>
      </c>
      <c r="M293" s="12">
        <v>5</v>
      </c>
      <c r="N293" s="12">
        <v>0</v>
      </c>
      <c r="O293" s="12">
        <v>105</v>
      </c>
      <c r="P293" s="12">
        <v>0</v>
      </c>
      <c r="Q293" s="12">
        <v>0</v>
      </c>
      <c r="R293" s="12">
        <v>6</v>
      </c>
      <c r="S293" s="12">
        <v>117</v>
      </c>
      <c r="T293" s="12">
        <v>0</v>
      </c>
    </row>
    <row r="294" spans="1:20" ht="17.399999999999999" x14ac:dyDescent="0.3">
      <c r="A294" s="11">
        <v>45528</v>
      </c>
      <c r="B294" s="12">
        <v>250415</v>
      </c>
      <c r="C294" s="12" t="s">
        <v>343</v>
      </c>
      <c r="D294" s="12" t="s">
        <v>344</v>
      </c>
      <c r="E294" s="12" t="s">
        <v>345</v>
      </c>
      <c r="F294" s="12"/>
      <c r="G294" s="12"/>
      <c r="H294" s="12">
        <v>20.22</v>
      </c>
      <c r="I294" s="12">
        <v>3.78</v>
      </c>
      <c r="J294" s="12">
        <v>18.079999999999998</v>
      </c>
      <c r="K294" s="12">
        <v>2.13</v>
      </c>
      <c r="L294" s="12">
        <v>55.14</v>
      </c>
      <c r="M294" s="12">
        <v>4</v>
      </c>
      <c r="N294" s="12">
        <v>0</v>
      </c>
      <c r="O294" s="12">
        <v>70</v>
      </c>
      <c r="P294" s="12">
        <v>0</v>
      </c>
      <c r="Q294" s="12">
        <v>0</v>
      </c>
      <c r="R294" s="12">
        <v>1</v>
      </c>
      <c r="S294" s="12">
        <v>80</v>
      </c>
      <c r="T294" s="12">
        <v>0</v>
      </c>
    </row>
    <row r="295" spans="1:20" ht="17.399999999999999" x14ac:dyDescent="0.3">
      <c r="A295" s="11">
        <v>45529</v>
      </c>
      <c r="B295" s="12">
        <v>250415</v>
      </c>
      <c r="C295" s="12" t="s">
        <v>343</v>
      </c>
      <c r="D295" s="12" t="s">
        <v>344</v>
      </c>
      <c r="E295" s="12" t="s">
        <v>345</v>
      </c>
      <c r="F295" s="12"/>
      <c r="G295" s="12"/>
      <c r="H295" s="12">
        <v>7.55</v>
      </c>
      <c r="I295" s="12">
        <v>16.45</v>
      </c>
      <c r="J295" s="12">
        <v>6.55</v>
      </c>
      <c r="K295" s="12">
        <v>1</v>
      </c>
      <c r="L295" s="12">
        <v>21.89</v>
      </c>
      <c r="M295" s="12">
        <v>5</v>
      </c>
      <c r="N295" s="12">
        <v>0</v>
      </c>
      <c r="O295" s="12">
        <v>34</v>
      </c>
      <c r="P295" s="12">
        <v>0</v>
      </c>
      <c r="Q295" s="12">
        <v>0</v>
      </c>
      <c r="R295" s="12">
        <v>1</v>
      </c>
      <c r="S295" s="12">
        <v>39</v>
      </c>
      <c r="T295" s="12">
        <v>0</v>
      </c>
    </row>
    <row r="296" spans="1:20" ht="17.399999999999999" x14ac:dyDescent="0.3">
      <c r="A296" s="11">
        <v>45530</v>
      </c>
      <c r="B296" s="12">
        <v>250415</v>
      </c>
      <c r="C296" s="12" t="s">
        <v>343</v>
      </c>
      <c r="D296" s="12" t="s">
        <v>344</v>
      </c>
      <c r="E296" s="12" t="s">
        <v>345</v>
      </c>
      <c r="F296" s="12"/>
      <c r="G296" s="12"/>
      <c r="H296" s="12">
        <v>18.93</v>
      </c>
      <c r="I296" s="12">
        <v>5.07</v>
      </c>
      <c r="J296" s="12">
        <v>16.28</v>
      </c>
      <c r="K296" s="12">
        <v>2.65</v>
      </c>
      <c r="L296" s="12">
        <v>57.7</v>
      </c>
      <c r="M296" s="12">
        <v>5</v>
      </c>
      <c r="N296" s="12">
        <v>0</v>
      </c>
      <c r="O296" s="12">
        <v>86</v>
      </c>
      <c r="P296" s="12">
        <v>1</v>
      </c>
      <c r="Q296" s="12">
        <v>0</v>
      </c>
      <c r="R296" s="12">
        <v>3</v>
      </c>
      <c r="S296" s="12">
        <v>92</v>
      </c>
      <c r="T296" s="12">
        <v>0</v>
      </c>
    </row>
    <row r="297" spans="1:20" ht="17.399999999999999" x14ac:dyDescent="0.3">
      <c r="A297" s="11">
        <v>45531</v>
      </c>
      <c r="B297" s="12">
        <v>250415</v>
      </c>
      <c r="C297" s="12" t="s">
        <v>343</v>
      </c>
      <c r="D297" s="12" t="s">
        <v>344</v>
      </c>
      <c r="E297" s="12" t="s">
        <v>345</v>
      </c>
      <c r="F297" s="12"/>
      <c r="G297" s="12"/>
      <c r="H297" s="12">
        <v>18.850000000000001</v>
      </c>
      <c r="I297" s="12">
        <v>5.15</v>
      </c>
      <c r="J297" s="12">
        <v>15.77</v>
      </c>
      <c r="K297" s="12">
        <v>3.08</v>
      </c>
      <c r="L297" s="12">
        <v>56.68</v>
      </c>
      <c r="M297" s="12">
        <v>5</v>
      </c>
      <c r="N297" s="12">
        <v>0</v>
      </c>
      <c r="O297" s="12">
        <v>75</v>
      </c>
      <c r="P297" s="12">
        <v>0</v>
      </c>
      <c r="Q297" s="12">
        <v>0</v>
      </c>
      <c r="R297" s="12">
        <v>4</v>
      </c>
      <c r="S297" s="12">
        <v>82</v>
      </c>
      <c r="T297" s="12">
        <v>0</v>
      </c>
    </row>
    <row r="298" spans="1:20" ht="17.399999999999999" x14ac:dyDescent="0.3">
      <c r="A298" s="11">
        <v>45532</v>
      </c>
      <c r="B298" s="12">
        <v>250415</v>
      </c>
      <c r="C298" s="12" t="s">
        <v>343</v>
      </c>
      <c r="D298" s="12" t="s">
        <v>344</v>
      </c>
      <c r="E298" s="12" t="s">
        <v>345</v>
      </c>
      <c r="F298" s="12"/>
      <c r="G298" s="12"/>
      <c r="H298" s="12">
        <v>18.079999999999998</v>
      </c>
      <c r="I298" s="12">
        <v>5.92</v>
      </c>
      <c r="J298" s="12">
        <v>15.77</v>
      </c>
      <c r="K298" s="12">
        <v>2.3199999999999998</v>
      </c>
      <c r="L298" s="12">
        <v>46.99</v>
      </c>
      <c r="M298" s="12">
        <v>4</v>
      </c>
      <c r="N298" s="12">
        <v>0</v>
      </c>
      <c r="O298" s="12">
        <v>62</v>
      </c>
      <c r="P298" s="12">
        <v>0</v>
      </c>
      <c r="Q298" s="12">
        <v>0</v>
      </c>
      <c r="R298" s="12">
        <v>3</v>
      </c>
      <c r="S298" s="12">
        <v>69</v>
      </c>
      <c r="T298" s="12">
        <v>0</v>
      </c>
    </row>
    <row r="299" spans="1:20" ht="17.399999999999999" x14ac:dyDescent="0.3">
      <c r="A299" s="11">
        <v>45024</v>
      </c>
      <c r="B299" s="12">
        <v>250416</v>
      </c>
      <c r="C299" s="12" t="s">
        <v>343</v>
      </c>
      <c r="D299" s="12" t="s">
        <v>344</v>
      </c>
      <c r="E299" s="12" t="s">
        <v>345</v>
      </c>
      <c r="F299" s="12" t="s">
        <v>346</v>
      </c>
      <c r="G299" s="12"/>
      <c r="H299" s="12">
        <v>0.03</v>
      </c>
      <c r="I299" s="12">
        <v>23.97</v>
      </c>
      <c r="J299" s="12">
        <v>0.03</v>
      </c>
      <c r="K299" s="12">
        <v>0</v>
      </c>
      <c r="L299" s="12">
        <v>0</v>
      </c>
      <c r="M299" s="12">
        <v>0</v>
      </c>
      <c r="N299" s="12">
        <v>0</v>
      </c>
      <c r="O299" s="12">
        <v>2</v>
      </c>
      <c r="P299" s="12">
        <v>0</v>
      </c>
      <c r="Q299" s="12">
        <v>0</v>
      </c>
      <c r="R299" s="12">
        <v>0</v>
      </c>
      <c r="S299" s="12">
        <v>0</v>
      </c>
      <c r="T299" s="12">
        <v>0</v>
      </c>
    </row>
    <row r="300" spans="1:20" ht="17.399999999999999" x14ac:dyDescent="0.3">
      <c r="A300" s="11">
        <v>45029</v>
      </c>
      <c r="B300" s="12">
        <v>250416</v>
      </c>
      <c r="C300" s="12" t="s">
        <v>343</v>
      </c>
      <c r="D300" s="12" t="s">
        <v>344</v>
      </c>
      <c r="E300" s="12" t="s">
        <v>345</v>
      </c>
      <c r="F300" s="12" t="s">
        <v>346</v>
      </c>
      <c r="G300" s="12"/>
      <c r="H300" s="12">
        <v>1.08</v>
      </c>
      <c r="I300" s="12">
        <v>22.92</v>
      </c>
      <c r="J300" s="12">
        <v>0.13</v>
      </c>
      <c r="K300" s="12">
        <v>0.95</v>
      </c>
      <c r="L300" s="12">
        <v>0.18</v>
      </c>
      <c r="M300" s="12">
        <v>0</v>
      </c>
      <c r="N300" s="12">
        <v>0</v>
      </c>
      <c r="O300" s="12">
        <v>1</v>
      </c>
      <c r="P300" s="12">
        <v>0</v>
      </c>
      <c r="Q300" s="12">
        <v>0</v>
      </c>
      <c r="R300" s="12">
        <v>8</v>
      </c>
      <c r="S300" s="12">
        <v>0</v>
      </c>
      <c r="T300" s="12">
        <v>1</v>
      </c>
    </row>
    <row r="301" spans="1:20" ht="17.399999999999999" x14ac:dyDescent="0.3">
      <c r="A301" s="11">
        <v>45030</v>
      </c>
      <c r="B301" s="12">
        <v>250416</v>
      </c>
      <c r="C301" s="12" t="s">
        <v>343</v>
      </c>
      <c r="D301" s="12" t="s">
        <v>344</v>
      </c>
      <c r="E301" s="12" t="s">
        <v>345</v>
      </c>
      <c r="F301" s="12" t="s">
        <v>346</v>
      </c>
      <c r="G301" s="12"/>
      <c r="H301" s="12">
        <v>0.3</v>
      </c>
      <c r="I301" s="12">
        <v>23.7</v>
      </c>
      <c r="J301" s="12">
        <v>0</v>
      </c>
      <c r="K301" s="12">
        <v>0.3</v>
      </c>
      <c r="L301" s="12">
        <v>0</v>
      </c>
      <c r="M301" s="12">
        <v>0</v>
      </c>
      <c r="N301" s="12">
        <v>0</v>
      </c>
      <c r="O301" s="12">
        <v>0</v>
      </c>
      <c r="P301" s="12">
        <v>0</v>
      </c>
      <c r="Q301" s="12">
        <v>0</v>
      </c>
      <c r="R301" s="12">
        <v>0</v>
      </c>
      <c r="S301" s="12">
        <v>0</v>
      </c>
      <c r="T301" s="12">
        <v>0</v>
      </c>
    </row>
    <row r="302" spans="1:20" ht="17.399999999999999" x14ac:dyDescent="0.3">
      <c r="A302" s="11">
        <v>45031</v>
      </c>
      <c r="B302" s="12">
        <v>250416</v>
      </c>
      <c r="C302" s="12" t="s">
        <v>343</v>
      </c>
      <c r="D302" s="12" t="s">
        <v>344</v>
      </c>
      <c r="E302" s="12" t="s">
        <v>345</v>
      </c>
      <c r="F302" s="12" t="s">
        <v>346</v>
      </c>
      <c r="G302" s="12"/>
      <c r="H302" s="12">
        <v>0.72</v>
      </c>
      <c r="I302" s="12">
        <v>23.28</v>
      </c>
      <c r="J302" s="12">
        <v>0</v>
      </c>
      <c r="K302" s="12">
        <v>0.72</v>
      </c>
      <c r="L302" s="12">
        <v>0</v>
      </c>
      <c r="M302" s="12">
        <v>0</v>
      </c>
      <c r="N302" s="12">
        <v>0</v>
      </c>
      <c r="O302" s="12">
        <v>0</v>
      </c>
      <c r="P302" s="12">
        <v>0</v>
      </c>
      <c r="Q302" s="12">
        <v>0</v>
      </c>
      <c r="R302" s="12">
        <v>3</v>
      </c>
      <c r="S302" s="12">
        <v>0</v>
      </c>
      <c r="T302" s="12">
        <v>0</v>
      </c>
    </row>
    <row r="303" spans="1:20" ht="17.399999999999999" x14ac:dyDescent="0.3">
      <c r="A303" s="11">
        <v>45032</v>
      </c>
      <c r="B303" s="12">
        <v>250416</v>
      </c>
      <c r="C303" s="12" t="s">
        <v>343</v>
      </c>
      <c r="D303" s="12" t="s">
        <v>344</v>
      </c>
      <c r="E303" s="12" t="s">
        <v>345</v>
      </c>
      <c r="F303" s="12" t="s">
        <v>346</v>
      </c>
      <c r="G303" s="12"/>
      <c r="H303" s="12">
        <v>1.25</v>
      </c>
      <c r="I303" s="12">
        <v>22.75</v>
      </c>
      <c r="J303" s="12">
        <v>0.03</v>
      </c>
      <c r="K303" s="12">
        <v>1.22</v>
      </c>
      <c r="L303" s="12">
        <v>0.1</v>
      </c>
      <c r="M303" s="12">
        <v>0</v>
      </c>
      <c r="N303" s="12">
        <v>0</v>
      </c>
      <c r="O303" s="12">
        <v>0</v>
      </c>
      <c r="P303" s="12">
        <v>0</v>
      </c>
      <c r="Q303" s="12">
        <v>0</v>
      </c>
      <c r="R303" s="12">
        <v>10</v>
      </c>
      <c r="S303" s="12">
        <v>0</v>
      </c>
      <c r="T303" s="12">
        <v>1</v>
      </c>
    </row>
    <row r="304" spans="1:20" ht="17.399999999999999" x14ac:dyDescent="0.3">
      <c r="A304" s="11">
        <v>45033</v>
      </c>
      <c r="B304" s="12">
        <v>250416</v>
      </c>
      <c r="C304" s="12" t="s">
        <v>343</v>
      </c>
      <c r="D304" s="12" t="s">
        <v>344</v>
      </c>
      <c r="E304" s="12" t="s">
        <v>345</v>
      </c>
      <c r="F304" s="12" t="s">
        <v>346</v>
      </c>
      <c r="G304" s="12"/>
      <c r="H304" s="12">
        <v>0.23</v>
      </c>
      <c r="I304" s="12">
        <v>23.77</v>
      </c>
      <c r="J304" s="12">
        <v>0.05</v>
      </c>
      <c r="K304" s="12">
        <v>0.18</v>
      </c>
      <c r="L304" s="12">
        <v>0.04</v>
      </c>
      <c r="M304" s="12">
        <v>0</v>
      </c>
      <c r="N304" s="12">
        <v>0</v>
      </c>
      <c r="O304" s="12">
        <v>0</v>
      </c>
      <c r="P304" s="12">
        <v>0</v>
      </c>
      <c r="Q304" s="12">
        <v>0</v>
      </c>
      <c r="R304" s="12">
        <v>0</v>
      </c>
      <c r="S304" s="12">
        <v>0</v>
      </c>
      <c r="T304" s="12">
        <v>0</v>
      </c>
    </row>
    <row r="305" spans="1:20" ht="17.399999999999999" x14ac:dyDescent="0.3">
      <c r="A305" s="11">
        <v>45034</v>
      </c>
      <c r="B305" s="12">
        <v>250416</v>
      </c>
      <c r="C305" s="12" t="s">
        <v>343</v>
      </c>
      <c r="D305" s="12" t="s">
        <v>344</v>
      </c>
      <c r="E305" s="12" t="s">
        <v>345</v>
      </c>
      <c r="F305" s="12" t="s">
        <v>346</v>
      </c>
      <c r="G305" s="12"/>
      <c r="H305" s="12">
        <v>1.43</v>
      </c>
      <c r="I305" s="12">
        <v>22.57</v>
      </c>
      <c r="J305" s="12">
        <v>1.28</v>
      </c>
      <c r="K305" s="12">
        <v>0.15</v>
      </c>
      <c r="L305" s="12">
        <v>1.64</v>
      </c>
      <c r="M305" s="12">
        <v>9</v>
      </c>
      <c r="N305" s="12">
        <v>0</v>
      </c>
      <c r="O305" s="12">
        <v>5</v>
      </c>
      <c r="P305" s="12">
        <v>0</v>
      </c>
      <c r="Q305" s="12">
        <v>0</v>
      </c>
      <c r="R305" s="12">
        <v>0</v>
      </c>
      <c r="S305" s="12">
        <v>4</v>
      </c>
      <c r="T305" s="12">
        <v>0</v>
      </c>
    </row>
    <row r="306" spans="1:20" ht="17.399999999999999" x14ac:dyDescent="0.3">
      <c r="A306" s="11">
        <v>45035</v>
      </c>
      <c r="B306" s="12">
        <v>250416</v>
      </c>
      <c r="C306" s="12" t="s">
        <v>343</v>
      </c>
      <c r="D306" s="12" t="s">
        <v>344</v>
      </c>
      <c r="E306" s="12" t="s">
        <v>345</v>
      </c>
      <c r="F306" s="12" t="s">
        <v>346</v>
      </c>
      <c r="G306" s="12"/>
      <c r="H306" s="12">
        <v>1.23</v>
      </c>
      <c r="I306" s="12">
        <v>22.77</v>
      </c>
      <c r="J306" s="12">
        <v>1.23</v>
      </c>
      <c r="K306" s="12">
        <v>0</v>
      </c>
      <c r="L306" s="12">
        <v>2.54</v>
      </c>
      <c r="M306" s="12">
        <v>9</v>
      </c>
      <c r="N306" s="12">
        <v>0</v>
      </c>
      <c r="O306" s="12">
        <v>9</v>
      </c>
      <c r="P306" s="12">
        <v>0</v>
      </c>
      <c r="Q306" s="12">
        <v>0</v>
      </c>
      <c r="R306" s="12">
        <v>0</v>
      </c>
      <c r="S306" s="12">
        <v>11</v>
      </c>
      <c r="T306" s="12">
        <v>0</v>
      </c>
    </row>
    <row r="307" spans="1:20" ht="17.399999999999999" x14ac:dyDescent="0.3">
      <c r="A307" s="11">
        <v>45036</v>
      </c>
      <c r="B307" s="12">
        <v>250416</v>
      </c>
      <c r="C307" s="12" t="s">
        <v>343</v>
      </c>
      <c r="D307" s="12" t="s">
        <v>344</v>
      </c>
      <c r="E307" s="12" t="s">
        <v>345</v>
      </c>
      <c r="F307" s="12" t="s">
        <v>346</v>
      </c>
      <c r="G307" s="12"/>
      <c r="H307" s="12">
        <v>10.72</v>
      </c>
      <c r="I307" s="12">
        <v>13.28</v>
      </c>
      <c r="J307" s="12">
        <v>10.57</v>
      </c>
      <c r="K307" s="12">
        <v>0.15</v>
      </c>
      <c r="L307" s="12">
        <v>31.74</v>
      </c>
      <c r="M307" s="12">
        <v>6</v>
      </c>
      <c r="N307" s="12">
        <v>0</v>
      </c>
      <c r="O307" s="12">
        <v>57</v>
      </c>
      <c r="P307" s="12">
        <v>1</v>
      </c>
      <c r="Q307" s="12">
        <v>0</v>
      </c>
      <c r="R307" s="12">
        <v>0</v>
      </c>
      <c r="S307" s="12">
        <v>65</v>
      </c>
      <c r="T307" s="12">
        <v>0</v>
      </c>
    </row>
    <row r="308" spans="1:20" ht="17.399999999999999" x14ac:dyDescent="0.3">
      <c r="A308" s="11">
        <v>45037</v>
      </c>
      <c r="B308" s="12">
        <v>250416</v>
      </c>
      <c r="C308" s="12" t="s">
        <v>343</v>
      </c>
      <c r="D308" s="12" t="s">
        <v>344</v>
      </c>
      <c r="E308" s="12" t="s">
        <v>345</v>
      </c>
      <c r="F308" s="12" t="s">
        <v>346</v>
      </c>
      <c r="G308" s="12"/>
      <c r="H308" s="12">
        <v>2.9</v>
      </c>
      <c r="I308" s="12">
        <v>21.1</v>
      </c>
      <c r="J308" s="12">
        <v>2.58</v>
      </c>
      <c r="K308" s="12">
        <v>0.32</v>
      </c>
      <c r="L308" s="12">
        <v>7.91</v>
      </c>
      <c r="M308" s="12">
        <v>5</v>
      </c>
      <c r="N308" s="12">
        <v>0</v>
      </c>
      <c r="O308" s="12">
        <v>19</v>
      </c>
      <c r="P308" s="12">
        <v>0</v>
      </c>
      <c r="Q308" s="12">
        <v>0</v>
      </c>
      <c r="R308" s="12">
        <v>2</v>
      </c>
      <c r="S308" s="12">
        <v>20</v>
      </c>
      <c r="T308" s="12">
        <v>0</v>
      </c>
    </row>
    <row r="309" spans="1:20" ht="17.399999999999999" x14ac:dyDescent="0.3">
      <c r="A309" s="11">
        <v>45038</v>
      </c>
      <c r="B309" s="12">
        <v>250416</v>
      </c>
      <c r="C309" s="12" t="s">
        <v>343</v>
      </c>
      <c r="D309" s="12" t="s">
        <v>344</v>
      </c>
      <c r="E309" s="12" t="s">
        <v>345</v>
      </c>
      <c r="F309" s="12" t="s">
        <v>346</v>
      </c>
      <c r="G309" s="12"/>
      <c r="H309" s="12">
        <v>0.03</v>
      </c>
      <c r="I309" s="12">
        <v>23.97</v>
      </c>
      <c r="J309" s="12">
        <v>0.03</v>
      </c>
      <c r="K309" s="12">
        <v>0</v>
      </c>
      <c r="L309" s="12">
        <v>0</v>
      </c>
      <c r="M309" s="12">
        <v>0</v>
      </c>
      <c r="N309" s="12">
        <v>0</v>
      </c>
      <c r="O309" s="12">
        <v>0</v>
      </c>
      <c r="P309" s="12">
        <v>0</v>
      </c>
      <c r="Q309" s="12">
        <v>0</v>
      </c>
      <c r="R309" s="12">
        <v>0</v>
      </c>
      <c r="S309" s="12">
        <v>0</v>
      </c>
      <c r="T309" s="12">
        <v>0</v>
      </c>
    </row>
    <row r="310" spans="1:20" ht="17.399999999999999" x14ac:dyDescent="0.3">
      <c r="A310" s="11">
        <v>45039</v>
      </c>
      <c r="B310" s="12">
        <v>250416</v>
      </c>
      <c r="C310" s="12" t="s">
        <v>343</v>
      </c>
      <c r="D310" s="12" t="s">
        <v>344</v>
      </c>
      <c r="E310" s="12" t="s">
        <v>345</v>
      </c>
      <c r="F310" s="12" t="s">
        <v>346</v>
      </c>
      <c r="G310" s="12"/>
      <c r="H310" s="12">
        <v>0.37</v>
      </c>
      <c r="I310" s="12">
        <v>23.63</v>
      </c>
      <c r="J310" s="12">
        <v>0.37</v>
      </c>
      <c r="K310" s="12">
        <v>0</v>
      </c>
      <c r="L310" s="12">
        <v>0.06</v>
      </c>
      <c r="M310" s="12">
        <v>0</v>
      </c>
      <c r="N310" s="12">
        <v>0</v>
      </c>
      <c r="O310" s="12">
        <v>0</v>
      </c>
      <c r="P310" s="12">
        <v>0</v>
      </c>
      <c r="Q310" s="12">
        <v>0</v>
      </c>
      <c r="R310" s="12">
        <v>0</v>
      </c>
      <c r="S310" s="12">
        <v>0</v>
      </c>
      <c r="T310" s="12">
        <v>0</v>
      </c>
    </row>
    <row r="311" spans="1:20" ht="17.399999999999999" x14ac:dyDescent="0.3">
      <c r="A311" s="11">
        <v>45040</v>
      </c>
      <c r="B311" s="12">
        <v>250416</v>
      </c>
      <c r="C311" s="12" t="s">
        <v>343</v>
      </c>
      <c r="D311" s="12" t="s">
        <v>344</v>
      </c>
      <c r="E311" s="12" t="s">
        <v>345</v>
      </c>
      <c r="F311" s="12" t="s">
        <v>346</v>
      </c>
      <c r="G311" s="12"/>
      <c r="H311" s="12">
        <v>1.28</v>
      </c>
      <c r="I311" s="12">
        <v>22.72</v>
      </c>
      <c r="J311" s="12">
        <v>1</v>
      </c>
      <c r="K311" s="12">
        <v>0.28000000000000003</v>
      </c>
      <c r="L311" s="12">
        <v>0.3</v>
      </c>
      <c r="M311" s="12">
        <v>0</v>
      </c>
      <c r="N311" s="12">
        <v>0</v>
      </c>
      <c r="O311" s="12">
        <v>66</v>
      </c>
      <c r="P311" s="12">
        <v>0</v>
      </c>
      <c r="Q311" s="12">
        <v>0</v>
      </c>
      <c r="R311" s="12">
        <v>1</v>
      </c>
      <c r="S311" s="12">
        <v>0</v>
      </c>
      <c r="T311" s="12">
        <v>0</v>
      </c>
    </row>
    <row r="312" spans="1:20" ht="17.399999999999999" x14ac:dyDescent="0.3">
      <c r="A312" s="11">
        <v>45041</v>
      </c>
      <c r="B312" s="12">
        <v>250416</v>
      </c>
      <c r="C312" s="12" t="s">
        <v>343</v>
      </c>
      <c r="D312" s="12" t="s">
        <v>344</v>
      </c>
      <c r="E312" s="12" t="s">
        <v>345</v>
      </c>
      <c r="F312" s="12" t="s">
        <v>346</v>
      </c>
      <c r="G312" s="12"/>
      <c r="H312" s="12">
        <v>8.0500000000000007</v>
      </c>
      <c r="I312" s="12">
        <v>15.95</v>
      </c>
      <c r="J312" s="12">
        <v>8.02</v>
      </c>
      <c r="K312" s="12">
        <v>0.03</v>
      </c>
      <c r="L312" s="12">
        <v>22.34</v>
      </c>
      <c r="M312" s="12">
        <v>6</v>
      </c>
      <c r="N312" s="12">
        <v>0</v>
      </c>
      <c r="O312" s="12">
        <v>89</v>
      </c>
      <c r="P312" s="12">
        <v>0</v>
      </c>
      <c r="Q312" s="12">
        <v>0</v>
      </c>
      <c r="R312" s="12">
        <v>0</v>
      </c>
      <c r="S312" s="12">
        <v>98</v>
      </c>
      <c r="T312" s="12">
        <v>0</v>
      </c>
    </row>
    <row r="313" spans="1:20" ht="17.399999999999999" x14ac:dyDescent="0.3">
      <c r="A313" s="11">
        <v>45042</v>
      </c>
      <c r="B313" s="12">
        <v>250416</v>
      </c>
      <c r="C313" s="12" t="s">
        <v>343</v>
      </c>
      <c r="D313" s="12" t="s">
        <v>344</v>
      </c>
      <c r="E313" s="12" t="s">
        <v>345</v>
      </c>
      <c r="F313" s="12" t="s">
        <v>346</v>
      </c>
      <c r="G313" s="12"/>
      <c r="H313" s="12">
        <v>16.13</v>
      </c>
      <c r="I313" s="12">
        <v>7.87</v>
      </c>
      <c r="J313" s="12">
        <v>16.13</v>
      </c>
      <c r="K313" s="12">
        <v>0</v>
      </c>
      <c r="L313" s="12">
        <v>47.54</v>
      </c>
      <c r="M313" s="12">
        <v>6</v>
      </c>
      <c r="N313" s="12">
        <v>0</v>
      </c>
      <c r="O313" s="12">
        <v>122</v>
      </c>
      <c r="P313" s="12">
        <v>2</v>
      </c>
      <c r="Q313" s="12">
        <v>1</v>
      </c>
      <c r="R313" s="12">
        <v>0</v>
      </c>
      <c r="S313" s="12">
        <v>136</v>
      </c>
      <c r="T313" s="12">
        <v>0</v>
      </c>
    </row>
    <row r="314" spans="1:20" ht="17.399999999999999" x14ac:dyDescent="0.3">
      <c r="A314" s="11">
        <v>45043</v>
      </c>
      <c r="B314" s="12">
        <v>250416</v>
      </c>
      <c r="C314" s="12" t="s">
        <v>343</v>
      </c>
      <c r="D314" s="12" t="s">
        <v>344</v>
      </c>
      <c r="E314" s="12" t="s">
        <v>345</v>
      </c>
      <c r="F314" s="12" t="s">
        <v>346</v>
      </c>
      <c r="G314" s="12"/>
      <c r="H314" s="12">
        <v>21.1</v>
      </c>
      <c r="I314" s="12">
        <v>2.9</v>
      </c>
      <c r="J314" s="12">
        <v>21.1</v>
      </c>
      <c r="K314" s="12">
        <v>0</v>
      </c>
      <c r="L314" s="12">
        <v>61.86</v>
      </c>
      <c r="M314" s="12">
        <v>6</v>
      </c>
      <c r="N314" s="12">
        <v>0</v>
      </c>
      <c r="O314" s="12">
        <v>256</v>
      </c>
      <c r="P314" s="12">
        <v>6</v>
      </c>
      <c r="Q314" s="12">
        <v>0</v>
      </c>
      <c r="R314" s="12">
        <v>0</v>
      </c>
      <c r="S314" s="12">
        <v>291</v>
      </c>
      <c r="T314" s="12">
        <v>0</v>
      </c>
    </row>
    <row r="315" spans="1:20" ht="17.399999999999999" x14ac:dyDescent="0.3">
      <c r="A315" s="11">
        <v>45044</v>
      </c>
      <c r="B315" s="12">
        <v>250416</v>
      </c>
      <c r="C315" s="12" t="s">
        <v>343</v>
      </c>
      <c r="D315" s="12" t="s">
        <v>344</v>
      </c>
      <c r="E315" s="12" t="s">
        <v>345</v>
      </c>
      <c r="F315" s="12" t="s">
        <v>346</v>
      </c>
      <c r="G315" s="12"/>
      <c r="H315" s="12">
        <v>21.43</v>
      </c>
      <c r="I315" s="12">
        <v>2.57</v>
      </c>
      <c r="J315" s="12">
        <v>21.43</v>
      </c>
      <c r="K315" s="12">
        <v>0</v>
      </c>
      <c r="L315" s="12">
        <v>59</v>
      </c>
      <c r="M315" s="12">
        <v>6</v>
      </c>
      <c r="N315" s="12">
        <v>0</v>
      </c>
      <c r="O315" s="12">
        <v>212</v>
      </c>
      <c r="P315" s="12">
        <v>8</v>
      </c>
      <c r="Q315" s="12">
        <v>1</v>
      </c>
      <c r="R315" s="12">
        <v>0</v>
      </c>
      <c r="S315" s="12">
        <v>242</v>
      </c>
      <c r="T315" s="12">
        <v>0</v>
      </c>
    </row>
    <row r="316" spans="1:20" ht="17.399999999999999" x14ac:dyDescent="0.3">
      <c r="A316" s="11">
        <v>45045</v>
      </c>
      <c r="B316" s="12">
        <v>250416</v>
      </c>
      <c r="C316" s="12" t="s">
        <v>343</v>
      </c>
      <c r="D316" s="12" t="s">
        <v>344</v>
      </c>
      <c r="E316" s="12" t="s">
        <v>345</v>
      </c>
      <c r="F316" s="12" t="s">
        <v>346</v>
      </c>
      <c r="G316" s="12"/>
      <c r="H316" s="12">
        <v>18.78</v>
      </c>
      <c r="I316" s="12">
        <v>5.22</v>
      </c>
      <c r="J316" s="12">
        <v>18.78</v>
      </c>
      <c r="K316" s="12">
        <v>0</v>
      </c>
      <c r="L316" s="12">
        <v>52.61</v>
      </c>
      <c r="M316" s="12">
        <v>6</v>
      </c>
      <c r="N316" s="12">
        <v>0</v>
      </c>
      <c r="O316" s="12">
        <v>140</v>
      </c>
      <c r="P316" s="12">
        <v>4</v>
      </c>
      <c r="Q316" s="12">
        <v>0</v>
      </c>
      <c r="R316" s="12">
        <v>0</v>
      </c>
      <c r="S316" s="12">
        <v>165</v>
      </c>
      <c r="T316" s="12">
        <v>0</v>
      </c>
    </row>
    <row r="317" spans="1:20" ht="17.399999999999999" x14ac:dyDescent="0.3">
      <c r="A317" s="11">
        <v>45046</v>
      </c>
      <c r="B317" s="12">
        <v>250416</v>
      </c>
      <c r="C317" s="12" t="s">
        <v>343</v>
      </c>
      <c r="D317" s="12" t="s">
        <v>344</v>
      </c>
      <c r="E317" s="12" t="s">
        <v>345</v>
      </c>
      <c r="F317" s="12" t="s">
        <v>346</v>
      </c>
      <c r="G317" s="12"/>
      <c r="H317" s="12">
        <v>15.08</v>
      </c>
      <c r="I317" s="12">
        <v>8.92</v>
      </c>
      <c r="J317" s="12">
        <v>15.08</v>
      </c>
      <c r="K317" s="12">
        <v>0</v>
      </c>
      <c r="L317" s="12">
        <v>41.24</v>
      </c>
      <c r="M317" s="12">
        <v>5</v>
      </c>
      <c r="N317" s="12">
        <v>0</v>
      </c>
      <c r="O317" s="12">
        <v>102</v>
      </c>
      <c r="P317" s="12">
        <v>2</v>
      </c>
      <c r="Q317" s="12">
        <v>0</v>
      </c>
      <c r="R317" s="12">
        <v>0</v>
      </c>
      <c r="S317" s="12">
        <v>119</v>
      </c>
      <c r="T317" s="12">
        <v>0</v>
      </c>
    </row>
    <row r="318" spans="1:20" ht="17.399999999999999" x14ac:dyDescent="0.3">
      <c r="A318" s="11">
        <v>45047</v>
      </c>
      <c r="B318" s="12">
        <v>250416</v>
      </c>
      <c r="C318" s="12" t="s">
        <v>343</v>
      </c>
      <c r="D318" s="12" t="s">
        <v>344</v>
      </c>
      <c r="E318" s="12" t="s">
        <v>345</v>
      </c>
      <c r="F318" s="12" t="s">
        <v>346</v>
      </c>
      <c r="G318" s="12"/>
      <c r="H318" s="12">
        <v>5.68</v>
      </c>
      <c r="I318" s="12">
        <v>18.32</v>
      </c>
      <c r="J318" s="12">
        <v>5.68</v>
      </c>
      <c r="K318" s="12">
        <v>0</v>
      </c>
      <c r="L318" s="12">
        <v>12.17</v>
      </c>
      <c r="M318" s="12">
        <v>4</v>
      </c>
      <c r="N318" s="12">
        <v>0</v>
      </c>
      <c r="O318" s="12">
        <v>14</v>
      </c>
      <c r="P318" s="12">
        <v>1</v>
      </c>
      <c r="Q318" s="12">
        <v>0</v>
      </c>
      <c r="R318" s="12">
        <v>0</v>
      </c>
      <c r="S318" s="12">
        <v>15</v>
      </c>
      <c r="T318" s="12">
        <v>0</v>
      </c>
    </row>
    <row r="319" spans="1:20" ht="17.399999999999999" x14ac:dyDescent="0.3">
      <c r="A319" s="11">
        <v>45048</v>
      </c>
      <c r="B319" s="12">
        <v>250416</v>
      </c>
      <c r="C319" s="12" t="s">
        <v>343</v>
      </c>
      <c r="D319" s="12" t="s">
        <v>344</v>
      </c>
      <c r="E319" s="12" t="s">
        <v>345</v>
      </c>
      <c r="F319" s="12" t="s">
        <v>346</v>
      </c>
      <c r="G319" s="12"/>
      <c r="H319" s="12">
        <v>12.62</v>
      </c>
      <c r="I319" s="12">
        <v>11.38</v>
      </c>
      <c r="J319" s="12">
        <v>12.62</v>
      </c>
      <c r="K319" s="12">
        <v>0</v>
      </c>
      <c r="L319" s="12">
        <v>45.27</v>
      </c>
      <c r="M319" s="12">
        <v>6</v>
      </c>
      <c r="N319" s="12">
        <v>0</v>
      </c>
      <c r="O319" s="12">
        <v>105</v>
      </c>
      <c r="P319" s="12">
        <v>4</v>
      </c>
      <c r="Q319" s="12">
        <v>2</v>
      </c>
      <c r="R319" s="12">
        <v>0</v>
      </c>
      <c r="S319" s="12">
        <v>130</v>
      </c>
      <c r="T319" s="12">
        <v>0</v>
      </c>
    </row>
    <row r="320" spans="1:20" ht="17.399999999999999" x14ac:dyDescent="0.3">
      <c r="A320" s="11">
        <v>45049</v>
      </c>
      <c r="B320" s="12">
        <v>250416</v>
      </c>
      <c r="C320" s="12" t="s">
        <v>343</v>
      </c>
      <c r="D320" s="12" t="s">
        <v>344</v>
      </c>
      <c r="E320" s="12" t="s">
        <v>345</v>
      </c>
      <c r="F320" s="12" t="s">
        <v>346</v>
      </c>
      <c r="G320" s="12"/>
      <c r="H320" s="12">
        <v>14.78</v>
      </c>
      <c r="I320" s="12">
        <v>9.2200000000000006</v>
      </c>
      <c r="J320" s="12">
        <v>14.78</v>
      </c>
      <c r="K320" s="12">
        <v>0</v>
      </c>
      <c r="L320" s="12">
        <v>37.03</v>
      </c>
      <c r="M320" s="12">
        <v>6</v>
      </c>
      <c r="N320" s="12">
        <v>0</v>
      </c>
      <c r="O320" s="12">
        <v>55</v>
      </c>
      <c r="P320" s="12">
        <v>3</v>
      </c>
      <c r="Q320" s="12">
        <v>0</v>
      </c>
      <c r="R320" s="12">
        <v>1</v>
      </c>
      <c r="S320" s="12">
        <v>59</v>
      </c>
      <c r="T320" s="12">
        <v>0</v>
      </c>
    </row>
    <row r="321" spans="1:20" ht="17.399999999999999" x14ac:dyDescent="0.3">
      <c r="A321" s="11">
        <v>45050</v>
      </c>
      <c r="B321" s="12">
        <v>250416</v>
      </c>
      <c r="C321" s="12" t="s">
        <v>343</v>
      </c>
      <c r="D321" s="12" t="s">
        <v>344</v>
      </c>
      <c r="E321" s="12" t="s">
        <v>345</v>
      </c>
      <c r="F321" s="12" t="s">
        <v>346</v>
      </c>
      <c r="G321" s="12"/>
      <c r="H321" s="12">
        <v>19.329999999999998</v>
      </c>
      <c r="I321" s="12">
        <v>4.67</v>
      </c>
      <c r="J321" s="12">
        <v>19.329999999999998</v>
      </c>
      <c r="K321" s="12">
        <v>0</v>
      </c>
      <c r="L321" s="12">
        <v>45.07</v>
      </c>
      <c r="M321" s="12">
        <v>5</v>
      </c>
      <c r="N321" s="12">
        <v>0</v>
      </c>
      <c r="O321" s="12">
        <v>94</v>
      </c>
      <c r="P321" s="12">
        <v>5</v>
      </c>
      <c r="Q321" s="12">
        <v>2</v>
      </c>
      <c r="R321" s="12">
        <v>0</v>
      </c>
      <c r="S321" s="12">
        <v>106</v>
      </c>
      <c r="T321" s="12">
        <v>0</v>
      </c>
    </row>
    <row r="322" spans="1:20" ht="17.399999999999999" x14ac:dyDescent="0.3">
      <c r="A322" s="11">
        <v>45051</v>
      </c>
      <c r="B322" s="12">
        <v>250416</v>
      </c>
      <c r="C322" s="12" t="s">
        <v>343</v>
      </c>
      <c r="D322" s="12" t="s">
        <v>344</v>
      </c>
      <c r="E322" s="12" t="s">
        <v>345</v>
      </c>
      <c r="F322" s="12" t="s">
        <v>346</v>
      </c>
      <c r="G322" s="12"/>
      <c r="H322" s="12">
        <v>18.420000000000002</v>
      </c>
      <c r="I322" s="12">
        <v>5.58</v>
      </c>
      <c r="J322" s="12">
        <v>18.420000000000002</v>
      </c>
      <c r="K322" s="12">
        <v>0</v>
      </c>
      <c r="L322" s="12">
        <v>48.89</v>
      </c>
      <c r="M322" s="12">
        <v>5</v>
      </c>
      <c r="N322" s="12">
        <v>0</v>
      </c>
      <c r="O322" s="12">
        <v>114</v>
      </c>
      <c r="P322" s="12">
        <v>1</v>
      </c>
      <c r="Q322" s="12">
        <v>0</v>
      </c>
      <c r="R322" s="12">
        <v>0</v>
      </c>
      <c r="S322" s="12">
        <v>131</v>
      </c>
      <c r="T322" s="12">
        <v>0</v>
      </c>
    </row>
    <row r="323" spans="1:20" ht="17.399999999999999" x14ac:dyDescent="0.3">
      <c r="A323" s="11">
        <v>45052</v>
      </c>
      <c r="B323" s="12">
        <v>250416</v>
      </c>
      <c r="C323" s="12" t="s">
        <v>343</v>
      </c>
      <c r="D323" s="12" t="s">
        <v>344</v>
      </c>
      <c r="E323" s="12" t="s">
        <v>345</v>
      </c>
      <c r="F323" s="12" t="s">
        <v>346</v>
      </c>
      <c r="G323" s="12"/>
      <c r="H323" s="12">
        <v>10.8</v>
      </c>
      <c r="I323" s="12">
        <v>13.2</v>
      </c>
      <c r="J323" s="12">
        <v>10.8</v>
      </c>
      <c r="K323" s="12">
        <v>0</v>
      </c>
      <c r="L323" s="12">
        <v>47.6</v>
      </c>
      <c r="M323" s="12">
        <v>8</v>
      </c>
      <c r="N323" s="12">
        <v>0</v>
      </c>
      <c r="O323" s="12">
        <v>251</v>
      </c>
      <c r="P323" s="12">
        <v>13</v>
      </c>
      <c r="Q323" s="12">
        <v>1</v>
      </c>
      <c r="R323" s="12">
        <v>0</v>
      </c>
      <c r="S323" s="12">
        <v>295</v>
      </c>
      <c r="T323" s="12">
        <v>0</v>
      </c>
    </row>
    <row r="324" spans="1:20" ht="17.399999999999999" x14ac:dyDescent="0.3">
      <c r="A324" s="11">
        <v>45053</v>
      </c>
      <c r="B324" s="12">
        <v>250416</v>
      </c>
      <c r="C324" s="12" t="s">
        <v>343</v>
      </c>
      <c r="D324" s="12" t="s">
        <v>344</v>
      </c>
      <c r="E324" s="12" t="s">
        <v>345</v>
      </c>
      <c r="F324" s="12" t="s">
        <v>346</v>
      </c>
      <c r="G324" s="12"/>
      <c r="H324" s="12">
        <v>15.08</v>
      </c>
      <c r="I324" s="12">
        <v>8.92</v>
      </c>
      <c r="J324" s="12">
        <v>15.08</v>
      </c>
      <c r="K324" s="12">
        <v>0</v>
      </c>
      <c r="L324" s="12">
        <v>43.97</v>
      </c>
      <c r="M324" s="12">
        <v>6</v>
      </c>
      <c r="N324" s="12">
        <v>0</v>
      </c>
      <c r="O324" s="12">
        <v>125</v>
      </c>
      <c r="P324" s="12">
        <v>4</v>
      </c>
      <c r="Q324" s="12">
        <v>2</v>
      </c>
      <c r="R324" s="12">
        <v>0</v>
      </c>
      <c r="S324" s="12">
        <v>145</v>
      </c>
      <c r="T324" s="12">
        <v>0</v>
      </c>
    </row>
    <row r="325" spans="1:20" ht="17.399999999999999" x14ac:dyDescent="0.3">
      <c r="A325" s="11">
        <v>45054</v>
      </c>
      <c r="B325" s="12">
        <v>250416</v>
      </c>
      <c r="C325" s="12" t="s">
        <v>343</v>
      </c>
      <c r="D325" s="12" t="s">
        <v>344</v>
      </c>
      <c r="E325" s="12" t="s">
        <v>345</v>
      </c>
      <c r="F325" s="12" t="s">
        <v>346</v>
      </c>
      <c r="G325" s="12"/>
      <c r="H325" s="12">
        <v>20.22</v>
      </c>
      <c r="I325" s="12">
        <v>3.78</v>
      </c>
      <c r="J325" s="12">
        <v>20.22</v>
      </c>
      <c r="K325" s="12">
        <v>0</v>
      </c>
      <c r="L325" s="12">
        <v>64.459999999999994</v>
      </c>
      <c r="M325" s="12">
        <v>6</v>
      </c>
      <c r="N325" s="12">
        <v>0</v>
      </c>
      <c r="O325" s="12">
        <v>136</v>
      </c>
      <c r="P325" s="12">
        <v>3</v>
      </c>
      <c r="Q325" s="12">
        <v>0</v>
      </c>
      <c r="R325" s="12">
        <v>0</v>
      </c>
      <c r="S325" s="12">
        <v>162</v>
      </c>
      <c r="T325" s="12">
        <v>0</v>
      </c>
    </row>
    <row r="326" spans="1:20" ht="17.399999999999999" x14ac:dyDescent="0.3">
      <c r="A326" s="11">
        <v>45055</v>
      </c>
      <c r="B326" s="12">
        <v>250416</v>
      </c>
      <c r="C326" s="12" t="s">
        <v>343</v>
      </c>
      <c r="D326" s="12" t="s">
        <v>344</v>
      </c>
      <c r="E326" s="12" t="s">
        <v>345</v>
      </c>
      <c r="F326" s="12" t="s">
        <v>346</v>
      </c>
      <c r="G326" s="12"/>
      <c r="H326" s="12">
        <v>22.2</v>
      </c>
      <c r="I326" s="12">
        <v>1.8</v>
      </c>
      <c r="J326" s="12">
        <v>22.2</v>
      </c>
      <c r="K326" s="12">
        <v>0</v>
      </c>
      <c r="L326" s="12">
        <v>69.02</v>
      </c>
      <c r="M326" s="12">
        <v>5</v>
      </c>
      <c r="N326" s="12">
        <v>0</v>
      </c>
      <c r="O326" s="12">
        <v>138</v>
      </c>
      <c r="P326" s="12">
        <v>2</v>
      </c>
      <c r="Q326" s="12">
        <v>0</v>
      </c>
      <c r="R326" s="12">
        <v>0</v>
      </c>
      <c r="S326" s="12">
        <v>165</v>
      </c>
      <c r="T326" s="12">
        <v>0</v>
      </c>
    </row>
    <row r="327" spans="1:20" ht="17.399999999999999" x14ac:dyDescent="0.3">
      <c r="A327" s="11">
        <v>45056</v>
      </c>
      <c r="B327" s="12">
        <v>250416</v>
      </c>
      <c r="C327" s="12" t="s">
        <v>343</v>
      </c>
      <c r="D327" s="12" t="s">
        <v>344</v>
      </c>
      <c r="E327" s="12" t="s">
        <v>345</v>
      </c>
      <c r="F327" s="12" t="s">
        <v>346</v>
      </c>
      <c r="G327" s="12"/>
      <c r="H327" s="12">
        <v>20.079999999999998</v>
      </c>
      <c r="I327" s="12">
        <v>3.92</v>
      </c>
      <c r="J327" s="12">
        <v>20.079999999999998</v>
      </c>
      <c r="K327" s="12">
        <v>0</v>
      </c>
      <c r="L327" s="12">
        <v>67.88</v>
      </c>
      <c r="M327" s="12">
        <v>5</v>
      </c>
      <c r="N327" s="12">
        <v>0</v>
      </c>
      <c r="O327" s="12">
        <v>199</v>
      </c>
      <c r="P327" s="12">
        <v>13</v>
      </c>
      <c r="Q327" s="12">
        <v>1</v>
      </c>
      <c r="R327" s="12">
        <v>0</v>
      </c>
      <c r="S327" s="12">
        <v>228</v>
      </c>
      <c r="T327" s="12">
        <v>0</v>
      </c>
    </row>
    <row r="328" spans="1:20" ht="17.399999999999999" x14ac:dyDescent="0.3">
      <c r="A328" s="11">
        <v>45057</v>
      </c>
      <c r="B328" s="12">
        <v>250416</v>
      </c>
      <c r="C328" s="12" t="s">
        <v>343</v>
      </c>
      <c r="D328" s="12" t="s">
        <v>344</v>
      </c>
      <c r="E328" s="12" t="s">
        <v>345</v>
      </c>
      <c r="F328" s="12" t="s">
        <v>346</v>
      </c>
      <c r="G328" s="12"/>
      <c r="H328" s="12">
        <v>22.47</v>
      </c>
      <c r="I328" s="12">
        <v>1.53</v>
      </c>
      <c r="J328" s="12">
        <v>22.47</v>
      </c>
      <c r="K328" s="12">
        <v>0</v>
      </c>
      <c r="L328" s="12">
        <v>53.85</v>
      </c>
      <c r="M328" s="12">
        <v>5</v>
      </c>
      <c r="N328" s="12">
        <v>0</v>
      </c>
      <c r="O328" s="12">
        <v>115</v>
      </c>
      <c r="P328" s="12">
        <v>7</v>
      </c>
      <c r="Q328" s="12">
        <v>0</v>
      </c>
      <c r="R328" s="12">
        <v>0</v>
      </c>
      <c r="S328" s="12">
        <v>127</v>
      </c>
      <c r="T328" s="12">
        <v>0</v>
      </c>
    </row>
    <row r="329" spans="1:20" ht="17.399999999999999" x14ac:dyDescent="0.3">
      <c r="A329" s="11">
        <v>45058</v>
      </c>
      <c r="B329" s="12">
        <v>250416</v>
      </c>
      <c r="C329" s="12" t="s">
        <v>343</v>
      </c>
      <c r="D329" s="12" t="s">
        <v>344</v>
      </c>
      <c r="E329" s="12" t="s">
        <v>345</v>
      </c>
      <c r="F329" s="12" t="s">
        <v>346</v>
      </c>
      <c r="G329" s="12"/>
      <c r="H329" s="12">
        <v>21.8</v>
      </c>
      <c r="I329" s="12">
        <v>2.2000000000000002</v>
      </c>
      <c r="J329" s="12">
        <v>21.8</v>
      </c>
      <c r="K329" s="12">
        <v>0</v>
      </c>
      <c r="L329" s="12">
        <v>62.31</v>
      </c>
      <c r="M329" s="12">
        <v>5</v>
      </c>
      <c r="N329" s="12">
        <v>0</v>
      </c>
      <c r="O329" s="12">
        <v>122</v>
      </c>
      <c r="P329" s="12">
        <v>4</v>
      </c>
      <c r="Q329" s="12">
        <v>1</v>
      </c>
      <c r="R329" s="12">
        <v>0</v>
      </c>
      <c r="S329" s="12">
        <v>136</v>
      </c>
      <c r="T329" s="12">
        <v>0</v>
      </c>
    </row>
    <row r="330" spans="1:20" ht="17.399999999999999" x14ac:dyDescent="0.3">
      <c r="A330" s="11">
        <v>45059</v>
      </c>
      <c r="B330" s="12">
        <v>250416</v>
      </c>
      <c r="C330" s="12" t="s">
        <v>343</v>
      </c>
      <c r="D330" s="12" t="s">
        <v>344</v>
      </c>
      <c r="E330" s="12" t="s">
        <v>345</v>
      </c>
      <c r="F330" s="12" t="s">
        <v>346</v>
      </c>
      <c r="G330" s="12"/>
      <c r="H330" s="12">
        <v>13.7</v>
      </c>
      <c r="I330" s="12">
        <v>10.3</v>
      </c>
      <c r="J330" s="12">
        <v>13.7</v>
      </c>
      <c r="K330" s="12">
        <v>0</v>
      </c>
      <c r="L330" s="12">
        <v>39.51</v>
      </c>
      <c r="M330" s="12">
        <v>5</v>
      </c>
      <c r="N330" s="12">
        <v>0</v>
      </c>
      <c r="O330" s="12">
        <v>98</v>
      </c>
      <c r="P330" s="12">
        <v>4</v>
      </c>
      <c r="Q330" s="12">
        <v>0</v>
      </c>
      <c r="R330" s="12">
        <v>0</v>
      </c>
      <c r="S330" s="12">
        <v>119</v>
      </c>
      <c r="T330" s="12">
        <v>0</v>
      </c>
    </row>
    <row r="331" spans="1:20" ht="17.399999999999999" x14ac:dyDescent="0.3">
      <c r="A331" s="11">
        <v>45060</v>
      </c>
      <c r="B331" s="12">
        <v>250416</v>
      </c>
      <c r="C331" s="12" t="s">
        <v>343</v>
      </c>
      <c r="D331" s="12" t="s">
        <v>344</v>
      </c>
      <c r="E331" s="12" t="s">
        <v>345</v>
      </c>
      <c r="F331" s="12" t="s">
        <v>346</v>
      </c>
      <c r="G331" s="12"/>
      <c r="H331" s="12">
        <v>3.77</v>
      </c>
      <c r="I331" s="12">
        <v>20.23</v>
      </c>
      <c r="J331" s="12">
        <v>3.77</v>
      </c>
      <c r="K331" s="12">
        <v>0</v>
      </c>
      <c r="L331" s="12">
        <v>10.81</v>
      </c>
      <c r="M331" s="12">
        <v>5</v>
      </c>
      <c r="N331" s="12">
        <v>0</v>
      </c>
      <c r="O331" s="12">
        <v>14</v>
      </c>
      <c r="P331" s="12">
        <v>1</v>
      </c>
      <c r="Q331" s="12">
        <v>0</v>
      </c>
      <c r="R331" s="12">
        <v>0</v>
      </c>
      <c r="S331" s="12">
        <v>16</v>
      </c>
      <c r="T331" s="12">
        <v>0</v>
      </c>
    </row>
    <row r="332" spans="1:20" ht="17.399999999999999" x14ac:dyDescent="0.3">
      <c r="A332" s="11">
        <v>45061</v>
      </c>
      <c r="B332" s="12">
        <v>250416</v>
      </c>
      <c r="C332" s="12" t="s">
        <v>343</v>
      </c>
      <c r="D332" s="12" t="s">
        <v>344</v>
      </c>
      <c r="E332" s="12" t="s">
        <v>345</v>
      </c>
      <c r="F332" s="12" t="s">
        <v>346</v>
      </c>
      <c r="G332" s="12"/>
      <c r="H332" s="12">
        <v>18.97</v>
      </c>
      <c r="I332" s="12">
        <v>5.03</v>
      </c>
      <c r="J332" s="12">
        <v>18.97</v>
      </c>
      <c r="K332" s="12">
        <v>0</v>
      </c>
      <c r="L332" s="12">
        <v>67.19</v>
      </c>
      <c r="M332" s="12">
        <v>7</v>
      </c>
      <c r="N332" s="12">
        <v>0</v>
      </c>
      <c r="O332" s="12">
        <v>160</v>
      </c>
      <c r="P332" s="12">
        <v>6</v>
      </c>
      <c r="Q332" s="12">
        <v>1</v>
      </c>
      <c r="R332" s="12">
        <v>0</v>
      </c>
      <c r="S332" s="12">
        <v>198</v>
      </c>
      <c r="T332" s="12">
        <v>0</v>
      </c>
    </row>
    <row r="333" spans="1:20" ht="17.399999999999999" x14ac:dyDescent="0.3">
      <c r="A333" s="11">
        <v>45062</v>
      </c>
      <c r="B333" s="12">
        <v>250416</v>
      </c>
      <c r="C333" s="12" t="s">
        <v>343</v>
      </c>
      <c r="D333" s="12" t="s">
        <v>344</v>
      </c>
      <c r="E333" s="12" t="s">
        <v>345</v>
      </c>
      <c r="F333" s="12" t="s">
        <v>346</v>
      </c>
      <c r="G333" s="12"/>
      <c r="H333" s="12">
        <v>19.57</v>
      </c>
      <c r="I333" s="12">
        <v>4.43</v>
      </c>
      <c r="J333" s="12">
        <v>19.57</v>
      </c>
      <c r="K333" s="12">
        <v>0</v>
      </c>
      <c r="L333" s="12">
        <v>74.61</v>
      </c>
      <c r="M333" s="12">
        <v>6</v>
      </c>
      <c r="N333" s="12">
        <v>0</v>
      </c>
      <c r="O333" s="12">
        <v>210</v>
      </c>
      <c r="P333" s="12">
        <v>12</v>
      </c>
      <c r="Q333" s="12">
        <v>2</v>
      </c>
      <c r="R333" s="12">
        <v>0</v>
      </c>
      <c r="S333" s="12">
        <v>241</v>
      </c>
      <c r="T333" s="12">
        <v>0</v>
      </c>
    </row>
    <row r="334" spans="1:20" ht="17.399999999999999" x14ac:dyDescent="0.3">
      <c r="A334" s="11">
        <v>45063</v>
      </c>
      <c r="B334" s="12">
        <v>250416</v>
      </c>
      <c r="C334" s="12" t="s">
        <v>343</v>
      </c>
      <c r="D334" s="12" t="s">
        <v>344</v>
      </c>
      <c r="E334" s="12" t="s">
        <v>345</v>
      </c>
      <c r="F334" s="12" t="s">
        <v>346</v>
      </c>
      <c r="G334" s="12"/>
      <c r="H334" s="12">
        <v>21.15</v>
      </c>
      <c r="I334" s="12">
        <v>2.85</v>
      </c>
      <c r="J334" s="12">
        <v>21.15</v>
      </c>
      <c r="K334" s="12">
        <v>0</v>
      </c>
      <c r="L334" s="12">
        <v>63.49</v>
      </c>
      <c r="M334" s="12">
        <v>5</v>
      </c>
      <c r="N334" s="12">
        <v>0</v>
      </c>
      <c r="O334" s="12">
        <v>147</v>
      </c>
      <c r="P334" s="12">
        <v>2</v>
      </c>
      <c r="Q334" s="12">
        <v>1</v>
      </c>
      <c r="R334" s="12">
        <v>0</v>
      </c>
      <c r="S334" s="12">
        <v>165</v>
      </c>
      <c r="T334" s="12">
        <v>0</v>
      </c>
    </row>
    <row r="335" spans="1:20" ht="17.399999999999999" x14ac:dyDescent="0.3">
      <c r="A335" s="11">
        <v>45064</v>
      </c>
      <c r="B335" s="12">
        <v>250416</v>
      </c>
      <c r="C335" s="12" t="s">
        <v>343</v>
      </c>
      <c r="D335" s="12" t="s">
        <v>344</v>
      </c>
      <c r="E335" s="12" t="s">
        <v>345</v>
      </c>
      <c r="F335" s="12" t="s">
        <v>346</v>
      </c>
      <c r="G335" s="12"/>
      <c r="H335" s="12">
        <v>17.329999999999998</v>
      </c>
      <c r="I335" s="12">
        <v>6.67</v>
      </c>
      <c r="J335" s="12">
        <v>17.329999999999998</v>
      </c>
      <c r="K335" s="12">
        <v>0</v>
      </c>
      <c r="L335" s="12">
        <v>53.4</v>
      </c>
      <c r="M335" s="12">
        <v>5</v>
      </c>
      <c r="N335" s="12">
        <v>0</v>
      </c>
      <c r="O335" s="12">
        <v>144</v>
      </c>
      <c r="P335" s="12">
        <v>8</v>
      </c>
      <c r="Q335" s="12">
        <v>2</v>
      </c>
      <c r="R335" s="12">
        <v>0</v>
      </c>
      <c r="S335" s="12">
        <v>168</v>
      </c>
      <c r="T335" s="12">
        <v>0</v>
      </c>
    </row>
    <row r="336" spans="1:20" ht="17.399999999999999" x14ac:dyDescent="0.3">
      <c r="A336" s="11">
        <v>45065</v>
      </c>
      <c r="B336" s="12">
        <v>250416</v>
      </c>
      <c r="C336" s="12" t="s">
        <v>343</v>
      </c>
      <c r="D336" s="12" t="s">
        <v>344</v>
      </c>
      <c r="E336" s="12" t="s">
        <v>345</v>
      </c>
      <c r="F336" s="12" t="s">
        <v>346</v>
      </c>
      <c r="G336" s="12"/>
      <c r="H336" s="12">
        <v>19.45</v>
      </c>
      <c r="I336" s="12">
        <v>4.55</v>
      </c>
      <c r="J336" s="12">
        <v>19.45</v>
      </c>
      <c r="K336" s="12">
        <v>0</v>
      </c>
      <c r="L336" s="12">
        <v>59.82</v>
      </c>
      <c r="M336" s="12">
        <v>6</v>
      </c>
      <c r="N336" s="12">
        <v>0</v>
      </c>
      <c r="O336" s="12">
        <v>225</v>
      </c>
      <c r="P336" s="12">
        <v>10</v>
      </c>
      <c r="Q336" s="12">
        <v>2</v>
      </c>
      <c r="R336" s="12">
        <v>0</v>
      </c>
      <c r="S336" s="12">
        <v>245</v>
      </c>
      <c r="T336" s="12">
        <v>0</v>
      </c>
    </row>
    <row r="337" spans="1:20" ht="17.399999999999999" x14ac:dyDescent="0.3">
      <c r="A337" s="11">
        <v>45066</v>
      </c>
      <c r="B337" s="12">
        <v>250416</v>
      </c>
      <c r="C337" s="12" t="s">
        <v>343</v>
      </c>
      <c r="D337" s="12" t="s">
        <v>344</v>
      </c>
      <c r="E337" s="12" t="s">
        <v>345</v>
      </c>
      <c r="F337" s="12" t="s">
        <v>346</v>
      </c>
      <c r="G337" s="12"/>
      <c r="H337" s="12">
        <v>17.73</v>
      </c>
      <c r="I337" s="12">
        <v>6.27</v>
      </c>
      <c r="J337" s="12">
        <v>17.73</v>
      </c>
      <c r="K337" s="12">
        <v>0</v>
      </c>
      <c r="L337" s="12">
        <v>46.73</v>
      </c>
      <c r="M337" s="12">
        <v>6</v>
      </c>
      <c r="N337" s="12">
        <v>0</v>
      </c>
      <c r="O337" s="12">
        <v>123</v>
      </c>
      <c r="P337" s="12">
        <v>2</v>
      </c>
      <c r="Q337" s="12">
        <v>2</v>
      </c>
      <c r="R337" s="12">
        <v>0</v>
      </c>
      <c r="S337" s="12">
        <v>142</v>
      </c>
      <c r="T337" s="12">
        <v>0</v>
      </c>
    </row>
    <row r="338" spans="1:20" ht="17.399999999999999" x14ac:dyDescent="0.3">
      <c r="A338" s="11">
        <v>45067</v>
      </c>
      <c r="B338" s="12">
        <v>250416</v>
      </c>
      <c r="C338" s="12" t="s">
        <v>343</v>
      </c>
      <c r="D338" s="12" t="s">
        <v>344</v>
      </c>
      <c r="E338" s="12" t="s">
        <v>345</v>
      </c>
      <c r="F338" s="12" t="s">
        <v>346</v>
      </c>
      <c r="G338" s="12"/>
      <c r="H338" s="12">
        <v>11.65</v>
      </c>
      <c r="I338" s="12">
        <v>12.35</v>
      </c>
      <c r="J338" s="12">
        <v>11.57</v>
      </c>
      <c r="K338" s="12">
        <v>0.08</v>
      </c>
      <c r="L338" s="12">
        <v>28.7</v>
      </c>
      <c r="M338" s="12">
        <v>4</v>
      </c>
      <c r="N338" s="12">
        <v>0</v>
      </c>
      <c r="O338" s="12">
        <v>46</v>
      </c>
      <c r="P338" s="12">
        <v>0</v>
      </c>
      <c r="Q338" s="12">
        <v>0</v>
      </c>
      <c r="R338" s="12">
        <v>0</v>
      </c>
      <c r="S338" s="12">
        <v>52</v>
      </c>
      <c r="T338" s="12">
        <v>0</v>
      </c>
    </row>
    <row r="339" spans="1:20" ht="17.399999999999999" x14ac:dyDescent="0.3">
      <c r="A339" s="11">
        <v>45068</v>
      </c>
      <c r="B339" s="12">
        <v>250416</v>
      </c>
      <c r="C339" s="12" t="s">
        <v>343</v>
      </c>
      <c r="D339" s="12" t="s">
        <v>344</v>
      </c>
      <c r="E339" s="12" t="s">
        <v>345</v>
      </c>
      <c r="F339" s="12" t="s">
        <v>346</v>
      </c>
      <c r="G339" s="12"/>
      <c r="H339" s="12">
        <v>15.2</v>
      </c>
      <c r="I339" s="12">
        <v>8.8000000000000007</v>
      </c>
      <c r="J339" s="12">
        <v>15.2</v>
      </c>
      <c r="K339" s="12">
        <v>0</v>
      </c>
      <c r="L339" s="12">
        <v>56.77</v>
      </c>
      <c r="M339" s="12">
        <v>5</v>
      </c>
      <c r="N339" s="12">
        <v>0</v>
      </c>
      <c r="O339" s="12">
        <v>142</v>
      </c>
      <c r="P339" s="12">
        <v>8</v>
      </c>
      <c r="Q339" s="12">
        <v>0</v>
      </c>
      <c r="R339" s="12">
        <v>0</v>
      </c>
      <c r="S339" s="12">
        <v>168</v>
      </c>
      <c r="T339" s="12">
        <v>0</v>
      </c>
    </row>
    <row r="340" spans="1:20" ht="17.399999999999999" x14ac:dyDescent="0.3">
      <c r="A340" s="11">
        <v>45069</v>
      </c>
      <c r="B340" s="12">
        <v>250416</v>
      </c>
      <c r="C340" s="12" t="s">
        <v>343</v>
      </c>
      <c r="D340" s="12" t="s">
        <v>344</v>
      </c>
      <c r="E340" s="12" t="s">
        <v>345</v>
      </c>
      <c r="F340" s="12" t="s">
        <v>346</v>
      </c>
      <c r="G340" s="12"/>
      <c r="H340" s="12">
        <v>19.420000000000002</v>
      </c>
      <c r="I340" s="12">
        <v>4.58</v>
      </c>
      <c r="J340" s="12">
        <v>19.420000000000002</v>
      </c>
      <c r="K340" s="12">
        <v>0</v>
      </c>
      <c r="L340" s="12">
        <v>69.91</v>
      </c>
      <c r="M340" s="12">
        <v>5</v>
      </c>
      <c r="N340" s="12">
        <v>0</v>
      </c>
      <c r="O340" s="12">
        <v>203</v>
      </c>
      <c r="P340" s="12">
        <v>16</v>
      </c>
      <c r="Q340" s="12">
        <v>2</v>
      </c>
      <c r="R340" s="12">
        <v>0</v>
      </c>
      <c r="S340" s="12">
        <v>231</v>
      </c>
      <c r="T340" s="12">
        <v>0</v>
      </c>
    </row>
    <row r="341" spans="1:20" ht="17.399999999999999" x14ac:dyDescent="0.3">
      <c r="A341" s="11">
        <v>45070</v>
      </c>
      <c r="B341" s="12">
        <v>250416</v>
      </c>
      <c r="C341" s="12" t="s">
        <v>343</v>
      </c>
      <c r="D341" s="12" t="s">
        <v>344</v>
      </c>
      <c r="E341" s="12" t="s">
        <v>345</v>
      </c>
      <c r="F341" s="12" t="s">
        <v>346</v>
      </c>
      <c r="G341" s="12"/>
      <c r="H341" s="12">
        <v>19.55</v>
      </c>
      <c r="I341" s="12">
        <v>4.45</v>
      </c>
      <c r="J341" s="12">
        <v>19.55</v>
      </c>
      <c r="K341" s="12">
        <v>0</v>
      </c>
      <c r="L341" s="12">
        <v>70.23</v>
      </c>
      <c r="M341" s="12">
        <v>4</v>
      </c>
      <c r="N341" s="12">
        <v>0</v>
      </c>
      <c r="O341" s="12">
        <v>210</v>
      </c>
      <c r="P341" s="12">
        <v>10</v>
      </c>
      <c r="Q341" s="12">
        <v>1</v>
      </c>
      <c r="R341" s="12">
        <v>0</v>
      </c>
      <c r="S341" s="12">
        <v>230</v>
      </c>
      <c r="T341" s="12">
        <v>0</v>
      </c>
    </row>
    <row r="342" spans="1:20" ht="17.399999999999999" x14ac:dyDescent="0.3">
      <c r="A342" s="11">
        <v>45071</v>
      </c>
      <c r="B342" s="12">
        <v>250416</v>
      </c>
      <c r="C342" s="12" t="s">
        <v>343</v>
      </c>
      <c r="D342" s="12" t="s">
        <v>344</v>
      </c>
      <c r="E342" s="12" t="s">
        <v>345</v>
      </c>
      <c r="F342" s="12" t="s">
        <v>346</v>
      </c>
      <c r="G342" s="12"/>
      <c r="H342" s="12">
        <v>21.35</v>
      </c>
      <c r="I342" s="12">
        <v>2.65</v>
      </c>
      <c r="J342" s="12">
        <v>21.35</v>
      </c>
      <c r="K342" s="12">
        <v>0</v>
      </c>
      <c r="L342" s="12">
        <v>74.83</v>
      </c>
      <c r="M342" s="12">
        <v>4</v>
      </c>
      <c r="N342" s="12">
        <v>0</v>
      </c>
      <c r="O342" s="12">
        <v>210</v>
      </c>
      <c r="P342" s="12">
        <v>16</v>
      </c>
      <c r="Q342" s="12">
        <v>0</v>
      </c>
      <c r="R342" s="12">
        <v>0</v>
      </c>
      <c r="S342" s="12">
        <v>239</v>
      </c>
      <c r="T342" s="12">
        <v>0</v>
      </c>
    </row>
    <row r="343" spans="1:20" ht="17.399999999999999" x14ac:dyDescent="0.3">
      <c r="A343" s="11">
        <v>45072</v>
      </c>
      <c r="B343" s="12">
        <v>250416</v>
      </c>
      <c r="C343" s="12" t="s">
        <v>343</v>
      </c>
      <c r="D343" s="12" t="s">
        <v>344</v>
      </c>
      <c r="E343" s="12" t="s">
        <v>345</v>
      </c>
      <c r="F343" s="12" t="s">
        <v>346</v>
      </c>
      <c r="G343" s="12"/>
      <c r="H343" s="12">
        <v>20.350000000000001</v>
      </c>
      <c r="I343" s="12">
        <v>3.65</v>
      </c>
      <c r="J343" s="12">
        <v>20.350000000000001</v>
      </c>
      <c r="K343" s="12">
        <v>0</v>
      </c>
      <c r="L343" s="12">
        <v>67.63</v>
      </c>
      <c r="M343" s="12">
        <v>4</v>
      </c>
      <c r="N343" s="12">
        <v>0</v>
      </c>
      <c r="O343" s="12">
        <v>175</v>
      </c>
      <c r="P343" s="12">
        <v>4</v>
      </c>
      <c r="Q343" s="12">
        <v>0</v>
      </c>
      <c r="R343" s="12">
        <v>1</v>
      </c>
      <c r="S343" s="12">
        <v>199</v>
      </c>
      <c r="T343" s="12">
        <v>0</v>
      </c>
    </row>
    <row r="344" spans="1:20" ht="17.399999999999999" x14ac:dyDescent="0.3">
      <c r="A344" s="11">
        <v>45073</v>
      </c>
      <c r="B344" s="12">
        <v>250416</v>
      </c>
      <c r="C344" s="12" t="s">
        <v>343</v>
      </c>
      <c r="D344" s="12" t="s">
        <v>344</v>
      </c>
      <c r="E344" s="12" t="s">
        <v>345</v>
      </c>
      <c r="F344" s="12" t="s">
        <v>346</v>
      </c>
      <c r="G344" s="12"/>
      <c r="H344" s="12">
        <v>15.88</v>
      </c>
      <c r="I344" s="12">
        <v>8.1199999999999992</v>
      </c>
      <c r="J344" s="12">
        <v>15.88</v>
      </c>
      <c r="K344" s="12">
        <v>0</v>
      </c>
      <c r="L344" s="12">
        <v>53.94</v>
      </c>
      <c r="M344" s="12">
        <v>4</v>
      </c>
      <c r="N344" s="12">
        <v>0</v>
      </c>
      <c r="O344" s="12">
        <v>133</v>
      </c>
      <c r="P344" s="12">
        <v>7</v>
      </c>
      <c r="Q344" s="12">
        <v>1</v>
      </c>
      <c r="R344" s="12">
        <v>0</v>
      </c>
      <c r="S344" s="12">
        <v>151</v>
      </c>
      <c r="T344" s="12">
        <v>0</v>
      </c>
    </row>
    <row r="345" spans="1:20" ht="17.399999999999999" x14ac:dyDescent="0.3">
      <c r="A345" s="11">
        <v>45074</v>
      </c>
      <c r="B345" s="12">
        <v>250416</v>
      </c>
      <c r="C345" s="12" t="s">
        <v>343</v>
      </c>
      <c r="D345" s="12" t="s">
        <v>344</v>
      </c>
      <c r="E345" s="12" t="s">
        <v>345</v>
      </c>
      <c r="F345" s="12" t="s">
        <v>346</v>
      </c>
      <c r="G345" s="12"/>
      <c r="H345" s="12">
        <v>10.029999999999999</v>
      </c>
      <c r="I345" s="12">
        <v>13.97</v>
      </c>
      <c r="J345" s="12">
        <v>10.029999999999999</v>
      </c>
      <c r="K345" s="12">
        <v>0</v>
      </c>
      <c r="L345" s="12">
        <v>36.51</v>
      </c>
      <c r="M345" s="12">
        <v>6</v>
      </c>
      <c r="N345" s="12">
        <v>0</v>
      </c>
      <c r="O345" s="12">
        <v>116</v>
      </c>
      <c r="P345" s="12">
        <v>4</v>
      </c>
      <c r="Q345" s="12">
        <v>0</v>
      </c>
      <c r="R345" s="12">
        <v>0</v>
      </c>
      <c r="S345" s="12">
        <v>137</v>
      </c>
      <c r="T345" s="12">
        <v>0</v>
      </c>
    </row>
    <row r="346" spans="1:20" ht="17.399999999999999" x14ac:dyDescent="0.3">
      <c r="A346" s="11">
        <v>45075</v>
      </c>
      <c r="B346" s="12">
        <v>250416</v>
      </c>
      <c r="C346" s="12" t="s">
        <v>343</v>
      </c>
      <c r="D346" s="12" t="s">
        <v>344</v>
      </c>
      <c r="E346" s="12" t="s">
        <v>345</v>
      </c>
      <c r="F346" s="12" t="s">
        <v>346</v>
      </c>
      <c r="G346" s="12"/>
      <c r="H346" s="12">
        <v>19.149999999999999</v>
      </c>
      <c r="I346" s="12">
        <v>4.8499999999999996</v>
      </c>
      <c r="J346" s="12">
        <v>19.149999999999999</v>
      </c>
      <c r="K346" s="12">
        <v>0</v>
      </c>
      <c r="L346" s="12">
        <v>77.3</v>
      </c>
      <c r="M346" s="12">
        <v>5</v>
      </c>
      <c r="N346" s="12">
        <v>0</v>
      </c>
      <c r="O346" s="12">
        <v>241</v>
      </c>
      <c r="P346" s="12">
        <v>6</v>
      </c>
      <c r="Q346" s="12">
        <v>2</v>
      </c>
      <c r="R346" s="12">
        <v>0</v>
      </c>
      <c r="S346" s="12">
        <v>276</v>
      </c>
      <c r="T346" s="12">
        <v>0</v>
      </c>
    </row>
    <row r="347" spans="1:20" ht="17.399999999999999" x14ac:dyDescent="0.3">
      <c r="A347" s="11">
        <v>45076</v>
      </c>
      <c r="B347" s="12">
        <v>250416</v>
      </c>
      <c r="C347" s="12" t="s">
        <v>343</v>
      </c>
      <c r="D347" s="12" t="s">
        <v>344</v>
      </c>
      <c r="E347" s="12" t="s">
        <v>345</v>
      </c>
      <c r="F347" s="12" t="s">
        <v>346</v>
      </c>
      <c r="G347" s="12"/>
      <c r="H347" s="12">
        <v>21.87</v>
      </c>
      <c r="I347" s="12">
        <v>2.13</v>
      </c>
      <c r="J347" s="12">
        <v>21.87</v>
      </c>
      <c r="K347" s="12">
        <v>0</v>
      </c>
      <c r="L347" s="12">
        <v>93.84</v>
      </c>
      <c r="M347" s="12">
        <v>5</v>
      </c>
      <c r="N347" s="12">
        <v>0</v>
      </c>
      <c r="O347" s="12">
        <v>232</v>
      </c>
      <c r="P347" s="12">
        <v>9</v>
      </c>
      <c r="Q347" s="12">
        <v>1</v>
      </c>
      <c r="R347" s="12">
        <v>0</v>
      </c>
      <c r="S347" s="12">
        <v>278</v>
      </c>
      <c r="T347" s="12">
        <v>0</v>
      </c>
    </row>
    <row r="348" spans="1:20" ht="17.399999999999999" x14ac:dyDescent="0.3">
      <c r="A348" s="11">
        <v>45077</v>
      </c>
      <c r="B348" s="12">
        <v>250416</v>
      </c>
      <c r="C348" s="12" t="s">
        <v>343</v>
      </c>
      <c r="D348" s="12" t="s">
        <v>344</v>
      </c>
      <c r="E348" s="12" t="s">
        <v>345</v>
      </c>
      <c r="F348" s="12" t="s">
        <v>346</v>
      </c>
      <c r="G348" s="12"/>
      <c r="H348" s="12">
        <v>21.9</v>
      </c>
      <c r="I348" s="12">
        <v>2.1</v>
      </c>
      <c r="J348" s="12">
        <v>21.9</v>
      </c>
      <c r="K348" s="12">
        <v>0</v>
      </c>
      <c r="L348" s="12">
        <v>87.09</v>
      </c>
      <c r="M348" s="12">
        <v>5</v>
      </c>
      <c r="N348" s="12">
        <v>0</v>
      </c>
      <c r="O348" s="12">
        <v>208</v>
      </c>
      <c r="P348" s="12">
        <v>7</v>
      </c>
      <c r="Q348" s="12">
        <v>1</v>
      </c>
      <c r="R348" s="12">
        <v>0</v>
      </c>
      <c r="S348" s="12">
        <v>243</v>
      </c>
      <c r="T348" s="12">
        <v>0</v>
      </c>
    </row>
    <row r="349" spans="1:20" ht="17.399999999999999" x14ac:dyDescent="0.3">
      <c r="A349" s="11">
        <v>45078</v>
      </c>
      <c r="B349" s="12">
        <v>250416</v>
      </c>
      <c r="C349" s="12" t="s">
        <v>343</v>
      </c>
      <c r="D349" s="12" t="s">
        <v>344</v>
      </c>
      <c r="E349" s="12" t="s">
        <v>345</v>
      </c>
      <c r="F349" s="12" t="s">
        <v>346</v>
      </c>
      <c r="G349" s="12"/>
      <c r="H349" s="12">
        <v>22.78</v>
      </c>
      <c r="I349" s="12">
        <v>1.22</v>
      </c>
      <c r="J349" s="12">
        <v>22.78</v>
      </c>
      <c r="K349" s="12">
        <v>0</v>
      </c>
      <c r="L349" s="12">
        <v>66.510000000000005</v>
      </c>
      <c r="M349" s="12">
        <v>4</v>
      </c>
      <c r="N349" s="12">
        <v>0</v>
      </c>
      <c r="O349" s="12">
        <v>102</v>
      </c>
      <c r="P349" s="12">
        <v>7</v>
      </c>
      <c r="Q349" s="12">
        <v>0</v>
      </c>
      <c r="R349" s="12">
        <v>0</v>
      </c>
      <c r="S349" s="12">
        <v>114</v>
      </c>
      <c r="T349" s="12">
        <v>0</v>
      </c>
    </row>
    <row r="350" spans="1:20" ht="17.399999999999999" x14ac:dyDescent="0.3">
      <c r="A350" s="11">
        <v>45079</v>
      </c>
      <c r="B350" s="12">
        <v>250416</v>
      </c>
      <c r="C350" s="12" t="s">
        <v>343</v>
      </c>
      <c r="D350" s="12" t="s">
        <v>344</v>
      </c>
      <c r="E350" s="12" t="s">
        <v>345</v>
      </c>
      <c r="F350" s="12" t="s">
        <v>346</v>
      </c>
      <c r="G350" s="12"/>
      <c r="H350" s="12">
        <v>21.3</v>
      </c>
      <c r="I350" s="12">
        <v>2.7</v>
      </c>
      <c r="J350" s="12">
        <v>21.3</v>
      </c>
      <c r="K350" s="12">
        <v>0</v>
      </c>
      <c r="L350" s="12">
        <v>78.48</v>
      </c>
      <c r="M350" s="12">
        <v>5</v>
      </c>
      <c r="N350" s="12">
        <v>0</v>
      </c>
      <c r="O350" s="12">
        <v>254</v>
      </c>
      <c r="P350" s="12">
        <v>7</v>
      </c>
      <c r="Q350" s="12">
        <v>0</v>
      </c>
      <c r="R350" s="12">
        <v>0</v>
      </c>
      <c r="S350" s="12">
        <v>287</v>
      </c>
      <c r="T350" s="12">
        <v>0</v>
      </c>
    </row>
    <row r="351" spans="1:20" ht="17.399999999999999" x14ac:dyDescent="0.3">
      <c r="A351" s="11">
        <v>45080</v>
      </c>
      <c r="B351" s="12">
        <v>250416</v>
      </c>
      <c r="C351" s="12" t="s">
        <v>343</v>
      </c>
      <c r="D351" s="12" t="s">
        <v>344</v>
      </c>
      <c r="E351" s="12" t="s">
        <v>345</v>
      </c>
      <c r="F351" s="12" t="s">
        <v>346</v>
      </c>
      <c r="G351" s="12"/>
      <c r="H351" s="12">
        <v>20.68</v>
      </c>
      <c r="I351" s="12">
        <v>3.32</v>
      </c>
      <c r="J351" s="12">
        <v>20.68</v>
      </c>
      <c r="K351" s="12">
        <v>0</v>
      </c>
      <c r="L351" s="12">
        <v>77.680000000000007</v>
      </c>
      <c r="M351" s="12">
        <v>5</v>
      </c>
      <c r="N351" s="12">
        <v>0</v>
      </c>
      <c r="O351" s="12">
        <v>266</v>
      </c>
      <c r="P351" s="12">
        <v>6</v>
      </c>
      <c r="Q351" s="12">
        <v>1</v>
      </c>
      <c r="R351" s="12">
        <v>0</v>
      </c>
      <c r="S351" s="12">
        <v>297</v>
      </c>
      <c r="T351" s="12">
        <v>0</v>
      </c>
    </row>
    <row r="352" spans="1:20" ht="17.399999999999999" x14ac:dyDescent="0.3">
      <c r="A352" s="11">
        <v>45081</v>
      </c>
      <c r="B352" s="12">
        <v>250416</v>
      </c>
      <c r="C352" s="12" t="s">
        <v>343</v>
      </c>
      <c r="D352" s="12" t="s">
        <v>344</v>
      </c>
      <c r="E352" s="12" t="s">
        <v>345</v>
      </c>
      <c r="F352" s="12" t="s">
        <v>346</v>
      </c>
      <c r="G352" s="12"/>
      <c r="H352" s="12">
        <v>15.58</v>
      </c>
      <c r="I352" s="12">
        <v>8.42</v>
      </c>
      <c r="J352" s="12">
        <v>15.58</v>
      </c>
      <c r="K352" s="12">
        <v>0</v>
      </c>
      <c r="L352" s="12">
        <v>54.78</v>
      </c>
      <c r="M352" s="12">
        <v>5</v>
      </c>
      <c r="N352" s="12">
        <v>0</v>
      </c>
      <c r="O352" s="12">
        <v>126</v>
      </c>
      <c r="P352" s="12">
        <v>6</v>
      </c>
      <c r="Q352" s="12">
        <v>1</v>
      </c>
      <c r="R352" s="12">
        <v>0</v>
      </c>
      <c r="S352" s="12">
        <v>147</v>
      </c>
      <c r="T352" s="12">
        <v>0</v>
      </c>
    </row>
    <row r="353" spans="1:20" ht="17.399999999999999" x14ac:dyDescent="0.3">
      <c r="A353" s="11">
        <v>45082</v>
      </c>
      <c r="B353" s="12">
        <v>250416</v>
      </c>
      <c r="C353" s="12" t="s">
        <v>343</v>
      </c>
      <c r="D353" s="12" t="s">
        <v>344</v>
      </c>
      <c r="E353" s="12" t="s">
        <v>345</v>
      </c>
      <c r="F353" s="12" t="s">
        <v>346</v>
      </c>
      <c r="G353" s="12"/>
      <c r="H353" s="12">
        <v>18.75</v>
      </c>
      <c r="I353" s="12">
        <v>5.25</v>
      </c>
      <c r="J353" s="12">
        <v>18.75</v>
      </c>
      <c r="K353" s="12">
        <v>0</v>
      </c>
      <c r="L353" s="12">
        <v>61.27</v>
      </c>
      <c r="M353" s="12">
        <v>5</v>
      </c>
      <c r="N353" s="12">
        <v>0</v>
      </c>
      <c r="O353" s="12">
        <v>168</v>
      </c>
      <c r="P353" s="12">
        <v>5</v>
      </c>
      <c r="Q353" s="12">
        <v>0</v>
      </c>
      <c r="R353" s="12">
        <v>0</v>
      </c>
      <c r="S353" s="12">
        <v>195</v>
      </c>
      <c r="T353" s="12">
        <v>0</v>
      </c>
    </row>
    <row r="354" spans="1:20" ht="17.399999999999999" x14ac:dyDescent="0.3">
      <c r="A354" s="11">
        <v>45083</v>
      </c>
      <c r="B354" s="12">
        <v>250416</v>
      </c>
      <c r="C354" s="12" t="s">
        <v>343</v>
      </c>
      <c r="D354" s="12" t="s">
        <v>344</v>
      </c>
      <c r="E354" s="12" t="s">
        <v>345</v>
      </c>
      <c r="F354" s="12" t="s">
        <v>346</v>
      </c>
      <c r="G354" s="12"/>
      <c r="H354" s="12">
        <v>21.62</v>
      </c>
      <c r="I354" s="12">
        <v>2.38</v>
      </c>
      <c r="J354" s="12">
        <v>21.62</v>
      </c>
      <c r="K354" s="12">
        <v>0</v>
      </c>
      <c r="L354" s="12">
        <v>94.24</v>
      </c>
      <c r="M354" s="12">
        <v>5</v>
      </c>
      <c r="N354" s="12">
        <v>0</v>
      </c>
      <c r="O354" s="12">
        <v>338</v>
      </c>
      <c r="P354" s="12">
        <v>14</v>
      </c>
      <c r="Q354" s="12">
        <v>2</v>
      </c>
      <c r="R354" s="12">
        <v>0</v>
      </c>
      <c r="S354" s="12">
        <v>377</v>
      </c>
      <c r="T354" s="12">
        <v>0</v>
      </c>
    </row>
    <row r="355" spans="1:20" ht="17.399999999999999" x14ac:dyDescent="0.3">
      <c r="A355" s="11">
        <v>45084</v>
      </c>
      <c r="B355" s="12">
        <v>250416</v>
      </c>
      <c r="C355" s="12" t="s">
        <v>343</v>
      </c>
      <c r="D355" s="12" t="s">
        <v>344</v>
      </c>
      <c r="E355" s="12" t="s">
        <v>345</v>
      </c>
      <c r="F355" s="12" t="s">
        <v>346</v>
      </c>
      <c r="G355" s="12"/>
      <c r="H355" s="12">
        <v>23.05</v>
      </c>
      <c r="I355" s="12">
        <v>0.95</v>
      </c>
      <c r="J355" s="12">
        <v>23.05</v>
      </c>
      <c r="K355" s="12">
        <v>0</v>
      </c>
      <c r="L355" s="12">
        <v>90.9</v>
      </c>
      <c r="M355" s="12">
        <v>5</v>
      </c>
      <c r="N355" s="12">
        <v>0</v>
      </c>
      <c r="O355" s="12">
        <v>198</v>
      </c>
      <c r="P355" s="12">
        <v>6</v>
      </c>
      <c r="Q355" s="12">
        <v>0</v>
      </c>
      <c r="R355" s="12">
        <v>0</v>
      </c>
      <c r="S355" s="12">
        <v>227</v>
      </c>
      <c r="T355" s="12">
        <v>0</v>
      </c>
    </row>
    <row r="356" spans="1:20" ht="17.399999999999999" x14ac:dyDescent="0.3">
      <c r="A356" s="11">
        <v>45085</v>
      </c>
      <c r="B356" s="12">
        <v>250416</v>
      </c>
      <c r="C356" s="12" t="s">
        <v>343</v>
      </c>
      <c r="D356" s="12" t="s">
        <v>344</v>
      </c>
      <c r="E356" s="12" t="s">
        <v>345</v>
      </c>
      <c r="F356" s="12" t="s">
        <v>346</v>
      </c>
      <c r="G356" s="12"/>
      <c r="H356" s="12">
        <v>21.78</v>
      </c>
      <c r="I356" s="12">
        <v>2.2200000000000002</v>
      </c>
      <c r="J356" s="12">
        <v>21.78</v>
      </c>
      <c r="K356" s="12">
        <v>0</v>
      </c>
      <c r="L356" s="12">
        <v>77.010000000000005</v>
      </c>
      <c r="M356" s="12">
        <v>4</v>
      </c>
      <c r="N356" s="12">
        <v>0</v>
      </c>
      <c r="O356" s="12">
        <v>148</v>
      </c>
      <c r="P356" s="12">
        <v>2</v>
      </c>
      <c r="Q356" s="12">
        <v>1</v>
      </c>
      <c r="R356" s="12">
        <v>0</v>
      </c>
      <c r="S356" s="12">
        <v>168</v>
      </c>
      <c r="T356" s="12">
        <v>0</v>
      </c>
    </row>
    <row r="357" spans="1:20" ht="17.399999999999999" x14ac:dyDescent="0.3">
      <c r="A357" s="11">
        <v>45086</v>
      </c>
      <c r="B357" s="12">
        <v>250416</v>
      </c>
      <c r="C357" s="12" t="s">
        <v>343</v>
      </c>
      <c r="D357" s="12" t="s">
        <v>344</v>
      </c>
      <c r="E357" s="12" t="s">
        <v>345</v>
      </c>
      <c r="F357" s="12" t="s">
        <v>346</v>
      </c>
      <c r="G357" s="12"/>
      <c r="H357" s="12">
        <v>18.52</v>
      </c>
      <c r="I357" s="12">
        <v>5.48</v>
      </c>
      <c r="J357" s="12">
        <v>18.52</v>
      </c>
      <c r="K357" s="12">
        <v>0</v>
      </c>
      <c r="L357" s="12">
        <v>68.33</v>
      </c>
      <c r="M357" s="12">
        <v>4</v>
      </c>
      <c r="N357" s="12">
        <v>0</v>
      </c>
      <c r="O357" s="12">
        <v>222</v>
      </c>
      <c r="P357" s="12">
        <v>4</v>
      </c>
      <c r="Q357" s="12">
        <v>1</v>
      </c>
      <c r="R357" s="12">
        <v>0</v>
      </c>
      <c r="S357" s="12">
        <v>247</v>
      </c>
      <c r="T357" s="12">
        <v>0</v>
      </c>
    </row>
    <row r="358" spans="1:20" ht="17.399999999999999" x14ac:dyDescent="0.3">
      <c r="A358" s="11">
        <v>45087</v>
      </c>
      <c r="B358" s="12">
        <v>250416</v>
      </c>
      <c r="C358" s="12" t="s">
        <v>343</v>
      </c>
      <c r="D358" s="12" t="s">
        <v>344</v>
      </c>
      <c r="E358" s="12" t="s">
        <v>345</v>
      </c>
      <c r="F358" s="12" t="s">
        <v>346</v>
      </c>
      <c r="G358" s="12"/>
      <c r="H358" s="12">
        <v>11.92</v>
      </c>
      <c r="I358" s="12">
        <v>12.08</v>
      </c>
      <c r="J358" s="12">
        <v>11.92</v>
      </c>
      <c r="K358" s="12">
        <v>0</v>
      </c>
      <c r="L358" s="12">
        <v>54.73</v>
      </c>
      <c r="M358" s="12">
        <v>5</v>
      </c>
      <c r="N358" s="12">
        <v>0</v>
      </c>
      <c r="O358" s="12">
        <v>201</v>
      </c>
      <c r="P358" s="12">
        <v>6</v>
      </c>
      <c r="Q358" s="12">
        <v>2</v>
      </c>
      <c r="R358" s="12">
        <v>0</v>
      </c>
      <c r="S358" s="12">
        <v>236</v>
      </c>
      <c r="T358" s="12">
        <v>0</v>
      </c>
    </row>
    <row r="359" spans="1:20" ht="17.399999999999999" x14ac:dyDescent="0.3">
      <c r="A359" s="11">
        <v>45088</v>
      </c>
      <c r="B359" s="12">
        <v>250416</v>
      </c>
      <c r="C359" s="12" t="s">
        <v>343</v>
      </c>
      <c r="D359" s="12" t="s">
        <v>344</v>
      </c>
      <c r="E359" s="12" t="s">
        <v>345</v>
      </c>
      <c r="F359" s="12" t="s">
        <v>346</v>
      </c>
      <c r="G359" s="12"/>
      <c r="H359" s="12">
        <v>6.65</v>
      </c>
      <c r="I359" s="12">
        <v>17.350000000000001</v>
      </c>
      <c r="J359" s="12">
        <v>6.65</v>
      </c>
      <c r="K359" s="12">
        <v>0</v>
      </c>
      <c r="L359" s="12">
        <v>21.81</v>
      </c>
      <c r="M359" s="12">
        <v>4</v>
      </c>
      <c r="N359" s="12">
        <v>0</v>
      </c>
      <c r="O359" s="12">
        <v>54</v>
      </c>
      <c r="P359" s="12">
        <v>0</v>
      </c>
      <c r="Q359" s="12">
        <v>0</v>
      </c>
      <c r="R359" s="12">
        <v>0</v>
      </c>
      <c r="S359" s="12">
        <v>58</v>
      </c>
      <c r="T359" s="12">
        <v>0</v>
      </c>
    </row>
    <row r="360" spans="1:20" ht="17.399999999999999" x14ac:dyDescent="0.3">
      <c r="A360" s="11">
        <v>45089</v>
      </c>
      <c r="B360" s="12">
        <v>250416</v>
      </c>
      <c r="C360" s="12" t="s">
        <v>343</v>
      </c>
      <c r="D360" s="12" t="s">
        <v>344</v>
      </c>
      <c r="E360" s="12" t="s">
        <v>345</v>
      </c>
      <c r="F360" s="12" t="s">
        <v>346</v>
      </c>
      <c r="G360" s="12"/>
      <c r="H360" s="12">
        <v>13.75</v>
      </c>
      <c r="I360" s="12">
        <v>10.25</v>
      </c>
      <c r="J360" s="12">
        <v>13.75</v>
      </c>
      <c r="K360" s="12">
        <v>0</v>
      </c>
      <c r="L360" s="12">
        <v>42.17</v>
      </c>
      <c r="M360" s="12">
        <v>5</v>
      </c>
      <c r="N360" s="12">
        <v>0</v>
      </c>
      <c r="O360" s="12">
        <v>90</v>
      </c>
      <c r="P360" s="12">
        <v>4</v>
      </c>
      <c r="Q360" s="12">
        <v>0</v>
      </c>
      <c r="R360" s="12">
        <v>0</v>
      </c>
      <c r="S360" s="12">
        <v>106</v>
      </c>
      <c r="T360" s="12">
        <v>0</v>
      </c>
    </row>
    <row r="361" spans="1:20" ht="17.399999999999999" x14ac:dyDescent="0.3">
      <c r="A361" s="11">
        <v>45090</v>
      </c>
      <c r="B361" s="12">
        <v>250416</v>
      </c>
      <c r="C361" s="12" t="s">
        <v>343</v>
      </c>
      <c r="D361" s="12" t="s">
        <v>344</v>
      </c>
      <c r="E361" s="12" t="s">
        <v>345</v>
      </c>
      <c r="F361" s="12" t="s">
        <v>346</v>
      </c>
      <c r="G361" s="12"/>
      <c r="H361" s="12">
        <v>9.4700000000000006</v>
      </c>
      <c r="I361" s="12">
        <v>14.53</v>
      </c>
      <c r="J361" s="12">
        <v>9.4700000000000006</v>
      </c>
      <c r="K361" s="12">
        <v>0</v>
      </c>
      <c r="L361" s="12">
        <v>35.15</v>
      </c>
      <c r="M361" s="12">
        <v>5</v>
      </c>
      <c r="N361" s="12">
        <v>0</v>
      </c>
      <c r="O361" s="12">
        <v>104</v>
      </c>
      <c r="P361" s="12">
        <v>3</v>
      </c>
      <c r="Q361" s="12">
        <v>0</v>
      </c>
      <c r="R361" s="12">
        <v>0</v>
      </c>
      <c r="S361" s="12">
        <v>121</v>
      </c>
      <c r="T361" s="12">
        <v>0</v>
      </c>
    </row>
    <row r="362" spans="1:20" ht="17.399999999999999" x14ac:dyDescent="0.3">
      <c r="A362" s="11">
        <v>45091</v>
      </c>
      <c r="B362" s="12">
        <v>250416</v>
      </c>
      <c r="C362" s="12" t="s">
        <v>343</v>
      </c>
      <c r="D362" s="12" t="s">
        <v>344</v>
      </c>
      <c r="E362" s="12" t="s">
        <v>345</v>
      </c>
      <c r="F362" s="12" t="s">
        <v>346</v>
      </c>
      <c r="G362" s="12"/>
      <c r="H362" s="12">
        <v>17.22</v>
      </c>
      <c r="I362" s="12">
        <v>6.78</v>
      </c>
      <c r="J362" s="12">
        <v>17.22</v>
      </c>
      <c r="K362" s="12">
        <v>0</v>
      </c>
      <c r="L362" s="12">
        <v>74.069999999999993</v>
      </c>
      <c r="M362" s="12">
        <v>5</v>
      </c>
      <c r="N362" s="12">
        <v>0</v>
      </c>
      <c r="O362" s="12">
        <v>181</v>
      </c>
      <c r="P362" s="12">
        <v>5</v>
      </c>
      <c r="Q362" s="12">
        <v>1</v>
      </c>
      <c r="R362" s="12">
        <v>0</v>
      </c>
      <c r="S362" s="12">
        <v>208</v>
      </c>
      <c r="T362" s="12">
        <v>0</v>
      </c>
    </row>
    <row r="363" spans="1:20" ht="17.399999999999999" x14ac:dyDescent="0.3">
      <c r="A363" s="11">
        <v>45092</v>
      </c>
      <c r="B363" s="12">
        <v>250416</v>
      </c>
      <c r="C363" s="12" t="s">
        <v>343</v>
      </c>
      <c r="D363" s="12" t="s">
        <v>344</v>
      </c>
      <c r="E363" s="12" t="s">
        <v>345</v>
      </c>
      <c r="F363" s="12" t="s">
        <v>346</v>
      </c>
      <c r="G363" s="12"/>
      <c r="H363" s="12">
        <v>21.47</v>
      </c>
      <c r="I363" s="12">
        <v>2.5299999999999998</v>
      </c>
      <c r="J363" s="12">
        <v>21.47</v>
      </c>
      <c r="K363" s="12">
        <v>0</v>
      </c>
      <c r="L363" s="12">
        <v>88.75</v>
      </c>
      <c r="M363" s="12">
        <v>5</v>
      </c>
      <c r="N363" s="12">
        <v>0</v>
      </c>
      <c r="O363" s="12">
        <v>16</v>
      </c>
      <c r="P363" s="12">
        <v>8</v>
      </c>
      <c r="Q363" s="12">
        <v>2</v>
      </c>
      <c r="R363" s="12">
        <v>0</v>
      </c>
      <c r="S363" s="12">
        <v>211</v>
      </c>
      <c r="T363" s="12">
        <v>0</v>
      </c>
    </row>
    <row r="364" spans="1:20" ht="17.399999999999999" x14ac:dyDescent="0.3">
      <c r="A364" s="11">
        <v>45093</v>
      </c>
      <c r="B364" s="12">
        <v>250416</v>
      </c>
      <c r="C364" s="12" t="s">
        <v>343</v>
      </c>
      <c r="D364" s="12" t="s">
        <v>344</v>
      </c>
      <c r="E364" s="12" t="s">
        <v>345</v>
      </c>
      <c r="F364" s="12" t="s">
        <v>346</v>
      </c>
      <c r="G364" s="12"/>
      <c r="H364" s="12">
        <v>20.55</v>
      </c>
      <c r="I364" s="12">
        <v>3.45</v>
      </c>
      <c r="J364" s="12">
        <v>20.55</v>
      </c>
      <c r="K364" s="12">
        <v>0</v>
      </c>
      <c r="L364" s="12">
        <v>81.680000000000007</v>
      </c>
      <c r="M364" s="12">
        <v>5</v>
      </c>
      <c r="N364" s="12">
        <v>0</v>
      </c>
      <c r="O364" s="12">
        <v>23</v>
      </c>
      <c r="P364" s="12">
        <v>4</v>
      </c>
      <c r="Q364" s="12">
        <v>0</v>
      </c>
      <c r="R364" s="12">
        <v>0</v>
      </c>
      <c r="S364" s="12">
        <v>210</v>
      </c>
      <c r="T364" s="12">
        <v>0</v>
      </c>
    </row>
    <row r="365" spans="1:20" ht="17.399999999999999" x14ac:dyDescent="0.3">
      <c r="A365" s="11">
        <v>45094</v>
      </c>
      <c r="B365" s="12">
        <v>250416</v>
      </c>
      <c r="C365" s="12" t="s">
        <v>343</v>
      </c>
      <c r="D365" s="12" t="s">
        <v>344</v>
      </c>
      <c r="E365" s="12" t="s">
        <v>345</v>
      </c>
      <c r="F365" s="12" t="s">
        <v>346</v>
      </c>
      <c r="G365" s="12"/>
      <c r="H365" s="12">
        <v>21.47</v>
      </c>
      <c r="I365" s="12">
        <v>2.5299999999999998</v>
      </c>
      <c r="J365" s="12">
        <v>21.47</v>
      </c>
      <c r="K365" s="12">
        <v>0</v>
      </c>
      <c r="L365" s="12">
        <v>91.73</v>
      </c>
      <c r="M365" s="12">
        <v>5</v>
      </c>
      <c r="N365" s="12">
        <v>0</v>
      </c>
      <c r="O365" s="12">
        <v>280</v>
      </c>
      <c r="P365" s="12">
        <v>20</v>
      </c>
      <c r="Q365" s="12">
        <v>2</v>
      </c>
      <c r="R365" s="12">
        <v>0</v>
      </c>
      <c r="S365" s="12">
        <v>323</v>
      </c>
      <c r="T365" s="12">
        <v>0</v>
      </c>
    </row>
    <row r="366" spans="1:20" ht="17.399999999999999" x14ac:dyDescent="0.3">
      <c r="A366" s="11">
        <v>45095</v>
      </c>
      <c r="B366" s="12">
        <v>250416</v>
      </c>
      <c r="C366" s="12" t="s">
        <v>343</v>
      </c>
      <c r="D366" s="12" t="s">
        <v>344</v>
      </c>
      <c r="E366" s="12" t="s">
        <v>345</v>
      </c>
      <c r="F366" s="12" t="s">
        <v>346</v>
      </c>
      <c r="G366" s="12"/>
      <c r="H366" s="12">
        <v>12.38</v>
      </c>
      <c r="I366" s="12">
        <v>11.62</v>
      </c>
      <c r="J366" s="12">
        <v>12.38</v>
      </c>
      <c r="K366" s="12">
        <v>0</v>
      </c>
      <c r="L366" s="12">
        <v>36.26</v>
      </c>
      <c r="M366" s="12">
        <v>5</v>
      </c>
      <c r="N366" s="12">
        <v>0</v>
      </c>
      <c r="O366" s="12">
        <v>93</v>
      </c>
      <c r="P366" s="12">
        <v>13</v>
      </c>
      <c r="Q366" s="12">
        <v>0</v>
      </c>
      <c r="R366" s="12">
        <v>0</v>
      </c>
      <c r="S366" s="12">
        <v>114</v>
      </c>
      <c r="T366" s="12">
        <v>0</v>
      </c>
    </row>
    <row r="367" spans="1:20" ht="17.399999999999999" x14ac:dyDescent="0.3">
      <c r="A367" s="11">
        <v>45096</v>
      </c>
      <c r="B367" s="12">
        <v>250416</v>
      </c>
      <c r="C367" s="12" t="s">
        <v>343</v>
      </c>
      <c r="D367" s="12" t="s">
        <v>344</v>
      </c>
      <c r="E367" s="12" t="s">
        <v>345</v>
      </c>
      <c r="F367" s="12" t="s">
        <v>346</v>
      </c>
      <c r="G367" s="12"/>
      <c r="H367" s="12">
        <v>19.23</v>
      </c>
      <c r="I367" s="12">
        <v>4.7699999999999996</v>
      </c>
      <c r="J367" s="12">
        <v>19.23</v>
      </c>
      <c r="K367" s="12">
        <v>0</v>
      </c>
      <c r="L367" s="12">
        <v>71.239999999999995</v>
      </c>
      <c r="M367" s="12">
        <v>4</v>
      </c>
      <c r="N367" s="12">
        <v>0</v>
      </c>
      <c r="O367" s="12">
        <v>144</v>
      </c>
      <c r="P367" s="12">
        <v>3</v>
      </c>
      <c r="Q367" s="12">
        <v>1</v>
      </c>
      <c r="R367" s="12">
        <v>0</v>
      </c>
      <c r="S367" s="12">
        <v>168</v>
      </c>
      <c r="T367" s="12">
        <v>0</v>
      </c>
    </row>
    <row r="368" spans="1:20" ht="17.399999999999999" x14ac:dyDescent="0.3">
      <c r="A368" s="11">
        <v>45097</v>
      </c>
      <c r="B368" s="12">
        <v>250416</v>
      </c>
      <c r="C368" s="12" t="s">
        <v>343</v>
      </c>
      <c r="D368" s="12" t="s">
        <v>344</v>
      </c>
      <c r="E368" s="12" t="s">
        <v>345</v>
      </c>
      <c r="F368" s="12" t="s">
        <v>346</v>
      </c>
      <c r="G368" s="12"/>
      <c r="H368" s="12">
        <v>17.55</v>
      </c>
      <c r="I368" s="12">
        <v>6.45</v>
      </c>
      <c r="J368" s="12">
        <v>17.55</v>
      </c>
      <c r="K368" s="12">
        <v>0</v>
      </c>
      <c r="L368" s="12">
        <v>67.14</v>
      </c>
      <c r="M368" s="12">
        <v>5</v>
      </c>
      <c r="N368" s="12">
        <v>0</v>
      </c>
      <c r="O368" s="12">
        <v>89</v>
      </c>
      <c r="P368" s="12">
        <v>3</v>
      </c>
      <c r="Q368" s="12">
        <v>0</v>
      </c>
      <c r="R368" s="12">
        <v>0</v>
      </c>
      <c r="S368" s="12">
        <v>106</v>
      </c>
      <c r="T368" s="12">
        <v>0</v>
      </c>
    </row>
    <row r="369" spans="1:20" ht="17.399999999999999" x14ac:dyDescent="0.3">
      <c r="A369" s="11">
        <v>45098</v>
      </c>
      <c r="B369" s="12">
        <v>250416</v>
      </c>
      <c r="C369" s="12" t="s">
        <v>343</v>
      </c>
      <c r="D369" s="12" t="s">
        <v>344</v>
      </c>
      <c r="E369" s="12" t="s">
        <v>345</v>
      </c>
      <c r="F369" s="12" t="s">
        <v>346</v>
      </c>
      <c r="G369" s="12"/>
      <c r="H369" s="12">
        <v>19.72</v>
      </c>
      <c r="I369" s="12">
        <v>4.28</v>
      </c>
      <c r="J369" s="12">
        <v>19.72</v>
      </c>
      <c r="K369" s="12">
        <v>0</v>
      </c>
      <c r="L369" s="12">
        <v>73.91</v>
      </c>
      <c r="M369" s="12">
        <v>5</v>
      </c>
      <c r="N369" s="12">
        <v>0</v>
      </c>
      <c r="O369" s="12">
        <v>212</v>
      </c>
      <c r="P369" s="12">
        <v>7</v>
      </c>
      <c r="Q369" s="12">
        <v>0</v>
      </c>
      <c r="R369" s="12">
        <v>0</v>
      </c>
      <c r="S369" s="12">
        <v>248</v>
      </c>
      <c r="T369" s="12">
        <v>0</v>
      </c>
    </row>
    <row r="370" spans="1:20" ht="17.399999999999999" x14ac:dyDescent="0.3">
      <c r="A370" s="11">
        <v>45099</v>
      </c>
      <c r="B370" s="12">
        <v>250416</v>
      </c>
      <c r="C370" s="12" t="s">
        <v>343</v>
      </c>
      <c r="D370" s="12" t="s">
        <v>344</v>
      </c>
      <c r="E370" s="12" t="s">
        <v>345</v>
      </c>
      <c r="F370" s="12" t="s">
        <v>346</v>
      </c>
      <c r="G370" s="12"/>
      <c r="H370" s="12">
        <v>20.95</v>
      </c>
      <c r="I370" s="12">
        <v>3.05</v>
      </c>
      <c r="J370" s="12">
        <v>20.95</v>
      </c>
      <c r="K370" s="12">
        <v>0</v>
      </c>
      <c r="L370" s="12">
        <v>75.61</v>
      </c>
      <c r="M370" s="12">
        <v>4</v>
      </c>
      <c r="N370" s="12">
        <v>0</v>
      </c>
      <c r="O370" s="12">
        <v>182</v>
      </c>
      <c r="P370" s="12">
        <v>16</v>
      </c>
      <c r="Q370" s="12">
        <v>0</v>
      </c>
      <c r="R370" s="12">
        <v>0</v>
      </c>
      <c r="S370" s="12">
        <v>212</v>
      </c>
      <c r="T370" s="12">
        <v>0</v>
      </c>
    </row>
    <row r="371" spans="1:20" ht="17.399999999999999" x14ac:dyDescent="0.3">
      <c r="A371" s="11">
        <v>45100</v>
      </c>
      <c r="B371" s="12">
        <v>250416</v>
      </c>
      <c r="C371" s="12" t="s">
        <v>343</v>
      </c>
      <c r="D371" s="12" t="s">
        <v>344</v>
      </c>
      <c r="E371" s="12" t="s">
        <v>345</v>
      </c>
      <c r="F371" s="12" t="s">
        <v>346</v>
      </c>
      <c r="G371" s="12"/>
      <c r="H371" s="12">
        <v>21.07</v>
      </c>
      <c r="I371" s="12">
        <v>2.93</v>
      </c>
      <c r="J371" s="12">
        <v>21.07</v>
      </c>
      <c r="K371" s="12">
        <v>0</v>
      </c>
      <c r="L371" s="12">
        <v>74.73</v>
      </c>
      <c r="M371" s="12">
        <v>4</v>
      </c>
      <c r="N371" s="12">
        <v>0</v>
      </c>
      <c r="O371" s="12">
        <v>193</v>
      </c>
      <c r="P371" s="12">
        <v>14</v>
      </c>
      <c r="Q371" s="12">
        <v>0</v>
      </c>
      <c r="R371" s="12">
        <v>0</v>
      </c>
      <c r="S371" s="12">
        <v>219</v>
      </c>
      <c r="T371" s="12">
        <v>0</v>
      </c>
    </row>
    <row r="372" spans="1:20" ht="17.399999999999999" x14ac:dyDescent="0.3">
      <c r="A372" s="11">
        <v>45101</v>
      </c>
      <c r="B372" s="12">
        <v>250416</v>
      </c>
      <c r="C372" s="12" t="s">
        <v>343</v>
      </c>
      <c r="D372" s="12" t="s">
        <v>344</v>
      </c>
      <c r="E372" s="12" t="s">
        <v>345</v>
      </c>
      <c r="F372" s="12" t="s">
        <v>346</v>
      </c>
      <c r="G372" s="12"/>
      <c r="H372" s="12">
        <v>14.23</v>
      </c>
      <c r="I372" s="12">
        <v>9.77</v>
      </c>
      <c r="J372" s="12">
        <v>14.23</v>
      </c>
      <c r="K372" s="12">
        <v>0</v>
      </c>
      <c r="L372" s="12">
        <v>43.35</v>
      </c>
      <c r="M372" s="12">
        <v>4</v>
      </c>
      <c r="N372" s="12">
        <v>0</v>
      </c>
      <c r="O372" s="12">
        <v>78</v>
      </c>
      <c r="P372" s="12">
        <v>3</v>
      </c>
      <c r="Q372" s="12">
        <v>0</v>
      </c>
      <c r="R372" s="12">
        <v>0</v>
      </c>
      <c r="S372" s="12">
        <v>89</v>
      </c>
      <c r="T372" s="12">
        <v>0</v>
      </c>
    </row>
    <row r="373" spans="1:20" ht="17.399999999999999" x14ac:dyDescent="0.3">
      <c r="A373" s="11">
        <v>45102</v>
      </c>
      <c r="B373" s="12">
        <v>250416</v>
      </c>
      <c r="C373" s="12" t="s">
        <v>343</v>
      </c>
      <c r="D373" s="12" t="s">
        <v>344</v>
      </c>
      <c r="E373" s="12" t="s">
        <v>345</v>
      </c>
      <c r="F373" s="12" t="s">
        <v>346</v>
      </c>
      <c r="G373" s="12"/>
      <c r="H373" s="12">
        <v>2.2200000000000002</v>
      </c>
      <c r="I373" s="12">
        <v>21.78</v>
      </c>
      <c r="J373" s="12">
        <v>2.2200000000000002</v>
      </c>
      <c r="K373" s="12">
        <v>0</v>
      </c>
      <c r="L373" s="12">
        <v>5.61</v>
      </c>
      <c r="M373" s="12">
        <v>4</v>
      </c>
      <c r="N373" s="12">
        <v>0</v>
      </c>
      <c r="O373" s="12">
        <v>7</v>
      </c>
      <c r="P373" s="12">
        <v>2</v>
      </c>
      <c r="Q373" s="12">
        <v>0</v>
      </c>
      <c r="R373" s="12">
        <v>0</v>
      </c>
      <c r="S373" s="12">
        <v>8</v>
      </c>
      <c r="T373" s="12">
        <v>0</v>
      </c>
    </row>
    <row r="374" spans="1:20" ht="17.399999999999999" x14ac:dyDescent="0.3">
      <c r="A374" s="11">
        <v>45103</v>
      </c>
      <c r="B374" s="12">
        <v>250416</v>
      </c>
      <c r="C374" s="12" t="s">
        <v>343</v>
      </c>
      <c r="D374" s="12" t="s">
        <v>344</v>
      </c>
      <c r="E374" s="12" t="s">
        <v>345</v>
      </c>
      <c r="F374" s="12" t="s">
        <v>346</v>
      </c>
      <c r="G374" s="12"/>
      <c r="H374" s="12">
        <v>16.600000000000001</v>
      </c>
      <c r="I374" s="12">
        <v>7.4</v>
      </c>
      <c r="J374" s="12">
        <v>16.600000000000001</v>
      </c>
      <c r="K374" s="12">
        <v>0</v>
      </c>
      <c r="L374" s="12">
        <v>60.91</v>
      </c>
      <c r="M374" s="12">
        <v>5</v>
      </c>
      <c r="N374" s="12">
        <v>0</v>
      </c>
      <c r="O374" s="12">
        <v>147</v>
      </c>
      <c r="P374" s="12">
        <v>5</v>
      </c>
      <c r="Q374" s="12">
        <v>0</v>
      </c>
      <c r="R374" s="12">
        <v>0</v>
      </c>
      <c r="S374" s="12">
        <v>176</v>
      </c>
      <c r="T374" s="12">
        <v>0</v>
      </c>
    </row>
    <row r="375" spans="1:20" ht="17.399999999999999" x14ac:dyDescent="0.3">
      <c r="A375" s="11">
        <v>45104</v>
      </c>
      <c r="B375" s="12">
        <v>250416</v>
      </c>
      <c r="C375" s="12" t="s">
        <v>343</v>
      </c>
      <c r="D375" s="12" t="s">
        <v>344</v>
      </c>
      <c r="E375" s="12" t="s">
        <v>345</v>
      </c>
      <c r="F375" s="12" t="s">
        <v>346</v>
      </c>
      <c r="G375" s="12"/>
      <c r="H375" s="12">
        <v>19.649999999999999</v>
      </c>
      <c r="I375" s="12">
        <v>4.3499999999999996</v>
      </c>
      <c r="J375" s="12">
        <v>19.649999999999999</v>
      </c>
      <c r="K375" s="12">
        <v>0</v>
      </c>
      <c r="L375" s="12">
        <v>79.28</v>
      </c>
      <c r="M375" s="12">
        <v>5</v>
      </c>
      <c r="N375" s="12">
        <v>0</v>
      </c>
      <c r="O375" s="12">
        <v>167</v>
      </c>
      <c r="P375" s="12">
        <v>13</v>
      </c>
      <c r="Q375" s="12">
        <v>1</v>
      </c>
      <c r="R375" s="12">
        <v>0</v>
      </c>
      <c r="S375" s="12">
        <v>194</v>
      </c>
      <c r="T375" s="12">
        <v>0</v>
      </c>
    </row>
    <row r="376" spans="1:20" ht="17.399999999999999" x14ac:dyDescent="0.3">
      <c r="A376" s="11">
        <v>45105</v>
      </c>
      <c r="B376" s="12">
        <v>250416</v>
      </c>
      <c r="C376" s="12" t="s">
        <v>343</v>
      </c>
      <c r="D376" s="12" t="s">
        <v>344</v>
      </c>
      <c r="E376" s="12" t="s">
        <v>345</v>
      </c>
      <c r="F376" s="12" t="s">
        <v>346</v>
      </c>
      <c r="G376" s="12"/>
      <c r="H376" s="12">
        <v>21.83</v>
      </c>
      <c r="I376" s="12">
        <v>2.17</v>
      </c>
      <c r="J376" s="12">
        <v>21.83</v>
      </c>
      <c r="K376" s="12">
        <v>0</v>
      </c>
      <c r="L376" s="12">
        <v>91.27</v>
      </c>
      <c r="M376" s="12">
        <v>4</v>
      </c>
      <c r="N376" s="12">
        <v>0</v>
      </c>
      <c r="O376" s="12">
        <v>259</v>
      </c>
      <c r="P376" s="12">
        <v>8</v>
      </c>
      <c r="Q376" s="12">
        <v>0</v>
      </c>
      <c r="R376" s="12">
        <v>0</v>
      </c>
      <c r="S376" s="12">
        <v>291</v>
      </c>
      <c r="T376" s="12">
        <v>0</v>
      </c>
    </row>
    <row r="377" spans="1:20" ht="17.399999999999999" x14ac:dyDescent="0.3">
      <c r="A377" s="11">
        <v>45106</v>
      </c>
      <c r="B377" s="12">
        <v>250416</v>
      </c>
      <c r="C377" s="12" t="s">
        <v>343</v>
      </c>
      <c r="D377" s="12" t="s">
        <v>344</v>
      </c>
      <c r="E377" s="12" t="s">
        <v>345</v>
      </c>
      <c r="F377" s="12" t="s">
        <v>346</v>
      </c>
      <c r="G377" s="12"/>
      <c r="H377" s="12">
        <v>22.58</v>
      </c>
      <c r="I377" s="12">
        <v>1.42</v>
      </c>
      <c r="J377" s="12">
        <v>22.58</v>
      </c>
      <c r="K377" s="12">
        <v>0</v>
      </c>
      <c r="L377" s="12">
        <v>91.38</v>
      </c>
      <c r="M377" s="12">
        <v>5</v>
      </c>
      <c r="N377" s="12">
        <v>0</v>
      </c>
      <c r="O377" s="12">
        <v>170</v>
      </c>
      <c r="P377" s="12">
        <v>6</v>
      </c>
      <c r="Q377" s="12">
        <v>1</v>
      </c>
      <c r="R377" s="12">
        <v>0</v>
      </c>
      <c r="S377" s="12">
        <v>203</v>
      </c>
      <c r="T377" s="12">
        <v>0</v>
      </c>
    </row>
    <row r="378" spans="1:20" ht="17.399999999999999" x14ac:dyDescent="0.3">
      <c r="A378" s="11">
        <v>45107</v>
      </c>
      <c r="B378" s="12">
        <v>250416</v>
      </c>
      <c r="C378" s="12" t="s">
        <v>343</v>
      </c>
      <c r="D378" s="12" t="s">
        <v>344</v>
      </c>
      <c r="E378" s="12" t="s">
        <v>345</v>
      </c>
      <c r="F378" s="12" t="s">
        <v>346</v>
      </c>
      <c r="G378" s="12"/>
      <c r="H378" s="12">
        <v>21.47</v>
      </c>
      <c r="I378" s="12">
        <v>2.5299999999999998</v>
      </c>
      <c r="J378" s="12">
        <v>21.47</v>
      </c>
      <c r="K378" s="12">
        <v>0</v>
      </c>
      <c r="L378" s="12">
        <v>85.23</v>
      </c>
      <c r="M378" s="12">
        <v>5</v>
      </c>
      <c r="N378" s="12">
        <v>0</v>
      </c>
      <c r="O378" s="12">
        <v>172</v>
      </c>
      <c r="P378" s="12">
        <v>6</v>
      </c>
      <c r="Q378" s="12">
        <v>2</v>
      </c>
      <c r="R378" s="12">
        <v>0</v>
      </c>
      <c r="S378" s="12">
        <v>200</v>
      </c>
      <c r="T378" s="12">
        <v>0</v>
      </c>
    </row>
    <row r="379" spans="1:20" ht="17.399999999999999" x14ac:dyDescent="0.3">
      <c r="A379" s="11">
        <v>45108</v>
      </c>
      <c r="B379" s="12">
        <v>250416</v>
      </c>
      <c r="C379" s="12" t="s">
        <v>343</v>
      </c>
      <c r="D379" s="12" t="s">
        <v>344</v>
      </c>
      <c r="E379" s="12" t="s">
        <v>345</v>
      </c>
      <c r="F379" s="12" t="s">
        <v>346</v>
      </c>
      <c r="G379" s="12"/>
      <c r="H379" s="12">
        <v>13.08</v>
      </c>
      <c r="I379" s="12">
        <v>10.92</v>
      </c>
      <c r="J379" s="12">
        <v>13.08</v>
      </c>
      <c r="K379" s="12">
        <v>0</v>
      </c>
      <c r="L379" s="12">
        <v>41.4</v>
      </c>
      <c r="M379" s="12">
        <v>4</v>
      </c>
      <c r="N379" s="12">
        <v>0</v>
      </c>
      <c r="O379" s="12">
        <v>85</v>
      </c>
      <c r="P379" s="12">
        <v>3</v>
      </c>
      <c r="Q379" s="12">
        <v>1</v>
      </c>
      <c r="R379" s="12">
        <v>0</v>
      </c>
      <c r="S379" s="12">
        <v>97</v>
      </c>
      <c r="T379" s="12">
        <v>0</v>
      </c>
    </row>
    <row r="380" spans="1:20" ht="17.399999999999999" x14ac:dyDescent="0.3">
      <c r="A380" s="11">
        <v>45109</v>
      </c>
      <c r="B380" s="12">
        <v>250416</v>
      </c>
      <c r="C380" s="12" t="s">
        <v>343</v>
      </c>
      <c r="D380" s="12" t="s">
        <v>344</v>
      </c>
      <c r="E380" s="12" t="s">
        <v>345</v>
      </c>
      <c r="F380" s="12" t="s">
        <v>346</v>
      </c>
      <c r="G380" s="12"/>
      <c r="H380" s="12">
        <v>13.37</v>
      </c>
      <c r="I380" s="12">
        <v>10.63</v>
      </c>
      <c r="J380" s="12">
        <v>13.37</v>
      </c>
      <c r="K380" s="12">
        <v>0</v>
      </c>
      <c r="L380" s="12">
        <v>41.51</v>
      </c>
      <c r="M380" s="12">
        <v>4</v>
      </c>
      <c r="N380" s="12">
        <v>0</v>
      </c>
      <c r="O380" s="12">
        <v>65</v>
      </c>
      <c r="P380" s="12">
        <v>2</v>
      </c>
      <c r="Q380" s="12">
        <v>0</v>
      </c>
      <c r="R380" s="12">
        <v>0</v>
      </c>
      <c r="S380" s="12">
        <v>76</v>
      </c>
      <c r="T380" s="12">
        <v>0</v>
      </c>
    </row>
    <row r="381" spans="1:20" ht="17.399999999999999" x14ac:dyDescent="0.3">
      <c r="A381" s="11">
        <v>45110</v>
      </c>
      <c r="B381" s="12">
        <v>250416</v>
      </c>
      <c r="C381" s="12" t="s">
        <v>343</v>
      </c>
      <c r="D381" s="12" t="s">
        <v>344</v>
      </c>
      <c r="E381" s="12" t="s">
        <v>345</v>
      </c>
      <c r="F381" s="12" t="s">
        <v>346</v>
      </c>
      <c r="G381" s="12"/>
      <c r="H381" s="12">
        <v>18.88</v>
      </c>
      <c r="I381" s="12">
        <v>5.12</v>
      </c>
      <c r="J381" s="12">
        <v>18.88</v>
      </c>
      <c r="K381" s="12">
        <v>0</v>
      </c>
      <c r="L381" s="12">
        <v>65.23</v>
      </c>
      <c r="M381" s="12">
        <v>5</v>
      </c>
      <c r="N381" s="12">
        <v>0</v>
      </c>
      <c r="O381" s="12">
        <v>188</v>
      </c>
      <c r="P381" s="12">
        <v>7</v>
      </c>
      <c r="Q381" s="12">
        <v>2</v>
      </c>
      <c r="R381" s="12">
        <v>0</v>
      </c>
      <c r="S381" s="12">
        <v>225</v>
      </c>
      <c r="T381" s="12">
        <v>0</v>
      </c>
    </row>
    <row r="382" spans="1:20" ht="17.399999999999999" x14ac:dyDescent="0.3">
      <c r="A382" s="11">
        <v>45111</v>
      </c>
      <c r="B382" s="12">
        <v>250416</v>
      </c>
      <c r="C382" s="12" t="s">
        <v>343</v>
      </c>
      <c r="D382" s="12" t="s">
        <v>344</v>
      </c>
      <c r="E382" s="12" t="s">
        <v>345</v>
      </c>
      <c r="F382" s="12" t="s">
        <v>346</v>
      </c>
      <c r="G382" s="12"/>
      <c r="H382" s="12">
        <v>19.37</v>
      </c>
      <c r="I382" s="12">
        <v>4.63</v>
      </c>
      <c r="J382" s="12">
        <v>19.37</v>
      </c>
      <c r="K382" s="12">
        <v>0</v>
      </c>
      <c r="L382" s="12">
        <v>58.53</v>
      </c>
      <c r="M382" s="12">
        <v>4</v>
      </c>
      <c r="N382" s="12">
        <v>0</v>
      </c>
      <c r="O382" s="12">
        <v>110</v>
      </c>
      <c r="P382" s="12">
        <v>1</v>
      </c>
      <c r="Q382" s="12">
        <v>0</v>
      </c>
      <c r="R382" s="12">
        <v>0</v>
      </c>
      <c r="S382" s="12">
        <v>120</v>
      </c>
      <c r="T382" s="12">
        <v>0</v>
      </c>
    </row>
    <row r="383" spans="1:20" ht="17.399999999999999" x14ac:dyDescent="0.3">
      <c r="A383" s="11">
        <v>45112</v>
      </c>
      <c r="B383" s="12">
        <v>250416</v>
      </c>
      <c r="C383" s="12" t="s">
        <v>343</v>
      </c>
      <c r="D383" s="12" t="s">
        <v>344</v>
      </c>
      <c r="E383" s="12" t="s">
        <v>345</v>
      </c>
      <c r="F383" s="12" t="s">
        <v>346</v>
      </c>
      <c r="G383" s="12"/>
      <c r="H383" s="12">
        <v>20.82</v>
      </c>
      <c r="I383" s="12">
        <v>3.18</v>
      </c>
      <c r="J383" s="12">
        <v>20.82</v>
      </c>
      <c r="K383" s="12">
        <v>0</v>
      </c>
      <c r="L383" s="12">
        <v>79.12</v>
      </c>
      <c r="M383" s="12">
        <v>5</v>
      </c>
      <c r="N383" s="12">
        <v>0</v>
      </c>
      <c r="O383" s="12">
        <v>238</v>
      </c>
      <c r="P383" s="12">
        <v>5</v>
      </c>
      <c r="Q383" s="12">
        <v>0</v>
      </c>
      <c r="R383" s="12">
        <v>0</v>
      </c>
      <c r="S383" s="12">
        <v>281</v>
      </c>
      <c r="T383" s="12">
        <v>0</v>
      </c>
    </row>
    <row r="384" spans="1:20" ht="17.399999999999999" x14ac:dyDescent="0.3">
      <c r="A384" s="11">
        <v>45113</v>
      </c>
      <c r="B384" s="12">
        <v>250416</v>
      </c>
      <c r="C384" s="12" t="s">
        <v>343</v>
      </c>
      <c r="D384" s="12" t="s">
        <v>344</v>
      </c>
      <c r="E384" s="12" t="s">
        <v>345</v>
      </c>
      <c r="F384" s="12" t="s">
        <v>346</v>
      </c>
      <c r="G384" s="12"/>
      <c r="H384" s="12">
        <v>20.93</v>
      </c>
      <c r="I384" s="12">
        <v>3.07</v>
      </c>
      <c r="J384" s="12">
        <v>20.93</v>
      </c>
      <c r="K384" s="12">
        <v>0</v>
      </c>
      <c r="L384" s="12">
        <v>71.5</v>
      </c>
      <c r="M384" s="12">
        <v>4</v>
      </c>
      <c r="N384" s="12">
        <v>0</v>
      </c>
      <c r="O384" s="12">
        <v>179</v>
      </c>
      <c r="P384" s="12">
        <v>3</v>
      </c>
      <c r="Q384" s="12">
        <v>1</v>
      </c>
      <c r="R384" s="12">
        <v>0</v>
      </c>
      <c r="S384" s="12">
        <v>208</v>
      </c>
      <c r="T384" s="12">
        <v>0</v>
      </c>
    </row>
    <row r="385" spans="1:20" ht="17.399999999999999" x14ac:dyDescent="0.3">
      <c r="A385" s="11">
        <v>45114</v>
      </c>
      <c r="B385" s="12">
        <v>250416</v>
      </c>
      <c r="C385" s="12" t="s">
        <v>343</v>
      </c>
      <c r="D385" s="12" t="s">
        <v>344</v>
      </c>
      <c r="E385" s="12" t="s">
        <v>345</v>
      </c>
      <c r="F385" s="12" t="s">
        <v>346</v>
      </c>
      <c r="G385" s="12"/>
      <c r="H385" s="12">
        <v>18.649999999999999</v>
      </c>
      <c r="I385" s="12">
        <v>5.35</v>
      </c>
      <c r="J385" s="12">
        <v>18.649999999999999</v>
      </c>
      <c r="K385" s="12">
        <v>0</v>
      </c>
      <c r="L385" s="12">
        <v>65.05</v>
      </c>
      <c r="M385" s="12">
        <v>4</v>
      </c>
      <c r="N385" s="12">
        <v>0</v>
      </c>
      <c r="O385" s="12">
        <v>162</v>
      </c>
      <c r="P385" s="12">
        <v>5</v>
      </c>
      <c r="Q385" s="12">
        <v>0</v>
      </c>
      <c r="R385" s="12">
        <v>0</v>
      </c>
      <c r="S385" s="12">
        <v>189</v>
      </c>
      <c r="T385" s="12">
        <v>0</v>
      </c>
    </row>
    <row r="386" spans="1:20" ht="17.399999999999999" x14ac:dyDescent="0.3">
      <c r="A386" s="11">
        <v>45115</v>
      </c>
      <c r="B386" s="12">
        <v>250416</v>
      </c>
      <c r="C386" s="12" t="s">
        <v>343</v>
      </c>
      <c r="D386" s="12" t="s">
        <v>344</v>
      </c>
      <c r="E386" s="12" t="s">
        <v>345</v>
      </c>
      <c r="F386" s="12" t="s">
        <v>346</v>
      </c>
      <c r="G386" s="12"/>
      <c r="H386" s="12">
        <v>17.38</v>
      </c>
      <c r="I386" s="12">
        <v>6.62</v>
      </c>
      <c r="J386" s="12">
        <v>17.38</v>
      </c>
      <c r="K386" s="12">
        <v>0</v>
      </c>
      <c r="L386" s="12">
        <v>53.39</v>
      </c>
      <c r="M386" s="12">
        <v>4</v>
      </c>
      <c r="N386" s="12">
        <v>0</v>
      </c>
      <c r="O386" s="12">
        <v>84</v>
      </c>
      <c r="P386" s="12">
        <v>3</v>
      </c>
      <c r="Q386" s="12">
        <v>1</v>
      </c>
      <c r="R386" s="12">
        <v>0</v>
      </c>
      <c r="S386" s="12">
        <v>99</v>
      </c>
      <c r="T386" s="12">
        <v>0</v>
      </c>
    </row>
    <row r="387" spans="1:20" ht="17.399999999999999" x14ac:dyDescent="0.3">
      <c r="A387" s="11">
        <v>45116</v>
      </c>
      <c r="B387" s="12">
        <v>250416</v>
      </c>
      <c r="C387" s="12" t="s">
        <v>343</v>
      </c>
      <c r="D387" s="12" t="s">
        <v>344</v>
      </c>
      <c r="E387" s="12" t="s">
        <v>345</v>
      </c>
      <c r="F387" s="12" t="s">
        <v>346</v>
      </c>
      <c r="G387" s="12"/>
      <c r="H387" s="12">
        <v>1.32</v>
      </c>
      <c r="I387" s="12">
        <v>22.68</v>
      </c>
      <c r="J387" s="12">
        <v>1.32</v>
      </c>
      <c r="K387" s="12">
        <v>0</v>
      </c>
      <c r="L387" s="12">
        <v>2.29</v>
      </c>
      <c r="M387" s="12">
        <v>5</v>
      </c>
      <c r="N387" s="12">
        <v>0</v>
      </c>
      <c r="O387" s="12">
        <v>0</v>
      </c>
      <c r="P387" s="12">
        <v>0</v>
      </c>
      <c r="Q387" s="12">
        <v>0</v>
      </c>
      <c r="R387" s="12">
        <v>0</v>
      </c>
      <c r="S387" s="12">
        <v>0</v>
      </c>
      <c r="T387" s="12">
        <v>0</v>
      </c>
    </row>
    <row r="388" spans="1:20" ht="17.399999999999999" x14ac:dyDescent="0.3">
      <c r="A388" s="11">
        <v>45117</v>
      </c>
      <c r="B388" s="12">
        <v>250416</v>
      </c>
      <c r="C388" s="12" t="s">
        <v>343</v>
      </c>
      <c r="D388" s="12" t="s">
        <v>344</v>
      </c>
      <c r="E388" s="12" t="s">
        <v>345</v>
      </c>
      <c r="F388" s="12" t="s">
        <v>346</v>
      </c>
      <c r="G388" s="12"/>
      <c r="H388" s="12">
        <v>1.38</v>
      </c>
      <c r="I388" s="12">
        <v>22.62</v>
      </c>
      <c r="J388" s="12">
        <v>1.38</v>
      </c>
      <c r="K388" s="12">
        <v>0</v>
      </c>
      <c r="L388" s="12">
        <v>0</v>
      </c>
      <c r="M388" s="12">
        <v>0</v>
      </c>
      <c r="N388" s="12">
        <v>0</v>
      </c>
      <c r="O388" s="12">
        <v>0</v>
      </c>
      <c r="P388" s="12">
        <v>0</v>
      </c>
      <c r="Q388" s="12">
        <v>0</v>
      </c>
      <c r="R388" s="12">
        <v>0</v>
      </c>
      <c r="S388" s="12">
        <v>0</v>
      </c>
      <c r="T388" s="12">
        <v>0</v>
      </c>
    </row>
    <row r="389" spans="1:20" ht="17.399999999999999" x14ac:dyDescent="0.3">
      <c r="A389" s="11">
        <v>45118</v>
      </c>
      <c r="B389" s="12">
        <v>250416</v>
      </c>
      <c r="C389" s="12" t="s">
        <v>343</v>
      </c>
      <c r="D389" s="12" t="s">
        <v>344</v>
      </c>
      <c r="E389" s="12" t="s">
        <v>345</v>
      </c>
      <c r="F389" s="12" t="s">
        <v>346</v>
      </c>
      <c r="G389" s="12"/>
      <c r="H389" s="12">
        <v>2.4700000000000002</v>
      </c>
      <c r="I389" s="12">
        <v>21.53</v>
      </c>
      <c r="J389" s="12">
        <v>2.4700000000000002</v>
      </c>
      <c r="K389" s="12">
        <v>0</v>
      </c>
      <c r="L389" s="12">
        <v>5.32</v>
      </c>
      <c r="M389" s="12">
        <v>5</v>
      </c>
      <c r="N389" s="12">
        <v>0</v>
      </c>
      <c r="O389" s="12">
        <v>22</v>
      </c>
      <c r="P389" s="12">
        <v>1</v>
      </c>
      <c r="Q389" s="12">
        <v>0</v>
      </c>
      <c r="R389" s="12">
        <v>2</v>
      </c>
      <c r="S389" s="12">
        <v>24</v>
      </c>
      <c r="T389" s="12">
        <v>0</v>
      </c>
    </row>
    <row r="390" spans="1:20" ht="17.399999999999999" x14ac:dyDescent="0.3">
      <c r="A390" s="11">
        <v>45119</v>
      </c>
      <c r="B390" s="12">
        <v>250416</v>
      </c>
      <c r="C390" s="12" t="s">
        <v>343</v>
      </c>
      <c r="D390" s="12" t="s">
        <v>344</v>
      </c>
      <c r="E390" s="12" t="s">
        <v>345</v>
      </c>
      <c r="F390" s="12" t="s">
        <v>346</v>
      </c>
      <c r="G390" s="12"/>
      <c r="H390" s="12">
        <v>18.899999999999999</v>
      </c>
      <c r="I390" s="12">
        <v>5.0999999999999996</v>
      </c>
      <c r="J390" s="12">
        <v>18.899999999999999</v>
      </c>
      <c r="K390" s="12">
        <v>0</v>
      </c>
      <c r="L390" s="12">
        <v>71.23</v>
      </c>
      <c r="M390" s="12">
        <v>5</v>
      </c>
      <c r="N390" s="12">
        <v>0</v>
      </c>
      <c r="O390" s="12">
        <v>239</v>
      </c>
      <c r="P390" s="12">
        <v>8</v>
      </c>
      <c r="Q390" s="12">
        <v>0</v>
      </c>
      <c r="R390" s="12">
        <v>0</v>
      </c>
      <c r="S390" s="12">
        <v>273</v>
      </c>
      <c r="T390" s="12">
        <v>0</v>
      </c>
    </row>
    <row r="391" spans="1:20" ht="17.399999999999999" x14ac:dyDescent="0.3">
      <c r="A391" s="11">
        <v>45120</v>
      </c>
      <c r="B391" s="12">
        <v>250416</v>
      </c>
      <c r="C391" s="12" t="s">
        <v>343</v>
      </c>
      <c r="D391" s="12" t="s">
        <v>344</v>
      </c>
      <c r="E391" s="12" t="s">
        <v>345</v>
      </c>
      <c r="F391" s="12" t="s">
        <v>346</v>
      </c>
      <c r="G391" s="12"/>
      <c r="H391" s="12">
        <v>21.18</v>
      </c>
      <c r="I391" s="12">
        <v>2.82</v>
      </c>
      <c r="J391" s="12">
        <v>21.18</v>
      </c>
      <c r="K391" s="12">
        <v>0</v>
      </c>
      <c r="L391" s="12">
        <v>70.42</v>
      </c>
      <c r="M391" s="12">
        <v>5</v>
      </c>
      <c r="N391" s="12">
        <v>0</v>
      </c>
      <c r="O391" s="12">
        <v>203</v>
      </c>
      <c r="P391" s="12">
        <v>6</v>
      </c>
      <c r="Q391" s="12">
        <v>0</v>
      </c>
      <c r="R391" s="12">
        <v>0</v>
      </c>
      <c r="S391" s="12">
        <v>228</v>
      </c>
      <c r="T391" s="12">
        <v>0</v>
      </c>
    </row>
    <row r="392" spans="1:20" ht="17.399999999999999" x14ac:dyDescent="0.3">
      <c r="A392" s="11">
        <v>45121</v>
      </c>
      <c r="B392" s="12">
        <v>250416</v>
      </c>
      <c r="C392" s="12" t="s">
        <v>343</v>
      </c>
      <c r="D392" s="12" t="s">
        <v>344</v>
      </c>
      <c r="E392" s="12" t="s">
        <v>345</v>
      </c>
      <c r="F392" s="12" t="s">
        <v>346</v>
      </c>
      <c r="G392" s="12"/>
      <c r="H392" s="12">
        <v>21.43</v>
      </c>
      <c r="I392" s="12">
        <v>2.57</v>
      </c>
      <c r="J392" s="12">
        <v>21.43</v>
      </c>
      <c r="K392" s="12">
        <v>0</v>
      </c>
      <c r="L392" s="12">
        <v>71.47</v>
      </c>
      <c r="M392" s="12">
        <v>5</v>
      </c>
      <c r="N392" s="12">
        <v>0</v>
      </c>
      <c r="O392" s="12">
        <v>176</v>
      </c>
      <c r="P392" s="12">
        <v>2</v>
      </c>
      <c r="Q392" s="12">
        <v>0</v>
      </c>
      <c r="R392" s="12">
        <v>0</v>
      </c>
      <c r="S392" s="12">
        <v>201</v>
      </c>
      <c r="T392" s="12">
        <v>0</v>
      </c>
    </row>
    <row r="393" spans="1:20" ht="17.399999999999999" x14ac:dyDescent="0.3">
      <c r="A393" s="11">
        <v>45122</v>
      </c>
      <c r="B393" s="12">
        <v>250416</v>
      </c>
      <c r="C393" s="12" t="s">
        <v>343</v>
      </c>
      <c r="D393" s="12" t="s">
        <v>344</v>
      </c>
      <c r="E393" s="12" t="s">
        <v>345</v>
      </c>
      <c r="F393" s="12" t="s">
        <v>346</v>
      </c>
      <c r="G393" s="12"/>
      <c r="H393" s="12">
        <v>12.43</v>
      </c>
      <c r="I393" s="12">
        <v>11.57</v>
      </c>
      <c r="J393" s="12">
        <v>12.43</v>
      </c>
      <c r="K393" s="12">
        <v>0</v>
      </c>
      <c r="L393" s="12">
        <v>40.29</v>
      </c>
      <c r="M393" s="12">
        <v>6</v>
      </c>
      <c r="N393" s="12">
        <v>0</v>
      </c>
      <c r="O393" s="12">
        <v>157</v>
      </c>
      <c r="P393" s="12">
        <v>1</v>
      </c>
      <c r="Q393" s="12">
        <v>0</v>
      </c>
      <c r="R393" s="12">
        <v>0</v>
      </c>
      <c r="S393" s="12">
        <v>183</v>
      </c>
      <c r="T393" s="12">
        <v>0</v>
      </c>
    </row>
    <row r="394" spans="1:20" ht="17.399999999999999" x14ac:dyDescent="0.3">
      <c r="A394" s="11">
        <v>45123</v>
      </c>
      <c r="B394" s="12">
        <v>250416</v>
      </c>
      <c r="C394" s="12" t="s">
        <v>343</v>
      </c>
      <c r="D394" s="12" t="s">
        <v>344</v>
      </c>
      <c r="E394" s="12" t="s">
        <v>345</v>
      </c>
      <c r="F394" s="12" t="s">
        <v>346</v>
      </c>
      <c r="G394" s="12"/>
      <c r="H394" s="12">
        <v>11.02</v>
      </c>
      <c r="I394" s="12">
        <v>12.98</v>
      </c>
      <c r="J394" s="12">
        <v>11.02</v>
      </c>
      <c r="K394" s="12">
        <v>0</v>
      </c>
      <c r="L394" s="12">
        <v>28.87</v>
      </c>
      <c r="M394" s="12">
        <v>5</v>
      </c>
      <c r="N394" s="12">
        <v>0</v>
      </c>
      <c r="O394" s="12">
        <v>58</v>
      </c>
      <c r="P394" s="12">
        <v>6</v>
      </c>
      <c r="Q394" s="12">
        <v>0</v>
      </c>
      <c r="R394" s="12">
        <v>0</v>
      </c>
      <c r="S394" s="12">
        <v>72</v>
      </c>
      <c r="T394" s="12">
        <v>0</v>
      </c>
    </row>
    <row r="395" spans="1:20" ht="17.399999999999999" x14ac:dyDescent="0.3">
      <c r="A395" s="11">
        <v>45124</v>
      </c>
      <c r="B395" s="12">
        <v>250416</v>
      </c>
      <c r="C395" s="12" t="s">
        <v>343</v>
      </c>
      <c r="D395" s="12" t="s">
        <v>344</v>
      </c>
      <c r="E395" s="12" t="s">
        <v>345</v>
      </c>
      <c r="F395" s="12" t="s">
        <v>346</v>
      </c>
      <c r="G395" s="12"/>
      <c r="H395" s="12">
        <v>20.9</v>
      </c>
      <c r="I395" s="12">
        <v>3.1</v>
      </c>
      <c r="J395" s="12">
        <v>20.9</v>
      </c>
      <c r="K395" s="12">
        <v>0</v>
      </c>
      <c r="L395" s="12">
        <v>72.099999999999994</v>
      </c>
      <c r="M395" s="12">
        <v>5</v>
      </c>
      <c r="N395" s="12">
        <v>0</v>
      </c>
      <c r="O395" s="12">
        <v>151</v>
      </c>
      <c r="P395" s="12">
        <v>4</v>
      </c>
      <c r="Q395" s="12">
        <v>0</v>
      </c>
      <c r="R395" s="12">
        <v>0</v>
      </c>
      <c r="S395" s="12">
        <v>181</v>
      </c>
      <c r="T395" s="12">
        <v>0</v>
      </c>
    </row>
    <row r="396" spans="1:20" ht="17.399999999999999" x14ac:dyDescent="0.3">
      <c r="A396" s="11">
        <v>45125</v>
      </c>
      <c r="B396" s="12">
        <v>250416</v>
      </c>
      <c r="C396" s="12" t="s">
        <v>343</v>
      </c>
      <c r="D396" s="12" t="s">
        <v>344</v>
      </c>
      <c r="E396" s="12" t="s">
        <v>345</v>
      </c>
      <c r="F396" s="12" t="s">
        <v>346</v>
      </c>
      <c r="G396" s="12"/>
      <c r="H396" s="12">
        <v>20.6</v>
      </c>
      <c r="I396" s="12">
        <v>3.4</v>
      </c>
      <c r="J396" s="12">
        <v>20.6</v>
      </c>
      <c r="K396" s="12">
        <v>0</v>
      </c>
      <c r="L396" s="12">
        <v>65.95</v>
      </c>
      <c r="M396" s="12">
        <v>5</v>
      </c>
      <c r="N396" s="12">
        <v>0</v>
      </c>
      <c r="O396" s="12">
        <v>204</v>
      </c>
      <c r="P396" s="12">
        <v>5</v>
      </c>
      <c r="Q396" s="12">
        <v>0</v>
      </c>
      <c r="R396" s="12">
        <v>0</v>
      </c>
      <c r="S396" s="12">
        <v>239</v>
      </c>
      <c r="T396" s="12">
        <v>0</v>
      </c>
    </row>
    <row r="397" spans="1:20" ht="17.399999999999999" x14ac:dyDescent="0.3">
      <c r="A397" s="11">
        <v>45126</v>
      </c>
      <c r="B397" s="12">
        <v>250416</v>
      </c>
      <c r="C397" s="12" t="s">
        <v>343</v>
      </c>
      <c r="D397" s="12" t="s">
        <v>344</v>
      </c>
      <c r="E397" s="12" t="s">
        <v>345</v>
      </c>
      <c r="F397" s="12" t="s">
        <v>346</v>
      </c>
      <c r="G397" s="12"/>
      <c r="H397" s="12">
        <v>21.38</v>
      </c>
      <c r="I397" s="12">
        <v>2.62</v>
      </c>
      <c r="J397" s="12">
        <v>21.38</v>
      </c>
      <c r="K397" s="12">
        <v>0</v>
      </c>
      <c r="L397" s="12">
        <v>74.11</v>
      </c>
      <c r="M397" s="12">
        <v>5</v>
      </c>
      <c r="N397" s="12">
        <v>0</v>
      </c>
      <c r="O397" s="12">
        <v>218</v>
      </c>
      <c r="P397" s="12">
        <v>5</v>
      </c>
      <c r="Q397" s="12">
        <v>0</v>
      </c>
      <c r="R397" s="12">
        <v>0</v>
      </c>
      <c r="S397" s="12">
        <v>243</v>
      </c>
      <c r="T397" s="12">
        <v>0</v>
      </c>
    </row>
    <row r="398" spans="1:20" ht="17.399999999999999" x14ac:dyDescent="0.3">
      <c r="A398" s="11">
        <v>45127</v>
      </c>
      <c r="B398" s="12">
        <v>250416</v>
      </c>
      <c r="C398" s="12" t="s">
        <v>343</v>
      </c>
      <c r="D398" s="12" t="s">
        <v>344</v>
      </c>
      <c r="E398" s="12" t="s">
        <v>345</v>
      </c>
      <c r="F398" s="12" t="s">
        <v>346</v>
      </c>
      <c r="G398" s="12"/>
      <c r="H398" s="12">
        <v>20.52</v>
      </c>
      <c r="I398" s="12">
        <v>3.48</v>
      </c>
      <c r="J398" s="12">
        <v>20.52</v>
      </c>
      <c r="K398" s="12">
        <v>0</v>
      </c>
      <c r="L398" s="12">
        <v>69.19</v>
      </c>
      <c r="M398" s="12">
        <v>5</v>
      </c>
      <c r="N398" s="12">
        <v>0</v>
      </c>
      <c r="O398" s="12">
        <v>171</v>
      </c>
      <c r="P398" s="12">
        <v>3</v>
      </c>
      <c r="Q398" s="12">
        <v>2</v>
      </c>
      <c r="R398" s="12">
        <v>0</v>
      </c>
      <c r="S398" s="12">
        <v>199</v>
      </c>
      <c r="T398" s="12">
        <v>0</v>
      </c>
    </row>
    <row r="399" spans="1:20" ht="17.399999999999999" x14ac:dyDescent="0.3">
      <c r="A399" s="11">
        <v>45128</v>
      </c>
      <c r="B399" s="12">
        <v>250416</v>
      </c>
      <c r="C399" s="12" t="s">
        <v>343</v>
      </c>
      <c r="D399" s="12" t="s">
        <v>344</v>
      </c>
      <c r="E399" s="12" t="s">
        <v>345</v>
      </c>
      <c r="F399" s="12" t="s">
        <v>346</v>
      </c>
      <c r="G399" s="12"/>
      <c r="H399" s="12">
        <v>17.93</v>
      </c>
      <c r="I399" s="12">
        <v>6.07</v>
      </c>
      <c r="J399" s="12">
        <v>17.93</v>
      </c>
      <c r="K399" s="12">
        <v>0</v>
      </c>
      <c r="L399" s="12">
        <v>58.58</v>
      </c>
      <c r="M399" s="12">
        <v>5</v>
      </c>
      <c r="N399" s="12">
        <v>0</v>
      </c>
      <c r="O399" s="12">
        <v>118</v>
      </c>
      <c r="P399" s="12">
        <v>2</v>
      </c>
      <c r="Q399" s="12">
        <v>0</v>
      </c>
      <c r="R399" s="12">
        <v>0</v>
      </c>
      <c r="S399" s="12">
        <v>134</v>
      </c>
      <c r="T399" s="12">
        <v>0</v>
      </c>
    </row>
    <row r="400" spans="1:20" ht="17.399999999999999" x14ac:dyDescent="0.3">
      <c r="A400" s="11">
        <v>45129</v>
      </c>
      <c r="B400" s="12">
        <v>250416</v>
      </c>
      <c r="C400" s="12" t="s">
        <v>343</v>
      </c>
      <c r="D400" s="12" t="s">
        <v>344</v>
      </c>
      <c r="E400" s="12" t="s">
        <v>345</v>
      </c>
      <c r="F400" s="12" t="s">
        <v>346</v>
      </c>
      <c r="G400" s="12"/>
      <c r="H400" s="12">
        <v>17.32</v>
      </c>
      <c r="I400" s="12">
        <v>6.68</v>
      </c>
      <c r="J400" s="12">
        <v>17.32</v>
      </c>
      <c r="K400" s="12">
        <v>0</v>
      </c>
      <c r="L400" s="12">
        <v>56.98</v>
      </c>
      <c r="M400" s="12">
        <v>5</v>
      </c>
      <c r="N400" s="12">
        <v>0</v>
      </c>
      <c r="O400" s="12">
        <v>121</v>
      </c>
      <c r="P400" s="12">
        <v>1</v>
      </c>
      <c r="Q400" s="12">
        <v>0</v>
      </c>
      <c r="R400" s="12">
        <v>0</v>
      </c>
      <c r="S400" s="12">
        <v>133</v>
      </c>
      <c r="T400" s="12">
        <v>0</v>
      </c>
    </row>
    <row r="401" spans="1:20" ht="17.399999999999999" x14ac:dyDescent="0.3">
      <c r="A401" s="11">
        <v>45130</v>
      </c>
      <c r="B401" s="12">
        <v>250416</v>
      </c>
      <c r="C401" s="12" t="s">
        <v>343</v>
      </c>
      <c r="D401" s="12" t="s">
        <v>344</v>
      </c>
      <c r="E401" s="12" t="s">
        <v>345</v>
      </c>
      <c r="F401" s="12" t="s">
        <v>346</v>
      </c>
      <c r="G401" s="12"/>
      <c r="H401" s="12">
        <v>10.53</v>
      </c>
      <c r="I401" s="12">
        <v>13.47</v>
      </c>
      <c r="J401" s="12">
        <v>10.53</v>
      </c>
      <c r="K401" s="12">
        <v>0</v>
      </c>
      <c r="L401" s="12">
        <v>34.01</v>
      </c>
      <c r="M401" s="12">
        <v>5</v>
      </c>
      <c r="N401" s="12">
        <v>0</v>
      </c>
      <c r="O401" s="12">
        <v>102</v>
      </c>
      <c r="P401" s="12">
        <v>8</v>
      </c>
      <c r="Q401" s="12">
        <v>1</v>
      </c>
      <c r="R401" s="12">
        <v>0</v>
      </c>
      <c r="S401" s="12">
        <v>117</v>
      </c>
      <c r="T401" s="12">
        <v>0</v>
      </c>
    </row>
    <row r="402" spans="1:20" ht="17.399999999999999" x14ac:dyDescent="0.3">
      <c r="A402" s="11">
        <v>45131</v>
      </c>
      <c r="B402" s="12">
        <v>250416</v>
      </c>
      <c r="C402" s="12" t="s">
        <v>343</v>
      </c>
      <c r="D402" s="12" t="s">
        <v>344</v>
      </c>
      <c r="E402" s="12" t="s">
        <v>345</v>
      </c>
      <c r="F402" s="12" t="s">
        <v>346</v>
      </c>
      <c r="G402" s="12"/>
      <c r="H402" s="12">
        <v>21.62</v>
      </c>
      <c r="I402" s="12">
        <v>2.38</v>
      </c>
      <c r="J402" s="12">
        <v>21.62</v>
      </c>
      <c r="K402" s="12">
        <v>0</v>
      </c>
      <c r="L402" s="12">
        <v>79.08</v>
      </c>
      <c r="M402" s="12">
        <v>5</v>
      </c>
      <c r="N402" s="12">
        <v>0</v>
      </c>
      <c r="O402" s="12">
        <v>209</v>
      </c>
      <c r="P402" s="12">
        <v>6</v>
      </c>
      <c r="Q402" s="12">
        <v>0</v>
      </c>
      <c r="R402" s="12">
        <v>0</v>
      </c>
      <c r="S402" s="12">
        <v>254</v>
      </c>
      <c r="T402" s="12">
        <v>0</v>
      </c>
    </row>
    <row r="403" spans="1:20" ht="17.399999999999999" x14ac:dyDescent="0.3">
      <c r="A403" s="11">
        <v>45132</v>
      </c>
      <c r="B403" s="12">
        <v>250416</v>
      </c>
      <c r="C403" s="12" t="s">
        <v>343</v>
      </c>
      <c r="D403" s="12" t="s">
        <v>344</v>
      </c>
      <c r="E403" s="12" t="s">
        <v>345</v>
      </c>
      <c r="F403" s="12" t="s">
        <v>346</v>
      </c>
      <c r="G403" s="12"/>
      <c r="H403" s="12">
        <v>19.78</v>
      </c>
      <c r="I403" s="12">
        <v>4.22</v>
      </c>
      <c r="J403" s="12">
        <v>19.78</v>
      </c>
      <c r="K403" s="12">
        <v>0</v>
      </c>
      <c r="L403" s="12">
        <v>70.56</v>
      </c>
      <c r="M403" s="12">
        <v>5</v>
      </c>
      <c r="N403" s="12">
        <v>0</v>
      </c>
      <c r="O403" s="12">
        <v>146</v>
      </c>
      <c r="P403" s="12">
        <v>3</v>
      </c>
      <c r="Q403" s="12">
        <v>1</v>
      </c>
      <c r="R403" s="12">
        <v>0</v>
      </c>
      <c r="S403" s="12">
        <v>164</v>
      </c>
      <c r="T403" s="12">
        <v>0</v>
      </c>
    </row>
    <row r="404" spans="1:20" ht="17.399999999999999" x14ac:dyDescent="0.3">
      <c r="A404" s="11">
        <v>45133</v>
      </c>
      <c r="B404" s="12">
        <v>250416</v>
      </c>
      <c r="C404" s="12" t="s">
        <v>343</v>
      </c>
      <c r="D404" s="12" t="s">
        <v>344</v>
      </c>
      <c r="E404" s="12" t="s">
        <v>345</v>
      </c>
      <c r="F404" s="12" t="s">
        <v>346</v>
      </c>
      <c r="G404" s="12"/>
      <c r="H404" s="12">
        <v>18.25</v>
      </c>
      <c r="I404" s="12">
        <v>5.75</v>
      </c>
      <c r="J404" s="12">
        <v>18.25</v>
      </c>
      <c r="K404" s="12">
        <v>0</v>
      </c>
      <c r="L404" s="12">
        <v>60.87</v>
      </c>
      <c r="M404" s="12">
        <v>5</v>
      </c>
      <c r="N404" s="12">
        <v>0</v>
      </c>
      <c r="O404" s="12">
        <v>128</v>
      </c>
      <c r="P404" s="12">
        <v>6</v>
      </c>
      <c r="Q404" s="12">
        <v>0</v>
      </c>
      <c r="R404" s="12">
        <v>0</v>
      </c>
      <c r="S404" s="12">
        <v>142</v>
      </c>
      <c r="T404" s="12">
        <v>0</v>
      </c>
    </row>
    <row r="405" spans="1:20" ht="17.399999999999999" x14ac:dyDescent="0.3">
      <c r="A405" s="11">
        <v>45134</v>
      </c>
      <c r="B405" s="12">
        <v>250416</v>
      </c>
      <c r="C405" s="12" t="s">
        <v>343</v>
      </c>
      <c r="D405" s="12" t="s">
        <v>344</v>
      </c>
      <c r="E405" s="12" t="s">
        <v>345</v>
      </c>
      <c r="F405" s="12" t="s">
        <v>346</v>
      </c>
      <c r="G405" s="12"/>
      <c r="H405" s="12">
        <v>19.920000000000002</v>
      </c>
      <c r="I405" s="12">
        <v>4.08</v>
      </c>
      <c r="J405" s="12">
        <v>19.37</v>
      </c>
      <c r="K405" s="12">
        <v>0.55000000000000004</v>
      </c>
      <c r="L405" s="12">
        <v>61.82</v>
      </c>
      <c r="M405" s="12">
        <v>5</v>
      </c>
      <c r="N405" s="12">
        <v>0</v>
      </c>
      <c r="O405" s="12">
        <v>137</v>
      </c>
      <c r="P405" s="12">
        <v>3</v>
      </c>
      <c r="Q405" s="12">
        <v>1</v>
      </c>
      <c r="R405" s="12">
        <v>1</v>
      </c>
      <c r="S405" s="12">
        <v>159</v>
      </c>
      <c r="T405" s="12">
        <v>0</v>
      </c>
    </row>
    <row r="406" spans="1:20" ht="17.399999999999999" x14ac:dyDescent="0.3">
      <c r="A406" s="11">
        <v>45135</v>
      </c>
      <c r="B406" s="12">
        <v>250416</v>
      </c>
      <c r="C406" s="12" t="s">
        <v>343</v>
      </c>
      <c r="D406" s="12" t="s">
        <v>344</v>
      </c>
      <c r="E406" s="12" t="s">
        <v>345</v>
      </c>
      <c r="F406" s="12" t="s">
        <v>346</v>
      </c>
      <c r="G406" s="12"/>
      <c r="H406" s="12">
        <v>20.07</v>
      </c>
      <c r="I406" s="12">
        <v>3.93</v>
      </c>
      <c r="J406" s="12">
        <v>18.75</v>
      </c>
      <c r="K406" s="12">
        <v>1.32</v>
      </c>
      <c r="L406" s="12">
        <v>76.97</v>
      </c>
      <c r="M406" s="12">
        <v>5</v>
      </c>
      <c r="N406" s="12">
        <v>0</v>
      </c>
      <c r="O406" s="12">
        <v>224</v>
      </c>
      <c r="P406" s="12">
        <v>7</v>
      </c>
      <c r="Q406" s="12">
        <v>4</v>
      </c>
      <c r="R406" s="12">
        <v>0</v>
      </c>
      <c r="S406" s="12">
        <v>257</v>
      </c>
      <c r="T406" s="12">
        <v>0</v>
      </c>
    </row>
    <row r="407" spans="1:20" ht="17.399999999999999" x14ac:dyDescent="0.3">
      <c r="A407" s="11">
        <v>45136</v>
      </c>
      <c r="B407" s="12">
        <v>250416</v>
      </c>
      <c r="C407" s="12" t="s">
        <v>343</v>
      </c>
      <c r="D407" s="12" t="s">
        <v>344</v>
      </c>
      <c r="E407" s="12" t="s">
        <v>345</v>
      </c>
      <c r="F407" s="12" t="s">
        <v>346</v>
      </c>
      <c r="G407" s="12"/>
      <c r="H407" s="12">
        <v>21.18</v>
      </c>
      <c r="I407" s="12">
        <v>2.82</v>
      </c>
      <c r="J407" s="12">
        <v>18.05</v>
      </c>
      <c r="K407" s="12">
        <v>3.13</v>
      </c>
      <c r="L407" s="12">
        <v>58.09</v>
      </c>
      <c r="M407" s="12">
        <v>5</v>
      </c>
      <c r="N407" s="12">
        <v>0</v>
      </c>
      <c r="O407" s="12">
        <v>185</v>
      </c>
      <c r="P407" s="12">
        <v>7</v>
      </c>
      <c r="Q407" s="12">
        <v>4</v>
      </c>
      <c r="R407" s="12">
        <v>8</v>
      </c>
      <c r="S407" s="12">
        <v>210</v>
      </c>
      <c r="T407" s="12">
        <v>1</v>
      </c>
    </row>
    <row r="408" spans="1:20" ht="17.399999999999999" x14ac:dyDescent="0.3">
      <c r="A408" s="11">
        <v>45137</v>
      </c>
      <c r="B408" s="12">
        <v>250416</v>
      </c>
      <c r="C408" s="12" t="s">
        <v>343</v>
      </c>
      <c r="D408" s="12" t="s">
        <v>344</v>
      </c>
      <c r="E408" s="12" t="s">
        <v>345</v>
      </c>
      <c r="F408" s="12" t="s">
        <v>346</v>
      </c>
      <c r="G408" s="12"/>
      <c r="H408" s="12">
        <v>6.43</v>
      </c>
      <c r="I408" s="12">
        <v>17.57</v>
      </c>
      <c r="J408" s="12">
        <v>5.77</v>
      </c>
      <c r="K408" s="12">
        <v>0.67</v>
      </c>
      <c r="L408" s="12">
        <v>20.61</v>
      </c>
      <c r="M408" s="12">
        <v>5</v>
      </c>
      <c r="N408" s="12">
        <v>0</v>
      </c>
      <c r="O408" s="12">
        <v>60</v>
      </c>
      <c r="P408" s="12">
        <v>1</v>
      </c>
      <c r="Q408" s="12">
        <v>1</v>
      </c>
      <c r="R408" s="12">
        <v>1</v>
      </c>
      <c r="S408" s="12">
        <v>69</v>
      </c>
      <c r="T408" s="12">
        <v>0</v>
      </c>
    </row>
    <row r="409" spans="1:20" ht="17.399999999999999" x14ac:dyDescent="0.3">
      <c r="A409" s="11">
        <v>45138</v>
      </c>
      <c r="B409" s="12">
        <v>250416</v>
      </c>
      <c r="C409" s="12" t="s">
        <v>343</v>
      </c>
      <c r="D409" s="12" t="s">
        <v>344</v>
      </c>
      <c r="E409" s="12" t="s">
        <v>345</v>
      </c>
      <c r="F409" s="12" t="s">
        <v>346</v>
      </c>
      <c r="G409" s="12"/>
      <c r="H409" s="12">
        <v>19.53</v>
      </c>
      <c r="I409" s="12">
        <v>4.47</v>
      </c>
      <c r="J409" s="12">
        <v>18.649999999999999</v>
      </c>
      <c r="K409" s="12">
        <v>0.88</v>
      </c>
      <c r="L409" s="12">
        <v>62.97</v>
      </c>
      <c r="M409" s="12">
        <v>5</v>
      </c>
      <c r="N409" s="12">
        <v>0</v>
      </c>
      <c r="O409" s="12">
        <v>189</v>
      </c>
      <c r="P409" s="12">
        <v>10</v>
      </c>
      <c r="Q409" s="12">
        <v>3</v>
      </c>
      <c r="R409" s="12">
        <v>1</v>
      </c>
      <c r="S409" s="12">
        <v>218</v>
      </c>
      <c r="T409" s="12">
        <v>0</v>
      </c>
    </row>
    <row r="410" spans="1:20" ht="17.399999999999999" x14ac:dyDescent="0.3">
      <c r="A410" s="11">
        <v>45139</v>
      </c>
      <c r="B410" s="12">
        <v>250416</v>
      </c>
      <c r="C410" s="12" t="s">
        <v>343</v>
      </c>
      <c r="D410" s="12" t="s">
        <v>344</v>
      </c>
      <c r="E410" s="12" t="s">
        <v>345</v>
      </c>
      <c r="F410" s="12" t="s">
        <v>346</v>
      </c>
      <c r="G410" s="12"/>
      <c r="H410" s="12">
        <v>22.1</v>
      </c>
      <c r="I410" s="12">
        <v>1.9</v>
      </c>
      <c r="J410" s="12">
        <v>19.48</v>
      </c>
      <c r="K410" s="12">
        <v>2.62</v>
      </c>
      <c r="L410" s="12">
        <v>72.459999999999994</v>
      </c>
      <c r="M410" s="12">
        <v>4</v>
      </c>
      <c r="N410" s="12">
        <v>0</v>
      </c>
      <c r="O410" s="12">
        <v>125</v>
      </c>
      <c r="P410" s="12">
        <v>5</v>
      </c>
      <c r="Q410" s="12">
        <v>2</v>
      </c>
      <c r="R410" s="12">
        <v>12</v>
      </c>
      <c r="S410" s="12">
        <v>118</v>
      </c>
      <c r="T410" s="12">
        <v>2</v>
      </c>
    </row>
    <row r="411" spans="1:20" ht="17.399999999999999" x14ac:dyDescent="0.3">
      <c r="A411" s="11">
        <v>45140</v>
      </c>
      <c r="B411" s="12">
        <v>250416</v>
      </c>
      <c r="C411" s="12" t="s">
        <v>343</v>
      </c>
      <c r="D411" s="12" t="s">
        <v>344</v>
      </c>
      <c r="E411" s="12" t="s">
        <v>345</v>
      </c>
      <c r="F411" s="12" t="s">
        <v>346</v>
      </c>
      <c r="G411" s="12"/>
      <c r="H411" s="12">
        <v>21.28</v>
      </c>
      <c r="I411" s="12">
        <v>2.72</v>
      </c>
      <c r="J411" s="12">
        <v>20.3</v>
      </c>
      <c r="K411" s="12">
        <v>0.98</v>
      </c>
      <c r="L411" s="12">
        <v>72.7</v>
      </c>
      <c r="M411" s="12">
        <v>5</v>
      </c>
      <c r="N411" s="12">
        <v>0</v>
      </c>
      <c r="O411" s="12">
        <v>176</v>
      </c>
      <c r="P411" s="12">
        <v>7</v>
      </c>
      <c r="Q411" s="12">
        <v>0</v>
      </c>
      <c r="R411" s="12">
        <v>0</v>
      </c>
      <c r="S411" s="12">
        <v>190</v>
      </c>
      <c r="T411" s="12">
        <v>0</v>
      </c>
    </row>
    <row r="412" spans="1:20" ht="17.399999999999999" x14ac:dyDescent="0.3">
      <c r="A412" s="11">
        <v>45141</v>
      </c>
      <c r="B412" s="12">
        <v>250416</v>
      </c>
      <c r="C412" s="12" t="s">
        <v>343</v>
      </c>
      <c r="D412" s="12" t="s">
        <v>344</v>
      </c>
      <c r="E412" s="12" t="s">
        <v>345</v>
      </c>
      <c r="F412" s="12" t="s">
        <v>346</v>
      </c>
      <c r="G412" s="12"/>
      <c r="H412" s="12">
        <v>21.55</v>
      </c>
      <c r="I412" s="12">
        <v>2.4500000000000002</v>
      </c>
      <c r="J412" s="12">
        <v>20.2</v>
      </c>
      <c r="K412" s="12">
        <v>1.35</v>
      </c>
      <c r="L412" s="12">
        <v>74.58</v>
      </c>
      <c r="M412" s="12">
        <v>5</v>
      </c>
      <c r="N412" s="12">
        <v>0</v>
      </c>
      <c r="O412" s="12">
        <v>240</v>
      </c>
      <c r="P412" s="12">
        <v>6</v>
      </c>
      <c r="Q412" s="12">
        <v>1</v>
      </c>
      <c r="R412" s="12">
        <v>2</v>
      </c>
      <c r="S412" s="12">
        <v>283</v>
      </c>
      <c r="T412" s="12">
        <v>0</v>
      </c>
    </row>
    <row r="413" spans="1:20" ht="17.399999999999999" x14ac:dyDescent="0.3">
      <c r="A413" s="11">
        <v>45142</v>
      </c>
      <c r="B413" s="12">
        <v>250416</v>
      </c>
      <c r="C413" s="12" t="s">
        <v>343</v>
      </c>
      <c r="D413" s="12" t="s">
        <v>344</v>
      </c>
      <c r="E413" s="12" t="s">
        <v>345</v>
      </c>
      <c r="F413" s="12" t="s">
        <v>346</v>
      </c>
      <c r="G413" s="12"/>
      <c r="H413" s="12">
        <v>21.87</v>
      </c>
      <c r="I413" s="12">
        <v>2.13</v>
      </c>
      <c r="J413" s="12">
        <v>20.97</v>
      </c>
      <c r="K413" s="12">
        <v>0.9</v>
      </c>
      <c r="L413" s="12">
        <v>73.91</v>
      </c>
      <c r="M413" s="12">
        <v>4</v>
      </c>
      <c r="N413" s="12">
        <v>0</v>
      </c>
      <c r="O413" s="12">
        <v>190</v>
      </c>
      <c r="P413" s="12">
        <v>7</v>
      </c>
      <c r="Q413" s="12">
        <v>0</v>
      </c>
      <c r="R413" s="12">
        <v>0</v>
      </c>
      <c r="S413" s="12">
        <v>214</v>
      </c>
      <c r="T413" s="12">
        <v>0</v>
      </c>
    </row>
    <row r="414" spans="1:20" ht="17.399999999999999" x14ac:dyDescent="0.3">
      <c r="A414" s="11">
        <v>45143</v>
      </c>
      <c r="B414" s="12">
        <v>250416</v>
      </c>
      <c r="C414" s="12" t="s">
        <v>343</v>
      </c>
      <c r="D414" s="12" t="s">
        <v>344</v>
      </c>
      <c r="E414" s="12" t="s">
        <v>345</v>
      </c>
      <c r="F414" s="12" t="s">
        <v>346</v>
      </c>
      <c r="G414" s="12"/>
      <c r="H414" s="12">
        <v>11.75</v>
      </c>
      <c r="I414" s="12">
        <v>12.25</v>
      </c>
      <c r="J414" s="12">
        <v>11.33</v>
      </c>
      <c r="K414" s="12">
        <v>0.42</v>
      </c>
      <c r="L414" s="12">
        <v>44.5</v>
      </c>
      <c r="M414" s="12">
        <v>5</v>
      </c>
      <c r="N414" s="12">
        <v>0</v>
      </c>
      <c r="O414" s="12">
        <v>96</v>
      </c>
      <c r="P414" s="12">
        <v>4</v>
      </c>
      <c r="Q414" s="12">
        <v>0</v>
      </c>
      <c r="R414" s="12">
        <v>0</v>
      </c>
      <c r="S414" s="12">
        <v>113</v>
      </c>
      <c r="T414" s="12">
        <v>0</v>
      </c>
    </row>
    <row r="415" spans="1:20" ht="17.399999999999999" x14ac:dyDescent="0.3">
      <c r="A415" s="11">
        <v>45144</v>
      </c>
      <c r="B415" s="12">
        <v>250416</v>
      </c>
      <c r="C415" s="12" t="s">
        <v>343</v>
      </c>
      <c r="D415" s="12" t="s">
        <v>344</v>
      </c>
      <c r="E415" s="12" t="s">
        <v>345</v>
      </c>
      <c r="F415" s="12" t="s">
        <v>346</v>
      </c>
      <c r="G415" s="12"/>
      <c r="H415" s="12">
        <v>12.55</v>
      </c>
      <c r="I415" s="12">
        <v>11.45</v>
      </c>
      <c r="J415" s="12">
        <v>11.2</v>
      </c>
      <c r="K415" s="12">
        <v>1.35</v>
      </c>
      <c r="L415" s="12">
        <v>38.35</v>
      </c>
      <c r="M415" s="12">
        <v>5</v>
      </c>
      <c r="N415" s="12">
        <v>0</v>
      </c>
      <c r="O415" s="12">
        <v>94</v>
      </c>
      <c r="P415" s="12">
        <v>4</v>
      </c>
      <c r="Q415" s="12">
        <v>1</v>
      </c>
      <c r="R415" s="12">
        <v>3</v>
      </c>
      <c r="S415" s="12">
        <v>108</v>
      </c>
      <c r="T415" s="12">
        <v>0</v>
      </c>
    </row>
    <row r="416" spans="1:20" ht="17.399999999999999" x14ac:dyDescent="0.3">
      <c r="A416" s="11">
        <v>45145</v>
      </c>
      <c r="B416" s="12">
        <v>250416</v>
      </c>
      <c r="C416" s="12" t="s">
        <v>343</v>
      </c>
      <c r="D416" s="12" t="s">
        <v>344</v>
      </c>
      <c r="E416" s="12" t="s">
        <v>345</v>
      </c>
      <c r="F416" s="12" t="s">
        <v>346</v>
      </c>
      <c r="G416" s="12"/>
      <c r="H416" s="12">
        <v>19.63</v>
      </c>
      <c r="I416" s="12">
        <v>4.37</v>
      </c>
      <c r="J416" s="12">
        <v>18.649999999999999</v>
      </c>
      <c r="K416" s="12">
        <v>0.98</v>
      </c>
      <c r="L416" s="12">
        <v>68.42</v>
      </c>
      <c r="M416" s="12">
        <v>5</v>
      </c>
      <c r="N416" s="12">
        <v>0</v>
      </c>
      <c r="O416" s="12">
        <v>214</v>
      </c>
      <c r="P416" s="12">
        <v>4</v>
      </c>
      <c r="Q416" s="12">
        <v>2</v>
      </c>
      <c r="R416" s="12">
        <v>2</v>
      </c>
      <c r="S416" s="12">
        <v>256</v>
      </c>
      <c r="T416" s="12">
        <v>0</v>
      </c>
    </row>
    <row r="417" spans="1:20" ht="17.399999999999999" x14ac:dyDescent="0.3">
      <c r="A417" s="11">
        <v>45146</v>
      </c>
      <c r="B417" s="12">
        <v>250416</v>
      </c>
      <c r="C417" s="12" t="s">
        <v>343</v>
      </c>
      <c r="D417" s="12" t="s">
        <v>344</v>
      </c>
      <c r="E417" s="12" t="s">
        <v>345</v>
      </c>
      <c r="F417" s="12" t="s">
        <v>346</v>
      </c>
      <c r="G417" s="12"/>
      <c r="H417" s="12">
        <v>21.45</v>
      </c>
      <c r="I417" s="12">
        <v>2.5499999999999998</v>
      </c>
      <c r="J417" s="12">
        <v>20.350000000000001</v>
      </c>
      <c r="K417" s="12">
        <v>1.1000000000000001</v>
      </c>
      <c r="L417" s="12">
        <v>75.849999999999994</v>
      </c>
      <c r="M417" s="12">
        <v>5</v>
      </c>
      <c r="N417" s="12">
        <v>0</v>
      </c>
      <c r="O417" s="12">
        <v>108</v>
      </c>
      <c r="P417" s="12">
        <v>5</v>
      </c>
      <c r="Q417" s="12">
        <v>2</v>
      </c>
      <c r="R417" s="12">
        <v>1</v>
      </c>
      <c r="S417" s="12">
        <v>128</v>
      </c>
      <c r="T417" s="12">
        <v>0</v>
      </c>
    </row>
    <row r="418" spans="1:20" ht="17.399999999999999" x14ac:dyDescent="0.3">
      <c r="A418" s="11">
        <v>45147</v>
      </c>
      <c r="B418" s="12">
        <v>250416</v>
      </c>
      <c r="C418" s="12" t="s">
        <v>343</v>
      </c>
      <c r="D418" s="12" t="s">
        <v>344</v>
      </c>
      <c r="E418" s="12" t="s">
        <v>345</v>
      </c>
      <c r="F418" s="12" t="s">
        <v>346</v>
      </c>
      <c r="G418" s="12"/>
      <c r="H418" s="12">
        <v>20.37</v>
      </c>
      <c r="I418" s="12">
        <v>3.63</v>
      </c>
      <c r="J418" s="12">
        <v>19.22</v>
      </c>
      <c r="K418" s="12">
        <v>1.1499999999999999</v>
      </c>
      <c r="L418" s="12">
        <v>73.760000000000005</v>
      </c>
      <c r="M418" s="12">
        <v>5</v>
      </c>
      <c r="N418" s="12">
        <v>0</v>
      </c>
      <c r="O418" s="12">
        <v>196</v>
      </c>
      <c r="P418" s="12">
        <v>4</v>
      </c>
      <c r="Q418" s="12">
        <v>0</v>
      </c>
      <c r="R418" s="12">
        <v>2</v>
      </c>
      <c r="S418" s="12">
        <v>220</v>
      </c>
      <c r="T418" s="12">
        <v>0</v>
      </c>
    </row>
    <row r="419" spans="1:20" ht="17.399999999999999" x14ac:dyDescent="0.3">
      <c r="A419" s="11">
        <v>45148</v>
      </c>
      <c r="B419" s="12">
        <v>250416</v>
      </c>
      <c r="C419" s="12" t="s">
        <v>343</v>
      </c>
      <c r="D419" s="12" t="s">
        <v>344</v>
      </c>
      <c r="E419" s="12" t="s">
        <v>345</v>
      </c>
      <c r="F419" s="12" t="s">
        <v>346</v>
      </c>
      <c r="G419" s="12"/>
      <c r="H419" s="12">
        <v>19.399999999999999</v>
      </c>
      <c r="I419" s="12">
        <v>4.5999999999999996</v>
      </c>
      <c r="J419" s="12">
        <v>17.98</v>
      </c>
      <c r="K419" s="12">
        <v>1.42</v>
      </c>
      <c r="L419" s="12">
        <v>62.41</v>
      </c>
      <c r="M419" s="12">
        <v>5</v>
      </c>
      <c r="N419" s="12">
        <v>0</v>
      </c>
      <c r="O419" s="12">
        <v>145</v>
      </c>
      <c r="P419" s="12">
        <v>1</v>
      </c>
      <c r="Q419" s="12">
        <v>0</v>
      </c>
      <c r="R419" s="12">
        <v>3</v>
      </c>
      <c r="S419" s="12">
        <v>162</v>
      </c>
      <c r="T419" s="12">
        <v>0</v>
      </c>
    </row>
    <row r="420" spans="1:20" ht="17.399999999999999" x14ac:dyDescent="0.3">
      <c r="A420" s="11">
        <v>45149</v>
      </c>
      <c r="B420" s="12">
        <v>250416</v>
      </c>
      <c r="C420" s="12" t="s">
        <v>343</v>
      </c>
      <c r="D420" s="12" t="s">
        <v>344</v>
      </c>
      <c r="E420" s="12" t="s">
        <v>345</v>
      </c>
      <c r="F420" s="12" t="s">
        <v>346</v>
      </c>
      <c r="G420" s="12"/>
      <c r="H420" s="12">
        <v>20.87</v>
      </c>
      <c r="I420" s="12">
        <v>3.13</v>
      </c>
      <c r="J420" s="12">
        <v>19.22</v>
      </c>
      <c r="K420" s="12">
        <v>1.65</v>
      </c>
      <c r="L420" s="12">
        <v>64.83</v>
      </c>
      <c r="M420" s="12">
        <v>5</v>
      </c>
      <c r="N420" s="12">
        <v>0</v>
      </c>
      <c r="O420" s="12">
        <v>131</v>
      </c>
      <c r="P420" s="12">
        <v>5</v>
      </c>
      <c r="Q420" s="12">
        <v>0</v>
      </c>
      <c r="R420" s="12">
        <v>8</v>
      </c>
      <c r="S420" s="12">
        <v>148</v>
      </c>
      <c r="T420" s="12">
        <v>0</v>
      </c>
    </row>
    <row r="421" spans="1:20" ht="17.399999999999999" x14ac:dyDescent="0.3">
      <c r="A421" s="11">
        <v>45150</v>
      </c>
      <c r="B421" s="12">
        <v>250416</v>
      </c>
      <c r="C421" s="12" t="s">
        <v>343</v>
      </c>
      <c r="D421" s="12" t="s">
        <v>344</v>
      </c>
      <c r="E421" s="12" t="s">
        <v>345</v>
      </c>
      <c r="F421" s="12" t="s">
        <v>346</v>
      </c>
      <c r="G421" s="12"/>
      <c r="H421" s="12">
        <v>17.13</v>
      </c>
      <c r="I421" s="12">
        <v>6.87</v>
      </c>
      <c r="J421" s="12">
        <v>15.65</v>
      </c>
      <c r="K421" s="12">
        <v>1.48</v>
      </c>
      <c r="L421" s="12">
        <v>53.8</v>
      </c>
      <c r="M421" s="12">
        <v>5</v>
      </c>
      <c r="N421" s="12">
        <v>0</v>
      </c>
      <c r="O421" s="12">
        <v>92</v>
      </c>
      <c r="P421" s="12">
        <v>1</v>
      </c>
      <c r="Q421" s="12">
        <v>0</v>
      </c>
      <c r="R421" s="12">
        <v>3</v>
      </c>
      <c r="S421" s="12">
        <v>113</v>
      </c>
      <c r="T421" s="12">
        <v>0</v>
      </c>
    </row>
    <row r="422" spans="1:20" ht="17.399999999999999" x14ac:dyDescent="0.3">
      <c r="A422" s="11">
        <v>45151</v>
      </c>
      <c r="B422" s="12">
        <v>250416</v>
      </c>
      <c r="C422" s="12" t="s">
        <v>343</v>
      </c>
      <c r="D422" s="12" t="s">
        <v>344</v>
      </c>
      <c r="E422" s="12" t="s">
        <v>345</v>
      </c>
      <c r="F422" s="12" t="s">
        <v>346</v>
      </c>
      <c r="G422" s="12"/>
      <c r="H422" s="12">
        <v>13.28</v>
      </c>
      <c r="I422" s="12">
        <v>10.72</v>
      </c>
      <c r="J422" s="12">
        <v>12.2</v>
      </c>
      <c r="K422" s="12">
        <v>1.08</v>
      </c>
      <c r="L422" s="12">
        <v>45.41</v>
      </c>
      <c r="M422" s="12">
        <v>5</v>
      </c>
      <c r="N422" s="12">
        <v>0</v>
      </c>
      <c r="O422" s="12">
        <v>115</v>
      </c>
      <c r="P422" s="12">
        <v>3</v>
      </c>
      <c r="Q422" s="12">
        <v>0</v>
      </c>
      <c r="R422" s="12">
        <v>2</v>
      </c>
      <c r="S422" s="12">
        <v>129</v>
      </c>
      <c r="T422" s="12">
        <v>0</v>
      </c>
    </row>
    <row r="423" spans="1:20" ht="17.399999999999999" x14ac:dyDescent="0.3">
      <c r="A423" s="11">
        <v>45152</v>
      </c>
      <c r="B423" s="12">
        <v>250416</v>
      </c>
      <c r="C423" s="12" t="s">
        <v>343</v>
      </c>
      <c r="D423" s="12" t="s">
        <v>344</v>
      </c>
      <c r="E423" s="12" t="s">
        <v>345</v>
      </c>
      <c r="F423" s="12" t="s">
        <v>346</v>
      </c>
      <c r="G423" s="12"/>
      <c r="H423" s="12">
        <v>18.45</v>
      </c>
      <c r="I423" s="12">
        <v>5.55</v>
      </c>
      <c r="J423" s="12">
        <v>17.23</v>
      </c>
      <c r="K423" s="12">
        <v>1.22</v>
      </c>
      <c r="L423" s="12">
        <v>58.45</v>
      </c>
      <c r="M423" s="12">
        <v>4</v>
      </c>
      <c r="N423" s="12">
        <v>0</v>
      </c>
      <c r="O423" s="12">
        <v>106</v>
      </c>
      <c r="P423" s="12">
        <v>2</v>
      </c>
      <c r="Q423" s="12">
        <v>1</v>
      </c>
      <c r="R423" s="12">
        <v>0</v>
      </c>
      <c r="S423" s="12">
        <v>122</v>
      </c>
      <c r="T423" s="12">
        <v>0</v>
      </c>
    </row>
    <row r="424" spans="1:20" ht="17.399999999999999" x14ac:dyDescent="0.3">
      <c r="A424" s="11">
        <v>45153</v>
      </c>
      <c r="B424" s="12">
        <v>250416</v>
      </c>
      <c r="C424" s="12" t="s">
        <v>343</v>
      </c>
      <c r="D424" s="12" t="s">
        <v>344</v>
      </c>
      <c r="E424" s="12" t="s">
        <v>345</v>
      </c>
      <c r="F424" s="12" t="s">
        <v>346</v>
      </c>
      <c r="G424" s="12"/>
      <c r="H424" s="12">
        <v>20.48</v>
      </c>
      <c r="I424" s="12">
        <v>3.52</v>
      </c>
      <c r="J424" s="12">
        <v>19.850000000000001</v>
      </c>
      <c r="K424" s="12">
        <v>0.63</v>
      </c>
      <c r="L424" s="12">
        <v>77.010000000000005</v>
      </c>
      <c r="M424" s="12">
        <v>4</v>
      </c>
      <c r="N424" s="12">
        <v>0</v>
      </c>
      <c r="O424" s="12">
        <v>138</v>
      </c>
      <c r="P424" s="12">
        <v>4</v>
      </c>
      <c r="Q424" s="12">
        <v>0</v>
      </c>
      <c r="R424" s="12">
        <v>3</v>
      </c>
      <c r="S424" s="12">
        <v>163</v>
      </c>
      <c r="T424" s="12">
        <v>1</v>
      </c>
    </row>
    <row r="425" spans="1:20" ht="17.399999999999999" x14ac:dyDescent="0.3">
      <c r="A425" s="11">
        <v>45154</v>
      </c>
      <c r="B425" s="12">
        <v>250416</v>
      </c>
      <c r="C425" s="12" t="s">
        <v>343</v>
      </c>
      <c r="D425" s="12" t="s">
        <v>344</v>
      </c>
      <c r="E425" s="12" t="s">
        <v>345</v>
      </c>
      <c r="F425" s="12" t="s">
        <v>346</v>
      </c>
      <c r="G425" s="12"/>
      <c r="H425" s="12">
        <v>20.55</v>
      </c>
      <c r="I425" s="12">
        <v>3.45</v>
      </c>
      <c r="J425" s="12">
        <v>19.75</v>
      </c>
      <c r="K425" s="12">
        <v>0.8</v>
      </c>
      <c r="L425" s="12">
        <v>68.88</v>
      </c>
      <c r="M425" s="12">
        <v>4</v>
      </c>
      <c r="N425" s="12">
        <v>0</v>
      </c>
      <c r="O425" s="12">
        <v>108</v>
      </c>
      <c r="P425" s="12">
        <v>2</v>
      </c>
      <c r="Q425" s="12">
        <v>0</v>
      </c>
      <c r="R425" s="12">
        <v>3</v>
      </c>
      <c r="S425" s="12">
        <v>114</v>
      </c>
      <c r="T425" s="12">
        <v>0</v>
      </c>
    </row>
    <row r="426" spans="1:20" ht="17.399999999999999" x14ac:dyDescent="0.3">
      <c r="A426" s="11">
        <v>45155</v>
      </c>
      <c r="B426" s="12">
        <v>250416</v>
      </c>
      <c r="C426" s="12" t="s">
        <v>343</v>
      </c>
      <c r="D426" s="12" t="s">
        <v>344</v>
      </c>
      <c r="E426" s="12" t="s">
        <v>345</v>
      </c>
      <c r="F426" s="12" t="s">
        <v>346</v>
      </c>
      <c r="G426" s="12"/>
      <c r="H426" s="12">
        <v>11.77</v>
      </c>
      <c r="I426" s="12">
        <v>12.23</v>
      </c>
      <c r="J426" s="12">
        <v>11.23</v>
      </c>
      <c r="K426" s="12">
        <v>0.53</v>
      </c>
      <c r="L426" s="12">
        <v>37.54</v>
      </c>
      <c r="M426" s="12">
        <v>4</v>
      </c>
      <c r="N426" s="12">
        <v>0</v>
      </c>
      <c r="O426" s="12">
        <v>55</v>
      </c>
      <c r="P426" s="12">
        <v>1</v>
      </c>
      <c r="Q426" s="12">
        <v>0</v>
      </c>
      <c r="R426" s="12">
        <v>1</v>
      </c>
      <c r="S426" s="12">
        <v>0</v>
      </c>
      <c r="T426" s="12">
        <v>0</v>
      </c>
    </row>
    <row r="427" spans="1:20" ht="17.399999999999999" x14ac:dyDescent="0.3">
      <c r="A427" s="11">
        <v>45156</v>
      </c>
      <c r="B427" s="12">
        <v>250416</v>
      </c>
      <c r="C427" s="12" t="s">
        <v>343</v>
      </c>
      <c r="D427" s="12" t="s">
        <v>344</v>
      </c>
      <c r="E427" s="12" t="s">
        <v>345</v>
      </c>
      <c r="F427" s="12" t="s">
        <v>346</v>
      </c>
      <c r="G427" s="12"/>
      <c r="H427" s="12">
        <v>6.33</v>
      </c>
      <c r="I427" s="12">
        <v>17.670000000000002</v>
      </c>
      <c r="J427" s="12">
        <v>5.0999999999999996</v>
      </c>
      <c r="K427" s="12">
        <v>1.23</v>
      </c>
      <c r="L427" s="12">
        <v>16.96</v>
      </c>
      <c r="M427" s="12">
        <v>4</v>
      </c>
      <c r="N427" s="12">
        <v>0</v>
      </c>
      <c r="O427" s="12">
        <v>11</v>
      </c>
      <c r="P427" s="12">
        <v>0</v>
      </c>
      <c r="Q427" s="12">
        <v>0</v>
      </c>
      <c r="R427" s="12">
        <v>9</v>
      </c>
      <c r="S427" s="12">
        <v>0</v>
      </c>
      <c r="T427" s="12">
        <v>1</v>
      </c>
    </row>
    <row r="428" spans="1:20" ht="17.399999999999999" x14ac:dyDescent="0.3">
      <c r="A428" s="11">
        <v>45157</v>
      </c>
      <c r="B428" s="12">
        <v>250416</v>
      </c>
      <c r="C428" s="12" t="s">
        <v>343</v>
      </c>
      <c r="D428" s="12" t="s">
        <v>344</v>
      </c>
      <c r="E428" s="12" t="s">
        <v>345</v>
      </c>
      <c r="F428" s="12" t="s">
        <v>346</v>
      </c>
      <c r="G428" s="12"/>
      <c r="H428" s="12">
        <v>9.58</v>
      </c>
      <c r="I428" s="12">
        <v>14.42</v>
      </c>
      <c r="J428" s="12">
        <v>8.67</v>
      </c>
      <c r="K428" s="12">
        <v>0.92</v>
      </c>
      <c r="L428" s="12">
        <v>26.82</v>
      </c>
      <c r="M428" s="12">
        <v>4</v>
      </c>
      <c r="N428" s="12">
        <v>0</v>
      </c>
      <c r="O428" s="12">
        <v>57</v>
      </c>
      <c r="P428" s="12">
        <v>0</v>
      </c>
      <c r="Q428" s="12">
        <v>0</v>
      </c>
      <c r="R428" s="12">
        <v>3</v>
      </c>
      <c r="S428" s="12">
        <v>0</v>
      </c>
      <c r="T428" s="12">
        <v>0</v>
      </c>
    </row>
    <row r="429" spans="1:20" ht="17.399999999999999" x14ac:dyDescent="0.3">
      <c r="A429" s="11">
        <v>45158</v>
      </c>
      <c r="B429" s="12">
        <v>250416</v>
      </c>
      <c r="C429" s="12" t="s">
        <v>343</v>
      </c>
      <c r="D429" s="12" t="s">
        <v>344</v>
      </c>
      <c r="E429" s="12" t="s">
        <v>345</v>
      </c>
      <c r="F429" s="12" t="s">
        <v>346</v>
      </c>
      <c r="G429" s="12"/>
      <c r="H429" s="12">
        <v>0</v>
      </c>
      <c r="I429" s="12">
        <v>24</v>
      </c>
      <c r="J429" s="12">
        <v>0</v>
      </c>
      <c r="K429" s="12">
        <v>0</v>
      </c>
      <c r="L429" s="12">
        <v>0</v>
      </c>
      <c r="M429" s="12">
        <v>0</v>
      </c>
      <c r="N429" s="12">
        <v>0</v>
      </c>
      <c r="O429" s="12">
        <v>0</v>
      </c>
      <c r="P429" s="12">
        <v>0</v>
      </c>
      <c r="Q429" s="12">
        <v>0</v>
      </c>
      <c r="R429" s="12">
        <v>0</v>
      </c>
      <c r="S429" s="12">
        <v>0</v>
      </c>
      <c r="T429" s="12">
        <v>0</v>
      </c>
    </row>
    <row r="430" spans="1:20" ht="17.399999999999999" x14ac:dyDescent="0.3">
      <c r="A430" s="11">
        <v>45159</v>
      </c>
      <c r="B430" s="12">
        <v>250416</v>
      </c>
      <c r="C430" s="12" t="s">
        <v>343</v>
      </c>
      <c r="D430" s="12" t="s">
        <v>344</v>
      </c>
      <c r="E430" s="12" t="s">
        <v>345</v>
      </c>
      <c r="F430" s="12" t="s">
        <v>346</v>
      </c>
      <c r="G430" s="12"/>
      <c r="H430" s="12">
        <v>0</v>
      </c>
      <c r="I430" s="12">
        <v>24</v>
      </c>
      <c r="J430" s="12">
        <v>0</v>
      </c>
      <c r="K430" s="12">
        <v>0</v>
      </c>
      <c r="L430" s="12">
        <v>0</v>
      </c>
      <c r="M430" s="12">
        <v>0</v>
      </c>
      <c r="N430" s="12">
        <v>0</v>
      </c>
      <c r="O430" s="12">
        <v>0</v>
      </c>
      <c r="P430" s="12">
        <v>0</v>
      </c>
      <c r="Q430" s="12">
        <v>0</v>
      </c>
      <c r="R430" s="12">
        <v>0</v>
      </c>
      <c r="S430" s="12">
        <v>0</v>
      </c>
      <c r="T430" s="12">
        <v>0</v>
      </c>
    </row>
    <row r="431" spans="1:20" ht="17.399999999999999" x14ac:dyDescent="0.3">
      <c r="A431" s="11">
        <v>45160</v>
      </c>
      <c r="B431" s="12">
        <v>250416</v>
      </c>
      <c r="C431" s="12" t="s">
        <v>343</v>
      </c>
      <c r="D431" s="12" t="s">
        <v>344</v>
      </c>
      <c r="E431" s="12" t="s">
        <v>345</v>
      </c>
      <c r="F431" s="12" t="s">
        <v>346</v>
      </c>
      <c r="G431" s="12"/>
      <c r="H431" s="12">
        <v>0.23</v>
      </c>
      <c r="I431" s="12">
        <v>23.77</v>
      </c>
      <c r="J431" s="12">
        <v>0.23</v>
      </c>
      <c r="K431" s="12">
        <v>0</v>
      </c>
      <c r="L431" s="12">
        <v>0.24</v>
      </c>
      <c r="M431" s="12">
        <v>0</v>
      </c>
      <c r="N431" s="12">
        <v>0</v>
      </c>
      <c r="O431" s="12">
        <v>0</v>
      </c>
      <c r="P431" s="12">
        <v>0</v>
      </c>
      <c r="Q431" s="12">
        <v>0</v>
      </c>
      <c r="R431" s="12">
        <v>0</v>
      </c>
      <c r="S431" s="12">
        <v>0</v>
      </c>
      <c r="T431" s="12">
        <v>0</v>
      </c>
    </row>
    <row r="432" spans="1:20" ht="17.399999999999999" x14ac:dyDescent="0.3">
      <c r="A432" s="11">
        <v>45161</v>
      </c>
      <c r="B432" s="12">
        <v>250416</v>
      </c>
      <c r="C432" s="12" t="s">
        <v>343</v>
      </c>
      <c r="D432" s="12" t="s">
        <v>344</v>
      </c>
      <c r="E432" s="12" t="s">
        <v>345</v>
      </c>
      <c r="F432" s="12" t="s">
        <v>346</v>
      </c>
      <c r="G432" s="12"/>
      <c r="H432" s="12">
        <v>15.17</v>
      </c>
      <c r="I432" s="12">
        <v>8.83</v>
      </c>
      <c r="J432" s="12">
        <v>13.23</v>
      </c>
      <c r="K432" s="12">
        <v>1.93</v>
      </c>
      <c r="L432" s="12">
        <v>42.45</v>
      </c>
      <c r="M432" s="12">
        <v>5</v>
      </c>
      <c r="N432" s="12">
        <v>0</v>
      </c>
      <c r="O432" s="12">
        <v>73</v>
      </c>
      <c r="P432" s="12">
        <v>0</v>
      </c>
      <c r="Q432" s="12">
        <v>0</v>
      </c>
      <c r="R432" s="12">
        <v>6</v>
      </c>
      <c r="S432" s="12">
        <v>0</v>
      </c>
      <c r="T432" s="12">
        <v>1</v>
      </c>
    </row>
    <row r="433" spans="1:20" ht="17.399999999999999" x14ac:dyDescent="0.3">
      <c r="A433" s="11">
        <v>45162</v>
      </c>
      <c r="B433" s="12">
        <v>250416</v>
      </c>
      <c r="C433" s="12" t="s">
        <v>343</v>
      </c>
      <c r="D433" s="12" t="s">
        <v>344</v>
      </c>
      <c r="E433" s="12" t="s">
        <v>345</v>
      </c>
      <c r="F433" s="12" t="s">
        <v>346</v>
      </c>
      <c r="G433" s="12"/>
      <c r="H433" s="12">
        <v>16.350000000000001</v>
      </c>
      <c r="I433" s="12">
        <v>7.65</v>
      </c>
      <c r="J433" s="12">
        <v>14.75</v>
      </c>
      <c r="K433" s="12">
        <v>1.6</v>
      </c>
      <c r="L433" s="12">
        <v>48.36</v>
      </c>
      <c r="M433" s="12">
        <v>4</v>
      </c>
      <c r="N433" s="12">
        <v>0</v>
      </c>
      <c r="O433" s="12">
        <v>72</v>
      </c>
      <c r="P433" s="12">
        <v>1</v>
      </c>
      <c r="Q433" s="12">
        <v>0</v>
      </c>
      <c r="R433" s="12">
        <v>6</v>
      </c>
      <c r="S433" s="12">
        <v>0</v>
      </c>
      <c r="T433" s="12">
        <v>0</v>
      </c>
    </row>
    <row r="434" spans="1:20" ht="17.399999999999999" x14ac:dyDescent="0.3">
      <c r="A434" s="11">
        <v>45163</v>
      </c>
      <c r="B434" s="12">
        <v>250416</v>
      </c>
      <c r="C434" s="12" t="s">
        <v>343</v>
      </c>
      <c r="D434" s="12" t="s">
        <v>344</v>
      </c>
      <c r="E434" s="12" t="s">
        <v>345</v>
      </c>
      <c r="F434" s="12" t="s">
        <v>346</v>
      </c>
      <c r="G434" s="12"/>
      <c r="H434" s="12">
        <v>15.87</v>
      </c>
      <c r="I434" s="12">
        <v>8.1300000000000008</v>
      </c>
      <c r="J434" s="12">
        <v>13.75</v>
      </c>
      <c r="K434" s="12">
        <v>2.12</v>
      </c>
      <c r="L434" s="12">
        <v>43.8</v>
      </c>
      <c r="M434" s="12">
        <v>4</v>
      </c>
      <c r="N434" s="12">
        <v>0</v>
      </c>
      <c r="O434" s="12">
        <v>93</v>
      </c>
      <c r="P434" s="12">
        <v>3</v>
      </c>
      <c r="Q434" s="12">
        <v>0</v>
      </c>
      <c r="R434" s="12">
        <v>6</v>
      </c>
      <c r="S434" s="12">
        <v>0</v>
      </c>
      <c r="T434" s="12">
        <v>0</v>
      </c>
    </row>
    <row r="435" spans="1:20" ht="17.399999999999999" x14ac:dyDescent="0.3">
      <c r="A435" s="11">
        <v>45164</v>
      </c>
      <c r="B435" s="12">
        <v>250416</v>
      </c>
      <c r="C435" s="12" t="s">
        <v>343</v>
      </c>
      <c r="D435" s="12" t="s">
        <v>344</v>
      </c>
      <c r="E435" s="12" t="s">
        <v>345</v>
      </c>
      <c r="F435" s="12" t="s">
        <v>346</v>
      </c>
      <c r="G435" s="12"/>
      <c r="H435" s="12">
        <v>14.05</v>
      </c>
      <c r="I435" s="12">
        <v>9.9499999999999993</v>
      </c>
      <c r="J435" s="12">
        <v>13.12</v>
      </c>
      <c r="K435" s="12">
        <v>0.93</v>
      </c>
      <c r="L435" s="12">
        <v>43.76</v>
      </c>
      <c r="M435" s="12">
        <v>5</v>
      </c>
      <c r="N435" s="12">
        <v>0</v>
      </c>
      <c r="O435" s="12">
        <v>78</v>
      </c>
      <c r="P435" s="12">
        <v>3</v>
      </c>
      <c r="Q435" s="12">
        <v>1</v>
      </c>
      <c r="R435" s="12">
        <v>2</v>
      </c>
      <c r="S435" s="12">
        <v>0</v>
      </c>
      <c r="T435" s="12">
        <v>0</v>
      </c>
    </row>
    <row r="436" spans="1:20" ht="17.399999999999999" x14ac:dyDescent="0.3">
      <c r="A436" s="11">
        <v>45165</v>
      </c>
      <c r="B436" s="12">
        <v>250416</v>
      </c>
      <c r="C436" s="12" t="s">
        <v>343</v>
      </c>
      <c r="D436" s="12" t="s">
        <v>344</v>
      </c>
      <c r="E436" s="12" t="s">
        <v>345</v>
      </c>
      <c r="F436" s="12" t="s">
        <v>346</v>
      </c>
      <c r="G436" s="12"/>
      <c r="H436" s="12">
        <v>12.22</v>
      </c>
      <c r="I436" s="12">
        <v>11.78</v>
      </c>
      <c r="J436" s="12">
        <v>11.45</v>
      </c>
      <c r="K436" s="12">
        <v>0.77</v>
      </c>
      <c r="L436" s="12">
        <v>34.21</v>
      </c>
      <c r="M436" s="12">
        <v>4</v>
      </c>
      <c r="N436" s="12">
        <v>0</v>
      </c>
      <c r="O436" s="12">
        <v>56</v>
      </c>
      <c r="P436" s="12">
        <v>2</v>
      </c>
      <c r="Q436" s="12">
        <v>1</v>
      </c>
      <c r="R436" s="12">
        <v>0</v>
      </c>
      <c r="S436" s="12">
        <v>0</v>
      </c>
      <c r="T436" s="12">
        <v>0</v>
      </c>
    </row>
    <row r="437" spans="1:20" ht="17.399999999999999" x14ac:dyDescent="0.3">
      <c r="A437" s="11">
        <v>45166</v>
      </c>
      <c r="B437" s="12">
        <v>250416</v>
      </c>
      <c r="C437" s="12" t="s">
        <v>343</v>
      </c>
      <c r="D437" s="12" t="s">
        <v>344</v>
      </c>
      <c r="E437" s="12" t="s">
        <v>345</v>
      </c>
      <c r="F437" s="12" t="s">
        <v>346</v>
      </c>
      <c r="G437" s="12"/>
      <c r="H437" s="12">
        <v>19.22</v>
      </c>
      <c r="I437" s="12">
        <v>4.78</v>
      </c>
      <c r="J437" s="12">
        <v>18.38</v>
      </c>
      <c r="K437" s="12">
        <v>0.83</v>
      </c>
      <c r="L437" s="12">
        <v>67.14</v>
      </c>
      <c r="M437" s="12">
        <v>4</v>
      </c>
      <c r="N437" s="12">
        <v>0</v>
      </c>
      <c r="O437" s="12">
        <v>98</v>
      </c>
      <c r="P437" s="12">
        <v>6</v>
      </c>
      <c r="Q437" s="12">
        <v>1</v>
      </c>
      <c r="R437" s="12">
        <v>0</v>
      </c>
      <c r="S437" s="12">
        <v>0</v>
      </c>
      <c r="T437" s="12">
        <v>0</v>
      </c>
    </row>
    <row r="438" spans="1:20" ht="17.399999999999999" x14ac:dyDescent="0.3">
      <c r="A438" s="11">
        <v>45167</v>
      </c>
      <c r="B438" s="12">
        <v>250416</v>
      </c>
      <c r="C438" s="12" t="s">
        <v>343</v>
      </c>
      <c r="D438" s="12" t="s">
        <v>344</v>
      </c>
      <c r="E438" s="12" t="s">
        <v>345</v>
      </c>
      <c r="F438" s="12" t="s">
        <v>346</v>
      </c>
      <c r="G438" s="12"/>
      <c r="H438" s="12">
        <v>22.22</v>
      </c>
      <c r="I438" s="12">
        <v>1.78</v>
      </c>
      <c r="J438" s="12">
        <v>21.7</v>
      </c>
      <c r="K438" s="12">
        <v>0.52</v>
      </c>
      <c r="L438" s="12">
        <v>78.64</v>
      </c>
      <c r="M438" s="12">
        <v>5</v>
      </c>
      <c r="N438" s="12">
        <v>0</v>
      </c>
      <c r="O438" s="12">
        <v>134</v>
      </c>
      <c r="P438" s="12">
        <v>6</v>
      </c>
      <c r="Q438" s="12">
        <v>0</v>
      </c>
      <c r="R438" s="12">
        <v>0</v>
      </c>
      <c r="S438" s="12">
        <v>0</v>
      </c>
      <c r="T438" s="12">
        <v>0</v>
      </c>
    </row>
    <row r="439" spans="1:20" ht="17.399999999999999" x14ac:dyDescent="0.3">
      <c r="A439" s="11">
        <v>45168</v>
      </c>
      <c r="B439" s="12">
        <v>250416</v>
      </c>
      <c r="C439" s="12" t="s">
        <v>343</v>
      </c>
      <c r="D439" s="12" t="s">
        <v>344</v>
      </c>
      <c r="E439" s="12" t="s">
        <v>345</v>
      </c>
      <c r="F439" s="12" t="s">
        <v>346</v>
      </c>
      <c r="G439" s="12"/>
      <c r="H439" s="12">
        <v>19.38</v>
      </c>
      <c r="I439" s="12">
        <v>4.62</v>
      </c>
      <c r="J439" s="12">
        <v>18.170000000000002</v>
      </c>
      <c r="K439" s="12">
        <v>1.22</v>
      </c>
      <c r="L439" s="12">
        <v>58.54</v>
      </c>
      <c r="M439" s="12">
        <v>4</v>
      </c>
      <c r="N439" s="12">
        <v>0</v>
      </c>
      <c r="O439" s="12">
        <v>87</v>
      </c>
      <c r="P439" s="12">
        <v>3</v>
      </c>
      <c r="Q439" s="12">
        <v>0</v>
      </c>
      <c r="R439" s="12">
        <v>2</v>
      </c>
      <c r="S439" s="12">
        <v>0</v>
      </c>
      <c r="T439" s="12">
        <v>0</v>
      </c>
    </row>
    <row r="440" spans="1:20" ht="17.399999999999999" x14ac:dyDescent="0.3">
      <c r="A440" s="11">
        <v>45169</v>
      </c>
      <c r="B440" s="12">
        <v>250416</v>
      </c>
      <c r="C440" s="12" t="s">
        <v>343</v>
      </c>
      <c r="D440" s="12" t="s">
        <v>344</v>
      </c>
      <c r="E440" s="12" t="s">
        <v>345</v>
      </c>
      <c r="F440" s="12" t="s">
        <v>346</v>
      </c>
      <c r="G440" s="12"/>
      <c r="H440" s="12">
        <v>19.77</v>
      </c>
      <c r="I440" s="12">
        <v>4.2300000000000004</v>
      </c>
      <c r="J440" s="12">
        <v>18.420000000000002</v>
      </c>
      <c r="K440" s="12">
        <v>1.35</v>
      </c>
      <c r="L440" s="12">
        <v>61.73</v>
      </c>
      <c r="M440" s="12">
        <v>4</v>
      </c>
      <c r="N440" s="12">
        <v>0</v>
      </c>
      <c r="O440" s="12">
        <v>97</v>
      </c>
      <c r="P440" s="12">
        <v>1</v>
      </c>
      <c r="Q440" s="12">
        <v>0</v>
      </c>
      <c r="R440" s="12">
        <v>4</v>
      </c>
      <c r="S440" s="12">
        <v>0</v>
      </c>
      <c r="T440" s="12">
        <v>0</v>
      </c>
    </row>
    <row r="441" spans="1:20" ht="17.399999999999999" x14ac:dyDescent="0.3">
      <c r="A441" s="11">
        <v>45170</v>
      </c>
      <c r="B441" s="12">
        <v>250416</v>
      </c>
      <c r="C441" s="12" t="s">
        <v>343</v>
      </c>
      <c r="D441" s="12" t="s">
        <v>344</v>
      </c>
      <c r="E441" s="12" t="s">
        <v>345</v>
      </c>
      <c r="F441" s="12" t="s">
        <v>346</v>
      </c>
      <c r="G441" s="12"/>
      <c r="H441" s="12">
        <v>17.3</v>
      </c>
      <c r="I441" s="12">
        <v>6.7</v>
      </c>
      <c r="J441" s="12">
        <v>16.329999999999998</v>
      </c>
      <c r="K441" s="12">
        <v>0.97</v>
      </c>
      <c r="L441" s="12">
        <v>57.71</v>
      </c>
      <c r="M441" s="12">
        <v>4</v>
      </c>
      <c r="N441" s="12">
        <v>0</v>
      </c>
      <c r="O441" s="12">
        <v>100</v>
      </c>
      <c r="P441" s="12">
        <v>2</v>
      </c>
      <c r="Q441" s="12">
        <v>1</v>
      </c>
      <c r="R441" s="12">
        <v>4</v>
      </c>
      <c r="S441" s="12">
        <v>0</v>
      </c>
      <c r="T441" s="12">
        <v>0</v>
      </c>
    </row>
    <row r="442" spans="1:20" ht="17.399999999999999" x14ac:dyDescent="0.3">
      <c r="A442" s="11">
        <v>45171</v>
      </c>
      <c r="B442" s="12">
        <v>250416</v>
      </c>
      <c r="C442" s="12" t="s">
        <v>343</v>
      </c>
      <c r="D442" s="12" t="s">
        <v>344</v>
      </c>
      <c r="E442" s="12" t="s">
        <v>345</v>
      </c>
      <c r="F442" s="12" t="s">
        <v>346</v>
      </c>
      <c r="G442" s="12"/>
      <c r="H442" s="12">
        <v>20.3</v>
      </c>
      <c r="I442" s="12">
        <v>3.7</v>
      </c>
      <c r="J442" s="12">
        <v>18.52</v>
      </c>
      <c r="K442" s="12">
        <v>1.78</v>
      </c>
      <c r="L442" s="12">
        <v>62.26</v>
      </c>
      <c r="M442" s="12">
        <v>5</v>
      </c>
      <c r="N442" s="12">
        <v>0</v>
      </c>
      <c r="O442" s="12">
        <v>141</v>
      </c>
      <c r="P442" s="12">
        <v>6</v>
      </c>
      <c r="Q442" s="12">
        <v>1</v>
      </c>
      <c r="R442" s="12">
        <v>7</v>
      </c>
      <c r="S442" s="12">
        <v>0</v>
      </c>
      <c r="T442" s="12">
        <v>1</v>
      </c>
    </row>
    <row r="443" spans="1:20" ht="17.399999999999999" x14ac:dyDescent="0.3">
      <c r="A443" s="11">
        <v>45172</v>
      </c>
      <c r="B443" s="12">
        <v>250416</v>
      </c>
      <c r="C443" s="12" t="s">
        <v>343</v>
      </c>
      <c r="D443" s="12" t="s">
        <v>344</v>
      </c>
      <c r="E443" s="12" t="s">
        <v>345</v>
      </c>
      <c r="F443" s="12" t="s">
        <v>346</v>
      </c>
      <c r="G443" s="12"/>
      <c r="H443" s="12">
        <v>13.48</v>
      </c>
      <c r="I443" s="12">
        <v>10.52</v>
      </c>
      <c r="J443" s="12">
        <v>12.2</v>
      </c>
      <c r="K443" s="12">
        <v>1.28</v>
      </c>
      <c r="L443" s="12">
        <v>45.35</v>
      </c>
      <c r="M443" s="12">
        <v>5</v>
      </c>
      <c r="N443" s="12">
        <v>0</v>
      </c>
      <c r="O443" s="12">
        <v>106</v>
      </c>
      <c r="P443" s="12">
        <v>6</v>
      </c>
      <c r="Q443" s="12">
        <v>1</v>
      </c>
      <c r="R443" s="12">
        <v>3</v>
      </c>
      <c r="S443" s="12">
        <v>0</v>
      </c>
      <c r="T443" s="12">
        <v>0</v>
      </c>
    </row>
    <row r="444" spans="1:20" ht="17.399999999999999" x14ac:dyDescent="0.3">
      <c r="A444" s="11">
        <v>45173</v>
      </c>
      <c r="B444" s="12">
        <v>250416</v>
      </c>
      <c r="C444" s="12" t="s">
        <v>343</v>
      </c>
      <c r="D444" s="12" t="s">
        <v>344</v>
      </c>
      <c r="E444" s="12" t="s">
        <v>345</v>
      </c>
      <c r="F444" s="12" t="s">
        <v>346</v>
      </c>
      <c r="G444" s="12"/>
      <c r="H444" s="12">
        <v>21.6</v>
      </c>
      <c r="I444" s="12">
        <v>2.4</v>
      </c>
      <c r="J444" s="12">
        <v>20.62</v>
      </c>
      <c r="K444" s="12">
        <v>0.98</v>
      </c>
      <c r="L444" s="12">
        <v>73.23</v>
      </c>
      <c r="M444" s="12">
        <v>5</v>
      </c>
      <c r="N444" s="12">
        <v>0</v>
      </c>
      <c r="O444" s="12">
        <v>147</v>
      </c>
      <c r="P444" s="12">
        <v>8</v>
      </c>
      <c r="Q444" s="12">
        <v>1</v>
      </c>
      <c r="R444" s="12">
        <v>2</v>
      </c>
      <c r="S444" s="12">
        <v>38</v>
      </c>
      <c r="T444" s="12">
        <v>0</v>
      </c>
    </row>
    <row r="445" spans="1:20" ht="17.399999999999999" x14ac:dyDescent="0.3">
      <c r="A445" s="11">
        <v>45174</v>
      </c>
      <c r="B445" s="12">
        <v>250416</v>
      </c>
      <c r="C445" s="12" t="s">
        <v>343</v>
      </c>
      <c r="D445" s="12" t="s">
        <v>344</v>
      </c>
      <c r="E445" s="12" t="s">
        <v>345</v>
      </c>
      <c r="F445" s="12" t="s">
        <v>346</v>
      </c>
      <c r="G445" s="12"/>
      <c r="H445" s="12">
        <v>20.8</v>
      </c>
      <c r="I445" s="12">
        <v>3.2</v>
      </c>
      <c r="J445" s="12">
        <v>19.63</v>
      </c>
      <c r="K445" s="12">
        <v>1.17</v>
      </c>
      <c r="L445" s="12">
        <v>68.180000000000007</v>
      </c>
      <c r="M445" s="12">
        <v>5</v>
      </c>
      <c r="N445" s="12">
        <v>0</v>
      </c>
      <c r="O445" s="12">
        <v>176</v>
      </c>
      <c r="P445" s="12">
        <v>10</v>
      </c>
      <c r="Q445" s="12">
        <v>2</v>
      </c>
      <c r="R445" s="12">
        <v>4</v>
      </c>
      <c r="S445" s="12">
        <v>195</v>
      </c>
      <c r="T445" s="12">
        <v>1</v>
      </c>
    </row>
    <row r="446" spans="1:20" ht="17.399999999999999" x14ac:dyDescent="0.3">
      <c r="A446" s="11">
        <v>45175</v>
      </c>
      <c r="B446" s="12">
        <v>250416</v>
      </c>
      <c r="C446" s="12" t="s">
        <v>343</v>
      </c>
      <c r="D446" s="12" t="s">
        <v>344</v>
      </c>
      <c r="E446" s="12" t="s">
        <v>345</v>
      </c>
      <c r="F446" s="12" t="s">
        <v>346</v>
      </c>
      <c r="G446" s="12"/>
      <c r="H446" s="12">
        <v>19.100000000000001</v>
      </c>
      <c r="I446" s="12">
        <v>4.9000000000000004</v>
      </c>
      <c r="J446" s="12">
        <v>18.25</v>
      </c>
      <c r="K446" s="12">
        <v>0.85</v>
      </c>
      <c r="L446" s="12">
        <v>53.21</v>
      </c>
      <c r="M446" s="12">
        <v>4</v>
      </c>
      <c r="N446" s="12">
        <v>0</v>
      </c>
      <c r="O446" s="12">
        <v>99</v>
      </c>
      <c r="P446" s="12">
        <v>11</v>
      </c>
      <c r="Q446" s="12">
        <v>1</v>
      </c>
      <c r="R446" s="12">
        <v>2</v>
      </c>
      <c r="S446" s="12">
        <v>106</v>
      </c>
      <c r="T446" s="12">
        <v>0</v>
      </c>
    </row>
    <row r="447" spans="1:20" ht="17.399999999999999" x14ac:dyDescent="0.3">
      <c r="A447" s="11">
        <v>45176</v>
      </c>
      <c r="B447" s="12">
        <v>250416</v>
      </c>
      <c r="C447" s="12" t="s">
        <v>343</v>
      </c>
      <c r="D447" s="12" t="s">
        <v>344</v>
      </c>
      <c r="E447" s="12" t="s">
        <v>345</v>
      </c>
      <c r="F447" s="12" t="s">
        <v>346</v>
      </c>
      <c r="G447" s="12"/>
      <c r="H447" s="12">
        <v>18.62</v>
      </c>
      <c r="I447" s="12">
        <v>5.38</v>
      </c>
      <c r="J447" s="12">
        <v>17.27</v>
      </c>
      <c r="K447" s="12">
        <v>1.35</v>
      </c>
      <c r="L447" s="12">
        <v>54.54</v>
      </c>
      <c r="M447" s="12">
        <v>4</v>
      </c>
      <c r="N447" s="12">
        <v>0</v>
      </c>
      <c r="O447" s="12">
        <v>128</v>
      </c>
      <c r="P447" s="12">
        <v>3</v>
      </c>
      <c r="Q447" s="12">
        <v>0</v>
      </c>
      <c r="R447" s="12">
        <v>3</v>
      </c>
      <c r="S447" s="12">
        <v>143</v>
      </c>
      <c r="T447" s="12">
        <v>0</v>
      </c>
    </row>
    <row r="448" spans="1:20" ht="17.399999999999999" x14ac:dyDescent="0.3">
      <c r="A448" s="11">
        <v>45177</v>
      </c>
      <c r="B448" s="12">
        <v>250416</v>
      </c>
      <c r="C448" s="12" t="s">
        <v>343</v>
      </c>
      <c r="D448" s="12" t="s">
        <v>344</v>
      </c>
      <c r="E448" s="12" t="s">
        <v>345</v>
      </c>
      <c r="F448" s="12" t="s">
        <v>346</v>
      </c>
      <c r="G448" s="12"/>
      <c r="H448" s="12">
        <v>19.53</v>
      </c>
      <c r="I448" s="12">
        <v>4.47</v>
      </c>
      <c r="J448" s="12">
        <v>17.670000000000002</v>
      </c>
      <c r="K448" s="12">
        <v>1.87</v>
      </c>
      <c r="L448" s="12">
        <v>64.5</v>
      </c>
      <c r="M448" s="12">
        <v>5</v>
      </c>
      <c r="N448" s="12">
        <v>0</v>
      </c>
      <c r="O448" s="12">
        <v>89</v>
      </c>
      <c r="P448" s="12">
        <v>3</v>
      </c>
      <c r="Q448" s="12">
        <v>2</v>
      </c>
      <c r="R448" s="12">
        <v>7</v>
      </c>
      <c r="S448" s="12">
        <v>107</v>
      </c>
      <c r="T448" s="12">
        <v>1</v>
      </c>
    </row>
    <row r="449" spans="1:20" ht="17.399999999999999" x14ac:dyDescent="0.3">
      <c r="A449" s="11">
        <v>45178</v>
      </c>
      <c r="B449" s="12">
        <v>250416</v>
      </c>
      <c r="C449" s="12" t="s">
        <v>343</v>
      </c>
      <c r="D449" s="12" t="s">
        <v>344</v>
      </c>
      <c r="E449" s="12" t="s">
        <v>345</v>
      </c>
      <c r="F449" s="12" t="s">
        <v>346</v>
      </c>
      <c r="G449" s="12"/>
      <c r="H449" s="12">
        <v>16.12</v>
      </c>
      <c r="I449" s="12">
        <v>7.88</v>
      </c>
      <c r="J449" s="12">
        <v>14.72</v>
      </c>
      <c r="K449" s="12">
        <v>1.4</v>
      </c>
      <c r="L449" s="12">
        <v>51.75</v>
      </c>
      <c r="M449" s="12">
        <v>5</v>
      </c>
      <c r="N449" s="12">
        <v>0</v>
      </c>
      <c r="O449" s="12">
        <v>75</v>
      </c>
      <c r="P449" s="12">
        <v>7</v>
      </c>
      <c r="Q449" s="12">
        <v>3</v>
      </c>
      <c r="R449" s="12">
        <v>5</v>
      </c>
      <c r="S449" s="12">
        <v>88</v>
      </c>
      <c r="T449" s="12">
        <v>0</v>
      </c>
    </row>
    <row r="450" spans="1:20" ht="17.399999999999999" x14ac:dyDescent="0.3">
      <c r="A450" s="11">
        <v>45179</v>
      </c>
      <c r="B450" s="12">
        <v>250416</v>
      </c>
      <c r="C450" s="12" t="s">
        <v>343</v>
      </c>
      <c r="D450" s="12" t="s">
        <v>344</v>
      </c>
      <c r="E450" s="12" t="s">
        <v>345</v>
      </c>
      <c r="F450" s="12" t="s">
        <v>346</v>
      </c>
      <c r="G450" s="12"/>
      <c r="H450" s="12">
        <v>12.82</v>
      </c>
      <c r="I450" s="12">
        <v>11.18</v>
      </c>
      <c r="J450" s="12">
        <v>11.65</v>
      </c>
      <c r="K450" s="12">
        <v>1.17</v>
      </c>
      <c r="L450" s="12">
        <v>43.53</v>
      </c>
      <c r="M450" s="12">
        <v>5</v>
      </c>
      <c r="N450" s="12">
        <v>0</v>
      </c>
      <c r="O450" s="12">
        <v>60</v>
      </c>
      <c r="P450" s="12">
        <v>1</v>
      </c>
      <c r="Q450" s="12">
        <v>0</v>
      </c>
      <c r="R450" s="12">
        <v>2</v>
      </c>
      <c r="S450" s="12">
        <v>64</v>
      </c>
      <c r="T450" s="12">
        <v>0</v>
      </c>
    </row>
    <row r="451" spans="1:20" ht="17.399999999999999" x14ac:dyDescent="0.3">
      <c r="A451" s="11">
        <v>45180</v>
      </c>
      <c r="B451" s="12">
        <v>250416</v>
      </c>
      <c r="C451" s="12" t="s">
        <v>343</v>
      </c>
      <c r="D451" s="12" t="s">
        <v>344</v>
      </c>
      <c r="E451" s="12" t="s">
        <v>345</v>
      </c>
      <c r="F451" s="12" t="s">
        <v>346</v>
      </c>
      <c r="G451" s="12"/>
      <c r="H451" s="12">
        <v>20.3</v>
      </c>
      <c r="I451" s="12">
        <v>3.7</v>
      </c>
      <c r="J451" s="12">
        <v>19.43</v>
      </c>
      <c r="K451" s="12">
        <v>0.87</v>
      </c>
      <c r="L451" s="12">
        <v>72.48</v>
      </c>
      <c r="M451" s="12">
        <v>5</v>
      </c>
      <c r="N451" s="12">
        <v>0</v>
      </c>
      <c r="O451" s="12">
        <v>139</v>
      </c>
      <c r="P451" s="12">
        <v>3</v>
      </c>
      <c r="Q451" s="12">
        <v>0</v>
      </c>
      <c r="R451" s="12">
        <v>0</v>
      </c>
      <c r="S451" s="12">
        <v>165</v>
      </c>
      <c r="T451" s="12">
        <v>0</v>
      </c>
    </row>
    <row r="452" spans="1:20" ht="17.399999999999999" x14ac:dyDescent="0.3">
      <c r="A452" s="11">
        <v>45181</v>
      </c>
      <c r="B452" s="12">
        <v>250416</v>
      </c>
      <c r="C452" s="12" t="s">
        <v>343</v>
      </c>
      <c r="D452" s="12" t="s">
        <v>344</v>
      </c>
      <c r="E452" s="12" t="s">
        <v>345</v>
      </c>
      <c r="F452" s="12" t="s">
        <v>346</v>
      </c>
      <c r="G452" s="12"/>
      <c r="H452" s="12">
        <v>18.5</v>
      </c>
      <c r="I452" s="12">
        <v>5.5</v>
      </c>
      <c r="J452" s="12">
        <v>17.02</v>
      </c>
      <c r="K452" s="12">
        <v>1.48</v>
      </c>
      <c r="L452" s="12">
        <v>64.819999999999993</v>
      </c>
      <c r="M452" s="12">
        <v>5</v>
      </c>
      <c r="N452" s="12">
        <v>0</v>
      </c>
      <c r="O452" s="12">
        <v>113</v>
      </c>
      <c r="P452" s="12">
        <v>1</v>
      </c>
      <c r="Q452" s="12">
        <v>0</v>
      </c>
      <c r="R452" s="12">
        <v>4</v>
      </c>
      <c r="S452" s="12">
        <v>128</v>
      </c>
      <c r="T452" s="12">
        <v>0</v>
      </c>
    </row>
    <row r="453" spans="1:20" ht="17.399999999999999" x14ac:dyDescent="0.3">
      <c r="A453" s="11">
        <v>45182</v>
      </c>
      <c r="B453" s="12">
        <v>250416</v>
      </c>
      <c r="C453" s="12" t="s">
        <v>343</v>
      </c>
      <c r="D453" s="12" t="s">
        <v>344</v>
      </c>
      <c r="E453" s="12" t="s">
        <v>345</v>
      </c>
      <c r="F453" s="12" t="s">
        <v>346</v>
      </c>
      <c r="G453" s="12"/>
      <c r="H453" s="12">
        <v>17.149999999999999</v>
      </c>
      <c r="I453" s="12">
        <v>6.85</v>
      </c>
      <c r="J453" s="12">
        <v>15.6</v>
      </c>
      <c r="K453" s="12">
        <v>1.55</v>
      </c>
      <c r="L453" s="12">
        <v>50.03</v>
      </c>
      <c r="M453" s="12">
        <v>4</v>
      </c>
      <c r="N453" s="12">
        <v>0</v>
      </c>
      <c r="O453" s="12">
        <v>87</v>
      </c>
      <c r="P453" s="12">
        <v>1</v>
      </c>
      <c r="Q453" s="12">
        <v>0</v>
      </c>
      <c r="R453" s="12">
        <v>3</v>
      </c>
      <c r="S453" s="12">
        <v>95</v>
      </c>
      <c r="T453" s="12">
        <v>0</v>
      </c>
    </row>
    <row r="454" spans="1:20" ht="17.399999999999999" x14ac:dyDescent="0.3">
      <c r="A454" s="11">
        <v>45183</v>
      </c>
      <c r="B454" s="12">
        <v>250416</v>
      </c>
      <c r="C454" s="12" t="s">
        <v>343</v>
      </c>
      <c r="D454" s="12" t="s">
        <v>344</v>
      </c>
      <c r="E454" s="12" t="s">
        <v>345</v>
      </c>
      <c r="F454" s="12" t="s">
        <v>346</v>
      </c>
      <c r="G454" s="12"/>
      <c r="H454" s="12">
        <v>17.079999999999998</v>
      </c>
      <c r="I454" s="12">
        <v>6.92</v>
      </c>
      <c r="J454" s="12">
        <v>16.23</v>
      </c>
      <c r="K454" s="12">
        <v>0.85</v>
      </c>
      <c r="L454" s="12">
        <v>52.75</v>
      </c>
      <c r="M454" s="12">
        <v>4</v>
      </c>
      <c r="N454" s="12">
        <v>0</v>
      </c>
      <c r="O454" s="12">
        <v>88</v>
      </c>
      <c r="P454" s="12">
        <v>7</v>
      </c>
      <c r="Q454" s="12">
        <v>1</v>
      </c>
      <c r="R454" s="12">
        <v>1</v>
      </c>
      <c r="S454" s="12">
        <v>96</v>
      </c>
      <c r="T454" s="12">
        <v>0</v>
      </c>
    </row>
    <row r="455" spans="1:20" ht="17.399999999999999" x14ac:dyDescent="0.3">
      <c r="A455" s="11">
        <v>45184</v>
      </c>
      <c r="B455" s="12">
        <v>250416</v>
      </c>
      <c r="C455" s="12" t="s">
        <v>343</v>
      </c>
      <c r="D455" s="12" t="s">
        <v>344</v>
      </c>
      <c r="E455" s="12" t="s">
        <v>345</v>
      </c>
      <c r="F455" s="12" t="s">
        <v>346</v>
      </c>
      <c r="G455" s="12"/>
      <c r="H455" s="12">
        <v>19.87</v>
      </c>
      <c r="I455" s="12">
        <v>4.13</v>
      </c>
      <c r="J455" s="12">
        <v>18.399999999999999</v>
      </c>
      <c r="K455" s="12">
        <v>1.47</v>
      </c>
      <c r="L455" s="12">
        <v>61.27</v>
      </c>
      <c r="M455" s="12">
        <v>4</v>
      </c>
      <c r="N455" s="12">
        <v>0</v>
      </c>
      <c r="O455" s="12">
        <v>156</v>
      </c>
      <c r="P455" s="12">
        <v>8</v>
      </c>
      <c r="Q455" s="12">
        <v>0</v>
      </c>
      <c r="R455" s="12">
        <v>6</v>
      </c>
      <c r="S455" s="12">
        <v>179</v>
      </c>
      <c r="T455" s="12">
        <v>0</v>
      </c>
    </row>
    <row r="456" spans="1:20" ht="17.399999999999999" x14ac:dyDescent="0.3">
      <c r="A456" s="11">
        <v>45185</v>
      </c>
      <c r="B456" s="12">
        <v>250416</v>
      </c>
      <c r="C456" s="12" t="s">
        <v>343</v>
      </c>
      <c r="D456" s="12" t="s">
        <v>344</v>
      </c>
      <c r="E456" s="12" t="s">
        <v>345</v>
      </c>
      <c r="F456" s="12" t="s">
        <v>346</v>
      </c>
      <c r="G456" s="12"/>
      <c r="H456" s="12">
        <v>17.53</v>
      </c>
      <c r="I456" s="12">
        <v>6.47</v>
      </c>
      <c r="J456" s="12">
        <v>16.82</v>
      </c>
      <c r="K456" s="12">
        <v>0.72</v>
      </c>
      <c r="L456" s="12">
        <v>59.25</v>
      </c>
      <c r="M456" s="12">
        <v>4</v>
      </c>
      <c r="N456" s="12">
        <v>0</v>
      </c>
      <c r="O456" s="12">
        <v>150</v>
      </c>
      <c r="P456" s="12">
        <v>10</v>
      </c>
      <c r="Q456" s="12">
        <v>1</v>
      </c>
      <c r="R456" s="12">
        <v>1</v>
      </c>
      <c r="S456" s="12">
        <v>171</v>
      </c>
      <c r="T456" s="12">
        <v>0</v>
      </c>
    </row>
    <row r="457" spans="1:20" ht="17.399999999999999" x14ac:dyDescent="0.3">
      <c r="A457" s="11">
        <v>45186</v>
      </c>
      <c r="B457" s="12">
        <v>250416</v>
      </c>
      <c r="C457" s="12" t="s">
        <v>343</v>
      </c>
      <c r="D457" s="12" t="s">
        <v>344</v>
      </c>
      <c r="E457" s="12" t="s">
        <v>345</v>
      </c>
      <c r="F457" s="12" t="s">
        <v>346</v>
      </c>
      <c r="G457" s="12"/>
      <c r="H457" s="12">
        <v>16.97</v>
      </c>
      <c r="I457" s="12">
        <v>7.03</v>
      </c>
      <c r="J457" s="12">
        <v>14.32</v>
      </c>
      <c r="K457" s="12">
        <v>2.65</v>
      </c>
      <c r="L457" s="12">
        <v>38.31</v>
      </c>
      <c r="M457" s="12">
        <v>4</v>
      </c>
      <c r="N457" s="12">
        <v>0</v>
      </c>
      <c r="O457" s="12">
        <v>32</v>
      </c>
      <c r="P457" s="12">
        <v>1</v>
      </c>
      <c r="Q457" s="12">
        <v>0</v>
      </c>
      <c r="R457" s="12">
        <v>5</v>
      </c>
      <c r="S457" s="12">
        <v>36</v>
      </c>
      <c r="T457" s="12">
        <v>0</v>
      </c>
    </row>
    <row r="458" spans="1:20" ht="17.399999999999999" x14ac:dyDescent="0.3">
      <c r="A458" s="11">
        <v>45187</v>
      </c>
      <c r="B458" s="12">
        <v>250416</v>
      </c>
      <c r="C458" s="12" t="s">
        <v>343</v>
      </c>
      <c r="D458" s="12" t="s">
        <v>344</v>
      </c>
      <c r="E458" s="12" t="s">
        <v>345</v>
      </c>
      <c r="F458" s="12" t="s">
        <v>346</v>
      </c>
      <c r="G458" s="12"/>
      <c r="H458" s="12">
        <v>9.17</v>
      </c>
      <c r="I458" s="12">
        <v>14.83</v>
      </c>
      <c r="J458" s="12">
        <v>7.98</v>
      </c>
      <c r="K458" s="12">
        <v>1.18</v>
      </c>
      <c r="L458" s="12">
        <v>25.78</v>
      </c>
      <c r="M458" s="12">
        <v>5</v>
      </c>
      <c r="N458" s="12">
        <v>0</v>
      </c>
      <c r="O458" s="12">
        <v>60</v>
      </c>
      <c r="P458" s="12">
        <v>4</v>
      </c>
      <c r="Q458" s="12">
        <v>0</v>
      </c>
      <c r="R458" s="12">
        <v>2</v>
      </c>
      <c r="S458" s="12">
        <v>60</v>
      </c>
      <c r="T458" s="12">
        <v>0</v>
      </c>
    </row>
    <row r="459" spans="1:20" ht="17.399999999999999" x14ac:dyDescent="0.3">
      <c r="A459" s="11">
        <v>45188</v>
      </c>
      <c r="B459" s="12">
        <v>250416</v>
      </c>
      <c r="C459" s="12" t="s">
        <v>343</v>
      </c>
      <c r="D459" s="12" t="s">
        <v>344</v>
      </c>
      <c r="E459" s="12" t="s">
        <v>345</v>
      </c>
      <c r="F459" s="12" t="s">
        <v>346</v>
      </c>
      <c r="G459" s="12"/>
      <c r="H459" s="12">
        <v>21.87</v>
      </c>
      <c r="I459" s="12">
        <v>2.13</v>
      </c>
      <c r="J459" s="12">
        <v>20.43</v>
      </c>
      <c r="K459" s="12">
        <v>1.43</v>
      </c>
      <c r="L459" s="12">
        <v>72.75</v>
      </c>
      <c r="M459" s="12">
        <v>5</v>
      </c>
      <c r="N459" s="12">
        <v>0</v>
      </c>
      <c r="O459" s="12">
        <v>183</v>
      </c>
      <c r="P459" s="12">
        <v>17</v>
      </c>
      <c r="Q459" s="12">
        <v>3</v>
      </c>
      <c r="R459" s="12">
        <v>2</v>
      </c>
      <c r="S459" s="12">
        <v>213</v>
      </c>
      <c r="T459" s="12">
        <v>0</v>
      </c>
    </row>
    <row r="460" spans="1:20" ht="17.399999999999999" x14ac:dyDescent="0.3">
      <c r="A460" s="11">
        <v>45189</v>
      </c>
      <c r="B460" s="12">
        <v>250416</v>
      </c>
      <c r="C460" s="12" t="s">
        <v>343</v>
      </c>
      <c r="D460" s="12" t="s">
        <v>344</v>
      </c>
      <c r="E460" s="12" t="s">
        <v>345</v>
      </c>
      <c r="F460" s="12" t="s">
        <v>346</v>
      </c>
      <c r="G460" s="12"/>
      <c r="H460" s="12">
        <v>18.170000000000002</v>
      </c>
      <c r="I460" s="12">
        <v>5.83</v>
      </c>
      <c r="J460" s="12">
        <v>17.3</v>
      </c>
      <c r="K460" s="12">
        <v>0.87</v>
      </c>
      <c r="L460" s="12">
        <v>61.43</v>
      </c>
      <c r="M460" s="12">
        <v>4</v>
      </c>
      <c r="N460" s="12">
        <v>0</v>
      </c>
      <c r="O460" s="12">
        <v>131</v>
      </c>
      <c r="P460" s="12">
        <v>8</v>
      </c>
      <c r="Q460" s="12">
        <v>1</v>
      </c>
      <c r="R460" s="12">
        <v>2</v>
      </c>
      <c r="S460" s="12">
        <v>142</v>
      </c>
      <c r="T460" s="12">
        <v>0</v>
      </c>
    </row>
    <row r="461" spans="1:20" ht="17.399999999999999" x14ac:dyDescent="0.3">
      <c r="A461" s="11">
        <v>45190</v>
      </c>
      <c r="B461" s="12">
        <v>250416</v>
      </c>
      <c r="C461" s="12" t="s">
        <v>343</v>
      </c>
      <c r="D461" s="12" t="s">
        <v>344</v>
      </c>
      <c r="E461" s="12" t="s">
        <v>345</v>
      </c>
      <c r="F461" s="12" t="s">
        <v>346</v>
      </c>
      <c r="G461" s="12"/>
      <c r="H461" s="12">
        <v>21.73</v>
      </c>
      <c r="I461" s="12">
        <v>2.27</v>
      </c>
      <c r="J461" s="12">
        <v>20.32</v>
      </c>
      <c r="K461" s="12">
        <v>1.42</v>
      </c>
      <c r="L461" s="12">
        <v>76.209999999999994</v>
      </c>
      <c r="M461" s="12">
        <v>5</v>
      </c>
      <c r="N461" s="12">
        <v>0</v>
      </c>
      <c r="O461" s="12">
        <v>169</v>
      </c>
      <c r="P461" s="12">
        <v>5</v>
      </c>
      <c r="Q461" s="12">
        <v>4</v>
      </c>
      <c r="R461" s="12">
        <v>2</v>
      </c>
      <c r="S461" s="12">
        <v>201</v>
      </c>
      <c r="T461" s="12">
        <v>0</v>
      </c>
    </row>
    <row r="462" spans="1:20" ht="17.399999999999999" x14ac:dyDescent="0.3">
      <c r="A462" s="11">
        <v>45191</v>
      </c>
      <c r="B462" s="12">
        <v>250416</v>
      </c>
      <c r="C462" s="12" t="s">
        <v>343</v>
      </c>
      <c r="D462" s="12" t="s">
        <v>344</v>
      </c>
      <c r="E462" s="12" t="s">
        <v>345</v>
      </c>
      <c r="F462" s="12" t="s">
        <v>346</v>
      </c>
      <c r="G462" s="12"/>
      <c r="H462" s="12">
        <v>19.73</v>
      </c>
      <c r="I462" s="12">
        <v>4.2699999999999996</v>
      </c>
      <c r="J462" s="12">
        <v>18.27</v>
      </c>
      <c r="K462" s="12">
        <v>1.47</v>
      </c>
      <c r="L462" s="12">
        <v>60.22</v>
      </c>
      <c r="M462" s="12">
        <v>5</v>
      </c>
      <c r="N462" s="12">
        <v>0</v>
      </c>
      <c r="O462" s="12">
        <v>82</v>
      </c>
      <c r="P462" s="12">
        <v>3</v>
      </c>
      <c r="Q462" s="12">
        <v>3</v>
      </c>
      <c r="R462" s="12">
        <v>1</v>
      </c>
      <c r="S462" s="12">
        <v>94</v>
      </c>
      <c r="T462" s="12">
        <v>0</v>
      </c>
    </row>
    <row r="463" spans="1:20" ht="17.399999999999999" x14ac:dyDescent="0.3">
      <c r="A463" s="11">
        <v>45192</v>
      </c>
      <c r="B463" s="12">
        <v>250416</v>
      </c>
      <c r="C463" s="12" t="s">
        <v>343</v>
      </c>
      <c r="D463" s="12" t="s">
        <v>344</v>
      </c>
      <c r="E463" s="12" t="s">
        <v>345</v>
      </c>
      <c r="F463" s="12" t="s">
        <v>346</v>
      </c>
      <c r="G463" s="12"/>
      <c r="H463" s="12">
        <v>16.97</v>
      </c>
      <c r="I463" s="12">
        <v>7.03</v>
      </c>
      <c r="J463" s="12">
        <v>15.77</v>
      </c>
      <c r="K463" s="12">
        <v>1.2</v>
      </c>
      <c r="L463" s="12">
        <v>43.85</v>
      </c>
      <c r="M463" s="12">
        <v>4</v>
      </c>
      <c r="N463" s="12">
        <v>0</v>
      </c>
      <c r="O463" s="12">
        <v>44</v>
      </c>
      <c r="P463" s="12">
        <v>1</v>
      </c>
      <c r="Q463" s="12">
        <v>0</v>
      </c>
      <c r="R463" s="12">
        <v>0</v>
      </c>
      <c r="S463" s="12">
        <v>48</v>
      </c>
      <c r="T463" s="12">
        <v>0</v>
      </c>
    </row>
    <row r="464" spans="1:20" ht="17.399999999999999" x14ac:dyDescent="0.3">
      <c r="A464" s="11">
        <v>45193</v>
      </c>
      <c r="B464" s="12">
        <v>250416</v>
      </c>
      <c r="C464" s="12" t="s">
        <v>343</v>
      </c>
      <c r="D464" s="12" t="s">
        <v>344</v>
      </c>
      <c r="E464" s="12" t="s">
        <v>345</v>
      </c>
      <c r="F464" s="12" t="s">
        <v>346</v>
      </c>
      <c r="G464" s="12"/>
      <c r="H464" s="12">
        <v>17.47</v>
      </c>
      <c r="I464" s="12">
        <v>6.53</v>
      </c>
      <c r="J464" s="12">
        <v>16.329999999999998</v>
      </c>
      <c r="K464" s="12">
        <v>1.1299999999999999</v>
      </c>
      <c r="L464" s="12">
        <v>49.6</v>
      </c>
      <c r="M464" s="12">
        <v>4</v>
      </c>
      <c r="N464" s="12">
        <v>0</v>
      </c>
      <c r="O464" s="12">
        <v>53</v>
      </c>
      <c r="P464" s="12">
        <v>1</v>
      </c>
      <c r="Q464" s="12">
        <v>0</v>
      </c>
      <c r="R464" s="12">
        <v>1</v>
      </c>
      <c r="S464" s="12">
        <v>61</v>
      </c>
      <c r="T464" s="12">
        <v>0</v>
      </c>
    </row>
    <row r="465" spans="1:20" ht="17.399999999999999" x14ac:dyDescent="0.3">
      <c r="A465" s="11">
        <v>45194</v>
      </c>
      <c r="B465" s="12">
        <v>250416</v>
      </c>
      <c r="C465" s="12" t="s">
        <v>343</v>
      </c>
      <c r="D465" s="12" t="s">
        <v>344</v>
      </c>
      <c r="E465" s="12" t="s">
        <v>345</v>
      </c>
      <c r="F465" s="12" t="s">
        <v>346</v>
      </c>
      <c r="G465" s="12"/>
      <c r="H465" s="12">
        <v>20.53</v>
      </c>
      <c r="I465" s="12">
        <v>3.47</v>
      </c>
      <c r="J465" s="12">
        <v>18.93</v>
      </c>
      <c r="K465" s="12">
        <v>1.6</v>
      </c>
      <c r="L465" s="12">
        <v>52.2</v>
      </c>
      <c r="M465" s="12">
        <v>4</v>
      </c>
      <c r="N465" s="12">
        <v>0</v>
      </c>
      <c r="O465" s="12">
        <v>80</v>
      </c>
      <c r="P465" s="12">
        <v>6</v>
      </c>
      <c r="Q465" s="12">
        <v>0</v>
      </c>
      <c r="R465" s="12">
        <v>3</v>
      </c>
      <c r="S465" s="12">
        <v>86</v>
      </c>
      <c r="T465" s="12">
        <v>0</v>
      </c>
    </row>
    <row r="466" spans="1:20" ht="17.399999999999999" x14ac:dyDescent="0.3">
      <c r="A466" s="11">
        <v>45195</v>
      </c>
      <c r="B466" s="12">
        <v>250416</v>
      </c>
      <c r="C466" s="12" t="s">
        <v>343</v>
      </c>
      <c r="D466" s="12" t="s">
        <v>344</v>
      </c>
      <c r="E466" s="12" t="s">
        <v>345</v>
      </c>
      <c r="F466" s="12" t="s">
        <v>346</v>
      </c>
      <c r="G466" s="12"/>
      <c r="H466" s="12">
        <v>20.8</v>
      </c>
      <c r="I466" s="12">
        <v>3.2</v>
      </c>
      <c r="J466" s="12">
        <v>19.3</v>
      </c>
      <c r="K466" s="12">
        <v>1.5</v>
      </c>
      <c r="L466" s="12">
        <v>63.8</v>
      </c>
      <c r="M466" s="12">
        <v>4</v>
      </c>
      <c r="N466" s="12">
        <v>0</v>
      </c>
      <c r="O466" s="12">
        <v>105</v>
      </c>
      <c r="P466" s="12">
        <v>2</v>
      </c>
      <c r="Q466" s="12">
        <v>0</v>
      </c>
      <c r="R466" s="12">
        <v>5</v>
      </c>
      <c r="S466" s="12">
        <v>116</v>
      </c>
      <c r="T466" s="12">
        <v>1</v>
      </c>
    </row>
    <row r="467" spans="1:20" ht="17.399999999999999" x14ac:dyDescent="0.3">
      <c r="A467" s="11">
        <v>45196</v>
      </c>
      <c r="B467" s="12">
        <v>250416</v>
      </c>
      <c r="C467" s="12" t="s">
        <v>343</v>
      </c>
      <c r="D467" s="12" t="s">
        <v>344</v>
      </c>
      <c r="E467" s="12" t="s">
        <v>345</v>
      </c>
      <c r="F467" s="12" t="s">
        <v>346</v>
      </c>
      <c r="G467" s="12"/>
      <c r="H467" s="12">
        <v>13.97</v>
      </c>
      <c r="I467" s="12">
        <v>10.029999999999999</v>
      </c>
      <c r="J467" s="12">
        <v>12.95</v>
      </c>
      <c r="K467" s="12">
        <v>1.02</v>
      </c>
      <c r="L467" s="12">
        <v>43.47</v>
      </c>
      <c r="M467" s="12">
        <v>5</v>
      </c>
      <c r="N467" s="12">
        <v>0</v>
      </c>
      <c r="O467" s="12">
        <v>76</v>
      </c>
      <c r="P467" s="12">
        <v>6</v>
      </c>
      <c r="Q467" s="12">
        <v>0</v>
      </c>
      <c r="R467" s="12">
        <v>0</v>
      </c>
      <c r="S467" s="12">
        <v>84</v>
      </c>
      <c r="T467" s="12">
        <v>0</v>
      </c>
    </row>
    <row r="468" spans="1:20" ht="17.399999999999999" x14ac:dyDescent="0.3">
      <c r="A468" s="11">
        <v>45197</v>
      </c>
      <c r="B468" s="12">
        <v>250416</v>
      </c>
      <c r="C468" s="12" t="s">
        <v>343</v>
      </c>
      <c r="D468" s="12" t="s">
        <v>344</v>
      </c>
      <c r="E468" s="12" t="s">
        <v>345</v>
      </c>
      <c r="F468" s="12" t="s">
        <v>346</v>
      </c>
      <c r="G468" s="12"/>
      <c r="H468" s="12">
        <v>0</v>
      </c>
      <c r="I468" s="12">
        <v>24</v>
      </c>
      <c r="J468" s="12">
        <v>0</v>
      </c>
      <c r="K468" s="12">
        <v>0</v>
      </c>
      <c r="L468" s="12">
        <v>0</v>
      </c>
      <c r="M468" s="12">
        <v>0</v>
      </c>
      <c r="N468" s="12">
        <v>0</v>
      </c>
      <c r="O468" s="12">
        <v>0</v>
      </c>
      <c r="P468" s="12">
        <v>0</v>
      </c>
      <c r="Q468" s="12">
        <v>0</v>
      </c>
      <c r="R468" s="12">
        <v>0</v>
      </c>
      <c r="S468" s="12">
        <v>0</v>
      </c>
      <c r="T468" s="12">
        <v>0</v>
      </c>
    </row>
    <row r="469" spans="1:20" ht="17.399999999999999" x14ac:dyDescent="0.3">
      <c r="A469" s="11">
        <v>45201</v>
      </c>
      <c r="B469" s="12">
        <v>250416</v>
      </c>
      <c r="C469" s="12" t="s">
        <v>343</v>
      </c>
      <c r="D469" s="12" t="s">
        <v>344</v>
      </c>
      <c r="E469" s="12" t="s">
        <v>345</v>
      </c>
      <c r="F469" s="12" t="s">
        <v>346</v>
      </c>
      <c r="G469" s="12"/>
      <c r="H469" s="12">
        <v>0</v>
      </c>
      <c r="I469" s="12">
        <v>24</v>
      </c>
      <c r="J469" s="12">
        <v>0</v>
      </c>
      <c r="K469" s="12">
        <v>0</v>
      </c>
      <c r="L469" s="12">
        <v>0</v>
      </c>
      <c r="M469" s="12">
        <v>0</v>
      </c>
      <c r="N469" s="12">
        <v>0</v>
      </c>
      <c r="O469" s="12">
        <v>0</v>
      </c>
      <c r="P469" s="12">
        <v>0</v>
      </c>
      <c r="Q469" s="12">
        <v>0</v>
      </c>
      <c r="R469" s="12">
        <v>0</v>
      </c>
      <c r="S469" s="12">
        <v>0</v>
      </c>
      <c r="T469" s="12">
        <v>0</v>
      </c>
    </row>
    <row r="470" spans="1:20" ht="17.399999999999999" x14ac:dyDescent="0.3">
      <c r="A470" s="11">
        <v>45202</v>
      </c>
      <c r="B470" s="12">
        <v>250416</v>
      </c>
      <c r="C470" s="12" t="s">
        <v>343</v>
      </c>
      <c r="D470" s="12" t="s">
        <v>344</v>
      </c>
      <c r="E470" s="12" t="s">
        <v>345</v>
      </c>
      <c r="F470" s="12" t="s">
        <v>346</v>
      </c>
      <c r="G470" s="12"/>
      <c r="H470" s="12">
        <v>0</v>
      </c>
      <c r="I470" s="12">
        <v>24</v>
      </c>
      <c r="J470" s="12">
        <v>0</v>
      </c>
      <c r="K470" s="12">
        <v>0</v>
      </c>
      <c r="L470" s="12">
        <v>0</v>
      </c>
      <c r="M470" s="12">
        <v>0</v>
      </c>
      <c r="N470" s="12">
        <v>0</v>
      </c>
      <c r="O470" s="12">
        <v>0</v>
      </c>
      <c r="P470" s="12">
        <v>0</v>
      </c>
      <c r="Q470" s="12">
        <v>0</v>
      </c>
      <c r="R470" s="12">
        <v>0</v>
      </c>
      <c r="S470" s="12">
        <v>0</v>
      </c>
      <c r="T470" s="12">
        <v>0</v>
      </c>
    </row>
    <row r="471" spans="1:20" ht="17.399999999999999" x14ac:dyDescent="0.3">
      <c r="A471" s="11">
        <v>45233</v>
      </c>
      <c r="B471" s="12">
        <v>250416</v>
      </c>
      <c r="C471" s="12" t="s">
        <v>343</v>
      </c>
      <c r="D471" s="12" t="s">
        <v>344</v>
      </c>
      <c r="E471" s="12" t="s">
        <v>345</v>
      </c>
      <c r="F471" s="12" t="s">
        <v>346</v>
      </c>
      <c r="G471" s="12"/>
      <c r="H471" s="12">
        <v>1.23</v>
      </c>
      <c r="I471" s="12">
        <v>22.77</v>
      </c>
      <c r="J471" s="12">
        <v>0.87</v>
      </c>
      <c r="K471" s="12">
        <v>0.37</v>
      </c>
      <c r="L471" s="12">
        <v>0.02</v>
      </c>
      <c r="M471" s="12">
        <v>0</v>
      </c>
      <c r="N471" s="12">
        <v>0</v>
      </c>
      <c r="O471" s="12">
        <v>0</v>
      </c>
      <c r="P471" s="12">
        <v>0</v>
      </c>
      <c r="Q471" s="12">
        <v>0</v>
      </c>
      <c r="R471" s="12">
        <v>3</v>
      </c>
      <c r="S471" s="12">
        <v>0</v>
      </c>
      <c r="T471" s="12">
        <v>0</v>
      </c>
    </row>
    <row r="472" spans="1:20" ht="17.399999999999999" x14ac:dyDescent="0.3">
      <c r="A472" s="11">
        <v>45234</v>
      </c>
      <c r="B472" s="12">
        <v>250416</v>
      </c>
      <c r="C472" s="12" t="s">
        <v>343</v>
      </c>
      <c r="D472" s="12" t="s">
        <v>344</v>
      </c>
      <c r="E472" s="12" t="s">
        <v>345</v>
      </c>
      <c r="F472" s="12" t="s">
        <v>346</v>
      </c>
      <c r="G472" s="12"/>
      <c r="H472" s="12">
        <v>0</v>
      </c>
      <c r="I472" s="12">
        <v>24</v>
      </c>
      <c r="J472" s="12">
        <v>0</v>
      </c>
      <c r="K472" s="12">
        <v>0</v>
      </c>
      <c r="L472" s="12">
        <v>0</v>
      </c>
      <c r="M472" s="12">
        <v>0</v>
      </c>
      <c r="N472" s="12">
        <v>0</v>
      </c>
      <c r="O472" s="12">
        <v>0</v>
      </c>
      <c r="P472" s="12">
        <v>0</v>
      </c>
      <c r="Q472" s="12">
        <v>0</v>
      </c>
      <c r="R472" s="12">
        <v>0</v>
      </c>
      <c r="S472" s="12">
        <v>0</v>
      </c>
      <c r="T472" s="12">
        <v>0</v>
      </c>
    </row>
    <row r="473" spans="1:20" ht="17.399999999999999" x14ac:dyDescent="0.3">
      <c r="A473" s="11">
        <v>45235</v>
      </c>
      <c r="B473" s="12">
        <v>250416</v>
      </c>
      <c r="C473" s="12" t="s">
        <v>343</v>
      </c>
      <c r="D473" s="12" t="s">
        <v>344</v>
      </c>
      <c r="E473" s="12" t="s">
        <v>345</v>
      </c>
      <c r="F473" s="12" t="s">
        <v>346</v>
      </c>
      <c r="G473" s="12"/>
      <c r="H473" s="12">
        <v>0</v>
      </c>
      <c r="I473" s="12">
        <v>24</v>
      </c>
      <c r="J473" s="12">
        <v>0</v>
      </c>
      <c r="K473" s="12">
        <v>0</v>
      </c>
      <c r="L473" s="12">
        <v>0</v>
      </c>
      <c r="M473" s="12">
        <v>0</v>
      </c>
      <c r="N473" s="12">
        <v>0</v>
      </c>
      <c r="O473" s="12">
        <v>0</v>
      </c>
      <c r="P473" s="12">
        <v>0</v>
      </c>
      <c r="Q473" s="12">
        <v>0</v>
      </c>
      <c r="R473" s="12">
        <v>0</v>
      </c>
      <c r="S473" s="12">
        <v>0</v>
      </c>
      <c r="T473" s="12">
        <v>0</v>
      </c>
    </row>
    <row r="474" spans="1:20" ht="17.399999999999999" x14ac:dyDescent="0.3">
      <c r="A474" s="11">
        <v>45260</v>
      </c>
      <c r="B474" s="12">
        <v>250416</v>
      </c>
      <c r="C474" s="12" t="s">
        <v>343</v>
      </c>
      <c r="D474" s="12" t="s">
        <v>344</v>
      </c>
      <c r="E474" s="12" t="s">
        <v>345</v>
      </c>
      <c r="F474" s="12" t="s">
        <v>346</v>
      </c>
      <c r="G474" s="12"/>
      <c r="H474" s="12">
        <v>0.27</v>
      </c>
      <c r="I474" s="12">
        <v>23.73</v>
      </c>
      <c r="J474" s="12">
        <v>0.22</v>
      </c>
      <c r="K474" s="12">
        <v>0.05</v>
      </c>
      <c r="L474" s="12">
        <v>0</v>
      </c>
      <c r="M474" s="12">
        <v>0</v>
      </c>
      <c r="N474" s="12">
        <v>0</v>
      </c>
      <c r="O474" s="12">
        <v>0</v>
      </c>
      <c r="P474" s="12">
        <v>0</v>
      </c>
      <c r="Q474" s="12">
        <v>0</v>
      </c>
      <c r="R474" s="12">
        <v>0</v>
      </c>
      <c r="S474" s="12">
        <v>0</v>
      </c>
      <c r="T474" s="12">
        <v>0</v>
      </c>
    </row>
    <row r="475" spans="1:20" ht="17.399999999999999" x14ac:dyDescent="0.3">
      <c r="A475" s="11">
        <v>45261</v>
      </c>
      <c r="B475" s="12">
        <v>250416</v>
      </c>
      <c r="C475" s="12" t="s">
        <v>343</v>
      </c>
      <c r="D475" s="12" t="s">
        <v>344</v>
      </c>
      <c r="E475" s="12" t="s">
        <v>345</v>
      </c>
      <c r="F475" s="12" t="s">
        <v>346</v>
      </c>
      <c r="G475" s="12"/>
      <c r="H475" s="12">
        <v>0.28000000000000003</v>
      </c>
      <c r="I475" s="12">
        <v>23.72</v>
      </c>
      <c r="J475" s="12">
        <v>0.23</v>
      </c>
      <c r="K475" s="12">
        <v>0.05</v>
      </c>
      <c r="L475" s="12">
        <v>0</v>
      </c>
      <c r="M475" s="12">
        <v>0</v>
      </c>
      <c r="N475" s="12">
        <v>0</v>
      </c>
      <c r="O475" s="12">
        <v>0</v>
      </c>
      <c r="P475" s="12">
        <v>0</v>
      </c>
      <c r="Q475" s="12">
        <v>0</v>
      </c>
      <c r="R475" s="12">
        <v>0</v>
      </c>
      <c r="S475" s="12">
        <v>0</v>
      </c>
      <c r="T475" s="12">
        <v>0</v>
      </c>
    </row>
    <row r="476" spans="1:20" ht="17.399999999999999" x14ac:dyDescent="0.3">
      <c r="A476" s="11">
        <v>45262</v>
      </c>
      <c r="B476" s="12">
        <v>250416</v>
      </c>
      <c r="C476" s="12" t="s">
        <v>343</v>
      </c>
      <c r="D476" s="12" t="s">
        <v>344</v>
      </c>
      <c r="E476" s="12" t="s">
        <v>345</v>
      </c>
      <c r="F476" s="12" t="s">
        <v>346</v>
      </c>
      <c r="G476" s="12"/>
      <c r="H476" s="12">
        <v>0.37</v>
      </c>
      <c r="I476" s="12">
        <v>23.63</v>
      </c>
      <c r="J476" s="12">
        <v>0.3</v>
      </c>
      <c r="K476" s="12">
        <v>7.0000000000000007E-2</v>
      </c>
      <c r="L476" s="12">
        <v>0</v>
      </c>
      <c r="M476" s="12">
        <v>0</v>
      </c>
      <c r="N476" s="12">
        <v>0</v>
      </c>
      <c r="O476" s="12">
        <v>0</v>
      </c>
      <c r="P476" s="12">
        <v>0</v>
      </c>
      <c r="Q476" s="12">
        <v>0</v>
      </c>
      <c r="R476" s="12">
        <v>0</v>
      </c>
      <c r="S476" s="12">
        <v>0</v>
      </c>
      <c r="T476" s="12">
        <v>0</v>
      </c>
    </row>
    <row r="477" spans="1:20" ht="17.399999999999999" x14ac:dyDescent="0.3">
      <c r="A477" s="11">
        <v>45263</v>
      </c>
      <c r="B477" s="12">
        <v>250416</v>
      </c>
      <c r="C477" s="12" t="s">
        <v>343</v>
      </c>
      <c r="D477" s="12" t="s">
        <v>344</v>
      </c>
      <c r="E477" s="12" t="s">
        <v>345</v>
      </c>
      <c r="F477" s="12" t="s">
        <v>346</v>
      </c>
      <c r="G477" s="12"/>
      <c r="H477" s="12">
        <v>0</v>
      </c>
      <c r="I477" s="12">
        <v>24</v>
      </c>
      <c r="J477" s="12">
        <v>0</v>
      </c>
      <c r="K477" s="12">
        <v>0</v>
      </c>
      <c r="L477" s="12">
        <v>0</v>
      </c>
      <c r="M477" s="12">
        <v>0</v>
      </c>
      <c r="N477" s="12">
        <v>0</v>
      </c>
      <c r="O477" s="12">
        <v>0</v>
      </c>
      <c r="P477" s="12">
        <v>0</v>
      </c>
      <c r="Q477" s="12">
        <v>0</v>
      </c>
      <c r="R477" s="12">
        <v>0</v>
      </c>
      <c r="S477" s="12">
        <v>0</v>
      </c>
      <c r="T477" s="12">
        <v>0</v>
      </c>
    </row>
    <row r="478" spans="1:20" ht="17.399999999999999" x14ac:dyDescent="0.3">
      <c r="A478" s="11">
        <v>45264</v>
      </c>
      <c r="B478" s="12">
        <v>250416</v>
      </c>
      <c r="C478" s="12" t="s">
        <v>343</v>
      </c>
      <c r="D478" s="12" t="s">
        <v>344</v>
      </c>
      <c r="E478" s="12" t="s">
        <v>345</v>
      </c>
      <c r="F478" s="12" t="s">
        <v>346</v>
      </c>
      <c r="G478" s="12"/>
      <c r="H478" s="12">
        <v>0.02</v>
      </c>
      <c r="I478" s="12">
        <v>23.98</v>
      </c>
      <c r="J478" s="12">
        <v>0.02</v>
      </c>
      <c r="K478" s="12">
        <v>0</v>
      </c>
      <c r="L478" s="12">
        <v>0</v>
      </c>
      <c r="M478" s="12">
        <v>0</v>
      </c>
      <c r="N478" s="12">
        <v>0</v>
      </c>
      <c r="O478" s="12">
        <v>0</v>
      </c>
      <c r="P478" s="12">
        <v>0</v>
      </c>
      <c r="Q478" s="12">
        <v>0</v>
      </c>
      <c r="R478" s="12">
        <v>0</v>
      </c>
      <c r="S478" s="12">
        <v>0</v>
      </c>
      <c r="T478" s="12">
        <v>0</v>
      </c>
    </row>
    <row r="479" spans="1:20" ht="17.399999999999999" x14ac:dyDescent="0.3">
      <c r="A479" s="11">
        <v>45265</v>
      </c>
      <c r="B479" s="12">
        <v>250416</v>
      </c>
      <c r="C479" s="12" t="s">
        <v>343</v>
      </c>
      <c r="D479" s="12" t="s">
        <v>344</v>
      </c>
      <c r="E479" s="12" t="s">
        <v>345</v>
      </c>
      <c r="F479" s="12" t="s">
        <v>346</v>
      </c>
      <c r="G479" s="12"/>
      <c r="H479" s="12">
        <v>0</v>
      </c>
      <c r="I479" s="12">
        <v>24</v>
      </c>
      <c r="J479" s="12">
        <v>0</v>
      </c>
      <c r="K479" s="12">
        <v>0</v>
      </c>
      <c r="L479" s="12">
        <v>0</v>
      </c>
      <c r="M479" s="12">
        <v>0</v>
      </c>
      <c r="N479" s="12">
        <v>0</v>
      </c>
      <c r="O479" s="12">
        <v>0</v>
      </c>
      <c r="P479" s="12">
        <v>0</v>
      </c>
      <c r="Q479" s="12">
        <v>0</v>
      </c>
      <c r="R479" s="12">
        <v>0</v>
      </c>
      <c r="S479" s="12">
        <v>0</v>
      </c>
      <c r="T479" s="12">
        <v>0</v>
      </c>
    </row>
    <row r="480" spans="1:20" ht="17.399999999999999" x14ac:dyDescent="0.3">
      <c r="A480" s="11">
        <v>45267</v>
      </c>
      <c r="B480" s="12">
        <v>250416</v>
      </c>
      <c r="C480" s="12" t="s">
        <v>343</v>
      </c>
      <c r="D480" s="12" t="s">
        <v>344</v>
      </c>
      <c r="E480" s="12" t="s">
        <v>345</v>
      </c>
      <c r="F480" s="12" t="s">
        <v>346</v>
      </c>
      <c r="G480" s="12"/>
      <c r="H480" s="12">
        <v>2.52</v>
      </c>
      <c r="I480" s="12">
        <v>21.48</v>
      </c>
      <c r="J480" s="12">
        <v>2.52</v>
      </c>
      <c r="K480" s="12">
        <v>0</v>
      </c>
      <c r="L480" s="12">
        <v>0</v>
      </c>
      <c r="M480" s="12">
        <v>0</v>
      </c>
      <c r="N480" s="12">
        <v>0</v>
      </c>
      <c r="O480" s="12">
        <v>0</v>
      </c>
      <c r="P480" s="12">
        <v>0</v>
      </c>
      <c r="Q480" s="12">
        <v>0</v>
      </c>
      <c r="R480" s="12">
        <v>2</v>
      </c>
      <c r="S480" s="12">
        <v>0</v>
      </c>
      <c r="T480" s="12">
        <v>0</v>
      </c>
    </row>
    <row r="481" spans="1:20" ht="17.399999999999999" x14ac:dyDescent="0.3">
      <c r="A481" s="11">
        <v>45268</v>
      </c>
      <c r="B481" s="12">
        <v>250416</v>
      </c>
      <c r="C481" s="12" t="s">
        <v>343</v>
      </c>
      <c r="D481" s="12" t="s">
        <v>344</v>
      </c>
      <c r="E481" s="12" t="s">
        <v>345</v>
      </c>
      <c r="F481" s="12" t="s">
        <v>346</v>
      </c>
      <c r="G481" s="12"/>
      <c r="H481" s="12">
        <v>0.28000000000000003</v>
      </c>
      <c r="I481" s="12">
        <v>23.72</v>
      </c>
      <c r="J481" s="12">
        <v>0.28000000000000003</v>
      </c>
      <c r="K481" s="12">
        <v>0</v>
      </c>
      <c r="L481" s="12">
        <v>0</v>
      </c>
      <c r="M481" s="12">
        <v>0</v>
      </c>
      <c r="N481" s="12">
        <v>0</v>
      </c>
      <c r="O481" s="12">
        <v>0</v>
      </c>
      <c r="P481" s="12">
        <v>0</v>
      </c>
      <c r="Q481" s="12">
        <v>0</v>
      </c>
      <c r="R481" s="12">
        <v>0</v>
      </c>
      <c r="S481" s="12">
        <v>0</v>
      </c>
      <c r="T481" s="12">
        <v>0</v>
      </c>
    </row>
    <row r="482" spans="1:20" ht="17.399999999999999" x14ac:dyDescent="0.3">
      <c r="A482" s="11">
        <v>45269</v>
      </c>
      <c r="B482" s="12">
        <v>250416</v>
      </c>
      <c r="C482" s="12" t="s">
        <v>343</v>
      </c>
      <c r="D482" s="12" t="s">
        <v>344</v>
      </c>
      <c r="E482" s="12" t="s">
        <v>345</v>
      </c>
      <c r="F482" s="12" t="s">
        <v>346</v>
      </c>
      <c r="G482" s="12"/>
      <c r="H482" s="12">
        <v>0.55000000000000004</v>
      </c>
      <c r="I482" s="12">
        <v>23.45</v>
      </c>
      <c r="J482" s="12">
        <v>0.55000000000000004</v>
      </c>
      <c r="K482" s="12">
        <v>0</v>
      </c>
      <c r="L482" s="12">
        <v>0.44</v>
      </c>
      <c r="M482" s="12">
        <v>7</v>
      </c>
      <c r="N482" s="12">
        <v>0</v>
      </c>
      <c r="O482" s="12">
        <v>0</v>
      </c>
      <c r="P482" s="12">
        <v>0</v>
      </c>
      <c r="Q482" s="12">
        <v>0</v>
      </c>
      <c r="R482" s="12">
        <v>0</v>
      </c>
      <c r="S482" s="12">
        <v>0</v>
      </c>
      <c r="T482" s="12">
        <v>0</v>
      </c>
    </row>
    <row r="483" spans="1:20" ht="17.399999999999999" x14ac:dyDescent="0.3">
      <c r="A483" s="11">
        <v>45270</v>
      </c>
      <c r="B483" s="12">
        <v>250416</v>
      </c>
      <c r="C483" s="12" t="s">
        <v>343</v>
      </c>
      <c r="D483" s="12" t="s">
        <v>344</v>
      </c>
      <c r="E483" s="12" t="s">
        <v>345</v>
      </c>
      <c r="F483" s="12" t="s">
        <v>346</v>
      </c>
      <c r="G483" s="12"/>
      <c r="H483" s="12">
        <v>6.17</v>
      </c>
      <c r="I483" s="12">
        <v>17.829999999999998</v>
      </c>
      <c r="J483" s="12">
        <v>6.17</v>
      </c>
      <c r="K483" s="12">
        <v>0</v>
      </c>
      <c r="L483" s="12">
        <v>17.059999999999999</v>
      </c>
      <c r="M483" s="12">
        <v>5</v>
      </c>
      <c r="N483" s="12">
        <v>0</v>
      </c>
      <c r="O483" s="12">
        <v>50</v>
      </c>
      <c r="P483" s="12">
        <v>4</v>
      </c>
      <c r="Q483" s="12">
        <v>0</v>
      </c>
      <c r="R483" s="12">
        <v>0</v>
      </c>
      <c r="S483" s="12">
        <v>55</v>
      </c>
      <c r="T483" s="12">
        <v>0</v>
      </c>
    </row>
    <row r="484" spans="1:20" ht="17.399999999999999" x14ac:dyDescent="0.3">
      <c r="A484" s="11">
        <v>45271</v>
      </c>
      <c r="B484" s="12">
        <v>250416</v>
      </c>
      <c r="C484" s="12" t="s">
        <v>343</v>
      </c>
      <c r="D484" s="12" t="s">
        <v>344</v>
      </c>
      <c r="E484" s="12" t="s">
        <v>345</v>
      </c>
      <c r="F484" s="12" t="s">
        <v>346</v>
      </c>
      <c r="G484" s="12"/>
      <c r="H484" s="12">
        <v>13.18</v>
      </c>
      <c r="I484" s="12">
        <v>10.82</v>
      </c>
      <c r="J484" s="12">
        <v>13.18</v>
      </c>
      <c r="K484" s="12">
        <v>0</v>
      </c>
      <c r="L484" s="12">
        <v>38.92</v>
      </c>
      <c r="M484" s="12">
        <v>5</v>
      </c>
      <c r="N484" s="12">
        <v>0</v>
      </c>
      <c r="O484" s="12">
        <v>93</v>
      </c>
      <c r="P484" s="12">
        <v>6</v>
      </c>
      <c r="Q484" s="12">
        <v>0</v>
      </c>
      <c r="R484" s="12">
        <v>0</v>
      </c>
      <c r="S484" s="12">
        <v>109</v>
      </c>
      <c r="T484" s="12">
        <v>0</v>
      </c>
    </row>
    <row r="485" spans="1:20" ht="17.399999999999999" x14ac:dyDescent="0.3">
      <c r="A485" s="11">
        <v>45272</v>
      </c>
      <c r="B485" s="12">
        <v>250416</v>
      </c>
      <c r="C485" s="12" t="s">
        <v>343</v>
      </c>
      <c r="D485" s="12" t="s">
        <v>344</v>
      </c>
      <c r="E485" s="12" t="s">
        <v>345</v>
      </c>
      <c r="F485" s="12" t="s">
        <v>346</v>
      </c>
      <c r="G485" s="12"/>
      <c r="H485" s="12">
        <v>20.329999999999998</v>
      </c>
      <c r="I485" s="12">
        <v>3.67</v>
      </c>
      <c r="J485" s="12">
        <v>20.329999999999998</v>
      </c>
      <c r="K485" s="12">
        <v>0</v>
      </c>
      <c r="L485" s="12">
        <v>55.01</v>
      </c>
      <c r="M485" s="12">
        <v>5</v>
      </c>
      <c r="N485" s="12">
        <v>0</v>
      </c>
      <c r="O485" s="12">
        <v>99</v>
      </c>
      <c r="P485" s="12">
        <v>2</v>
      </c>
      <c r="Q485" s="12">
        <v>0</v>
      </c>
      <c r="R485" s="12">
        <v>0</v>
      </c>
      <c r="S485" s="12">
        <v>107</v>
      </c>
      <c r="T485" s="12">
        <v>0</v>
      </c>
    </row>
    <row r="486" spans="1:20" ht="17.399999999999999" x14ac:dyDescent="0.3">
      <c r="A486" s="11">
        <v>45273</v>
      </c>
      <c r="B486" s="12">
        <v>250416</v>
      </c>
      <c r="C486" s="12" t="s">
        <v>343</v>
      </c>
      <c r="D486" s="12" t="s">
        <v>344</v>
      </c>
      <c r="E486" s="12" t="s">
        <v>345</v>
      </c>
      <c r="F486" s="12" t="s">
        <v>346</v>
      </c>
      <c r="G486" s="12"/>
      <c r="H486" s="12">
        <v>17.850000000000001</v>
      </c>
      <c r="I486" s="12">
        <v>6.15</v>
      </c>
      <c r="J486" s="12">
        <v>17.850000000000001</v>
      </c>
      <c r="K486" s="12">
        <v>0</v>
      </c>
      <c r="L486" s="12">
        <v>52.2</v>
      </c>
      <c r="M486" s="12">
        <v>5</v>
      </c>
      <c r="N486" s="12">
        <v>0</v>
      </c>
      <c r="O486" s="12">
        <v>102</v>
      </c>
      <c r="P486" s="12">
        <v>10</v>
      </c>
      <c r="Q486" s="12">
        <v>0</v>
      </c>
      <c r="R486" s="12">
        <v>0</v>
      </c>
      <c r="S486" s="12">
        <v>115</v>
      </c>
      <c r="T486" s="12">
        <v>0</v>
      </c>
    </row>
    <row r="487" spans="1:20" ht="17.399999999999999" x14ac:dyDescent="0.3">
      <c r="A487" s="11">
        <v>45274</v>
      </c>
      <c r="B487" s="12">
        <v>250416</v>
      </c>
      <c r="C487" s="12" t="s">
        <v>343</v>
      </c>
      <c r="D487" s="12" t="s">
        <v>344</v>
      </c>
      <c r="E487" s="12" t="s">
        <v>345</v>
      </c>
      <c r="F487" s="12" t="s">
        <v>346</v>
      </c>
      <c r="G487" s="12"/>
      <c r="H487" s="12">
        <v>15.58</v>
      </c>
      <c r="I487" s="12">
        <v>8.42</v>
      </c>
      <c r="J487" s="12">
        <v>15.58</v>
      </c>
      <c r="K487" s="12">
        <v>0</v>
      </c>
      <c r="L487" s="12">
        <v>48.21</v>
      </c>
      <c r="M487" s="12">
        <v>5</v>
      </c>
      <c r="N487" s="12">
        <v>0</v>
      </c>
      <c r="O487" s="12">
        <v>143</v>
      </c>
      <c r="P487" s="12">
        <v>8</v>
      </c>
      <c r="Q487" s="12">
        <v>1</v>
      </c>
      <c r="R487" s="12">
        <v>0</v>
      </c>
      <c r="S487" s="12">
        <v>163</v>
      </c>
      <c r="T487" s="12">
        <v>0</v>
      </c>
    </row>
    <row r="488" spans="1:20" ht="17.399999999999999" x14ac:dyDescent="0.3">
      <c r="A488" s="11">
        <v>45275</v>
      </c>
      <c r="B488" s="12">
        <v>250416</v>
      </c>
      <c r="C488" s="12" t="s">
        <v>343</v>
      </c>
      <c r="D488" s="12" t="s">
        <v>344</v>
      </c>
      <c r="E488" s="12" t="s">
        <v>345</v>
      </c>
      <c r="F488" s="12" t="s">
        <v>346</v>
      </c>
      <c r="G488" s="12"/>
      <c r="H488" s="12">
        <v>14.22</v>
      </c>
      <c r="I488" s="12">
        <v>9.7799999999999994</v>
      </c>
      <c r="J488" s="12">
        <v>14.22</v>
      </c>
      <c r="K488" s="12">
        <v>0</v>
      </c>
      <c r="L488" s="12">
        <v>47.65</v>
      </c>
      <c r="M488" s="12">
        <v>5</v>
      </c>
      <c r="N488" s="12">
        <v>0</v>
      </c>
      <c r="O488" s="12">
        <v>109</v>
      </c>
      <c r="P488" s="12">
        <v>5</v>
      </c>
      <c r="Q488" s="12">
        <v>0</v>
      </c>
      <c r="R488" s="12">
        <v>0</v>
      </c>
      <c r="S488" s="12">
        <v>118</v>
      </c>
      <c r="T488" s="12">
        <v>0</v>
      </c>
    </row>
    <row r="489" spans="1:20" ht="17.399999999999999" x14ac:dyDescent="0.3">
      <c r="A489" s="11">
        <v>45276</v>
      </c>
      <c r="B489" s="12">
        <v>250416</v>
      </c>
      <c r="C489" s="12" t="s">
        <v>343</v>
      </c>
      <c r="D489" s="12" t="s">
        <v>344</v>
      </c>
      <c r="E489" s="12" t="s">
        <v>345</v>
      </c>
      <c r="F489" s="12" t="s">
        <v>346</v>
      </c>
      <c r="G489" s="12"/>
      <c r="H489" s="12">
        <v>19.670000000000002</v>
      </c>
      <c r="I489" s="12">
        <v>4.33</v>
      </c>
      <c r="J489" s="12">
        <v>19.670000000000002</v>
      </c>
      <c r="K489" s="12">
        <v>0</v>
      </c>
      <c r="L489" s="12">
        <v>58.94</v>
      </c>
      <c r="M489" s="12">
        <v>4</v>
      </c>
      <c r="N489" s="12">
        <v>0</v>
      </c>
      <c r="O489" s="12">
        <v>90</v>
      </c>
      <c r="P489" s="12">
        <v>4</v>
      </c>
      <c r="Q489" s="12">
        <v>0</v>
      </c>
      <c r="R489" s="12">
        <v>0</v>
      </c>
      <c r="S489" s="12">
        <v>100</v>
      </c>
      <c r="T489" s="12">
        <v>0</v>
      </c>
    </row>
    <row r="490" spans="1:20" ht="17.399999999999999" x14ac:dyDescent="0.3">
      <c r="A490" s="11">
        <v>45277</v>
      </c>
      <c r="B490" s="12">
        <v>250416</v>
      </c>
      <c r="C490" s="12" t="s">
        <v>343</v>
      </c>
      <c r="D490" s="12" t="s">
        <v>344</v>
      </c>
      <c r="E490" s="12" t="s">
        <v>345</v>
      </c>
      <c r="F490" s="12" t="s">
        <v>346</v>
      </c>
      <c r="G490" s="12"/>
      <c r="H490" s="12">
        <v>18.649999999999999</v>
      </c>
      <c r="I490" s="12">
        <v>5.35</v>
      </c>
      <c r="J490" s="12">
        <v>18.649999999999999</v>
      </c>
      <c r="K490" s="12">
        <v>0</v>
      </c>
      <c r="L490" s="12">
        <v>48.71</v>
      </c>
      <c r="M490" s="12">
        <v>5</v>
      </c>
      <c r="N490" s="12">
        <v>0</v>
      </c>
      <c r="O490" s="12">
        <v>84</v>
      </c>
      <c r="P490" s="12">
        <v>6</v>
      </c>
      <c r="Q490" s="12">
        <v>0</v>
      </c>
      <c r="R490" s="12">
        <v>0</v>
      </c>
      <c r="S490" s="12">
        <v>95</v>
      </c>
      <c r="T490" s="12">
        <v>0</v>
      </c>
    </row>
    <row r="491" spans="1:20" ht="17.399999999999999" x14ac:dyDescent="0.3">
      <c r="A491" s="11">
        <v>45278</v>
      </c>
      <c r="B491" s="12">
        <v>250416</v>
      </c>
      <c r="C491" s="12" t="s">
        <v>343</v>
      </c>
      <c r="D491" s="12" t="s">
        <v>344</v>
      </c>
      <c r="E491" s="12" t="s">
        <v>345</v>
      </c>
      <c r="F491" s="12" t="s">
        <v>346</v>
      </c>
      <c r="G491" s="12"/>
      <c r="H491" s="12">
        <v>21.1</v>
      </c>
      <c r="I491" s="12">
        <v>2.9</v>
      </c>
      <c r="J491" s="12">
        <v>21.1</v>
      </c>
      <c r="K491" s="12">
        <v>0</v>
      </c>
      <c r="L491" s="12">
        <v>66.13</v>
      </c>
      <c r="M491" s="12">
        <v>5</v>
      </c>
      <c r="N491" s="12">
        <v>0</v>
      </c>
      <c r="O491" s="12">
        <v>123</v>
      </c>
      <c r="P491" s="12">
        <v>5</v>
      </c>
      <c r="Q491" s="12">
        <v>0</v>
      </c>
      <c r="R491" s="12">
        <v>0</v>
      </c>
      <c r="S491" s="12">
        <v>141</v>
      </c>
      <c r="T491" s="12">
        <v>0</v>
      </c>
    </row>
    <row r="492" spans="1:20" ht="17.399999999999999" x14ac:dyDescent="0.3">
      <c r="A492" s="11">
        <v>45279</v>
      </c>
      <c r="B492" s="12">
        <v>250416</v>
      </c>
      <c r="C492" s="12" t="s">
        <v>343</v>
      </c>
      <c r="D492" s="12" t="s">
        <v>344</v>
      </c>
      <c r="E492" s="12" t="s">
        <v>345</v>
      </c>
      <c r="F492" s="12" t="s">
        <v>346</v>
      </c>
      <c r="G492" s="12"/>
      <c r="H492" s="12">
        <v>22.25</v>
      </c>
      <c r="I492" s="12">
        <v>1.75</v>
      </c>
      <c r="J492" s="12">
        <v>22.25</v>
      </c>
      <c r="K492" s="12">
        <v>0</v>
      </c>
      <c r="L492" s="12">
        <v>74.42</v>
      </c>
      <c r="M492" s="12">
        <v>5</v>
      </c>
      <c r="N492" s="12">
        <v>0</v>
      </c>
      <c r="O492" s="12">
        <v>151</v>
      </c>
      <c r="P492" s="12">
        <v>9</v>
      </c>
      <c r="Q492" s="12">
        <v>1</v>
      </c>
      <c r="R492" s="12">
        <v>1</v>
      </c>
      <c r="S492" s="12">
        <v>180</v>
      </c>
      <c r="T492" s="12">
        <v>0</v>
      </c>
    </row>
    <row r="493" spans="1:20" ht="17.399999999999999" x14ac:dyDescent="0.3">
      <c r="A493" s="11">
        <v>45280</v>
      </c>
      <c r="B493" s="12">
        <v>250416</v>
      </c>
      <c r="C493" s="12" t="s">
        <v>343</v>
      </c>
      <c r="D493" s="12" t="s">
        <v>344</v>
      </c>
      <c r="E493" s="12" t="s">
        <v>345</v>
      </c>
      <c r="F493" s="12" t="s">
        <v>346</v>
      </c>
      <c r="G493" s="12"/>
      <c r="H493" s="12">
        <v>21.23</v>
      </c>
      <c r="I493" s="12">
        <v>2.77</v>
      </c>
      <c r="J493" s="12">
        <v>21.23</v>
      </c>
      <c r="K493" s="12">
        <v>0</v>
      </c>
      <c r="L493" s="12">
        <v>72.45</v>
      </c>
      <c r="M493" s="12">
        <v>5</v>
      </c>
      <c r="N493" s="12">
        <v>0</v>
      </c>
      <c r="O493" s="12">
        <v>104</v>
      </c>
      <c r="P493" s="12">
        <v>3</v>
      </c>
      <c r="Q493" s="12">
        <v>0</v>
      </c>
      <c r="R493" s="12">
        <v>0</v>
      </c>
      <c r="S493" s="12">
        <v>123</v>
      </c>
      <c r="T493" s="12">
        <v>0</v>
      </c>
    </row>
    <row r="494" spans="1:20" ht="17.399999999999999" x14ac:dyDescent="0.3">
      <c r="A494" s="11">
        <v>45281</v>
      </c>
      <c r="B494" s="12">
        <v>250416</v>
      </c>
      <c r="C494" s="12" t="s">
        <v>343</v>
      </c>
      <c r="D494" s="12" t="s">
        <v>344</v>
      </c>
      <c r="E494" s="12" t="s">
        <v>345</v>
      </c>
      <c r="F494" s="12" t="s">
        <v>346</v>
      </c>
      <c r="G494" s="12"/>
      <c r="H494" s="12">
        <v>17.78</v>
      </c>
      <c r="I494" s="12">
        <v>6.22</v>
      </c>
      <c r="J494" s="12">
        <v>17.78</v>
      </c>
      <c r="K494" s="12">
        <v>0</v>
      </c>
      <c r="L494" s="12">
        <v>55.2</v>
      </c>
      <c r="M494" s="12">
        <v>5</v>
      </c>
      <c r="N494" s="12">
        <v>0</v>
      </c>
      <c r="O494" s="12">
        <v>97</v>
      </c>
      <c r="P494" s="12">
        <v>2</v>
      </c>
      <c r="Q494" s="12">
        <v>1</v>
      </c>
      <c r="R494" s="12">
        <v>1</v>
      </c>
      <c r="S494" s="12">
        <v>115</v>
      </c>
      <c r="T494" s="12">
        <v>0</v>
      </c>
    </row>
    <row r="495" spans="1:20" ht="17.399999999999999" x14ac:dyDescent="0.3">
      <c r="A495" s="11">
        <v>45282</v>
      </c>
      <c r="B495" s="12">
        <v>250416</v>
      </c>
      <c r="C495" s="12" t="s">
        <v>343</v>
      </c>
      <c r="D495" s="12" t="s">
        <v>344</v>
      </c>
      <c r="E495" s="12" t="s">
        <v>345</v>
      </c>
      <c r="F495" s="12" t="s">
        <v>346</v>
      </c>
      <c r="G495" s="12"/>
      <c r="H495" s="12">
        <v>19.02</v>
      </c>
      <c r="I495" s="12">
        <v>4.9800000000000004</v>
      </c>
      <c r="J495" s="12">
        <v>19.02</v>
      </c>
      <c r="K495" s="12">
        <v>0</v>
      </c>
      <c r="L495" s="12">
        <v>54.12</v>
      </c>
      <c r="M495" s="12">
        <v>5</v>
      </c>
      <c r="N495" s="12">
        <v>0</v>
      </c>
      <c r="O495" s="12">
        <v>96</v>
      </c>
      <c r="P495" s="12">
        <v>2</v>
      </c>
      <c r="Q495" s="12">
        <v>1</v>
      </c>
      <c r="R495" s="12">
        <v>0</v>
      </c>
      <c r="S495" s="12">
        <v>108</v>
      </c>
      <c r="T495" s="12">
        <v>0</v>
      </c>
    </row>
    <row r="496" spans="1:20" ht="17.399999999999999" x14ac:dyDescent="0.3">
      <c r="A496" s="11">
        <v>45283</v>
      </c>
      <c r="B496" s="12">
        <v>250416</v>
      </c>
      <c r="C496" s="12" t="s">
        <v>343</v>
      </c>
      <c r="D496" s="12" t="s">
        <v>344</v>
      </c>
      <c r="E496" s="12" t="s">
        <v>345</v>
      </c>
      <c r="F496" s="12" t="s">
        <v>346</v>
      </c>
      <c r="G496" s="12"/>
      <c r="H496" s="12">
        <v>19.670000000000002</v>
      </c>
      <c r="I496" s="12">
        <v>4.33</v>
      </c>
      <c r="J496" s="12">
        <v>19.670000000000002</v>
      </c>
      <c r="K496" s="12">
        <v>0</v>
      </c>
      <c r="L496" s="12">
        <v>54.79</v>
      </c>
      <c r="M496" s="12">
        <v>5</v>
      </c>
      <c r="N496" s="12">
        <v>0</v>
      </c>
      <c r="O496" s="12">
        <v>84</v>
      </c>
      <c r="P496" s="12">
        <v>6</v>
      </c>
      <c r="Q496" s="12">
        <v>1</v>
      </c>
      <c r="R496" s="12">
        <v>0</v>
      </c>
      <c r="S496" s="12">
        <v>100</v>
      </c>
      <c r="T496" s="12">
        <v>0</v>
      </c>
    </row>
    <row r="497" spans="1:20" ht="17.399999999999999" x14ac:dyDescent="0.3">
      <c r="A497" s="11">
        <v>45284</v>
      </c>
      <c r="B497" s="12">
        <v>250416</v>
      </c>
      <c r="C497" s="12" t="s">
        <v>343</v>
      </c>
      <c r="D497" s="12" t="s">
        <v>344</v>
      </c>
      <c r="E497" s="12" t="s">
        <v>345</v>
      </c>
      <c r="F497" s="12" t="s">
        <v>346</v>
      </c>
      <c r="G497" s="12"/>
      <c r="H497" s="12">
        <v>17.97</v>
      </c>
      <c r="I497" s="12">
        <v>6.03</v>
      </c>
      <c r="J497" s="12">
        <v>17.97</v>
      </c>
      <c r="K497" s="12">
        <v>0</v>
      </c>
      <c r="L497" s="12">
        <v>47.27</v>
      </c>
      <c r="M497" s="12">
        <v>4</v>
      </c>
      <c r="N497" s="12">
        <v>0</v>
      </c>
      <c r="O497" s="12">
        <v>68</v>
      </c>
      <c r="P497" s="12">
        <v>5</v>
      </c>
      <c r="Q497" s="12">
        <v>0</v>
      </c>
      <c r="R497" s="12">
        <v>0</v>
      </c>
      <c r="S497" s="12">
        <v>79</v>
      </c>
      <c r="T497" s="12">
        <v>0</v>
      </c>
    </row>
    <row r="498" spans="1:20" ht="17.399999999999999" x14ac:dyDescent="0.3">
      <c r="A498" s="11">
        <v>45285</v>
      </c>
      <c r="B498" s="12">
        <v>250416</v>
      </c>
      <c r="C498" s="12" t="s">
        <v>343</v>
      </c>
      <c r="D498" s="12" t="s">
        <v>344</v>
      </c>
      <c r="E498" s="12" t="s">
        <v>345</v>
      </c>
      <c r="F498" s="12" t="s">
        <v>346</v>
      </c>
      <c r="G498" s="12"/>
      <c r="H498" s="12">
        <v>3.42</v>
      </c>
      <c r="I498" s="12">
        <v>20.58</v>
      </c>
      <c r="J498" s="12">
        <v>3.42</v>
      </c>
      <c r="K498" s="12">
        <v>0</v>
      </c>
      <c r="L498" s="12">
        <v>12.33</v>
      </c>
      <c r="M498" s="12">
        <v>4</v>
      </c>
      <c r="N498" s="12">
        <v>0</v>
      </c>
      <c r="O498" s="12">
        <v>20</v>
      </c>
      <c r="P498" s="12">
        <v>0</v>
      </c>
      <c r="Q498" s="12">
        <v>0</v>
      </c>
      <c r="R498" s="12">
        <v>0</v>
      </c>
      <c r="S498" s="12">
        <v>21</v>
      </c>
      <c r="T498" s="12">
        <v>0</v>
      </c>
    </row>
    <row r="499" spans="1:20" ht="17.399999999999999" x14ac:dyDescent="0.3">
      <c r="A499" s="11">
        <v>45286</v>
      </c>
      <c r="B499" s="12">
        <v>250416</v>
      </c>
      <c r="C499" s="12" t="s">
        <v>343</v>
      </c>
      <c r="D499" s="12" t="s">
        <v>344</v>
      </c>
      <c r="E499" s="12" t="s">
        <v>345</v>
      </c>
      <c r="F499" s="12" t="s">
        <v>346</v>
      </c>
      <c r="G499" s="12"/>
      <c r="H499" s="12">
        <v>21.08</v>
      </c>
      <c r="I499" s="12">
        <v>2.92</v>
      </c>
      <c r="J499" s="12">
        <v>21.08</v>
      </c>
      <c r="K499" s="12">
        <v>0</v>
      </c>
      <c r="L499" s="12">
        <v>79.180000000000007</v>
      </c>
      <c r="M499" s="12">
        <v>5</v>
      </c>
      <c r="N499" s="12">
        <v>0</v>
      </c>
      <c r="O499" s="12">
        <v>182</v>
      </c>
      <c r="P499" s="12">
        <v>13</v>
      </c>
      <c r="Q499" s="12">
        <v>2</v>
      </c>
      <c r="R499" s="12">
        <v>0</v>
      </c>
      <c r="S499" s="12">
        <v>223</v>
      </c>
      <c r="T499" s="12">
        <v>0</v>
      </c>
    </row>
    <row r="500" spans="1:20" ht="17.399999999999999" x14ac:dyDescent="0.3">
      <c r="A500" s="11">
        <v>45287</v>
      </c>
      <c r="B500" s="12">
        <v>250416</v>
      </c>
      <c r="C500" s="12" t="s">
        <v>343</v>
      </c>
      <c r="D500" s="12" t="s">
        <v>344</v>
      </c>
      <c r="E500" s="12" t="s">
        <v>345</v>
      </c>
      <c r="F500" s="12" t="s">
        <v>346</v>
      </c>
      <c r="G500" s="12"/>
      <c r="H500" s="12">
        <v>20.62</v>
      </c>
      <c r="I500" s="12">
        <v>3.38</v>
      </c>
      <c r="J500" s="12">
        <v>20.62</v>
      </c>
      <c r="K500" s="12">
        <v>0</v>
      </c>
      <c r="L500" s="12">
        <v>61.43</v>
      </c>
      <c r="M500" s="12">
        <v>4</v>
      </c>
      <c r="N500" s="12">
        <v>0</v>
      </c>
      <c r="O500" s="12">
        <v>129</v>
      </c>
      <c r="P500" s="12">
        <v>10</v>
      </c>
      <c r="Q500" s="12">
        <v>2</v>
      </c>
      <c r="R500" s="12">
        <v>0</v>
      </c>
      <c r="S500" s="12">
        <v>141</v>
      </c>
      <c r="T500" s="12">
        <v>0</v>
      </c>
    </row>
    <row r="501" spans="1:20" ht="17.399999999999999" x14ac:dyDescent="0.3">
      <c r="A501" s="11">
        <v>45288</v>
      </c>
      <c r="B501" s="12">
        <v>250416</v>
      </c>
      <c r="C501" s="12" t="s">
        <v>343</v>
      </c>
      <c r="D501" s="12" t="s">
        <v>344</v>
      </c>
      <c r="E501" s="12" t="s">
        <v>345</v>
      </c>
      <c r="F501" s="12" t="s">
        <v>346</v>
      </c>
      <c r="G501" s="12"/>
      <c r="H501" s="12">
        <v>21.33</v>
      </c>
      <c r="I501" s="12">
        <v>2.67</v>
      </c>
      <c r="J501" s="12">
        <v>21.33</v>
      </c>
      <c r="K501" s="12">
        <v>0</v>
      </c>
      <c r="L501" s="12">
        <v>60.41</v>
      </c>
      <c r="M501" s="12">
        <v>4</v>
      </c>
      <c r="N501" s="12">
        <v>0</v>
      </c>
      <c r="O501" s="12">
        <v>78</v>
      </c>
      <c r="P501" s="12">
        <v>5</v>
      </c>
      <c r="Q501" s="12">
        <v>0</v>
      </c>
      <c r="R501" s="12">
        <v>0</v>
      </c>
      <c r="S501" s="12">
        <v>93</v>
      </c>
      <c r="T501" s="12">
        <v>0</v>
      </c>
    </row>
    <row r="502" spans="1:20" ht="17.399999999999999" x14ac:dyDescent="0.3">
      <c r="A502" s="11">
        <v>45289</v>
      </c>
      <c r="B502" s="12">
        <v>250416</v>
      </c>
      <c r="C502" s="12" t="s">
        <v>343</v>
      </c>
      <c r="D502" s="12" t="s">
        <v>344</v>
      </c>
      <c r="E502" s="12" t="s">
        <v>345</v>
      </c>
      <c r="F502" s="12" t="s">
        <v>346</v>
      </c>
      <c r="G502" s="12"/>
      <c r="H502" s="12">
        <v>20.07</v>
      </c>
      <c r="I502" s="12">
        <v>3.93</v>
      </c>
      <c r="J502" s="12">
        <v>20.07</v>
      </c>
      <c r="K502" s="12">
        <v>0</v>
      </c>
      <c r="L502" s="12">
        <v>57.56</v>
      </c>
      <c r="M502" s="12">
        <v>5</v>
      </c>
      <c r="N502" s="12">
        <v>0</v>
      </c>
      <c r="O502" s="12">
        <v>145</v>
      </c>
      <c r="P502" s="12">
        <v>9</v>
      </c>
      <c r="Q502" s="12">
        <v>1</v>
      </c>
      <c r="R502" s="12">
        <v>0</v>
      </c>
      <c r="S502" s="12">
        <v>163</v>
      </c>
      <c r="T502" s="12">
        <v>0</v>
      </c>
    </row>
    <row r="503" spans="1:20" ht="17.399999999999999" x14ac:dyDescent="0.3">
      <c r="A503" s="11">
        <v>45290</v>
      </c>
      <c r="B503" s="12">
        <v>250416</v>
      </c>
      <c r="C503" s="12" t="s">
        <v>343</v>
      </c>
      <c r="D503" s="12" t="s">
        <v>344</v>
      </c>
      <c r="E503" s="12" t="s">
        <v>345</v>
      </c>
      <c r="F503" s="12" t="s">
        <v>346</v>
      </c>
      <c r="G503" s="12"/>
      <c r="H503" s="12">
        <v>19.100000000000001</v>
      </c>
      <c r="I503" s="12">
        <v>4.9000000000000004</v>
      </c>
      <c r="J503" s="12">
        <v>19.100000000000001</v>
      </c>
      <c r="K503" s="12">
        <v>0</v>
      </c>
      <c r="L503" s="12">
        <v>61.6</v>
      </c>
      <c r="M503" s="12">
        <v>5</v>
      </c>
      <c r="N503" s="12">
        <v>0</v>
      </c>
      <c r="O503" s="12">
        <v>129</v>
      </c>
      <c r="P503" s="12">
        <v>13</v>
      </c>
      <c r="Q503" s="12">
        <v>0</v>
      </c>
      <c r="R503" s="12">
        <v>0</v>
      </c>
      <c r="S503" s="12">
        <v>145</v>
      </c>
      <c r="T503" s="12">
        <v>0</v>
      </c>
    </row>
    <row r="504" spans="1:20" ht="17.399999999999999" x14ac:dyDescent="0.3">
      <c r="A504" s="11">
        <v>45291</v>
      </c>
      <c r="B504" s="12">
        <v>250416</v>
      </c>
      <c r="C504" s="12" t="s">
        <v>343</v>
      </c>
      <c r="D504" s="12" t="s">
        <v>344</v>
      </c>
      <c r="E504" s="12" t="s">
        <v>345</v>
      </c>
      <c r="F504" s="12" t="s">
        <v>346</v>
      </c>
      <c r="G504" s="12"/>
      <c r="H504" s="12">
        <v>13.82</v>
      </c>
      <c r="I504" s="12">
        <v>10.18</v>
      </c>
      <c r="J504" s="12">
        <v>13.82</v>
      </c>
      <c r="K504" s="12">
        <v>0</v>
      </c>
      <c r="L504" s="12">
        <v>41.11</v>
      </c>
      <c r="M504" s="12">
        <v>5</v>
      </c>
      <c r="N504" s="12">
        <v>0</v>
      </c>
      <c r="O504" s="12">
        <v>82</v>
      </c>
      <c r="P504" s="12">
        <v>7</v>
      </c>
      <c r="Q504" s="12">
        <v>0</v>
      </c>
      <c r="R504" s="12">
        <v>0</v>
      </c>
      <c r="S504" s="12">
        <v>86</v>
      </c>
      <c r="T504" s="12">
        <v>0</v>
      </c>
    </row>
    <row r="505" spans="1:20" ht="17.399999999999999" x14ac:dyDescent="0.3">
      <c r="A505" s="11">
        <v>45292</v>
      </c>
      <c r="B505" s="12">
        <v>250416</v>
      </c>
      <c r="C505" s="12" t="s">
        <v>343</v>
      </c>
      <c r="D505" s="12" t="s">
        <v>344</v>
      </c>
      <c r="E505" s="12" t="s">
        <v>345</v>
      </c>
      <c r="F505" s="12" t="s">
        <v>346</v>
      </c>
      <c r="G505" s="12"/>
      <c r="H505" s="12">
        <v>3.28</v>
      </c>
      <c r="I505" s="12">
        <v>20.72</v>
      </c>
      <c r="J505" s="12">
        <v>3.28</v>
      </c>
      <c r="K505" s="12">
        <v>0</v>
      </c>
      <c r="L505" s="12">
        <v>10.46</v>
      </c>
      <c r="M505" s="12">
        <v>4</v>
      </c>
      <c r="N505" s="12">
        <v>0</v>
      </c>
      <c r="O505" s="12">
        <v>4</v>
      </c>
      <c r="P505" s="12">
        <v>0</v>
      </c>
      <c r="Q505" s="12">
        <v>0</v>
      </c>
      <c r="R505" s="12">
        <v>0</v>
      </c>
      <c r="S505" s="12">
        <v>4</v>
      </c>
      <c r="T505" s="12">
        <v>0</v>
      </c>
    </row>
    <row r="506" spans="1:20" ht="17.399999999999999" x14ac:dyDescent="0.3">
      <c r="A506" s="11">
        <v>45293</v>
      </c>
      <c r="B506" s="12">
        <v>250416</v>
      </c>
      <c r="C506" s="12" t="s">
        <v>343</v>
      </c>
      <c r="D506" s="12" t="s">
        <v>344</v>
      </c>
      <c r="E506" s="12" t="s">
        <v>345</v>
      </c>
      <c r="F506" s="12" t="s">
        <v>346</v>
      </c>
      <c r="G506" s="12"/>
      <c r="H506" s="12">
        <v>10.130000000000001</v>
      </c>
      <c r="I506" s="12">
        <v>13.87</v>
      </c>
      <c r="J506" s="12">
        <v>10.130000000000001</v>
      </c>
      <c r="K506" s="12">
        <v>0</v>
      </c>
      <c r="L506" s="12">
        <v>31.83</v>
      </c>
      <c r="M506" s="12">
        <v>5</v>
      </c>
      <c r="N506" s="12">
        <v>0</v>
      </c>
      <c r="O506" s="12">
        <v>90</v>
      </c>
      <c r="P506" s="12">
        <v>2</v>
      </c>
      <c r="Q506" s="12">
        <v>0</v>
      </c>
      <c r="R506" s="12">
        <v>0</v>
      </c>
      <c r="S506" s="12">
        <v>105</v>
      </c>
      <c r="T506" s="12">
        <v>0</v>
      </c>
    </row>
    <row r="507" spans="1:20" ht="17.399999999999999" x14ac:dyDescent="0.3">
      <c r="A507" s="11">
        <v>45294</v>
      </c>
      <c r="B507" s="12">
        <v>250416</v>
      </c>
      <c r="C507" s="12" t="s">
        <v>343</v>
      </c>
      <c r="D507" s="12" t="s">
        <v>344</v>
      </c>
      <c r="E507" s="12" t="s">
        <v>345</v>
      </c>
      <c r="F507" s="12" t="s">
        <v>346</v>
      </c>
      <c r="G507" s="12"/>
      <c r="H507" s="12">
        <v>12.35</v>
      </c>
      <c r="I507" s="12">
        <v>11.65</v>
      </c>
      <c r="J507" s="12">
        <v>12.35</v>
      </c>
      <c r="K507" s="12">
        <v>0</v>
      </c>
      <c r="L507" s="12">
        <v>45.81</v>
      </c>
      <c r="M507" s="12">
        <v>5</v>
      </c>
      <c r="N507" s="12">
        <v>0</v>
      </c>
      <c r="O507" s="12">
        <v>91</v>
      </c>
      <c r="P507" s="12">
        <v>6</v>
      </c>
      <c r="Q507" s="12">
        <v>1</v>
      </c>
      <c r="R507" s="12">
        <v>0</v>
      </c>
      <c r="S507" s="12">
        <v>108</v>
      </c>
      <c r="T507" s="12">
        <v>0</v>
      </c>
    </row>
    <row r="508" spans="1:20" ht="17.399999999999999" x14ac:dyDescent="0.3">
      <c r="A508" s="11">
        <v>45295</v>
      </c>
      <c r="B508" s="12">
        <v>250416</v>
      </c>
      <c r="C508" s="12" t="s">
        <v>343</v>
      </c>
      <c r="D508" s="12" t="s">
        <v>344</v>
      </c>
      <c r="E508" s="12" t="s">
        <v>345</v>
      </c>
      <c r="F508" s="12" t="s">
        <v>346</v>
      </c>
      <c r="G508" s="12"/>
      <c r="H508" s="12">
        <v>18.899999999999999</v>
      </c>
      <c r="I508" s="12">
        <v>5.0999999999999996</v>
      </c>
      <c r="J508" s="12">
        <v>18.899999999999999</v>
      </c>
      <c r="K508" s="12">
        <v>0</v>
      </c>
      <c r="L508" s="12">
        <v>50.14</v>
      </c>
      <c r="M508" s="12">
        <v>4</v>
      </c>
      <c r="N508" s="12">
        <v>0</v>
      </c>
      <c r="O508" s="12">
        <v>49</v>
      </c>
      <c r="P508" s="12">
        <v>8</v>
      </c>
      <c r="Q508" s="12">
        <v>0</v>
      </c>
      <c r="R508" s="12">
        <v>0</v>
      </c>
      <c r="S508" s="12">
        <v>53</v>
      </c>
      <c r="T508" s="12">
        <v>0</v>
      </c>
    </row>
    <row r="509" spans="1:20" ht="17.399999999999999" x14ac:dyDescent="0.3">
      <c r="A509" s="11">
        <v>45296</v>
      </c>
      <c r="B509" s="12">
        <v>250416</v>
      </c>
      <c r="C509" s="12" t="s">
        <v>343</v>
      </c>
      <c r="D509" s="12" t="s">
        <v>344</v>
      </c>
      <c r="E509" s="12" t="s">
        <v>345</v>
      </c>
      <c r="F509" s="12" t="s">
        <v>346</v>
      </c>
      <c r="G509" s="12"/>
      <c r="H509" s="12">
        <v>21.17</v>
      </c>
      <c r="I509" s="12">
        <v>2.83</v>
      </c>
      <c r="J509" s="12">
        <v>21.17</v>
      </c>
      <c r="K509" s="12">
        <v>0</v>
      </c>
      <c r="L509" s="12">
        <v>58.71</v>
      </c>
      <c r="M509" s="12">
        <v>5</v>
      </c>
      <c r="N509" s="12">
        <v>0</v>
      </c>
      <c r="O509" s="12">
        <v>95</v>
      </c>
      <c r="P509" s="12">
        <v>9</v>
      </c>
      <c r="Q509" s="12">
        <v>2</v>
      </c>
      <c r="R509" s="12">
        <v>0</v>
      </c>
      <c r="S509" s="12">
        <v>110</v>
      </c>
      <c r="T509" s="12">
        <v>0</v>
      </c>
    </row>
    <row r="510" spans="1:20" ht="17.399999999999999" x14ac:dyDescent="0.3">
      <c r="A510" s="11">
        <v>45297</v>
      </c>
      <c r="B510" s="12">
        <v>250416</v>
      </c>
      <c r="C510" s="12" t="s">
        <v>343</v>
      </c>
      <c r="D510" s="12" t="s">
        <v>344</v>
      </c>
      <c r="E510" s="12" t="s">
        <v>345</v>
      </c>
      <c r="F510" s="12" t="s">
        <v>346</v>
      </c>
      <c r="G510" s="12"/>
      <c r="H510" s="12">
        <v>13.82</v>
      </c>
      <c r="I510" s="12">
        <v>10.18</v>
      </c>
      <c r="J510" s="12">
        <v>13.82</v>
      </c>
      <c r="K510" s="12">
        <v>0</v>
      </c>
      <c r="L510" s="12">
        <v>47.03</v>
      </c>
      <c r="M510" s="12">
        <v>5</v>
      </c>
      <c r="N510" s="12">
        <v>0</v>
      </c>
      <c r="O510" s="12">
        <v>104</v>
      </c>
      <c r="P510" s="12">
        <v>5</v>
      </c>
      <c r="Q510" s="12">
        <v>0</v>
      </c>
      <c r="R510" s="12">
        <v>0</v>
      </c>
      <c r="S510" s="12">
        <v>127</v>
      </c>
      <c r="T510" s="12">
        <v>0</v>
      </c>
    </row>
    <row r="511" spans="1:20" ht="17.399999999999999" x14ac:dyDescent="0.3">
      <c r="A511" s="11">
        <v>45298</v>
      </c>
      <c r="B511" s="12">
        <v>250416</v>
      </c>
      <c r="C511" s="12" t="s">
        <v>343</v>
      </c>
      <c r="D511" s="12" t="s">
        <v>344</v>
      </c>
      <c r="E511" s="12" t="s">
        <v>345</v>
      </c>
      <c r="F511" s="12" t="s">
        <v>346</v>
      </c>
      <c r="G511" s="12"/>
      <c r="H511" s="12">
        <v>0.85</v>
      </c>
      <c r="I511" s="12">
        <v>23.15</v>
      </c>
      <c r="J511" s="12">
        <v>0.85</v>
      </c>
      <c r="K511" s="12">
        <v>0</v>
      </c>
      <c r="L511" s="12">
        <v>2.2999999999999998</v>
      </c>
      <c r="M511" s="12">
        <v>4</v>
      </c>
      <c r="N511" s="12">
        <v>0</v>
      </c>
      <c r="O511" s="12">
        <v>0</v>
      </c>
      <c r="P511" s="12">
        <v>0</v>
      </c>
      <c r="Q511" s="12">
        <v>0</v>
      </c>
      <c r="R511" s="12">
        <v>0</v>
      </c>
      <c r="S511" s="12">
        <v>0</v>
      </c>
      <c r="T511" s="12">
        <v>0</v>
      </c>
    </row>
    <row r="512" spans="1:20" ht="17.399999999999999" x14ac:dyDescent="0.3">
      <c r="A512" s="11">
        <v>45299</v>
      </c>
      <c r="B512" s="12">
        <v>250416</v>
      </c>
      <c r="C512" s="12" t="s">
        <v>343</v>
      </c>
      <c r="D512" s="12" t="s">
        <v>344</v>
      </c>
      <c r="E512" s="12" t="s">
        <v>345</v>
      </c>
      <c r="F512" s="12" t="s">
        <v>346</v>
      </c>
      <c r="G512" s="12"/>
      <c r="H512" s="12">
        <v>12.52</v>
      </c>
      <c r="I512" s="12">
        <v>11.48</v>
      </c>
      <c r="J512" s="12">
        <v>12.52</v>
      </c>
      <c r="K512" s="12">
        <v>0</v>
      </c>
      <c r="L512" s="12">
        <v>41.2</v>
      </c>
      <c r="M512" s="12">
        <v>5</v>
      </c>
      <c r="N512" s="12">
        <v>0</v>
      </c>
      <c r="O512" s="12">
        <v>74</v>
      </c>
      <c r="P512" s="12">
        <v>9</v>
      </c>
      <c r="Q512" s="12">
        <v>1</v>
      </c>
      <c r="R512" s="12">
        <v>0</v>
      </c>
      <c r="S512" s="12">
        <v>83</v>
      </c>
      <c r="T512" s="12">
        <v>0</v>
      </c>
    </row>
    <row r="513" spans="1:20" ht="17.399999999999999" x14ac:dyDescent="0.3">
      <c r="A513" s="11">
        <v>45300</v>
      </c>
      <c r="B513" s="12">
        <v>250416</v>
      </c>
      <c r="C513" s="12" t="s">
        <v>343</v>
      </c>
      <c r="D513" s="12" t="s">
        <v>344</v>
      </c>
      <c r="E513" s="12" t="s">
        <v>345</v>
      </c>
      <c r="F513" s="12" t="s">
        <v>346</v>
      </c>
      <c r="G513" s="12"/>
      <c r="H513" s="12">
        <v>14.63</v>
      </c>
      <c r="I513" s="12">
        <v>9.3699999999999992</v>
      </c>
      <c r="J513" s="12">
        <v>14.63</v>
      </c>
      <c r="K513" s="12">
        <v>0</v>
      </c>
      <c r="L513" s="12">
        <v>50.99</v>
      </c>
      <c r="M513" s="12">
        <v>5</v>
      </c>
      <c r="N513" s="12">
        <v>0</v>
      </c>
      <c r="O513" s="12">
        <v>137</v>
      </c>
      <c r="P513" s="12">
        <v>12</v>
      </c>
      <c r="Q513" s="12">
        <v>1</v>
      </c>
      <c r="R513" s="12">
        <v>1</v>
      </c>
      <c r="S513" s="12">
        <v>163</v>
      </c>
      <c r="T513" s="12">
        <v>0</v>
      </c>
    </row>
    <row r="514" spans="1:20" ht="17.399999999999999" x14ac:dyDescent="0.3">
      <c r="A514" s="11">
        <v>45301</v>
      </c>
      <c r="B514" s="12">
        <v>250416</v>
      </c>
      <c r="C514" s="12" t="s">
        <v>343</v>
      </c>
      <c r="D514" s="12" t="s">
        <v>344</v>
      </c>
      <c r="E514" s="12" t="s">
        <v>345</v>
      </c>
      <c r="F514" s="12" t="s">
        <v>346</v>
      </c>
      <c r="G514" s="12"/>
      <c r="H514" s="12">
        <v>18.38</v>
      </c>
      <c r="I514" s="12">
        <v>5.62</v>
      </c>
      <c r="J514" s="12">
        <v>18.38</v>
      </c>
      <c r="K514" s="12">
        <v>0</v>
      </c>
      <c r="L514" s="12">
        <v>63.76</v>
      </c>
      <c r="M514" s="12">
        <v>5</v>
      </c>
      <c r="N514" s="12">
        <v>0</v>
      </c>
      <c r="O514" s="12">
        <v>195</v>
      </c>
      <c r="P514" s="12">
        <v>11</v>
      </c>
      <c r="Q514" s="12">
        <v>4</v>
      </c>
      <c r="R514" s="12">
        <v>0</v>
      </c>
      <c r="S514" s="12">
        <v>232</v>
      </c>
      <c r="T514" s="12">
        <v>0</v>
      </c>
    </row>
    <row r="515" spans="1:20" ht="17.399999999999999" x14ac:dyDescent="0.3">
      <c r="A515" s="11">
        <v>45302</v>
      </c>
      <c r="B515" s="12">
        <v>250416</v>
      </c>
      <c r="C515" s="12" t="s">
        <v>343</v>
      </c>
      <c r="D515" s="12" t="s">
        <v>344</v>
      </c>
      <c r="E515" s="12" t="s">
        <v>345</v>
      </c>
      <c r="F515" s="12" t="s">
        <v>346</v>
      </c>
      <c r="G515" s="12"/>
      <c r="H515" s="12">
        <v>19.850000000000001</v>
      </c>
      <c r="I515" s="12">
        <v>4.1500000000000004</v>
      </c>
      <c r="J515" s="12">
        <v>19.850000000000001</v>
      </c>
      <c r="K515" s="12">
        <v>0</v>
      </c>
      <c r="L515" s="12">
        <v>49.93</v>
      </c>
      <c r="M515" s="12">
        <v>4</v>
      </c>
      <c r="N515" s="12">
        <v>0</v>
      </c>
      <c r="O515" s="12">
        <v>75</v>
      </c>
      <c r="P515" s="12">
        <v>2</v>
      </c>
      <c r="Q515" s="12">
        <v>0</v>
      </c>
      <c r="R515" s="12">
        <v>0</v>
      </c>
      <c r="S515" s="12">
        <v>81</v>
      </c>
      <c r="T515" s="12">
        <v>0</v>
      </c>
    </row>
    <row r="516" spans="1:20" ht="17.399999999999999" x14ac:dyDescent="0.3">
      <c r="A516" s="11">
        <v>45303</v>
      </c>
      <c r="B516" s="12">
        <v>250416</v>
      </c>
      <c r="C516" s="12" t="s">
        <v>343</v>
      </c>
      <c r="D516" s="12" t="s">
        <v>344</v>
      </c>
      <c r="E516" s="12" t="s">
        <v>345</v>
      </c>
      <c r="F516" s="12" t="s">
        <v>346</v>
      </c>
      <c r="G516" s="12"/>
      <c r="H516" s="12">
        <v>19.68</v>
      </c>
      <c r="I516" s="12">
        <v>4.32</v>
      </c>
      <c r="J516" s="12">
        <v>19.68</v>
      </c>
      <c r="K516" s="12">
        <v>0</v>
      </c>
      <c r="L516" s="12">
        <v>56.37</v>
      </c>
      <c r="M516" s="12">
        <v>5</v>
      </c>
      <c r="N516" s="12">
        <v>0</v>
      </c>
      <c r="O516" s="12">
        <v>91</v>
      </c>
      <c r="P516" s="12">
        <v>5</v>
      </c>
      <c r="Q516" s="12">
        <v>2</v>
      </c>
      <c r="R516" s="12">
        <v>0</v>
      </c>
      <c r="S516" s="12">
        <v>100</v>
      </c>
      <c r="T516" s="12">
        <v>0</v>
      </c>
    </row>
    <row r="517" spans="1:20" ht="17.399999999999999" x14ac:dyDescent="0.3">
      <c r="A517" s="11">
        <v>45304</v>
      </c>
      <c r="B517" s="12">
        <v>250416</v>
      </c>
      <c r="C517" s="12" t="s">
        <v>343</v>
      </c>
      <c r="D517" s="12" t="s">
        <v>344</v>
      </c>
      <c r="E517" s="12" t="s">
        <v>345</v>
      </c>
      <c r="F517" s="12" t="s">
        <v>346</v>
      </c>
      <c r="G517" s="12"/>
      <c r="H517" s="12">
        <v>14.78</v>
      </c>
      <c r="I517" s="12">
        <v>9.2200000000000006</v>
      </c>
      <c r="J517" s="12">
        <v>14.78</v>
      </c>
      <c r="K517" s="12">
        <v>0</v>
      </c>
      <c r="L517" s="12">
        <v>43.96</v>
      </c>
      <c r="M517" s="12">
        <v>5</v>
      </c>
      <c r="N517" s="12">
        <v>0</v>
      </c>
      <c r="O517" s="12">
        <v>92</v>
      </c>
      <c r="P517" s="12">
        <v>11</v>
      </c>
      <c r="Q517" s="12">
        <v>2</v>
      </c>
      <c r="R517" s="12">
        <v>0</v>
      </c>
      <c r="S517" s="12">
        <v>106</v>
      </c>
      <c r="T517" s="12">
        <v>0</v>
      </c>
    </row>
    <row r="518" spans="1:20" ht="17.399999999999999" x14ac:dyDescent="0.3">
      <c r="A518" s="11">
        <v>45305</v>
      </c>
      <c r="B518" s="12">
        <v>250416</v>
      </c>
      <c r="C518" s="12" t="s">
        <v>343</v>
      </c>
      <c r="D518" s="12" t="s">
        <v>344</v>
      </c>
      <c r="E518" s="12" t="s">
        <v>345</v>
      </c>
      <c r="F518" s="12" t="s">
        <v>346</v>
      </c>
      <c r="G518" s="12"/>
      <c r="H518" s="12">
        <v>9.02</v>
      </c>
      <c r="I518" s="12">
        <v>14.98</v>
      </c>
      <c r="J518" s="12">
        <v>9.02</v>
      </c>
      <c r="K518" s="12">
        <v>0</v>
      </c>
      <c r="L518" s="12">
        <v>31.29</v>
      </c>
      <c r="M518" s="12">
        <v>5</v>
      </c>
      <c r="N518" s="12">
        <v>0</v>
      </c>
      <c r="O518" s="12">
        <v>84</v>
      </c>
      <c r="P518" s="12">
        <v>8</v>
      </c>
      <c r="Q518" s="12">
        <v>0</v>
      </c>
      <c r="R518" s="12">
        <v>0</v>
      </c>
      <c r="S518" s="12">
        <v>91</v>
      </c>
      <c r="T518" s="12">
        <v>0</v>
      </c>
    </row>
    <row r="519" spans="1:20" ht="17.399999999999999" x14ac:dyDescent="0.3">
      <c r="A519" s="11">
        <v>45306</v>
      </c>
      <c r="B519" s="12">
        <v>250416</v>
      </c>
      <c r="C519" s="12" t="s">
        <v>343</v>
      </c>
      <c r="D519" s="12" t="s">
        <v>344</v>
      </c>
      <c r="E519" s="12" t="s">
        <v>345</v>
      </c>
      <c r="F519" s="12" t="s">
        <v>346</v>
      </c>
      <c r="G519" s="12"/>
      <c r="H519" s="12">
        <v>18.13</v>
      </c>
      <c r="I519" s="12">
        <v>5.87</v>
      </c>
      <c r="J519" s="12">
        <v>18.13</v>
      </c>
      <c r="K519" s="12">
        <v>0</v>
      </c>
      <c r="L519" s="12">
        <v>58.08</v>
      </c>
      <c r="M519" s="12">
        <v>5</v>
      </c>
      <c r="N519" s="12">
        <v>0</v>
      </c>
      <c r="O519" s="12">
        <v>124</v>
      </c>
      <c r="P519" s="12">
        <v>17</v>
      </c>
      <c r="Q519" s="12">
        <v>2</v>
      </c>
      <c r="R519" s="12">
        <v>0</v>
      </c>
      <c r="S519" s="12">
        <v>145</v>
      </c>
      <c r="T519" s="12">
        <v>0</v>
      </c>
    </row>
    <row r="520" spans="1:20" ht="17.399999999999999" x14ac:dyDescent="0.3">
      <c r="A520" s="11">
        <v>45307</v>
      </c>
      <c r="B520" s="12">
        <v>250416</v>
      </c>
      <c r="C520" s="12" t="s">
        <v>343</v>
      </c>
      <c r="D520" s="12" t="s">
        <v>344</v>
      </c>
      <c r="E520" s="12" t="s">
        <v>345</v>
      </c>
      <c r="F520" s="12" t="s">
        <v>346</v>
      </c>
      <c r="G520" s="12"/>
      <c r="H520" s="12">
        <v>21.62</v>
      </c>
      <c r="I520" s="12">
        <v>2.38</v>
      </c>
      <c r="J520" s="12">
        <v>21.62</v>
      </c>
      <c r="K520" s="12">
        <v>0</v>
      </c>
      <c r="L520" s="12">
        <v>68.34</v>
      </c>
      <c r="M520" s="12">
        <v>5</v>
      </c>
      <c r="N520" s="12">
        <v>0</v>
      </c>
      <c r="O520" s="12">
        <v>146</v>
      </c>
      <c r="P520" s="12">
        <v>18</v>
      </c>
      <c r="Q520" s="12">
        <v>1</v>
      </c>
      <c r="R520" s="12">
        <v>0</v>
      </c>
      <c r="S520" s="12">
        <v>161</v>
      </c>
      <c r="T520" s="12">
        <v>0</v>
      </c>
    </row>
    <row r="521" spans="1:20" ht="17.399999999999999" x14ac:dyDescent="0.3">
      <c r="A521" s="11">
        <v>45308</v>
      </c>
      <c r="B521" s="12">
        <v>250416</v>
      </c>
      <c r="C521" s="12" t="s">
        <v>343</v>
      </c>
      <c r="D521" s="12" t="s">
        <v>344</v>
      </c>
      <c r="E521" s="12" t="s">
        <v>345</v>
      </c>
      <c r="F521" s="12" t="s">
        <v>346</v>
      </c>
      <c r="G521" s="12"/>
      <c r="H521" s="12">
        <v>9.32</v>
      </c>
      <c r="I521" s="12">
        <v>14.68</v>
      </c>
      <c r="J521" s="12">
        <v>9.32</v>
      </c>
      <c r="K521" s="12">
        <v>0</v>
      </c>
      <c r="L521" s="12">
        <v>26.54</v>
      </c>
      <c r="M521" s="12">
        <v>5</v>
      </c>
      <c r="N521" s="12">
        <v>0</v>
      </c>
      <c r="O521" s="12">
        <v>63</v>
      </c>
      <c r="P521" s="12">
        <v>7</v>
      </c>
      <c r="Q521" s="12">
        <v>0</v>
      </c>
      <c r="R521" s="12">
        <v>0</v>
      </c>
      <c r="S521" s="12">
        <v>70</v>
      </c>
      <c r="T521" s="12">
        <v>0</v>
      </c>
    </row>
    <row r="522" spans="1:20" ht="17.399999999999999" x14ac:dyDescent="0.3">
      <c r="A522" s="11">
        <v>45309</v>
      </c>
      <c r="B522" s="12">
        <v>250416</v>
      </c>
      <c r="C522" s="12" t="s">
        <v>343</v>
      </c>
      <c r="D522" s="12" t="s">
        <v>344</v>
      </c>
      <c r="E522" s="12" t="s">
        <v>345</v>
      </c>
      <c r="F522" s="12" t="s">
        <v>346</v>
      </c>
      <c r="G522" s="12"/>
      <c r="H522" s="12">
        <v>20.82</v>
      </c>
      <c r="I522" s="12">
        <v>3.18</v>
      </c>
      <c r="J522" s="12">
        <v>20.82</v>
      </c>
      <c r="K522" s="12">
        <v>0</v>
      </c>
      <c r="L522" s="12">
        <v>58.48</v>
      </c>
      <c r="M522" s="12">
        <v>5</v>
      </c>
      <c r="N522" s="12">
        <v>0</v>
      </c>
      <c r="O522" s="12">
        <v>98</v>
      </c>
      <c r="P522" s="12">
        <v>8</v>
      </c>
      <c r="Q522" s="12">
        <v>0</v>
      </c>
      <c r="R522" s="12">
        <v>0</v>
      </c>
      <c r="S522" s="12">
        <v>111</v>
      </c>
      <c r="T522" s="12">
        <v>0</v>
      </c>
    </row>
    <row r="523" spans="1:20" ht="17.399999999999999" x14ac:dyDescent="0.3">
      <c r="A523" s="11">
        <v>45310</v>
      </c>
      <c r="B523" s="12">
        <v>250416</v>
      </c>
      <c r="C523" s="12" t="s">
        <v>343</v>
      </c>
      <c r="D523" s="12" t="s">
        <v>344</v>
      </c>
      <c r="E523" s="12" t="s">
        <v>345</v>
      </c>
      <c r="F523" s="12" t="s">
        <v>346</v>
      </c>
      <c r="G523" s="12"/>
      <c r="H523" s="12">
        <v>14.73</v>
      </c>
      <c r="I523" s="12">
        <v>9.27</v>
      </c>
      <c r="J523" s="12">
        <v>14.73</v>
      </c>
      <c r="K523" s="12">
        <v>0</v>
      </c>
      <c r="L523" s="12">
        <v>43.88</v>
      </c>
      <c r="M523" s="12">
        <v>5</v>
      </c>
      <c r="N523" s="12">
        <v>0</v>
      </c>
      <c r="O523" s="12">
        <v>67</v>
      </c>
      <c r="P523" s="12">
        <v>7</v>
      </c>
      <c r="Q523" s="12">
        <v>0</v>
      </c>
      <c r="R523" s="12">
        <v>0</v>
      </c>
      <c r="S523" s="12">
        <v>81</v>
      </c>
      <c r="T523" s="12">
        <v>0</v>
      </c>
    </row>
    <row r="524" spans="1:20" ht="17.399999999999999" x14ac:dyDescent="0.3">
      <c r="A524" s="11">
        <v>45311</v>
      </c>
      <c r="B524" s="12">
        <v>250416</v>
      </c>
      <c r="C524" s="12" t="s">
        <v>343</v>
      </c>
      <c r="D524" s="12" t="s">
        <v>344</v>
      </c>
      <c r="E524" s="12" t="s">
        <v>345</v>
      </c>
      <c r="F524" s="12" t="s">
        <v>346</v>
      </c>
      <c r="G524" s="12"/>
      <c r="H524" s="12">
        <v>16.53</v>
      </c>
      <c r="I524" s="12">
        <v>7.47</v>
      </c>
      <c r="J524" s="12">
        <v>16.53</v>
      </c>
      <c r="K524" s="12">
        <v>0</v>
      </c>
      <c r="L524" s="12">
        <v>44.23</v>
      </c>
      <c r="M524" s="12">
        <v>4</v>
      </c>
      <c r="N524" s="12">
        <v>0</v>
      </c>
      <c r="O524" s="12">
        <v>34</v>
      </c>
      <c r="P524" s="12">
        <v>4</v>
      </c>
      <c r="Q524" s="12">
        <v>0</v>
      </c>
      <c r="R524" s="12">
        <v>0</v>
      </c>
      <c r="S524" s="12">
        <v>39</v>
      </c>
      <c r="T524" s="12">
        <v>0</v>
      </c>
    </row>
    <row r="525" spans="1:20" ht="17.399999999999999" x14ac:dyDescent="0.3">
      <c r="A525" s="11">
        <v>45312</v>
      </c>
      <c r="B525" s="12">
        <v>250416</v>
      </c>
      <c r="C525" s="12" t="s">
        <v>343</v>
      </c>
      <c r="D525" s="12" t="s">
        <v>344</v>
      </c>
      <c r="E525" s="12" t="s">
        <v>345</v>
      </c>
      <c r="F525" s="12" t="s">
        <v>346</v>
      </c>
      <c r="G525" s="12"/>
      <c r="H525" s="12">
        <v>0</v>
      </c>
      <c r="I525" s="12">
        <v>24</v>
      </c>
      <c r="J525" s="12">
        <v>0</v>
      </c>
      <c r="K525" s="12">
        <v>0</v>
      </c>
      <c r="L525" s="12">
        <v>0</v>
      </c>
      <c r="M525" s="12">
        <v>0</v>
      </c>
      <c r="N525" s="12">
        <v>0</v>
      </c>
      <c r="O525" s="12">
        <v>0</v>
      </c>
      <c r="P525" s="12">
        <v>0</v>
      </c>
      <c r="Q525" s="12">
        <v>0</v>
      </c>
      <c r="R525" s="12">
        <v>0</v>
      </c>
      <c r="S525" s="12">
        <v>0</v>
      </c>
      <c r="T525" s="12">
        <v>0</v>
      </c>
    </row>
    <row r="526" spans="1:20" ht="17.399999999999999" x14ac:dyDescent="0.3">
      <c r="A526" s="11">
        <v>45313</v>
      </c>
      <c r="B526" s="12">
        <v>250416</v>
      </c>
      <c r="C526" s="12" t="s">
        <v>343</v>
      </c>
      <c r="D526" s="12" t="s">
        <v>344</v>
      </c>
      <c r="E526" s="12" t="s">
        <v>345</v>
      </c>
      <c r="F526" s="12" t="s">
        <v>346</v>
      </c>
      <c r="G526" s="12"/>
      <c r="H526" s="12">
        <v>16.149999999999999</v>
      </c>
      <c r="I526" s="12">
        <v>7.85</v>
      </c>
      <c r="J526" s="12">
        <v>16.149999999999999</v>
      </c>
      <c r="K526" s="12">
        <v>0</v>
      </c>
      <c r="L526" s="12">
        <v>51.75</v>
      </c>
      <c r="M526" s="12">
        <v>5</v>
      </c>
      <c r="N526" s="12">
        <v>0</v>
      </c>
      <c r="O526" s="12">
        <v>88</v>
      </c>
      <c r="P526" s="12">
        <v>13</v>
      </c>
      <c r="Q526" s="12">
        <v>3</v>
      </c>
      <c r="R526" s="12">
        <v>0</v>
      </c>
      <c r="S526" s="12">
        <v>105</v>
      </c>
      <c r="T526" s="12">
        <v>0</v>
      </c>
    </row>
    <row r="527" spans="1:20" ht="17.399999999999999" x14ac:dyDescent="0.3">
      <c r="A527" s="11">
        <v>45314</v>
      </c>
      <c r="B527" s="12">
        <v>250416</v>
      </c>
      <c r="C527" s="12" t="s">
        <v>343</v>
      </c>
      <c r="D527" s="12" t="s">
        <v>344</v>
      </c>
      <c r="E527" s="12" t="s">
        <v>345</v>
      </c>
      <c r="F527" s="12" t="s">
        <v>346</v>
      </c>
      <c r="G527" s="12"/>
      <c r="H527" s="12">
        <v>21.05</v>
      </c>
      <c r="I527" s="12">
        <v>2.95</v>
      </c>
      <c r="J527" s="12">
        <v>21.05</v>
      </c>
      <c r="K527" s="12">
        <v>0</v>
      </c>
      <c r="L527" s="12">
        <v>60.69</v>
      </c>
      <c r="M527" s="12">
        <v>4</v>
      </c>
      <c r="N527" s="12">
        <v>0</v>
      </c>
      <c r="O527" s="12">
        <v>61</v>
      </c>
      <c r="P527" s="12">
        <v>12</v>
      </c>
      <c r="Q527" s="12">
        <v>1</v>
      </c>
      <c r="R527" s="12">
        <v>0</v>
      </c>
      <c r="S527" s="12">
        <v>64</v>
      </c>
      <c r="T527" s="12">
        <v>0</v>
      </c>
    </row>
    <row r="528" spans="1:20" ht="17.399999999999999" x14ac:dyDescent="0.3">
      <c r="A528" s="11">
        <v>45315</v>
      </c>
      <c r="B528" s="12">
        <v>250416</v>
      </c>
      <c r="C528" s="12" t="s">
        <v>343</v>
      </c>
      <c r="D528" s="12" t="s">
        <v>344</v>
      </c>
      <c r="E528" s="12" t="s">
        <v>345</v>
      </c>
      <c r="F528" s="12" t="s">
        <v>346</v>
      </c>
      <c r="G528" s="12"/>
      <c r="H528" s="12">
        <v>20.8</v>
      </c>
      <c r="I528" s="12">
        <v>3.2</v>
      </c>
      <c r="J528" s="12">
        <v>20.8</v>
      </c>
      <c r="K528" s="12">
        <v>0</v>
      </c>
      <c r="L528" s="12">
        <v>54.04</v>
      </c>
      <c r="M528" s="12">
        <v>4</v>
      </c>
      <c r="N528" s="12">
        <v>0</v>
      </c>
      <c r="O528" s="12">
        <v>42</v>
      </c>
      <c r="P528" s="12">
        <v>4</v>
      </c>
      <c r="Q528" s="12">
        <v>0</v>
      </c>
      <c r="R528" s="12">
        <v>0</v>
      </c>
      <c r="S528" s="12">
        <v>44</v>
      </c>
      <c r="T528" s="12">
        <v>0</v>
      </c>
    </row>
    <row r="529" spans="1:20" ht="17.399999999999999" x14ac:dyDescent="0.3">
      <c r="A529" s="11">
        <v>45316</v>
      </c>
      <c r="B529" s="12">
        <v>250416</v>
      </c>
      <c r="C529" s="12" t="s">
        <v>343</v>
      </c>
      <c r="D529" s="12" t="s">
        <v>344</v>
      </c>
      <c r="E529" s="12" t="s">
        <v>345</v>
      </c>
      <c r="F529" s="12" t="s">
        <v>346</v>
      </c>
      <c r="G529" s="12"/>
      <c r="H529" s="12">
        <v>18.23</v>
      </c>
      <c r="I529" s="12">
        <v>5.77</v>
      </c>
      <c r="J529" s="12">
        <v>18.23</v>
      </c>
      <c r="K529" s="12">
        <v>0</v>
      </c>
      <c r="L529" s="12">
        <v>46.23</v>
      </c>
      <c r="M529" s="12">
        <v>4</v>
      </c>
      <c r="N529" s="12">
        <v>0</v>
      </c>
      <c r="O529" s="12">
        <v>24</v>
      </c>
      <c r="P529" s="12">
        <v>5</v>
      </c>
      <c r="Q529" s="12">
        <v>0</v>
      </c>
      <c r="R529" s="12">
        <v>1</v>
      </c>
      <c r="S529" s="12">
        <v>25</v>
      </c>
      <c r="T529" s="12">
        <v>0</v>
      </c>
    </row>
    <row r="530" spans="1:20" ht="17.399999999999999" x14ac:dyDescent="0.3">
      <c r="A530" s="11">
        <v>45317</v>
      </c>
      <c r="B530" s="12">
        <v>250416</v>
      </c>
      <c r="C530" s="12" t="s">
        <v>343</v>
      </c>
      <c r="D530" s="12" t="s">
        <v>344</v>
      </c>
      <c r="E530" s="12" t="s">
        <v>345</v>
      </c>
      <c r="F530" s="12" t="s">
        <v>346</v>
      </c>
      <c r="G530" s="12"/>
      <c r="H530" s="12">
        <v>20.399999999999999</v>
      </c>
      <c r="I530" s="12">
        <v>3.6</v>
      </c>
      <c r="J530" s="12">
        <v>20.399999999999999</v>
      </c>
      <c r="K530" s="12">
        <v>0</v>
      </c>
      <c r="L530" s="12">
        <v>50.62</v>
      </c>
      <c r="M530" s="12">
        <v>4</v>
      </c>
      <c r="N530" s="12">
        <v>0</v>
      </c>
      <c r="O530" s="12">
        <v>32</v>
      </c>
      <c r="P530" s="12">
        <v>4</v>
      </c>
      <c r="Q530" s="12">
        <v>0</v>
      </c>
      <c r="R530" s="12">
        <v>0</v>
      </c>
      <c r="S530" s="12">
        <v>36</v>
      </c>
      <c r="T530" s="12">
        <v>0</v>
      </c>
    </row>
    <row r="531" spans="1:20" ht="17.399999999999999" x14ac:dyDescent="0.3">
      <c r="A531" s="11">
        <v>45318</v>
      </c>
      <c r="B531" s="12">
        <v>250416</v>
      </c>
      <c r="C531" s="12" t="s">
        <v>343</v>
      </c>
      <c r="D531" s="12" t="s">
        <v>344</v>
      </c>
      <c r="E531" s="12" t="s">
        <v>345</v>
      </c>
      <c r="F531" s="12" t="s">
        <v>346</v>
      </c>
      <c r="G531" s="12"/>
      <c r="H531" s="12">
        <v>13.23</v>
      </c>
      <c r="I531" s="12">
        <v>10.77</v>
      </c>
      <c r="J531" s="12">
        <v>13.23</v>
      </c>
      <c r="K531" s="12">
        <v>0</v>
      </c>
      <c r="L531" s="12">
        <v>37.06</v>
      </c>
      <c r="M531" s="12">
        <v>5</v>
      </c>
      <c r="N531" s="12">
        <v>0</v>
      </c>
      <c r="O531" s="12">
        <v>48</v>
      </c>
      <c r="P531" s="12">
        <v>3</v>
      </c>
      <c r="Q531" s="12">
        <v>0</v>
      </c>
      <c r="R531" s="12">
        <v>0</v>
      </c>
      <c r="S531" s="12">
        <v>57</v>
      </c>
      <c r="T531" s="12">
        <v>0</v>
      </c>
    </row>
    <row r="532" spans="1:20" ht="17.399999999999999" x14ac:dyDescent="0.3">
      <c r="A532" s="11">
        <v>45319</v>
      </c>
      <c r="B532" s="12">
        <v>250416</v>
      </c>
      <c r="C532" s="12" t="s">
        <v>343</v>
      </c>
      <c r="D532" s="12" t="s">
        <v>344</v>
      </c>
      <c r="E532" s="12" t="s">
        <v>345</v>
      </c>
      <c r="F532" s="12" t="s">
        <v>346</v>
      </c>
      <c r="G532" s="12"/>
      <c r="H532" s="12">
        <v>6.1</v>
      </c>
      <c r="I532" s="12">
        <v>17.899999999999999</v>
      </c>
      <c r="J532" s="12">
        <v>6.07</v>
      </c>
      <c r="K532" s="12">
        <v>0.03</v>
      </c>
      <c r="L532" s="12">
        <v>17.25</v>
      </c>
      <c r="M532" s="12">
        <v>4</v>
      </c>
      <c r="N532" s="12">
        <v>0</v>
      </c>
      <c r="O532" s="12">
        <v>13</v>
      </c>
      <c r="P532" s="12">
        <v>3</v>
      </c>
      <c r="Q532" s="12">
        <v>0</v>
      </c>
      <c r="R532" s="12">
        <v>0</v>
      </c>
      <c r="S532" s="12">
        <v>14</v>
      </c>
      <c r="T532" s="12">
        <v>0</v>
      </c>
    </row>
    <row r="533" spans="1:20" ht="17.399999999999999" x14ac:dyDescent="0.3">
      <c r="A533" s="11">
        <v>45320</v>
      </c>
      <c r="B533" s="12">
        <v>250416</v>
      </c>
      <c r="C533" s="12" t="s">
        <v>343</v>
      </c>
      <c r="D533" s="12" t="s">
        <v>344</v>
      </c>
      <c r="E533" s="12" t="s">
        <v>345</v>
      </c>
      <c r="F533" s="12" t="s">
        <v>346</v>
      </c>
      <c r="G533" s="12"/>
      <c r="H533" s="12">
        <v>11.63</v>
      </c>
      <c r="I533" s="12">
        <v>12.37</v>
      </c>
      <c r="J533" s="12">
        <v>11.63</v>
      </c>
      <c r="K533" s="12">
        <v>0</v>
      </c>
      <c r="L533" s="12">
        <v>30.89</v>
      </c>
      <c r="M533" s="12">
        <v>4</v>
      </c>
      <c r="N533" s="12">
        <v>0</v>
      </c>
      <c r="O533" s="12">
        <v>27</v>
      </c>
      <c r="P533" s="12">
        <v>3</v>
      </c>
      <c r="Q533" s="12">
        <v>1</v>
      </c>
      <c r="R533" s="12">
        <v>0</v>
      </c>
      <c r="S533" s="12">
        <v>31</v>
      </c>
      <c r="T533" s="12">
        <v>0</v>
      </c>
    </row>
    <row r="534" spans="1:20" ht="17.399999999999999" x14ac:dyDescent="0.3">
      <c r="A534" s="11">
        <v>45321</v>
      </c>
      <c r="B534" s="12">
        <v>250416</v>
      </c>
      <c r="C534" s="12" t="s">
        <v>343</v>
      </c>
      <c r="D534" s="12" t="s">
        <v>344</v>
      </c>
      <c r="E534" s="12" t="s">
        <v>345</v>
      </c>
      <c r="F534" s="12" t="s">
        <v>346</v>
      </c>
      <c r="G534" s="12"/>
      <c r="H534" s="12">
        <v>19.3</v>
      </c>
      <c r="I534" s="12">
        <v>4.7</v>
      </c>
      <c r="J534" s="12">
        <v>19.25</v>
      </c>
      <c r="K534" s="12">
        <v>0.05</v>
      </c>
      <c r="L534" s="12">
        <v>55.57</v>
      </c>
      <c r="M534" s="12">
        <v>4</v>
      </c>
      <c r="N534" s="12">
        <v>0</v>
      </c>
      <c r="O534" s="12">
        <v>30</v>
      </c>
      <c r="P534" s="12">
        <v>6</v>
      </c>
      <c r="Q534" s="12">
        <v>0</v>
      </c>
      <c r="R534" s="12">
        <v>1</v>
      </c>
      <c r="S534" s="12">
        <v>31</v>
      </c>
      <c r="T534" s="12">
        <v>0</v>
      </c>
    </row>
    <row r="535" spans="1:20" ht="17.399999999999999" x14ac:dyDescent="0.3">
      <c r="A535" s="11">
        <v>45322</v>
      </c>
      <c r="B535" s="12">
        <v>250416</v>
      </c>
      <c r="C535" s="12" t="s">
        <v>343</v>
      </c>
      <c r="D535" s="12" t="s">
        <v>344</v>
      </c>
      <c r="E535" s="12" t="s">
        <v>345</v>
      </c>
      <c r="F535" s="12" t="s">
        <v>346</v>
      </c>
      <c r="G535" s="12"/>
      <c r="H535" s="12">
        <v>16.350000000000001</v>
      </c>
      <c r="I535" s="12">
        <v>7.65</v>
      </c>
      <c r="J535" s="12">
        <v>16.350000000000001</v>
      </c>
      <c r="K535" s="12">
        <v>0</v>
      </c>
      <c r="L535" s="12">
        <v>41.7</v>
      </c>
      <c r="M535" s="12">
        <v>4</v>
      </c>
      <c r="N535" s="12">
        <v>0</v>
      </c>
      <c r="O535" s="12">
        <v>11</v>
      </c>
      <c r="P535" s="12">
        <v>0</v>
      </c>
      <c r="Q535" s="12">
        <v>0</v>
      </c>
      <c r="R535" s="12">
        <v>0</v>
      </c>
      <c r="S535" s="12">
        <v>11</v>
      </c>
      <c r="T535" s="12">
        <v>0</v>
      </c>
    </row>
    <row r="536" spans="1:20" ht="17.399999999999999" x14ac:dyDescent="0.3">
      <c r="A536" s="11">
        <v>45323</v>
      </c>
      <c r="B536" s="12">
        <v>250416</v>
      </c>
      <c r="C536" s="12" t="s">
        <v>343</v>
      </c>
      <c r="D536" s="12" t="s">
        <v>344</v>
      </c>
      <c r="E536" s="12" t="s">
        <v>345</v>
      </c>
      <c r="F536" s="12" t="s">
        <v>346</v>
      </c>
      <c r="G536" s="12"/>
      <c r="H536" s="12">
        <v>6.18</v>
      </c>
      <c r="I536" s="12">
        <v>17.82</v>
      </c>
      <c r="J536" s="12">
        <v>6.18</v>
      </c>
      <c r="K536" s="12">
        <v>0</v>
      </c>
      <c r="L536" s="12">
        <v>21.41</v>
      </c>
      <c r="M536" s="12">
        <v>4</v>
      </c>
      <c r="N536" s="12">
        <v>0</v>
      </c>
      <c r="O536" s="12">
        <v>24</v>
      </c>
      <c r="P536" s="12">
        <v>4</v>
      </c>
      <c r="Q536" s="12">
        <v>0</v>
      </c>
      <c r="R536" s="12">
        <v>0</v>
      </c>
      <c r="S536" s="12">
        <v>25</v>
      </c>
      <c r="T536" s="12">
        <v>0</v>
      </c>
    </row>
    <row r="537" spans="1:20" ht="17.399999999999999" x14ac:dyDescent="0.3">
      <c r="A537" s="11">
        <v>45324</v>
      </c>
      <c r="B537" s="12">
        <v>250416</v>
      </c>
      <c r="C537" s="12" t="s">
        <v>343</v>
      </c>
      <c r="D537" s="12" t="s">
        <v>344</v>
      </c>
      <c r="E537" s="12" t="s">
        <v>345</v>
      </c>
      <c r="F537" s="12" t="s">
        <v>346</v>
      </c>
      <c r="G537" s="12"/>
      <c r="H537" s="12">
        <v>15.87</v>
      </c>
      <c r="I537" s="12">
        <v>8.1300000000000008</v>
      </c>
      <c r="J537" s="12">
        <v>15.87</v>
      </c>
      <c r="K537" s="12">
        <v>0</v>
      </c>
      <c r="L537" s="12">
        <v>49.45</v>
      </c>
      <c r="M537" s="12">
        <v>4</v>
      </c>
      <c r="N537" s="12">
        <v>0</v>
      </c>
      <c r="O537" s="12">
        <v>32</v>
      </c>
      <c r="P537" s="12">
        <v>1</v>
      </c>
      <c r="Q537" s="12">
        <v>0</v>
      </c>
      <c r="R537" s="12">
        <v>1</v>
      </c>
      <c r="S537" s="12">
        <v>37</v>
      </c>
      <c r="T537" s="12">
        <v>0</v>
      </c>
    </row>
    <row r="538" spans="1:20" ht="17.399999999999999" x14ac:dyDescent="0.3">
      <c r="A538" s="11">
        <v>45325</v>
      </c>
      <c r="B538" s="12">
        <v>250416</v>
      </c>
      <c r="C538" s="12" t="s">
        <v>343</v>
      </c>
      <c r="D538" s="12" t="s">
        <v>344</v>
      </c>
      <c r="E538" s="12" t="s">
        <v>345</v>
      </c>
      <c r="F538" s="12" t="s">
        <v>346</v>
      </c>
      <c r="G538" s="12"/>
      <c r="H538" s="12">
        <v>14.55</v>
      </c>
      <c r="I538" s="12">
        <v>9.4499999999999993</v>
      </c>
      <c r="J538" s="12">
        <v>14.55</v>
      </c>
      <c r="K538" s="12">
        <v>0</v>
      </c>
      <c r="L538" s="12">
        <v>40.1</v>
      </c>
      <c r="M538" s="12">
        <v>4</v>
      </c>
      <c r="N538" s="12">
        <v>0</v>
      </c>
      <c r="O538" s="12">
        <v>33</v>
      </c>
      <c r="P538" s="12">
        <v>3</v>
      </c>
      <c r="Q538" s="12">
        <v>0</v>
      </c>
      <c r="R538" s="12">
        <v>1</v>
      </c>
      <c r="S538" s="12">
        <v>37</v>
      </c>
      <c r="T538" s="12">
        <v>0</v>
      </c>
    </row>
    <row r="539" spans="1:20" ht="17.399999999999999" x14ac:dyDescent="0.3">
      <c r="A539" s="11">
        <v>45326</v>
      </c>
      <c r="B539" s="12">
        <v>250416</v>
      </c>
      <c r="C539" s="12" t="s">
        <v>343</v>
      </c>
      <c r="D539" s="12" t="s">
        <v>344</v>
      </c>
      <c r="E539" s="12" t="s">
        <v>345</v>
      </c>
      <c r="F539" s="12" t="s">
        <v>346</v>
      </c>
      <c r="G539" s="12"/>
      <c r="H539" s="12">
        <v>2.3199999999999998</v>
      </c>
      <c r="I539" s="12">
        <v>21.68</v>
      </c>
      <c r="J539" s="12">
        <v>2.3199999999999998</v>
      </c>
      <c r="K539" s="12">
        <v>0</v>
      </c>
      <c r="L539" s="12">
        <v>7.95</v>
      </c>
      <c r="M539" s="12">
        <v>4</v>
      </c>
      <c r="N539" s="12">
        <v>0</v>
      </c>
      <c r="O539" s="12">
        <v>7</v>
      </c>
      <c r="P539" s="12">
        <v>0</v>
      </c>
      <c r="Q539" s="12">
        <v>0</v>
      </c>
      <c r="R539" s="12">
        <v>0</v>
      </c>
      <c r="S539" s="12">
        <v>8</v>
      </c>
      <c r="T539" s="12">
        <v>0</v>
      </c>
    </row>
    <row r="540" spans="1:20" ht="17.399999999999999" x14ac:dyDescent="0.3">
      <c r="A540" s="11">
        <v>45327</v>
      </c>
      <c r="B540" s="12">
        <v>250416</v>
      </c>
      <c r="C540" s="12" t="s">
        <v>343</v>
      </c>
      <c r="D540" s="12" t="s">
        <v>344</v>
      </c>
      <c r="E540" s="12" t="s">
        <v>345</v>
      </c>
      <c r="F540" s="12" t="s">
        <v>346</v>
      </c>
      <c r="G540" s="12"/>
      <c r="H540" s="12">
        <v>16.07</v>
      </c>
      <c r="I540" s="12">
        <v>7.93</v>
      </c>
      <c r="J540" s="12">
        <v>16.07</v>
      </c>
      <c r="K540" s="12">
        <v>0</v>
      </c>
      <c r="L540" s="12">
        <v>56.77</v>
      </c>
      <c r="M540" s="12">
        <v>5</v>
      </c>
      <c r="N540" s="12">
        <v>0</v>
      </c>
      <c r="O540" s="12">
        <v>186</v>
      </c>
      <c r="P540" s="12">
        <v>31</v>
      </c>
      <c r="Q540" s="12">
        <v>2</v>
      </c>
      <c r="R540" s="12">
        <v>0</v>
      </c>
      <c r="S540" s="12">
        <v>211</v>
      </c>
      <c r="T540" s="12">
        <v>0</v>
      </c>
    </row>
    <row r="541" spans="1:20" ht="17.399999999999999" x14ac:dyDescent="0.3">
      <c r="A541" s="11">
        <v>45328</v>
      </c>
      <c r="B541" s="12">
        <v>250416</v>
      </c>
      <c r="C541" s="12" t="s">
        <v>343</v>
      </c>
      <c r="D541" s="12" t="s">
        <v>344</v>
      </c>
      <c r="E541" s="12" t="s">
        <v>345</v>
      </c>
      <c r="F541" s="12" t="s">
        <v>346</v>
      </c>
      <c r="G541" s="12"/>
      <c r="H541" s="12">
        <v>16.420000000000002</v>
      </c>
      <c r="I541" s="12">
        <v>7.58</v>
      </c>
      <c r="J541" s="12">
        <v>16.420000000000002</v>
      </c>
      <c r="K541" s="12">
        <v>0</v>
      </c>
      <c r="L541" s="12">
        <v>67.83</v>
      </c>
      <c r="M541" s="12">
        <v>5</v>
      </c>
      <c r="N541" s="12">
        <v>0</v>
      </c>
      <c r="O541" s="12">
        <v>130</v>
      </c>
      <c r="P541" s="12">
        <v>28</v>
      </c>
      <c r="Q541" s="12">
        <v>1</v>
      </c>
      <c r="R541" s="12">
        <v>0</v>
      </c>
      <c r="S541" s="12">
        <v>138</v>
      </c>
      <c r="T541" s="12">
        <v>0</v>
      </c>
    </row>
    <row r="542" spans="1:20" ht="17.399999999999999" x14ac:dyDescent="0.3">
      <c r="A542" s="11">
        <v>45329</v>
      </c>
      <c r="B542" s="12">
        <v>250416</v>
      </c>
      <c r="C542" s="12" t="s">
        <v>343</v>
      </c>
      <c r="D542" s="12" t="s">
        <v>344</v>
      </c>
      <c r="E542" s="12" t="s">
        <v>345</v>
      </c>
      <c r="F542" s="12" t="s">
        <v>346</v>
      </c>
      <c r="G542" s="12"/>
      <c r="H542" s="12">
        <v>19.329999999999998</v>
      </c>
      <c r="I542" s="12">
        <v>4.67</v>
      </c>
      <c r="J542" s="12">
        <v>19.329999999999998</v>
      </c>
      <c r="K542" s="12">
        <v>0</v>
      </c>
      <c r="L542" s="12">
        <v>72.45</v>
      </c>
      <c r="M542" s="12">
        <v>5</v>
      </c>
      <c r="N542" s="12">
        <v>0</v>
      </c>
      <c r="O542" s="12">
        <v>149</v>
      </c>
      <c r="P542" s="12">
        <v>16</v>
      </c>
      <c r="Q542" s="12">
        <v>0</v>
      </c>
      <c r="R542" s="12">
        <v>0</v>
      </c>
      <c r="S542" s="12">
        <v>167</v>
      </c>
      <c r="T542" s="12">
        <v>0</v>
      </c>
    </row>
    <row r="543" spans="1:20" ht="17.399999999999999" x14ac:dyDescent="0.3">
      <c r="A543" s="11">
        <v>45330</v>
      </c>
      <c r="B543" s="12">
        <v>250416</v>
      </c>
      <c r="C543" s="12" t="s">
        <v>343</v>
      </c>
      <c r="D543" s="12" t="s">
        <v>344</v>
      </c>
      <c r="E543" s="12" t="s">
        <v>345</v>
      </c>
      <c r="F543" s="12" t="s">
        <v>346</v>
      </c>
      <c r="G543" s="12"/>
      <c r="H543" s="12">
        <v>20.73</v>
      </c>
      <c r="I543" s="12">
        <v>3.27</v>
      </c>
      <c r="J543" s="12">
        <v>20.73</v>
      </c>
      <c r="K543" s="12">
        <v>0</v>
      </c>
      <c r="L543" s="12">
        <v>70.36</v>
      </c>
      <c r="M543" s="12">
        <v>4</v>
      </c>
      <c r="N543" s="12">
        <v>0</v>
      </c>
      <c r="O543" s="12">
        <v>117</v>
      </c>
      <c r="P543" s="12">
        <v>15</v>
      </c>
      <c r="Q543" s="12">
        <v>1</v>
      </c>
      <c r="R543" s="12">
        <v>0</v>
      </c>
      <c r="S543" s="12">
        <v>134</v>
      </c>
      <c r="T543" s="12">
        <v>0</v>
      </c>
    </row>
    <row r="544" spans="1:20" ht="17.399999999999999" x14ac:dyDescent="0.3">
      <c r="A544" s="11">
        <v>45331</v>
      </c>
      <c r="B544" s="12">
        <v>250416</v>
      </c>
      <c r="C544" s="12" t="s">
        <v>343</v>
      </c>
      <c r="D544" s="12" t="s">
        <v>344</v>
      </c>
      <c r="E544" s="12" t="s">
        <v>345</v>
      </c>
      <c r="F544" s="12" t="s">
        <v>346</v>
      </c>
      <c r="G544" s="12"/>
      <c r="H544" s="12">
        <v>15.15</v>
      </c>
      <c r="I544" s="12">
        <v>8.85</v>
      </c>
      <c r="J544" s="12">
        <v>15.15</v>
      </c>
      <c r="K544" s="12">
        <v>0</v>
      </c>
      <c r="L544" s="12">
        <v>42.78</v>
      </c>
      <c r="M544" s="12">
        <v>4</v>
      </c>
      <c r="N544" s="12">
        <v>0</v>
      </c>
      <c r="O544" s="12">
        <v>72</v>
      </c>
      <c r="P544" s="12">
        <v>5</v>
      </c>
      <c r="Q544" s="12">
        <v>0</v>
      </c>
      <c r="R544" s="12">
        <v>0</v>
      </c>
      <c r="S544" s="12">
        <v>81</v>
      </c>
      <c r="T544" s="12">
        <v>0</v>
      </c>
    </row>
    <row r="545" spans="1:20" ht="17.399999999999999" x14ac:dyDescent="0.3">
      <c r="A545" s="11">
        <v>45332</v>
      </c>
      <c r="B545" s="12">
        <v>250416</v>
      </c>
      <c r="C545" s="12" t="s">
        <v>343</v>
      </c>
      <c r="D545" s="12" t="s">
        <v>344</v>
      </c>
      <c r="E545" s="12" t="s">
        <v>345</v>
      </c>
      <c r="F545" s="12" t="s">
        <v>346</v>
      </c>
      <c r="G545" s="12"/>
      <c r="H545" s="12">
        <v>13.38</v>
      </c>
      <c r="I545" s="12">
        <v>10.62</v>
      </c>
      <c r="J545" s="12">
        <v>13.38</v>
      </c>
      <c r="K545" s="12">
        <v>0</v>
      </c>
      <c r="L545" s="12">
        <v>47.88</v>
      </c>
      <c r="M545" s="12">
        <v>4</v>
      </c>
      <c r="N545" s="12">
        <v>0</v>
      </c>
      <c r="O545" s="12">
        <v>40</v>
      </c>
      <c r="P545" s="12">
        <v>10</v>
      </c>
      <c r="Q545" s="12">
        <v>0</v>
      </c>
      <c r="R545" s="12">
        <v>0</v>
      </c>
      <c r="S545" s="12">
        <v>45</v>
      </c>
      <c r="T545" s="12">
        <v>0</v>
      </c>
    </row>
    <row r="546" spans="1:20" ht="17.399999999999999" x14ac:dyDescent="0.3">
      <c r="A546" s="11">
        <v>45333</v>
      </c>
      <c r="B546" s="12">
        <v>250416</v>
      </c>
      <c r="C546" s="12" t="s">
        <v>343</v>
      </c>
      <c r="D546" s="12" t="s">
        <v>344</v>
      </c>
      <c r="E546" s="12" t="s">
        <v>345</v>
      </c>
      <c r="F546" s="12" t="s">
        <v>346</v>
      </c>
      <c r="G546" s="12"/>
      <c r="H546" s="12">
        <v>8.23</v>
      </c>
      <c r="I546" s="12">
        <v>15.77</v>
      </c>
      <c r="J546" s="12">
        <v>8.23</v>
      </c>
      <c r="K546" s="12">
        <v>0</v>
      </c>
      <c r="L546" s="12">
        <v>24.92</v>
      </c>
      <c r="M546" s="12">
        <v>4</v>
      </c>
      <c r="N546" s="12">
        <v>0</v>
      </c>
      <c r="O546" s="12">
        <v>14</v>
      </c>
      <c r="P546" s="12">
        <v>1</v>
      </c>
      <c r="Q546" s="12">
        <v>0</v>
      </c>
      <c r="R546" s="12">
        <v>0</v>
      </c>
      <c r="S546" s="12">
        <v>17</v>
      </c>
      <c r="T546" s="12">
        <v>0</v>
      </c>
    </row>
    <row r="547" spans="1:20" ht="17.399999999999999" x14ac:dyDescent="0.3">
      <c r="A547" s="11">
        <v>45334</v>
      </c>
      <c r="B547" s="12">
        <v>250416</v>
      </c>
      <c r="C547" s="12" t="s">
        <v>343</v>
      </c>
      <c r="D547" s="12" t="s">
        <v>344</v>
      </c>
      <c r="E547" s="12" t="s">
        <v>345</v>
      </c>
      <c r="F547" s="12" t="s">
        <v>346</v>
      </c>
      <c r="G547" s="12"/>
      <c r="H547" s="12">
        <v>20.27</v>
      </c>
      <c r="I547" s="12">
        <v>3.73</v>
      </c>
      <c r="J547" s="12">
        <v>20.27</v>
      </c>
      <c r="K547" s="12">
        <v>0</v>
      </c>
      <c r="L547" s="12">
        <v>63.2</v>
      </c>
      <c r="M547" s="12">
        <v>4</v>
      </c>
      <c r="N547" s="12">
        <v>0</v>
      </c>
      <c r="O547" s="12">
        <v>88</v>
      </c>
      <c r="P547" s="12">
        <v>8</v>
      </c>
      <c r="Q547" s="12">
        <v>1</v>
      </c>
      <c r="R547" s="12">
        <v>0</v>
      </c>
      <c r="S547" s="12">
        <v>97</v>
      </c>
      <c r="T547" s="12">
        <v>0</v>
      </c>
    </row>
    <row r="548" spans="1:20" ht="17.399999999999999" x14ac:dyDescent="0.3">
      <c r="A548" s="11">
        <v>45335</v>
      </c>
      <c r="B548" s="12">
        <v>250416</v>
      </c>
      <c r="C548" s="12" t="s">
        <v>343</v>
      </c>
      <c r="D548" s="12" t="s">
        <v>344</v>
      </c>
      <c r="E548" s="12" t="s">
        <v>345</v>
      </c>
      <c r="F548" s="12" t="s">
        <v>346</v>
      </c>
      <c r="G548" s="12"/>
      <c r="H548" s="12">
        <v>22.92</v>
      </c>
      <c r="I548" s="12">
        <v>1.08</v>
      </c>
      <c r="J548" s="12">
        <v>22.92</v>
      </c>
      <c r="K548" s="12">
        <v>0</v>
      </c>
      <c r="L548" s="12">
        <v>79.510000000000005</v>
      </c>
      <c r="M548" s="12">
        <v>4</v>
      </c>
      <c r="N548" s="12">
        <v>0</v>
      </c>
      <c r="O548" s="12">
        <v>130</v>
      </c>
      <c r="P548" s="12">
        <v>4</v>
      </c>
      <c r="Q548" s="12">
        <v>2</v>
      </c>
      <c r="R548" s="12">
        <v>0</v>
      </c>
      <c r="S548" s="12">
        <v>145</v>
      </c>
      <c r="T548" s="12">
        <v>0</v>
      </c>
    </row>
    <row r="549" spans="1:20" ht="17.399999999999999" x14ac:dyDescent="0.3">
      <c r="A549" s="11">
        <v>45336</v>
      </c>
      <c r="B549" s="12">
        <v>250416</v>
      </c>
      <c r="C549" s="12" t="s">
        <v>343</v>
      </c>
      <c r="D549" s="12" t="s">
        <v>344</v>
      </c>
      <c r="E549" s="12" t="s">
        <v>345</v>
      </c>
      <c r="F549" s="12" t="s">
        <v>346</v>
      </c>
      <c r="G549" s="12"/>
      <c r="H549" s="12">
        <v>21.95</v>
      </c>
      <c r="I549" s="12">
        <v>2.0499999999999998</v>
      </c>
      <c r="J549" s="12">
        <v>21.95</v>
      </c>
      <c r="K549" s="12">
        <v>0</v>
      </c>
      <c r="L549" s="12">
        <v>77.56</v>
      </c>
      <c r="M549" s="12">
        <v>4</v>
      </c>
      <c r="N549" s="12">
        <v>0</v>
      </c>
      <c r="O549" s="12">
        <v>75</v>
      </c>
      <c r="P549" s="12">
        <v>12</v>
      </c>
      <c r="Q549" s="12">
        <v>0</v>
      </c>
      <c r="R549" s="12">
        <v>0</v>
      </c>
      <c r="S549" s="12">
        <v>88</v>
      </c>
      <c r="T549" s="12">
        <v>0</v>
      </c>
    </row>
    <row r="550" spans="1:20" ht="17.399999999999999" x14ac:dyDescent="0.3">
      <c r="A550" s="11">
        <v>45337</v>
      </c>
      <c r="B550" s="12">
        <v>250416</v>
      </c>
      <c r="C550" s="12" t="s">
        <v>343</v>
      </c>
      <c r="D550" s="12" t="s">
        <v>344</v>
      </c>
      <c r="E550" s="12" t="s">
        <v>345</v>
      </c>
      <c r="F550" s="12" t="s">
        <v>346</v>
      </c>
      <c r="G550" s="12"/>
      <c r="H550" s="12">
        <v>23.13</v>
      </c>
      <c r="I550" s="12">
        <v>0.87</v>
      </c>
      <c r="J550" s="12">
        <v>23.13</v>
      </c>
      <c r="K550" s="12">
        <v>0</v>
      </c>
      <c r="L550" s="12">
        <v>88.42</v>
      </c>
      <c r="M550" s="12">
        <v>4</v>
      </c>
      <c r="N550" s="12">
        <v>0</v>
      </c>
      <c r="O550" s="12">
        <v>74</v>
      </c>
      <c r="P550" s="12">
        <v>4</v>
      </c>
      <c r="Q550" s="12">
        <v>0</v>
      </c>
      <c r="R550" s="12">
        <v>0</v>
      </c>
      <c r="S550" s="12">
        <v>82</v>
      </c>
      <c r="T550" s="12">
        <v>0</v>
      </c>
    </row>
    <row r="551" spans="1:20" ht="17.399999999999999" x14ac:dyDescent="0.3">
      <c r="A551" s="11">
        <v>45338</v>
      </c>
      <c r="B551" s="12">
        <v>250416</v>
      </c>
      <c r="C551" s="12" t="s">
        <v>343</v>
      </c>
      <c r="D551" s="12" t="s">
        <v>344</v>
      </c>
      <c r="E551" s="12" t="s">
        <v>345</v>
      </c>
      <c r="F551" s="12" t="s">
        <v>346</v>
      </c>
      <c r="G551" s="12"/>
      <c r="H551" s="12">
        <v>13.77</v>
      </c>
      <c r="I551" s="12">
        <v>10.23</v>
      </c>
      <c r="J551" s="12">
        <v>13.77</v>
      </c>
      <c r="K551" s="12">
        <v>0</v>
      </c>
      <c r="L551" s="12">
        <v>44.34</v>
      </c>
      <c r="M551" s="12">
        <v>3</v>
      </c>
      <c r="N551" s="12">
        <v>0</v>
      </c>
      <c r="O551" s="12">
        <v>21</v>
      </c>
      <c r="P551" s="12">
        <v>3</v>
      </c>
      <c r="Q551" s="12">
        <v>0</v>
      </c>
      <c r="R551" s="12">
        <v>0</v>
      </c>
      <c r="S551" s="12">
        <v>23</v>
      </c>
      <c r="T551" s="12">
        <v>0</v>
      </c>
    </row>
    <row r="552" spans="1:20" ht="17.399999999999999" x14ac:dyDescent="0.3">
      <c r="A552" s="11">
        <v>45339</v>
      </c>
      <c r="B552" s="12">
        <v>250416</v>
      </c>
      <c r="C552" s="12" t="s">
        <v>343</v>
      </c>
      <c r="D552" s="12" t="s">
        <v>344</v>
      </c>
      <c r="E552" s="12" t="s">
        <v>345</v>
      </c>
      <c r="F552" s="12" t="s">
        <v>346</v>
      </c>
      <c r="G552" s="12"/>
      <c r="H552" s="12">
        <v>0.3</v>
      </c>
      <c r="I552" s="12">
        <v>23.7</v>
      </c>
      <c r="J552" s="12">
        <v>0.3</v>
      </c>
      <c r="K552" s="12">
        <v>0</v>
      </c>
      <c r="L552" s="12">
        <v>0.37</v>
      </c>
      <c r="M552" s="12">
        <v>2</v>
      </c>
      <c r="N552" s="12">
        <v>0</v>
      </c>
      <c r="O552" s="12">
        <v>0</v>
      </c>
      <c r="P552" s="12">
        <v>0</v>
      </c>
      <c r="Q552" s="12">
        <v>0</v>
      </c>
      <c r="R552" s="12">
        <v>0</v>
      </c>
      <c r="S552" s="12">
        <v>0</v>
      </c>
      <c r="T552" s="12">
        <v>0</v>
      </c>
    </row>
    <row r="553" spans="1:20" ht="17.399999999999999" x14ac:dyDescent="0.3">
      <c r="A553" s="11">
        <v>45340</v>
      </c>
      <c r="B553" s="12">
        <v>250416</v>
      </c>
      <c r="C553" s="12" t="s">
        <v>343</v>
      </c>
      <c r="D553" s="12" t="s">
        <v>344</v>
      </c>
      <c r="E553" s="12" t="s">
        <v>345</v>
      </c>
      <c r="F553" s="12" t="s">
        <v>346</v>
      </c>
      <c r="G553" s="12"/>
      <c r="H553" s="12">
        <v>0.93</v>
      </c>
      <c r="I553" s="12">
        <v>23.07</v>
      </c>
      <c r="J553" s="12">
        <v>0.93</v>
      </c>
      <c r="K553" s="12">
        <v>0</v>
      </c>
      <c r="L553" s="12">
        <v>1.7</v>
      </c>
      <c r="M553" s="12">
        <v>5</v>
      </c>
      <c r="N553" s="12">
        <v>0</v>
      </c>
      <c r="O553" s="12">
        <v>3</v>
      </c>
      <c r="P553" s="12">
        <v>0</v>
      </c>
      <c r="Q553" s="12">
        <v>0</v>
      </c>
      <c r="R553" s="12">
        <v>0</v>
      </c>
      <c r="S553" s="12">
        <v>3</v>
      </c>
      <c r="T553" s="12">
        <v>0</v>
      </c>
    </row>
    <row r="554" spans="1:20" ht="17.399999999999999" x14ac:dyDescent="0.3">
      <c r="A554" s="11">
        <v>45341</v>
      </c>
      <c r="B554" s="12">
        <v>250416</v>
      </c>
      <c r="C554" s="12" t="s">
        <v>343</v>
      </c>
      <c r="D554" s="12" t="s">
        <v>344</v>
      </c>
      <c r="E554" s="12" t="s">
        <v>345</v>
      </c>
      <c r="F554" s="12" t="s">
        <v>346</v>
      </c>
      <c r="G554" s="12"/>
      <c r="H554" s="12">
        <v>5.98</v>
      </c>
      <c r="I554" s="12">
        <v>18.02</v>
      </c>
      <c r="J554" s="12">
        <v>5.98</v>
      </c>
      <c r="K554" s="12">
        <v>0</v>
      </c>
      <c r="L554" s="12">
        <v>17.27</v>
      </c>
      <c r="M554" s="12">
        <v>3</v>
      </c>
      <c r="N554" s="12">
        <v>0</v>
      </c>
      <c r="O554" s="12">
        <v>18</v>
      </c>
      <c r="P554" s="12">
        <v>1</v>
      </c>
      <c r="Q554" s="12">
        <v>0</v>
      </c>
      <c r="R554" s="12">
        <v>0</v>
      </c>
      <c r="S554" s="12">
        <v>21</v>
      </c>
      <c r="T554" s="12">
        <v>0</v>
      </c>
    </row>
    <row r="555" spans="1:20" ht="17.399999999999999" x14ac:dyDescent="0.3">
      <c r="A555" s="11">
        <v>45342</v>
      </c>
      <c r="B555" s="12">
        <v>250416</v>
      </c>
      <c r="C555" s="12" t="s">
        <v>343</v>
      </c>
      <c r="D555" s="12" t="s">
        <v>344</v>
      </c>
      <c r="E555" s="12" t="s">
        <v>345</v>
      </c>
      <c r="F555" s="12" t="s">
        <v>346</v>
      </c>
      <c r="G555" s="12"/>
      <c r="H555" s="12">
        <v>15.4</v>
      </c>
      <c r="I555" s="12">
        <v>8.6</v>
      </c>
      <c r="J555" s="12">
        <v>15.4</v>
      </c>
      <c r="K555" s="12">
        <v>0</v>
      </c>
      <c r="L555" s="12">
        <v>49.89</v>
      </c>
      <c r="M555" s="12">
        <v>4</v>
      </c>
      <c r="N555" s="12">
        <v>0</v>
      </c>
      <c r="O555" s="12">
        <v>25</v>
      </c>
      <c r="P555" s="12">
        <v>1</v>
      </c>
      <c r="Q555" s="12">
        <v>0</v>
      </c>
      <c r="R555" s="12">
        <v>0</v>
      </c>
      <c r="S555" s="12">
        <v>29</v>
      </c>
      <c r="T555" s="12">
        <v>0</v>
      </c>
    </row>
    <row r="556" spans="1:20" ht="17.399999999999999" x14ac:dyDescent="0.3">
      <c r="A556" s="11">
        <v>45343</v>
      </c>
      <c r="B556" s="12">
        <v>250416</v>
      </c>
      <c r="C556" s="12" t="s">
        <v>343</v>
      </c>
      <c r="D556" s="12" t="s">
        <v>344</v>
      </c>
      <c r="E556" s="12" t="s">
        <v>345</v>
      </c>
      <c r="F556" s="12" t="s">
        <v>346</v>
      </c>
      <c r="G556" s="12"/>
      <c r="H556" s="12">
        <v>7.25</v>
      </c>
      <c r="I556" s="12">
        <v>16.75</v>
      </c>
      <c r="J556" s="12">
        <v>7.25</v>
      </c>
      <c r="K556" s="12">
        <v>0</v>
      </c>
      <c r="L556" s="12">
        <v>22.12</v>
      </c>
      <c r="M556" s="12">
        <v>4</v>
      </c>
      <c r="N556" s="12">
        <v>0</v>
      </c>
      <c r="O556" s="12">
        <v>14</v>
      </c>
      <c r="P556" s="12">
        <v>1</v>
      </c>
      <c r="Q556" s="12">
        <v>0</v>
      </c>
      <c r="R556" s="12">
        <v>0</v>
      </c>
      <c r="S556" s="12">
        <v>15</v>
      </c>
      <c r="T556" s="12">
        <v>0</v>
      </c>
    </row>
    <row r="557" spans="1:20" ht="17.399999999999999" x14ac:dyDescent="0.3">
      <c r="A557" s="11">
        <v>45344</v>
      </c>
      <c r="B557" s="12">
        <v>250416</v>
      </c>
      <c r="C557" s="12" t="s">
        <v>343</v>
      </c>
      <c r="D557" s="12" t="s">
        <v>344</v>
      </c>
      <c r="E557" s="12" t="s">
        <v>345</v>
      </c>
      <c r="F557" s="12" t="s">
        <v>346</v>
      </c>
      <c r="G557" s="12"/>
      <c r="H557" s="12">
        <v>0.1</v>
      </c>
      <c r="I557" s="12">
        <v>23.9</v>
      </c>
      <c r="J557" s="12">
        <v>0.1</v>
      </c>
      <c r="K557" s="12">
        <v>0</v>
      </c>
      <c r="L557" s="12">
        <v>0.03</v>
      </c>
      <c r="M557" s="12">
        <v>0</v>
      </c>
      <c r="N557" s="12">
        <v>0</v>
      </c>
      <c r="O557" s="12">
        <v>0</v>
      </c>
      <c r="P557" s="12">
        <v>0</v>
      </c>
      <c r="Q557" s="12">
        <v>0</v>
      </c>
      <c r="R557" s="12">
        <v>0</v>
      </c>
      <c r="S557" s="12">
        <v>0</v>
      </c>
      <c r="T557" s="12">
        <v>0</v>
      </c>
    </row>
    <row r="558" spans="1:20" ht="17.399999999999999" x14ac:dyDescent="0.3">
      <c r="A558" s="11">
        <v>45370</v>
      </c>
      <c r="B558" s="12">
        <v>250416</v>
      </c>
      <c r="C558" s="12" t="s">
        <v>343</v>
      </c>
      <c r="D558" s="12" t="s">
        <v>344</v>
      </c>
      <c r="E558" s="12" t="s">
        <v>345</v>
      </c>
      <c r="F558" s="12" t="s">
        <v>346</v>
      </c>
      <c r="G558" s="12"/>
      <c r="H558" s="12">
        <v>0.18</v>
      </c>
      <c r="I558" s="12">
        <v>23.82</v>
      </c>
      <c r="J558" s="12">
        <v>0.17</v>
      </c>
      <c r="K558" s="12">
        <v>0.02</v>
      </c>
      <c r="L558" s="12">
        <v>0.04</v>
      </c>
      <c r="M558" s="12">
        <v>0</v>
      </c>
      <c r="N558" s="12">
        <v>0</v>
      </c>
      <c r="O558" s="12">
        <v>0</v>
      </c>
      <c r="P558" s="12">
        <v>0</v>
      </c>
      <c r="Q558" s="12">
        <v>0</v>
      </c>
      <c r="R558" s="12">
        <v>0</v>
      </c>
      <c r="S558" s="12">
        <v>0</v>
      </c>
      <c r="T558" s="12">
        <v>0</v>
      </c>
    </row>
    <row r="559" spans="1:20" ht="17.399999999999999" x14ac:dyDescent="0.3">
      <c r="A559" s="11">
        <v>45371</v>
      </c>
      <c r="B559" s="12">
        <v>250416</v>
      </c>
      <c r="C559" s="12" t="s">
        <v>343</v>
      </c>
      <c r="D559" s="12" t="s">
        <v>344</v>
      </c>
      <c r="E559" s="12" t="s">
        <v>345</v>
      </c>
      <c r="F559" s="12" t="s">
        <v>346</v>
      </c>
      <c r="G559" s="12"/>
      <c r="H559" s="12">
        <v>1.1200000000000001</v>
      </c>
      <c r="I559" s="12">
        <v>22.88</v>
      </c>
      <c r="J559" s="12">
        <v>1.1200000000000001</v>
      </c>
      <c r="K559" s="12">
        <v>0</v>
      </c>
      <c r="L559" s="12">
        <v>0.79</v>
      </c>
      <c r="M559" s="12">
        <v>5</v>
      </c>
      <c r="N559" s="12">
        <v>0</v>
      </c>
      <c r="O559" s="12">
        <v>0</v>
      </c>
      <c r="P559" s="12">
        <v>0</v>
      </c>
      <c r="Q559" s="12">
        <v>0</v>
      </c>
      <c r="R559" s="12">
        <v>0</v>
      </c>
      <c r="S559" s="12">
        <v>0</v>
      </c>
      <c r="T559" s="12">
        <v>0</v>
      </c>
    </row>
    <row r="560" spans="1:20" ht="17.399999999999999" x14ac:dyDescent="0.3">
      <c r="A560" s="11">
        <v>45372</v>
      </c>
      <c r="B560" s="12">
        <v>250416</v>
      </c>
      <c r="C560" s="12" t="s">
        <v>343</v>
      </c>
      <c r="D560" s="12" t="s">
        <v>344</v>
      </c>
      <c r="E560" s="12" t="s">
        <v>345</v>
      </c>
      <c r="F560" s="12" t="s">
        <v>346</v>
      </c>
      <c r="G560" s="12"/>
      <c r="H560" s="12">
        <v>1.08</v>
      </c>
      <c r="I560" s="12">
        <v>22.92</v>
      </c>
      <c r="J560" s="12">
        <v>1.08</v>
      </c>
      <c r="K560" s="12">
        <v>0</v>
      </c>
      <c r="L560" s="12">
        <v>2.15</v>
      </c>
      <c r="M560" s="12">
        <v>4</v>
      </c>
      <c r="N560" s="12">
        <v>0</v>
      </c>
      <c r="O560" s="12">
        <v>0</v>
      </c>
      <c r="P560" s="12">
        <v>0</v>
      </c>
      <c r="Q560" s="12">
        <v>0</v>
      </c>
      <c r="R560" s="12">
        <v>0</v>
      </c>
      <c r="S560" s="12">
        <v>0</v>
      </c>
      <c r="T560" s="12">
        <v>0</v>
      </c>
    </row>
    <row r="561" spans="1:20" ht="17.399999999999999" x14ac:dyDescent="0.3">
      <c r="A561" s="11">
        <v>45373</v>
      </c>
      <c r="B561" s="12">
        <v>250416</v>
      </c>
      <c r="C561" s="12" t="s">
        <v>343</v>
      </c>
      <c r="D561" s="12" t="s">
        <v>344</v>
      </c>
      <c r="E561" s="12" t="s">
        <v>345</v>
      </c>
      <c r="F561" s="12" t="s">
        <v>346</v>
      </c>
      <c r="G561" s="12"/>
      <c r="H561" s="12">
        <v>0.78</v>
      </c>
      <c r="I561" s="12">
        <v>23.22</v>
      </c>
      <c r="J561" s="12">
        <v>0.65</v>
      </c>
      <c r="K561" s="12">
        <v>0.13</v>
      </c>
      <c r="L561" s="12">
        <v>2.17</v>
      </c>
      <c r="M561" s="12">
        <v>5</v>
      </c>
      <c r="N561" s="12">
        <v>0</v>
      </c>
      <c r="O561" s="12">
        <v>2</v>
      </c>
      <c r="P561" s="12">
        <v>0</v>
      </c>
      <c r="Q561" s="12">
        <v>0</v>
      </c>
      <c r="R561" s="12">
        <v>1</v>
      </c>
      <c r="S561" s="12">
        <v>3</v>
      </c>
      <c r="T561" s="12">
        <v>0</v>
      </c>
    </row>
    <row r="562" spans="1:20" ht="17.399999999999999" x14ac:dyDescent="0.3">
      <c r="A562" s="11">
        <v>45374</v>
      </c>
      <c r="B562" s="12">
        <v>250416</v>
      </c>
      <c r="C562" s="12" t="s">
        <v>343</v>
      </c>
      <c r="D562" s="12" t="s">
        <v>344</v>
      </c>
      <c r="E562" s="12" t="s">
        <v>345</v>
      </c>
      <c r="F562" s="12" t="s">
        <v>346</v>
      </c>
      <c r="G562" s="12"/>
      <c r="H562" s="12">
        <v>0</v>
      </c>
      <c r="I562" s="12">
        <v>24</v>
      </c>
      <c r="J562" s="12">
        <v>0</v>
      </c>
      <c r="K562" s="12">
        <v>0</v>
      </c>
      <c r="L562" s="12">
        <v>0</v>
      </c>
      <c r="M562" s="12">
        <v>0</v>
      </c>
      <c r="N562" s="12">
        <v>0</v>
      </c>
      <c r="O562" s="12">
        <v>0</v>
      </c>
      <c r="P562" s="12">
        <v>0</v>
      </c>
      <c r="Q562" s="12">
        <v>0</v>
      </c>
      <c r="R562" s="12">
        <v>0</v>
      </c>
      <c r="S562" s="12">
        <v>0</v>
      </c>
      <c r="T562" s="12">
        <v>0</v>
      </c>
    </row>
    <row r="563" spans="1:20" ht="17.399999999999999" x14ac:dyDescent="0.3">
      <c r="A563" s="11">
        <v>45375</v>
      </c>
      <c r="B563" s="12">
        <v>250416</v>
      </c>
      <c r="C563" s="12" t="s">
        <v>343</v>
      </c>
      <c r="D563" s="12" t="s">
        <v>344</v>
      </c>
      <c r="E563" s="12" t="s">
        <v>345</v>
      </c>
      <c r="F563" s="12" t="s">
        <v>346</v>
      </c>
      <c r="G563" s="12"/>
      <c r="H563" s="12">
        <v>0</v>
      </c>
      <c r="I563" s="12">
        <v>24</v>
      </c>
      <c r="J563" s="12">
        <v>0</v>
      </c>
      <c r="K563" s="12">
        <v>0</v>
      </c>
      <c r="L563" s="12">
        <v>0</v>
      </c>
      <c r="M563" s="12">
        <v>0</v>
      </c>
      <c r="N563" s="12">
        <v>0</v>
      </c>
      <c r="O563" s="12">
        <v>0</v>
      </c>
      <c r="P563" s="12">
        <v>0</v>
      </c>
      <c r="Q563" s="12">
        <v>0</v>
      </c>
      <c r="R563" s="12">
        <v>0</v>
      </c>
      <c r="S563" s="12">
        <v>0</v>
      </c>
      <c r="T563" s="12">
        <v>0</v>
      </c>
    </row>
    <row r="564" spans="1:20" ht="17.399999999999999" x14ac:dyDescent="0.3">
      <c r="A564" s="11">
        <v>45376</v>
      </c>
      <c r="B564" s="12">
        <v>250416</v>
      </c>
      <c r="C564" s="12" t="s">
        <v>343</v>
      </c>
      <c r="D564" s="12" t="s">
        <v>344</v>
      </c>
      <c r="E564" s="12" t="s">
        <v>345</v>
      </c>
      <c r="F564" s="12" t="s">
        <v>346</v>
      </c>
      <c r="G564" s="12"/>
      <c r="H564" s="12">
        <v>0.18</v>
      </c>
      <c r="I564" s="12">
        <v>23.82</v>
      </c>
      <c r="J564" s="12">
        <v>0.18</v>
      </c>
      <c r="K564" s="12">
        <v>0</v>
      </c>
      <c r="L564" s="12">
        <v>0.4</v>
      </c>
      <c r="M564" s="12">
        <v>4</v>
      </c>
      <c r="N564" s="12">
        <v>0</v>
      </c>
      <c r="O564" s="12">
        <v>0</v>
      </c>
      <c r="P564" s="12">
        <v>0</v>
      </c>
      <c r="Q564" s="12">
        <v>0</v>
      </c>
      <c r="R564" s="12">
        <v>0</v>
      </c>
      <c r="S564" s="12">
        <v>0</v>
      </c>
      <c r="T564" s="12">
        <v>0</v>
      </c>
    </row>
    <row r="565" spans="1:20" ht="17.399999999999999" x14ac:dyDescent="0.3">
      <c r="A565" s="11">
        <v>45377</v>
      </c>
      <c r="B565" s="12">
        <v>250416</v>
      </c>
      <c r="C565" s="12" t="s">
        <v>343</v>
      </c>
      <c r="D565" s="12" t="s">
        <v>344</v>
      </c>
      <c r="E565" s="12" t="s">
        <v>345</v>
      </c>
      <c r="F565" s="12" t="s">
        <v>346</v>
      </c>
      <c r="G565" s="12"/>
      <c r="H565" s="12">
        <v>0</v>
      </c>
      <c r="I565" s="12">
        <v>24</v>
      </c>
      <c r="J565" s="12">
        <v>0</v>
      </c>
      <c r="K565" s="12">
        <v>0</v>
      </c>
      <c r="L565" s="12">
        <v>0</v>
      </c>
      <c r="M565" s="12">
        <v>0</v>
      </c>
      <c r="N565" s="12">
        <v>0</v>
      </c>
      <c r="O565" s="12">
        <v>0</v>
      </c>
      <c r="P565" s="12">
        <v>0</v>
      </c>
      <c r="Q565" s="12">
        <v>0</v>
      </c>
      <c r="R565" s="12">
        <v>0</v>
      </c>
      <c r="S565" s="12">
        <v>0</v>
      </c>
      <c r="T565" s="12">
        <v>0</v>
      </c>
    </row>
    <row r="566" spans="1:20" ht="17.399999999999999" x14ac:dyDescent="0.3">
      <c r="A566" s="11">
        <v>45440</v>
      </c>
      <c r="B566" s="12">
        <v>250416</v>
      </c>
      <c r="C566" s="12" t="s">
        <v>343</v>
      </c>
      <c r="D566" s="12" t="s">
        <v>344</v>
      </c>
      <c r="E566" s="12" t="s">
        <v>345</v>
      </c>
      <c r="F566" s="12" t="s">
        <v>346</v>
      </c>
      <c r="G566" s="12"/>
      <c r="H566" s="12">
        <v>0.28000000000000003</v>
      </c>
      <c r="I566" s="12">
        <v>23.72</v>
      </c>
      <c r="J566" s="12">
        <v>0.13</v>
      </c>
      <c r="K566" s="12">
        <v>0.15</v>
      </c>
      <c r="L566" s="12">
        <v>0</v>
      </c>
      <c r="M566" s="12">
        <v>0</v>
      </c>
      <c r="N566" s="12">
        <v>0</v>
      </c>
      <c r="O566" s="12">
        <v>0</v>
      </c>
      <c r="P566" s="12">
        <v>0</v>
      </c>
      <c r="Q566" s="12">
        <v>0</v>
      </c>
      <c r="R566" s="12">
        <v>0</v>
      </c>
      <c r="S566" s="12">
        <v>0</v>
      </c>
      <c r="T566" s="12">
        <v>0</v>
      </c>
    </row>
    <row r="567" spans="1:20" ht="17.399999999999999" x14ac:dyDescent="0.3">
      <c r="A567" s="11">
        <v>44986</v>
      </c>
      <c r="B567" s="12">
        <v>250427</v>
      </c>
      <c r="C567" s="12" t="s">
        <v>343</v>
      </c>
      <c r="D567" s="12" t="s">
        <v>344</v>
      </c>
      <c r="E567" s="12" t="s">
        <v>345</v>
      </c>
      <c r="F567" s="12" t="s">
        <v>346</v>
      </c>
      <c r="G567" s="12" t="s">
        <v>347</v>
      </c>
      <c r="H567" s="12">
        <v>0.38</v>
      </c>
      <c r="I567" s="12">
        <v>23.62</v>
      </c>
      <c r="J567" s="12">
        <v>0.38</v>
      </c>
      <c r="K567" s="12">
        <v>0</v>
      </c>
      <c r="L567" s="12">
        <v>1.01</v>
      </c>
      <c r="M567" s="12">
        <v>3</v>
      </c>
      <c r="N567" s="12">
        <v>0</v>
      </c>
      <c r="O567" s="12">
        <v>0</v>
      </c>
      <c r="P567" s="12">
        <v>0</v>
      </c>
      <c r="Q567" s="12">
        <v>0</v>
      </c>
      <c r="R567" s="12">
        <v>0</v>
      </c>
      <c r="S567" s="12">
        <v>0</v>
      </c>
      <c r="T567" s="12">
        <v>0</v>
      </c>
    </row>
    <row r="568" spans="1:20" ht="17.399999999999999" x14ac:dyDescent="0.3">
      <c r="A568" s="11">
        <v>44987</v>
      </c>
      <c r="B568" s="12">
        <v>250427</v>
      </c>
      <c r="C568" s="12" t="s">
        <v>343</v>
      </c>
      <c r="D568" s="12" t="s">
        <v>344</v>
      </c>
      <c r="E568" s="12" t="s">
        <v>345</v>
      </c>
      <c r="F568" s="12" t="s">
        <v>346</v>
      </c>
      <c r="G568" s="12" t="s">
        <v>347</v>
      </c>
      <c r="H568" s="12">
        <v>2.8</v>
      </c>
      <c r="I568" s="12">
        <v>21.2</v>
      </c>
      <c r="J568" s="12">
        <v>2.8</v>
      </c>
      <c r="K568" s="12">
        <v>0</v>
      </c>
      <c r="L568" s="12">
        <v>6.77</v>
      </c>
      <c r="M568" s="12">
        <v>3</v>
      </c>
      <c r="N568" s="12">
        <v>0</v>
      </c>
      <c r="O568" s="12">
        <v>2</v>
      </c>
      <c r="P568" s="12">
        <v>1</v>
      </c>
      <c r="Q568" s="12">
        <v>0</v>
      </c>
      <c r="R568" s="12">
        <v>0</v>
      </c>
      <c r="S568" s="12">
        <v>0</v>
      </c>
      <c r="T568" s="12">
        <v>0</v>
      </c>
    </row>
    <row r="569" spans="1:20" ht="17.399999999999999" x14ac:dyDescent="0.3">
      <c r="A569" s="11">
        <v>44988</v>
      </c>
      <c r="B569" s="12">
        <v>250427</v>
      </c>
      <c r="C569" s="12" t="s">
        <v>343</v>
      </c>
      <c r="D569" s="12" t="s">
        <v>344</v>
      </c>
      <c r="E569" s="12" t="s">
        <v>345</v>
      </c>
      <c r="F569" s="12" t="s">
        <v>346</v>
      </c>
      <c r="G569" s="12" t="s">
        <v>347</v>
      </c>
      <c r="H569" s="12">
        <v>3.3</v>
      </c>
      <c r="I569" s="12">
        <v>20.7</v>
      </c>
      <c r="J569" s="12">
        <v>3.3</v>
      </c>
      <c r="K569" s="12">
        <v>0</v>
      </c>
      <c r="L569" s="12">
        <v>8.3000000000000007</v>
      </c>
      <c r="M569" s="12">
        <v>3</v>
      </c>
      <c r="N569" s="12">
        <v>0</v>
      </c>
      <c r="O569" s="12">
        <v>0</v>
      </c>
      <c r="P569" s="12">
        <v>0</v>
      </c>
      <c r="Q569" s="12">
        <v>0</v>
      </c>
      <c r="R569" s="12">
        <v>0</v>
      </c>
      <c r="S569" s="12">
        <v>0</v>
      </c>
      <c r="T569" s="12">
        <v>0</v>
      </c>
    </row>
    <row r="570" spans="1:20" ht="17.399999999999999" x14ac:dyDescent="0.3">
      <c r="A570" s="11">
        <v>44989</v>
      </c>
      <c r="B570" s="12">
        <v>250427</v>
      </c>
      <c r="C570" s="12" t="s">
        <v>343</v>
      </c>
      <c r="D570" s="12" t="s">
        <v>344</v>
      </c>
      <c r="E570" s="12" t="s">
        <v>345</v>
      </c>
      <c r="F570" s="12" t="s">
        <v>346</v>
      </c>
      <c r="G570" s="12" t="s">
        <v>347</v>
      </c>
      <c r="H570" s="12">
        <v>2.02</v>
      </c>
      <c r="I570" s="12">
        <v>21.98</v>
      </c>
      <c r="J570" s="12">
        <v>2.02</v>
      </c>
      <c r="K570" s="12">
        <v>0</v>
      </c>
      <c r="L570" s="12">
        <v>5.14</v>
      </c>
      <c r="M570" s="12">
        <v>3</v>
      </c>
      <c r="N570" s="12">
        <v>0</v>
      </c>
      <c r="O570" s="12">
        <v>0</v>
      </c>
      <c r="P570" s="12">
        <v>0</v>
      </c>
      <c r="Q570" s="12">
        <v>0</v>
      </c>
      <c r="R570" s="12">
        <v>0</v>
      </c>
      <c r="S570" s="12">
        <v>0</v>
      </c>
      <c r="T570" s="12">
        <v>0</v>
      </c>
    </row>
    <row r="571" spans="1:20" ht="17.399999999999999" x14ac:dyDescent="0.3">
      <c r="A571" s="11">
        <v>44990</v>
      </c>
      <c r="B571" s="12">
        <v>250427</v>
      </c>
      <c r="C571" s="12" t="s">
        <v>343</v>
      </c>
      <c r="D571" s="12" t="s">
        <v>344</v>
      </c>
      <c r="E571" s="12" t="s">
        <v>345</v>
      </c>
      <c r="F571" s="12" t="s">
        <v>346</v>
      </c>
      <c r="G571" s="12" t="s">
        <v>347</v>
      </c>
      <c r="H571" s="12">
        <v>0</v>
      </c>
      <c r="I571" s="12">
        <v>24</v>
      </c>
      <c r="J571" s="12">
        <v>0</v>
      </c>
      <c r="K571" s="12">
        <v>0</v>
      </c>
      <c r="L571" s="12">
        <v>0</v>
      </c>
      <c r="M571" s="12">
        <v>0</v>
      </c>
      <c r="N571" s="12">
        <v>0</v>
      </c>
      <c r="O571" s="12">
        <v>0</v>
      </c>
      <c r="P571" s="12">
        <v>0</v>
      </c>
      <c r="Q571" s="12">
        <v>0</v>
      </c>
      <c r="R571" s="12">
        <v>0</v>
      </c>
      <c r="S571" s="12">
        <v>0</v>
      </c>
      <c r="T571" s="12">
        <v>0</v>
      </c>
    </row>
    <row r="572" spans="1:20" ht="17.399999999999999" x14ac:dyDescent="0.3">
      <c r="A572" s="11">
        <v>44991</v>
      </c>
      <c r="B572" s="12">
        <v>250427</v>
      </c>
      <c r="C572" s="12" t="s">
        <v>343</v>
      </c>
      <c r="D572" s="12" t="s">
        <v>344</v>
      </c>
      <c r="E572" s="12" t="s">
        <v>345</v>
      </c>
      <c r="F572" s="12" t="s">
        <v>346</v>
      </c>
      <c r="G572" s="12" t="s">
        <v>347</v>
      </c>
      <c r="H572" s="12">
        <v>0.22</v>
      </c>
      <c r="I572" s="12">
        <v>23.78</v>
      </c>
      <c r="J572" s="12">
        <v>0.13</v>
      </c>
      <c r="K572" s="12">
        <v>0.08</v>
      </c>
      <c r="L572" s="12">
        <v>0.28000000000000003</v>
      </c>
      <c r="M572" s="12">
        <v>0</v>
      </c>
      <c r="N572" s="12">
        <v>0</v>
      </c>
      <c r="O572" s="12">
        <v>0</v>
      </c>
      <c r="P572" s="12">
        <v>0</v>
      </c>
      <c r="Q572" s="12">
        <v>0</v>
      </c>
      <c r="R572" s="12">
        <v>1</v>
      </c>
      <c r="S572" s="12">
        <v>0</v>
      </c>
      <c r="T572" s="12">
        <v>0</v>
      </c>
    </row>
    <row r="573" spans="1:20" ht="17.399999999999999" x14ac:dyDescent="0.3">
      <c r="A573" s="11">
        <v>44992</v>
      </c>
      <c r="B573" s="12">
        <v>250427</v>
      </c>
      <c r="C573" s="12" t="s">
        <v>343</v>
      </c>
      <c r="D573" s="12" t="s">
        <v>344</v>
      </c>
      <c r="E573" s="12" t="s">
        <v>345</v>
      </c>
      <c r="F573" s="12" t="s">
        <v>346</v>
      </c>
      <c r="G573" s="12" t="s">
        <v>347</v>
      </c>
      <c r="H573" s="12">
        <v>0.18</v>
      </c>
      <c r="I573" s="12">
        <v>23.82</v>
      </c>
      <c r="J573" s="12">
        <v>0.18</v>
      </c>
      <c r="K573" s="12">
        <v>0</v>
      </c>
      <c r="L573" s="12">
        <v>0.41</v>
      </c>
      <c r="M573" s="12">
        <v>2</v>
      </c>
      <c r="N573" s="12">
        <v>0</v>
      </c>
      <c r="O573" s="12">
        <v>3</v>
      </c>
      <c r="P573" s="12">
        <v>0</v>
      </c>
      <c r="Q573" s="12">
        <v>0</v>
      </c>
      <c r="R573" s="12">
        <v>0</v>
      </c>
      <c r="S573" s="12">
        <v>0</v>
      </c>
      <c r="T573" s="12">
        <v>0</v>
      </c>
    </row>
    <row r="574" spans="1:20" ht="17.399999999999999" x14ac:dyDescent="0.3">
      <c r="A574" s="11">
        <v>44993</v>
      </c>
      <c r="B574" s="12">
        <v>250427</v>
      </c>
      <c r="C574" s="12" t="s">
        <v>343</v>
      </c>
      <c r="D574" s="12" t="s">
        <v>344</v>
      </c>
      <c r="E574" s="12" t="s">
        <v>345</v>
      </c>
      <c r="F574" s="12" t="s">
        <v>346</v>
      </c>
      <c r="G574" s="12" t="s">
        <v>347</v>
      </c>
      <c r="H574" s="12">
        <v>1</v>
      </c>
      <c r="I574" s="12">
        <v>23</v>
      </c>
      <c r="J574" s="12">
        <v>1</v>
      </c>
      <c r="K574" s="12">
        <v>0</v>
      </c>
      <c r="L574" s="12">
        <v>2.37</v>
      </c>
      <c r="M574" s="12">
        <v>4</v>
      </c>
      <c r="N574" s="12">
        <v>0</v>
      </c>
      <c r="O574" s="12">
        <v>0</v>
      </c>
      <c r="P574" s="12">
        <v>0</v>
      </c>
      <c r="Q574" s="12">
        <v>1</v>
      </c>
      <c r="R574" s="12">
        <v>0</v>
      </c>
      <c r="S574" s="12">
        <v>0</v>
      </c>
      <c r="T574" s="12">
        <v>0</v>
      </c>
    </row>
    <row r="575" spans="1:20" ht="17.399999999999999" x14ac:dyDescent="0.3">
      <c r="A575" s="11">
        <v>44994</v>
      </c>
      <c r="B575" s="12">
        <v>250427</v>
      </c>
      <c r="C575" s="12" t="s">
        <v>343</v>
      </c>
      <c r="D575" s="12" t="s">
        <v>344</v>
      </c>
      <c r="E575" s="12" t="s">
        <v>345</v>
      </c>
      <c r="F575" s="12" t="s">
        <v>346</v>
      </c>
      <c r="G575" s="12" t="s">
        <v>347</v>
      </c>
      <c r="H575" s="12">
        <v>2.0299999999999998</v>
      </c>
      <c r="I575" s="12">
        <v>21.97</v>
      </c>
      <c r="J575" s="12">
        <v>2.0299999999999998</v>
      </c>
      <c r="K575" s="12">
        <v>0</v>
      </c>
      <c r="L575" s="12">
        <v>4.6399999999999997</v>
      </c>
      <c r="M575" s="12">
        <v>3</v>
      </c>
      <c r="N575" s="12">
        <v>0</v>
      </c>
      <c r="O575" s="12">
        <v>0</v>
      </c>
      <c r="P575" s="12">
        <v>0</v>
      </c>
      <c r="Q575" s="12">
        <v>0</v>
      </c>
      <c r="R575" s="12">
        <v>0</v>
      </c>
      <c r="S575" s="12">
        <v>0</v>
      </c>
      <c r="T575" s="12">
        <v>0</v>
      </c>
    </row>
    <row r="576" spans="1:20" ht="17.399999999999999" x14ac:dyDescent="0.3">
      <c r="A576" s="11">
        <v>44995</v>
      </c>
      <c r="B576" s="12">
        <v>250427</v>
      </c>
      <c r="C576" s="12" t="s">
        <v>343</v>
      </c>
      <c r="D576" s="12" t="s">
        <v>344</v>
      </c>
      <c r="E576" s="12" t="s">
        <v>345</v>
      </c>
      <c r="F576" s="12" t="s">
        <v>346</v>
      </c>
      <c r="G576" s="12" t="s">
        <v>347</v>
      </c>
      <c r="H576" s="12">
        <v>2.57</v>
      </c>
      <c r="I576" s="12">
        <v>21.43</v>
      </c>
      <c r="J576" s="12">
        <v>2.57</v>
      </c>
      <c r="K576" s="12">
        <v>0</v>
      </c>
      <c r="L576" s="12">
        <v>5.26</v>
      </c>
      <c r="M576" s="12">
        <v>2</v>
      </c>
      <c r="N576" s="12">
        <v>0</v>
      </c>
      <c r="O576" s="12">
        <v>0</v>
      </c>
      <c r="P576" s="12">
        <v>2</v>
      </c>
      <c r="Q576" s="12">
        <v>0</v>
      </c>
      <c r="R576" s="12">
        <v>1</v>
      </c>
      <c r="S576" s="12">
        <v>0</v>
      </c>
      <c r="T576" s="12">
        <v>0</v>
      </c>
    </row>
    <row r="577" spans="1:20" ht="17.399999999999999" x14ac:dyDescent="0.3">
      <c r="A577" s="11">
        <v>44996</v>
      </c>
      <c r="B577" s="12">
        <v>250427</v>
      </c>
      <c r="C577" s="12" t="s">
        <v>343</v>
      </c>
      <c r="D577" s="12" t="s">
        <v>344</v>
      </c>
      <c r="E577" s="12" t="s">
        <v>345</v>
      </c>
      <c r="F577" s="12" t="s">
        <v>346</v>
      </c>
      <c r="G577" s="12" t="s">
        <v>347</v>
      </c>
      <c r="H577" s="12">
        <v>4.0199999999999996</v>
      </c>
      <c r="I577" s="12">
        <v>19.98</v>
      </c>
      <c r="J577" s="12">
        <v>4.0199999999999996</v>
      </c>
      <c r="K577" s="12">
        <v>0</v>
      </c>
      <c r="L577" s="12">
        <v>8.91</v>
      </c>
      <c r="M577" s="12">
        <v>2</v>
      </c>
      <c r="N577" s="12">
        <v>0</v>
      </c>
      <c r="O577" s="12">
        <v>2</v>
      </c>
      <c r="P577" s="12">
        <v>0</v>
      </c>
      <c r="Q577" s="12">
        <v>0</v>
      </c>
      <c r="R577" s="12">
        <v>0</v>
      </c>
      <c r="S577" s="12">
        <v>0</v>
      </c>
      <c r="T577" s="12">
        <v>0</v>
      </c>
    </row>
    <row r="578" spans="1:20" ht="17.399999999999999" x14ac:dyDescent="0.3">
      <c r="A578" s="11">
        <v>44997</v>
      </c>
      <c r="B578" s="12">
        <v>250427</v>
      </c>
      <c r="C578" s="12" t="s">
        <v>343</v>
      </c>
      <c r="D578" s="12" t="s">
        <v>344</v>
      </c>
      <c r="E578" s="12" t="s">
        <v>345</v>
      </c>
      <c r="F578" s="12" t="s">
        <v>346</v>
      </c>
      <c r="G578" s="12" t="s">
        <v>347</v>
      </c>
      <c r="H578" s="12">
        <v>1.98</v>
      </c>
      <c r="I578" s="12">
        <v>22.02</v>
      </c>
      <c r="J578" s="12">
        <v>1.98</v>
      </c>
      <c r="K578" s="12">
        <v>0</v>
      </c>
      <c r="L578" s="12">
        <v>3.92</v>
      </c>
      <c r="M578" s="12">
        <v>2</v>
      </c>
      <c r="N578" s="12">
        <v>0</v>
      </c>
      <c r="O578" s="12">
        <v>3</v>
      </c>
      <c r="P578" s="12">
        <v>0</v>
      </c>
      <c r="Q578" s="12">
        <v>0</v>
      </c>
      <c r="R578" s="12">
        <v>0</v>
      </c>
      <c r="S578" s="12">
        <v>0</v>
      </c>
      <c r="T578" s="12">
        <v>0</v>
      </c>
    </row>
    <row r="579" spans="1:20" ht="17.399999999999999" x14ac:dyDescent="0.3">
      <c r="A579" s="11">
        <v>44998</v>
      </c>
      <c r="B579" s="12">
        <v>250427</v>
      </c>
      <c r="C579" s="12" t="s">
        <v>343</v>
      </c>
      <c r="D579" s="12" t="s">
        <v>344</v>
      </c>
      <c r="E579" s="12" t="s">
        <v>345</v>
      </c>
      <c r="F579" s="12" t="s">
        <v>346</v>
      </c>
      <c r="G579" s="12" t="s">
        <v>347</v>
      </c>
      <c r="H579" s="12">
        <v>2.98</v>
      </c>
      <c r="I579" s="12">
        <v>21.02</v>
      </c>
      <c r="J579" s="12">
        <v>2.98</v>
      </c>
      <c r="K579" s="12">
        <v>0</v>
      </c>
      <c r="L579" s="12">
        <v>5.78</v>
      </c>
      <c r="M579" s="12">
        <v>2</v>
      </c>
      <c r="N579" s="12">
        <v>0</v>
      </c>
      <c r="O579" s="12">
        <v>1</v>
      </c>
      <c r="P579" s="12">
        <v>0</v>
      </c>
      <c r="Q579" s="12">
        <v>0</v>
      </c>
      <c r="R579" s="12">
        <v>0</v>
      </c>
      <c r="S579" s="12">
        <v>0</v>
      </c>
      <c r="T579" s="12">
        <v>0</v>
      </c>
    </row>
    <row r="580" spans="1:20" ht="17.399999999999999" x14ac:dyDescent="0.3">
      <c r="A580" s="11">
        <v>44999</v>
      </c>
      <c r="B580" s="12">
        <v>250427</v>
      </c>
      <c r="C580" s="12" t="s">
        <v>343</v>
      </c>
      <c r="D580" s="12" t="s">
        <v>344</v>
      </c>
      <c r="E580" s="12" t="s">
        <v>345</v>
      </c>
      <c r="F580" s="12" t="s">
        <v>346</v>
      </c>
      <c r="G580" s="12" t="s">
        <v>347</v>
      </c>
      <c r="H580" s="12">
        <v>4.47</v>
      </c>
      <c r="I580" s="12">
        <v>19.53</v>
      </c>
      <c r="J580" s="12">
        <v>4.32</v>
      </c>
      <c r="K580" s="12">
        <v>0.15</v>
      </c>
      <c r="L580" s="12">
        <v>9</v>
      </c>
      <c r="M580" s="12">
        <v>2</v>
      </c>
      <c r="N580" s="12">
        <v>0</v>
      </c>
      <c r="O580" s="12">
        <v>2</v>
      </c>
      <c r="P580" s="12">
        <v>2</v>
      </c>
      <c r="Q580" s="12">
        <v>0</v>
      </c>
      <c r="R580" s="12">
        <v>1</v>
      </c>
      <c r="S580" s="12">
        <v>0</v>
      </c>
      <c r="T580" s="12">
        <v>0</v>
      </c>
    </row>
    <row r="581" spans="1:20" ht="17.399999999999999" x14ac:dyDescent="0.3">
      <c r="A581" s="11">
        <v>45000</v>
      </c>
      <c r="B581" s="12">
        <v>250427</v>
      </c>
      <c r="C581" s="12" t="s">
        <v>343</v>
      </c>
      <c r="D581" s="12" t="s">
        <v>344</v>
      </c>
      <c r="E581" s="12" t="s">
        <v>345</v>
      </c>
      <c r="F581" s="12" t="s">
        <v>346</v>
      </c>
      <c r="G581" s="12" t="s">
        <v>347</v>
      </c>
      <c r="H581" s="12">
        <v>4.9800000000000004</v>
      </c>
      <c r="I581" s="12">
        <v>19.02</v>
      </c>
      <c r="J581" s="12">
        <v>4.9800000000000004</v>
      </c>
      <c r="K581" s="12">
        <v>0</v>
      </c>
      <c r="L581" s="12">
        <v>10.45</v>
      </c>
      <c r="M581" s="12">
        <v>3</v>
      </c>
      <c r="N581" s="12">
        <v>0</v>
      </c>
      <c r="O581" s="12">
        <v>1</v>
      </c>
      <c r="P581" s="12">
        <v>1</v>
      </c>
      <c r="Q581" s="12">
        <v>0</v>
      </c>
      <c r="R581" s="12">
        <v>0</v>
      </c>
      <c r="S581" s="12">
        <v>0</v>
      </c>
      <c r="T581" s="12">
        <v>0</v>
      </c>
    </row>
    <row r="582" spans="1:20" ht="17.399999999999999" x14ac:dyDescent="0.3">
      <c r="A582" s="11">
        <v>45001</v>
      </c>
      <c r="B582" s="12">
        <v>250427</v>
      </c>
      <c r="C582" s="12" t="s">
        <v>343</v>
      </c>
      <c r="D582" s="12" t="s">
        <v>344</v>
      </c>
      <c r="E582" s="12" t="s">
        <v>345</v>
      </c>
      <c r="F582" s="12" t="s">
        <v>346</v>
      </c>
      <c r="G582" s="12" t="s">
        <v>347</v>
      </c>
      <c r="H582" s="12">
        <v>8.5</v>
      </c>
      <c r="I582" s="12">
        <v>15.5</v>
      </c>
      <c r="J582" s="12">
        <v>8.5</v>
      </c>
      <c r="K582" s="12">
        <v>0</v>
      </c>
      <c r="L582" s="12">
        <v>18.260000000000002</v>
      </c>
      <c r="M582" s="12">
        <v>2</v>
      </c>
      <c r="N582" s="12">
        <v>0</v>
      </c>
      <c r="O582" s="12">
        <v>0</v>
      </c>
      <c r="P582" s="12">
        <v>2</v>
      </c>
      <c r="Q582" s="12">
        <v>0</v>
      </c>
      <c r="R582" s="12">
        <v>0</v>
      </c>
      <c r="S582" s="12">
        <v>0</v>
      </c>
      <c r="T582" s="12">
        <v>0</v>
      </c>
    </row>
    <row r="583" spans="1:20" ht="17.399999999999999" x14ac:dyDescent="0.3">
      <c r="A583" s="11">
        <v>45002</v>
      </c>
      <c r="B583" s="12">
        <v>250427</v>
      </c>
      <c r="C583" s="12" t="s">
        <v>343</v>
      </c>
      <c r="D583" s="12" t="s">
        <v>344</v>
      </c>
      <c r="E583" s="12" t="s">
        <v>345</v>
      </c>
      <c r="F583" s="12" t="s">
        <v>346</v>
      </c>
      <c r="G583" s="12" t="s">
        <v>347</v>
      </c>
      <c r="H583" s="12">
        <v>7.2</v>
      </c>
      <c r="I583" s="12">
        <v>16.8</v>
      </c>
      <c r="J583" s="12">
        <v>7.2</v>
      </c>
      <c r="K583" s="12">
        <v>0</v>
      </c>
      <c r="L583" s="12">
        <v>15.99</v>
      </c>
      <c r="M583" s="12">
        <v>2</v>
      </c>
      <c r="N583" s="12">
        <v>0</v>
      </c>
      <c r="O583" s="12">
        <v>3</v>
      </c>
      <c r="P583" s="12">
        <v>3</v>
      </c>
      <c r="Q583" s="12">
        <v>1</v>
      </c>
      <c r="R583" s="12">
        <v>1</v>
      </c>
      <c r="S583" s="12">
        <v>0</v>
      </c>
      <c r="T583" s="12">
        <v>0</v>
      </c>
    </row>
    <row r="584" spans="1:20" ht="17.399999999999999" x14ac:dyDescent="0.3">
      <c r="A584" s="11">
        <v>45003</v>
      </c>
      <c r="B584" s="12">
        <v>250427</v>
      </c>
      <c r="C584" s="12" t="s">
        <v>343</v>
      </c>
      <c r="D584" s="12" t="s">
        <v>344</v>
      </c>
      <c r="E584" s="12" t="s">
        <v>345</v>
      </c>
      <c r="F584" s="12" t="s">
        <v>346</v>
      </c>
      <c r="G584" s="12" t="s">
        <v>347</v>
      </c>
      <c r="H584" s="12">
        <v>8.85</v>
      </c>
      <c r="I584" s="12">
        <v>15.15</v>
      </c>
      <c r="J584" s="12">
        <v>8.85</v>
      </c>
      <c r="K584" s="12">
        <v>0</v>
      </c>
      <c r="L584" s="12">
        <v>22.49</v>
      </c>
      <c r="M584" s="12">
        <v>2</v>
      </c>
      <c r="N584" s="12">
        <v>0</v>
      </c>
      <c r="O584" s="12">
        <v>2</v>
      </c>
      <c r="P584" s="12">
        <v>2</v>
      </c>
      <c r="Q584" s="12">
        <v>0</v>
      </c>
      <c r="R584" s="12">
        <v>0</v>
      </c>
      <c r="S584" s="12">
        <v>0</v>
      </c>
      <c r="T584" s="12">
        <v>0</v>
      </c>
    </row>
    <row r="585" spans="1:20" ht="17.399999999999999" x14ac:dyDescent="0.3">
      <c r="A585" s="11">
        <v>45004</v>
      </c>
      <c r="B585" s="12">
        <v>250427</v>
      </c>
      <c r="C585" s="12" t="s">
        <v>343</v>
      </c>
      <c r="D585" s="12" t="s">
        <v>344</v>
      </c>
      <c r="E585" s="12" t="s">
        <v>345</v>
      </c>
      <c r="F585" s="12" t="s">
        <v>346</v>
      </c>
      <c r="G585" s="12" t="s">
        <v>347</v>
      </c>
      <c r="H585" s="12">
        <v>2.33</v>
      </c>
      <c r="I585" s="12">
        <v>21.67</v>
      </c>
      <c r="J585" s="12">
        <v>2.33</v>
      </c>
      <c r="K585" s="12">
        <v>0</v>
      </c>
      <c r="L585" s="12">
        <v>5.0599999999999996</v>
      </c>
      <c r="M585" s="12">
        <v>3</v>
      </c>
      <c r="N585" s="12">
        <v>0</v>
      </c>
      <c r="O585" s="12">
        <v>0</v>
      </c>
      <c r="P585" s="12">
        <v>0</v>
      </c>
      <c r="Q585" s="12">
        <v>0</v>
      </c>
      <c r="R585" s="12">
        <v>0</v>
      </c>
      <c r="S585" s="12">
        <v>0</v>
      </c>
      <c r="T585" s="12">
        <v>0</v>
      </c>
    </row>
    <row r="586" spans="1:20" ht="17.399999999999999" x14ac:dyDescent="0.3">
      <c r="A586" s="11">
        <v>45005</v>
      </c>
      <c r="B586" s="12">
        <v>250427</v>
      </c>
      <c r="C586" s="12" t="s">
        <v>343</v>
      </c>
      <c r="D586" s="12" t="s">
        <v>344</v>
      </c>
      <c r="E586" s="12" t="s">
        <v>345</v>
      </c>
      <c r="F586" s="12" t="s">
        <v>346</v>
      </c>
      <c r="G586" s="12" t="s">
        <v>347</v>
      </c>
      <c r="H586" s="12">
        <v>0</v>
      </c>
      <c r="I586" s="12">
        <v>24</v>
      </c>
      <c r="J586" s="12">
        <v>0</v>
      </c>
      <c r="K586" s="12">
        <v>0</v>
      </c>
      <c r="L586" s="12">
        <v>0</v>
      </c>
      <c r="M586" s="12">
        <v>0</v>
      </c>
      <c r="N586" s="12">
        <v>0</v>
      </c>
      <c r="O586" s="12">
        <v>0</v>
      </c>
      <c r="P586" s="12">
        <v>0</v>
      </c>
      <c r="Q586" s="12">
        <v>0</v>
      </c>
      <c r="R586" s="12">
        <v>0</v>
      </c>
      <c r="S586" s="12">
        <v>0</v>
      </c>
      <c r="T586" s="12">
        <v>0</v>
      </c>
    </row>
    <row r="587" spans="1:20" ht="17.399999999999999" x14ac:dyDescent="0.3">
      <c r="A587" s="11">
        <v>45006</v>
      </c>
      <c r="B587" s="12">
        <v>250427</v>
      </c>
      <c r="C587" s="12" t="s">
        <v>343</v>
      </c>
      <c r="D587" s="12" t="s">
        <v>344</v>
      </c>
      <c r="E587" s="12" t="s">
        <v>345</v>
      </c>
      <c r="F587" s="12" t="s">
        <v>346</v>
      </c>
      <c r="G587" s="12" t="s">
        <v>347</v>
      </c>
      <c r="H587" s="12">
        <v>4.95</v>
      </c>
      <c r="I587" s="12">
        <v>19.05</v>
      </c>
      <c r="J587" s="12">
        <v>4.95</v>
      </c>
      <c r="K587" s="12">
        <v>0</v>
      </c>
      <c r="L587" s="12">
        <v>12.47</v>
      </c>
      <c r="M587" s="12">
        <v>2</v>
      </c>
      <c r="N587" s="12">
        <v>0</v>
      </c>
      <c r="O587" s="12">
        <v>1</v>
      </c>
      <c r="P587" s="12">
        <v>2</v>
      </c>
      <c r="Q587" s="12">
        <v>0</v>
      </c>
      <c r="R587" s="12">
        <v>1</v>
      </c>
      <c r="S587" s="12">
        <v>0</v>
      </c>
      <c r="T587" s="12">
        <v>0</v>
      </c>
    </row>
    <row r="588" spans="1:20" ht="17.399999999999999" x14ac:dyDescent="0.3">
      <c r="A588" s="11">
        <v>45007</v>
      </c>
      <c r="B588" s="12">
        <v>250427</v>
      </c>
      <c r="C588" s="12" t="s">
        <v>343</v>
      </c>
      <c r="D588" s="12" t="s">
        <v>344</v>
      </c>
      <c r="E588" s="12" t="s">
        <v>345</v>
      </c>
      <c r="F588" s="12" t="s">
        <v>346</v>
      </c>
      <c r="G588" s="12" t="s">
        <v>347</v>
      </c>
      <c r="H588" s="12">
        <v>8.1999999999999993</v>
      </c>
      <c r="I588" s="12">
        <v>15.8</v>
      </c>
      <c r="J588" s="12">
        <v>8.1999999999999993</v>
      </c>
      <c r="K588" s="12">
        <v>0</v>
      </c>
      <c r="L588" s="12">
        <v>19.41</v>
      </c>
      <c r="M588" s="12">
        <v>2</v>
      </c>
      <c r="N588" s="12">
        <v>0</v>
      </c>
      <c r="O588" s="12">
        <v>1</v>
      </c>
      <c r="P588" s="12">
        <v>2</v>
      </c>
      <c r="Q588" s="12">
        <v>1</v>
      </c>
      <c r="R588" s="12">
        <v>0</v>
      </c>
      <c r="S588" s="12">
        <v>0</v>
      </c>
      <c r="T588" s="12">
        <v>0</v>
      </c>
    </row>
    <row r="589" spans="1:20" ht="17.399999999999999" x14ac:dyDescent="0.3">
      <c r="A589" s="11">
        <v>45008</v>
      </c>
      <c r="B589" s="12">
        <v>250427</v>
      </c>
      <c r="C589" s="12" t="s">
        <v>343</v>
      </c>
      <c r="D589" s="12" t="s">
        <v>344</v>
      </c>
      <c r="E589" s="12" t="s">
        <v>345</v>
      </c>
      <c r="F589" s="12" t="s">
        <v>346</v>
      </c>
      <c r="G589" s="12" t="s">
        <v>347</v>
      </c>
      <c r="H589" s="12">
        <v>6.27</v>
      </c>
      <c r="I589" s="12">
        <v>17.73</v>
      </c>
      <c r="J589" s="12">
        <v>6.27</v>
      </c>
      <c r="K589" s="12">
        <v>0</v>
      </c>
      <c r="L589" s="12">
        <v>14.65</v>
      </c>
      <c r="M589" s="12">
        <v>2</v>
      </c>
      <c r="N589" s="12">
        <v>0</v>
      </c>
      <c r="O589" s="12">
        <v>1</v>
      </c>
      <c r="P589" s="12">
        <v>4</v>
      </c>
      <c r="Q589" s="12">
        <v>0</v>
      </c>
      <c r="R589" s="12">
        <v>1</v>
      </c>
      <c r="S589" s="12">
        <v>0</v>
      </c>
      <c r="T589" s="12">
        <v>0</v>
      </c>
    </row>
    <row r="590" spans="1:20" ht="17.399999999999999" x14ac:dyDescent="0.3">
      <c r="A590" s="11">
        <v>45009</v>
      </c>
      <c r="B590" s="12">
        <v>250427</v>
      </c>
      <c r="C590" s="12" t="s">
        <v>343</v>
      </c>
      <c r="D590" s="12" t="s">
        <v>344</v>
      </c>
      <c r="E590" s="12" t="s">
        <v>345</v>
      </c>
      <c r="F590" s="12" t="s">
        <v>346</v>
      </c>
      <c r="G590" s="12" t="s">
        <v>347</v>
      </c>
      <c r="H590" s="12">
        <v>6.05</v>
      </c>
      <c r="I590" s="12">
        <v>17.95</v>
      </c>
      <c r="J590" s="12">
        <v>6.05</v>
      </c>
      <c r="K590" s="12">
        <v>0</v>
      </c>
      <c r="L590" s="12">
        <v>15.08</v>
      </c>
      <c r="M590" s="12">
        <v>2</v>
      </c>
      <c r="N590" s="12">
        <v>0</v>
      </c>
      <c r="O590" s="12">
        <v>6</v>
      </c>
      <c r="P590" s="12">
        <v>0</v>
      </c>
      <c r="Q590" s="12">
        <v>1</v>
      </c>
      <c r="R590" s="12">
        <v>0</v>
      </c>
      <c r="S590" s="12">
        <v>0</v>
      </c>
      <c r="T590" s="12">
        <v>0</v>
      </c>
    </row>
    <row r="591" spans="1:20" ht="17.399999999999999" x14ac:dyDescent="0.3">
      <c r="A591" s="11">
        <v>45010</v>
      </c>
      <c r="B591" s="12">
        <v>250427</v>
      </c>
      <c r="C591" s="12" t="s">
        <v>343</v>
      </c>
      <c r="D591" s="12" t="s">
        <v>344</v>
      </c>
      <c r="E591" s="12" t="s">
        <v>345</v>
      </c>
      <c r="F591" s="12" t="s">
        <v>346</v>
      </c>
      <c r="G591" s="12" t="s">
        <v>347</v>
      </c>
      <c r="H591" s="12">
        <v>1.77</v>
      </c>
      <c r="I591" s="12">
        <v>22.23</v>
      </c>
      <c r="J591" s="12">
        <v>1.77</v>
      </c>
      <c r="K591" s="12">
        <v>0</v>
      </c>
      <c r="L591" s="12">
        <v>4.1900000000000004</v>
      </c>
      <c r="M591" s="12">
        <v>3</v>
      </c>
      <c r="N591" s="12">
        <v>0</v>
      </c>
      <c r="O591" s="12">
        <v>0</v>
      </c>
      <c r="P591" s="12">
        <v>0</v>
      </c>
      <c r="Q591" s="12">
        <v>0</v>
      </c>
      <c r="R591" s="12">
        <v>0</v>
      </c>
      <c r="S591" s="12">
        <v>0</v>
      </c>
      <c r="T591" s="12">
        <v>0</v>
      </c>
    </row>
    <row r="592" spans="1:20" ht="17.399999999999999" x14ac:dyDescent="0.3">
      <c r="A592" s="11">
        <v>45011</v>
      </c>
      <c r="B592" s="12">
        <v>250427</v>
      </c>
      <c r="C592" s="12" t="s">
        <v>343</v>
      </c>
      <c r="D592" s="12" t="s">
        <v>344</v>
      </c>
      <c r="E592" s="12" t="s">
        <v>345</v>
      </c>
      <c r="F592" s="12" t="s">
        <v>346</v>
      </c>
      <c r="G592" s="12" t="s">
        <v>347</v>
      </c>
      <c r="H592" s="12">
        <v>0</v>
      </c>
      <c r="I592" s="12">
        <v>24</v>
      </c>
      <c r="J592" s="12">
        <v>0</v>
      </c>
      <c r="K592" s="12">
        <v>0</v>
      </c>
      <c r="L592" s="12">
        <v>0</v>
      </c>
      <c r="M592" s="12">
        <v>0</v>
      </c>
      <c r="N592" s="12">
        <v>0</v>
      </c>
      <c r="O592" s="12">
        <v>0</v>
      </c>
      <c r="P592" s="12">
        <v>0</v>
      </c>
      <c r="Q592" s="12">
        <v>0</v>
      </c>
      <c r="R592" s="12">
        <v>0</v>
      </c>
      <c r="S592" s="12">
        <v>0</v>
      </c>
      <c r="T592" s="12">
        <v>0</v>
      </c>
    </row>
    <row r="593" spans="1:20" ht="17.399999999999999" x14ac:dyDescent="0.3">
      <c r="A593" s="11">
        <v>45012</v>
      </c>
      <c r="B593" s="12">
        <v>250427</v>
      </c>
      <c r="C593" s="12" t="s">
        <v>343</v>
      </c>
      <c r="D593" s="12" t="s">
        <v>344</v>
      </c>
      <c r="E593" s="12" t="s">
        <v>345</v>
      </c>
      <c r="F593" s="12" t="s">
        <v>346</v>
      </c>
      <c r="G593" s="12" t="s">
        <v>347</v>
      </c>
      <c r="H593" s="12">
        <v>2.2200000000000002</v>
      </c>
      <c r="I593" s="12">
        <v>21.78</v>
      </c>
      <c r="J593" s="12">
        <v>2.2200000000000002</v>
      </c>
      <c r="K593" s="12">
        <v>0</v>
      </c>
      <c r="L593" s="12">
        <v>5.26</v>
      </c>
      <c r="M593" s="12">
        <v>3</v>
      </c>
      <c r="N593" s="12">
        <v>0</v>
      </c>
      <c r="O593" s="12">
        <v>0</v>
      </c>
      <c r="P593" s="12">
        <v>0</v>
      </c>
      <c r="Q593" s="12">
        <v>0</v>
      </c>
      <c r="R593" s="12">
        <v>1</v>
      </c>
      <c r="S593" s="12">
        <v>0</v>
      </c>
      <c r="T593" s="12">
        <v>0</v>
      </c>
    </row>
    <row r="594" spans="1:20" ht="17.399999999999999" x14ac:dyDescent="0.3">
      <c r="A594" s="11">
        <v>45013</v>
      </c>
      <c r="B594" s="12">
        <v>250427</v>
      </c>
      <c r="C594" s="12" t="s">
        <v>343</v>
      </c>
      <c r="D594" s="12" t="s">
        <v>344</v>
      </c>
      <c r="E594" s="12" t="s">
        <v>345</v>
      </c>
      <c r="F594" s="12" t="s">
        <v>346</v>
      </c>
      <c r="G594" s="12" t="s">
        <v>347</v>
      </c>
      <c r="H594" s="12">
        <v>5.25</v>
      </c>
      <c r="I594" s="12">
        <v>18.75</v>
      </c>
      <c r="J594" s="12">
        <v>5.25</v>
      </c>
      <c r="K594" s="12">
        <v>0</v>
      </c>
      <c r="L594" s="12">
        <v>12.63</v>
      </c>
      <c r="M594" s="12">
        <v>2</v>
      </c>
      <c r="N594" s="12">
        <v>0</v>
      </c>
      <c r="O594" s="12">
        <v>1</v>
      </c>
      <c r="P594" s="12">
        <v>1</v>
      </c>
      <c r="Q594" s="12">
        <v>0</v>
      </c>
      <c r="R594" s="12">
        <v>0</v>
      </c>
      <c r="S594" s="12">
        <v>0</v>
      </c>
      <c r="T594" s="12">
        <v>0</v>
      </c>
    </row>
    <row r="595" spans="1:20" ht="17.399999999999999" x14ac:dyDescent="0.3">
      <c r="A595" s="11">
        <v>45014</v>
      </c>
      <c r="B595" s="12">
        <v>250427</v>
      </c>
      <c r="C595" s="12" t="s">
        <v>343</v>
      </c>
      <c r="D595" s="12" t="s">
        <v>344</v>
      </c>
      <c r="E595" s="12" t="s">
        <v>345</v>
      </c>
      <c r="F595" s="12" t="s">
        <v>346</v>
      </c>
      <c r="G595" s="12" t="s">
        <v>347</v>
      </c>
      <c r="H595" s="12">
        <v>6.38</v>
      </c>
      <c r="I595" s="12">
        <v>17.62</v>
      </c>
      <c r="J595" s="12">
        <v>6.38</v>
      </c>
      <c r="K595" s="12">
        <v>0</v>
      </c>
      <c r="L595" s="12">
        <v>16.59</v>
      </c>
      <c r="M595" s="12">
        <v>3</v>
      </c>
      <c r="N595" s="12">
        <v>0</v>
      </c>
      <c r="O595" s="12">
        <v>1</v>
      </c>
      <c r="P595" s="12">
        <v>1</v>
      </c>
      <c r="Q595" s="12">
        <v>0</v>
      </c>
      <c r="R595" s="12">
        <v>0</v>
      </c>
      <c r="S595" s="12">
        <v>0</v>
      </c>
      <c r="T595" s="12">
        <v>0</v>
      </c>
    </row>
    <row r="596" spans="1:20" ht="17.399999999999999" x14ac:dyDescent="0.3">
      <c r="A596" s="11">
        <v>45015</v>
      </c>
      <c r="B596" s="12">
        <v>250427</v>
      </c>
      <c r="C596" s="12" t="s">
        <v>343</v>
      </c>
      <c r="D596" s="12" t="s">
        <v>344</v>
      </c>
      <c r="E596" s="12" t="s">
        <v>345</v>
      </c>
      <c r="F596" s="12" t="s">
        <v>346</v>
      </c>
      <c r="G596" s="12" t="s">
        <v>347</v>
      </c>
      <c r="H596" s="12">
        <v>3.9</v>
      </c>
      <c r="I596" s="12">
        <v>20.100000000000001</v>
      </c>
      <c r="J596" s="12">
        <v>3.9</v>
      </c>
      <c r="K596" s="12">
        <v>0</v>
      </c>
      <c r="L596" s="12">
        <v>9.1</v>
      </c>
      <c r="M596" s="12">
        <v>2</v>
      </c>
      <c r="N596" s="12">
        <v>0</v>
      </c>
      <c r="O596" s="12">
        <v>0</v>
      </c>
      <c r="P596" s="12">
        <v>0</v>
      </c>
      <c r="Q596" s="12">
        <v>0</v>
      </c>
      <c r="R596" s="12">
        <v>0</v>
      </c>
      <c r="S596" s="12">
        <v>0</v>
      </c>
      <c r="T596" s="12">
        <v>0</v>
      </c>
    </row>
    <row r="597" spans="1:20" ht="17.399999999999999" x14ac:dyDescent="0.3">
      <c r="A597" s="11">
        <v>45016</v>
      </c>
      <c r="B597" s="12">
        <v>250427</v>
      </c>
      <c r="C597" s="12" t="s">
        <v>343</v>
      </c>
      <c r="D597" s="12" t="s">
        <v>344</v>
      </c>
      <c r="E597" s="12" t="s">
        <v>345</v>
      </c>
      <c r="F597" s="12" t="s">
        <v>346</v>
      </c>
      <c r="G597" s="12" t="s">
        <v>347</v>
      </c>
      <c r="H597" s="12">
        <v>3.2</v>
      </c>
      <c r="I597" s="12">
        <v>20.8</v>
      </c>
      <c r="J597" s="12">
        <v>3.2</v>
      </c>
      <c r="K597" s="12">
        <v>0</v>
      </c>
      <c r="L597" s="12">
        <v>8.33</v>
      </c>
      <c r="M597" s="12">
        <v>3</v>
      </c>
      <c r="N597" s="12">
        <v>0</v>
      </c>
      <c r="O597" s="12">
        <v>0</v>
      </c>
      <c r="P597" s="12">
        <v>0</v>
      </c>
      <c r="Q597" s="12">
        <v>0</v>
      </c>
      <c r="R597" s="12">
        <v>0</v>
      </c>
      <c r="S597" s="12">
        <v>0</v>
      </c>
      <c r="T597" s="12">
        <v>0</v>
      </c>
    </row>
    <row r="598" spans="1:20" ht="17.399999999999999" x14ac:dyDescent="0.3">
      <c r="A598" s="11">
        <v>45017</v>
      </c>
      <c r="B598" s="12">
        <v>250427</v>
      </c>
      <c r="C598" s="12" t="s">
        <v>343</v>
      </c>
      <c r="D598" s="12" t="s">
        <v>344</v>
      </c>
      <c r="E598" s="12" t="s">
        <v>345</v>
      </c>
      <c r="F598" s="12" t="s">
        <v>346</v>
      </c>
      <c r="G598" s="12" t="s">
        <v>347</v>
      </c>
      <c r="H598" s="12">
        <v>6.4</v>
      </c>
      <c r="I598" s="12">
        <v>17.600000000000001</v>
      </c>
      <c r="J598" s="12">
        <v>6.4</v>
      </c>
      <c r="K598" s="12">
        <v>0</v>
      </c>
      <c r="L598" s="12">
        <v>13.98</v>
      </c>
      <c r="M598" s="12">
        <v>2</v>
      </c>
      <c r="N598" s="12">
        <v>0</v>
      </c>
      <c r="O598" s="12">
        <v>2</v>
      </c>
      <c r="P598" s="12">
        <v>0</v>
      </c>
      <c r="Q598" s="12">
        <v>0</v>
      </c>
      <c r="R598" s="12">
        <v>0</v>
      </c>
      <c r="S598" s="12">
        <v>0</v>
      </c>
      <c r="T598" s="12">
        <v>0</v>
      </c>
    </row>
    <row r="599" spans="1:20" ht="17.399999999999999" x14ac:dyDescent="0.3">
      <c r="A599" s="11">
        <v>45018</v>
      </c>
      <c r="B599" s="12">
        <v>250427</v>
      </c>
      <c r="C599" s="12" t="s">
        <v>343</v>
      </c>
      <c r="D599" s="12" t="s">
        <v>344</v>
      </c>
      <c r="E599" s="12" t="s">
        <v>345</v>
      </c>
      <c r="F599" s="12" t="s">
        <v>346</v>
      </c>
      <c r="G599" s="12" t="s">
        <v>347</v>
      </c>
      <c r="H599" s="12">
        <v>0</v>
      </c>
      <c r="I599" s="12">
        <v>24</v>
      </c>
      <c r="J599" s="12">
        <v>0</v>
      </c>
      <c r="K599" s="12">
        <v>0</v>
      </c>
      <c r="L599" s="12">
        <v>0</v>
      </c>
      <c r="M599" s="12">
        <v>0</v>
      </c>
      <c r="N599" s="12">
        <v>0</v>
      </c>
      <c r="O599" s="12">
        <v>0</v>
      </c>
      <c r="P599" s="12">
        <v>0</v>
      </c>
      <c r="Q599" s="12">
        <v>0</v>
      </c>
      <c r="R599" s="12">
        <v>0</v>
      </c>
      <c r="S599" s="12">
        <v>0</v>
      </c>
      <c r="T599" s="12">
        <v>0</v>
      </c>
    </row>
    <row r="600" spans="1:20" ht="17.399999999999999" x14ac:dyDescent="0.3">
      <c r="A600" s="11">
        <v>45019</v>
      </c>
      <c r="B600" s="12">
        <v>250427</v>
      </c>
      <c r="C600" s="12" t="s">
        <v>343</v>
      </c>
      <c r="D600" s="12" t="s">
        <v>344</v>
      </c>
      <c r="E600" s="12" t="s">
        <v>345</v>
      </c>
      <c r="F600" s="12" t="s">
        <v>346</v>
      </c>
      <c r="G600" s="12" t="s">
        <v>347</v>
      </c>
      <c r="H600" s="12">
        <v>1.1299999999999999</v>
      </c>
      <c r="I600" s="12">
        <v>22.87</v>
      </c>
      <c r="J600" s="12">
        <v>1.1299999999999999</v>
      </c>
      <c r="K600" s="12">
        <v>0</v>
      </c>
      <c r="L600" s="12">
        <v>2.41</v>
      </c>
      <c r="M600" s="12">
        <v>2</v>
      </c>
      <c r="N600" s="12">
        <v>0</v>
      </c>
      <c r="O600" s="12">
        <v>0</v>
      </c>
      <c r="P600" s="12">
        <v>0</v>
      </c>
      <c r="Q600" s="12">
        <v>0</v>
      </c>
      <c r="R600" s="12">
        <v>0</v>
      </c>
      <c r="S600" s="12">
        <v>0</v>
      </c>
      <c r="T600" s="12">
        <v>0</v>
      </c>
    </row>
    <row r="601" spans="1:20" ht="17.399999999999999" x14ac:dyDescent="0.3">
      <c r="A601" s="11">
        <v>45020</v>
      </c>
      <c r="B601" s="12">
        <v>250427</v>
      </c>
      <c r="C601" s="12" t="s">
        <v>343</v>
      </c>
      <c r="D601" s="12" t="s">
        <v>344</v>
      </c>
      <c r="E601" s="12" t="s">
        <v>345</v>
      </c>
      <c r="F601" s="12" t="s">
        <v>346</v>
      </c>
      <c r="G601" s="12" t="s">
        <v>347</v>
      </c>
      <c r="H601" s="12">
        <v>5.95</v>
      </c>
      <c r="I601" s="12">
        <v>18.05</v>
      </c>
      <c r="J601" s="12">
        <v>5.95</v>
      </c>
      <c r="K601" s="12">
        <v>0</v>
      </c>
      <c r="L601" s="12">
        <v>15.88</v>
      </c>
      <c r="M601" s="12">
        <v>3</v>
      </c>
      <c r="N601" s="12">
        <v>0</v>
      </c>
      <c r="O601" s="12">
        <v>0</v>
      </c>
      <c r="P601" s="12">
        <v>0</v>
      </c>
      <c r="Q601" s="12">
        <v>0</v>
      </c>
      <c r="R601" s="12">
        <v>0</v>
      </c>
      <c r="S601" s="12">
        <v>0</v>
      </c>
      <c r="T601" s="12">
        <v>0</v>
      </c>
    </row>
    <row r="602" spans="1:20" ht="17.399999999999999" x14ac:dyDescent="0.3">
      <c r="A602" s="11">
        <v>45021</v>
      </c>
      <c r="B602" s="12">
        <v>250427</v>
      </c>
      <c r="C602" s="12" t="s">
        <v>343</v>
      </c>
      <c r="D602" s="12" t="s">
        <v>344</v>
      </c>
      <c r="E602" s="12" t="s">
        <v>345</v>
      </c>
      <c r="F602" s="12" t="s">
        <v>346</v>
      </c>
      <c r="G602" s="12" t="s">
        <v>347</v>
      </c>
      <c r="H602" s="12">
        <v>12.73</v>
      </c>
      <c r="I602" s="12">
        <v>11.27</v>
      </c>
      <c r="J602" s="12">
        <v>12.73</v>
      </c>
      <c r="K602" s="12">
        <v>0</v>
      </c>
      <c r="L602" s="12">
        <v>32.64</v>
      </c>
      <c r="M602" s="12">
        <v>2</v>
      </c>
      <c r="N602" s="12">
        <v>0</v>
      </c>
      <c r="O602" s="12">
        <v>6</v>
      </c>
      <c r="P602" s="12">
        <v>2</v>
      </c>
      <c r="Q602" s="12">
        <v>1</v>
      </c>
      <c r="R602" s="12">
        <v>2</v>
      </c>
      <c r="S602" s="12">
        <v>0</v>
      </c>
      <c r="T602" s="12">
        <v>0</v>
      </c>
    </row>
    <row r="603" spans="1:20" ht="17.399999999999999" x14ac:dyDescent="0.3">
      <c r="A603" s="11">
        <v>45022</v>
      </c>
      <c r="B603" s="12">
        <v>250427</v>
      </c>
      <c r="C603" s="12" t="s">
        <v>343</v>
      </c>
      <c r="D603" s="12" t="s">
        <v>344</v>
      </c>
      <c r="E603" s="12" t="s">
        <v>345</v>
      </c>
      <c r="F603" s="12" t="s">
        <v>346</v>
      </c>
      <c r="G603" s="12" t="s">
        <v>347</v>
      </c>
      <c r="H603" s="12">
        <v>2.37</v>
      </c>
      <c r="I603" s="12">
        <v>21.63</v>
      </c>
      <c r="J603" s="12">
        <v>2.37</v>
      </c>
      <c r="K603" s="12">
        <v>0</v>
      </c>
      <c r="L603" s="12">
        <v>5.39</v>
      </c>
      <c r="M603" s="12">
        <v>2</v>
      </c>
      <c r="N603" s="12">
        <v>0</v>
      </c>
      <c r="O603" s="12">
        <v>0</v>
      </c>
      <c r="P603" s="12">
        <v>0</v>
      </c>
      <c r="Q603" s="12">
        <v>0</v>
      </c>
      <c r="R603" s="12">
        <v>0</v>
      </c>
      <c r="S603" s="12">
        <v>0</v>
      </c>
      <c r="T603" s="12">
        <v>0</v>
      </c>
    </row>
    <row r="604" spans="1:20" ht="17.399999999999999" x14ac:dyDescent="0.3">
      <c r="A604" s="11">
        <v>45023</v>
      </c>
      <c r="B604" s="12">
        <v>250427</v>
      </c>
      <c r="C604" s="12" t="s">
        <v>343</v>
      </c>
      <c r="D604" s="12" t="s">
        <v>344</v>
      </c>
      <c r="E604" s="12" t="s">
        <v>345</v>
      </c>
      <c r="F604" s="12" t="s">
        <v>346</v>
      </c>
      <c r="G604" s="12" t="s">
        <v>347</v>
      </c>
      <c r="H604" s="12">
        <v>0</v>
      </c>
      <c r="I604" s="12">
        <v>24</v>
      </c>
      <c r="J604" s="12">
        <v>0</v>
      </c>
      <c r="K604" s="12">
        <v>0</v>
      </c>
      <c r="L604" s="12">
        <v>0</v>
      </c>
      <c r="M604" s="12">
        <v>0</v>
      </c>
      <c r="N604" s="12">
        <v>0</v>
      </c>
      <c r="O604" s="12">
        <v>0</v>
      </c>
      <c r="P604" s="12">
        <v>0</v>
      </c>
      <c r="Q604" s="12">
        <v>0</v>
      </c>
      <c r="R604" s="12">
        <v>0</v>
      </c>
      <c r="S604" s="12">
        <v>0</v>
      </c>
      <c r="T604" s="12">
        <v>0</v>
      </c>
    </row>
    <row r="605" spans="1:20" ht="17.399999999999999" x14ac:dyDescent="0.3">
      <c r="A605" s="11">
        <v>45024</v>
      </c>
      <c r="B605" s="12">
        <v>250427</v>
      </c>
      <c r="C605" s="12" t="s">
        <v>343</v>
      </c>
      <c r="D605" s="12" t="s">
        <v>344</v>
      </c>
      <c r="E605" s="12" t="s">
        <v>345</v>
      </c>
      <c r="F605" s="12" t="s">
        <v>346</v>
      </c>
      <c r="G605" s="12" t="s">
        <v>347</v>
      </c>
      <c r="H605" s="12">
        <v>2.75</v>
      </c>
      <c r="I605" s="12">
        <v>21.25</v>
      </c>
      <c r="J605" s="12">
        <v>2.75</v>
      </c>
      <c r="K605" s="12">
        <v>0</v>
      </c>
      <c r="L605" s="12">
        <v>6.02</v>
      </c>
      <c r="M605" s="12">
        <v>2</v>
      </c>
      <c r="N605" s="12">
        <v>0</v>
      </c>
      <c r="O605" s="12">
        <v>0</v>
      </c>
      <c r="P605" s="12">
        <v>0</v>
      </c>
      <c r="Q605" s="12">
        <v>0</v>
      </c>
      <c r="R605" s="12">
        <v>1</v>
      </c>
      <c r="S605" s="12">
        <v>0</v>
      </c>
      <c r="T605" s="12">
        <v>0</v>
      </c>
    </row>
    <row r="606" spans="1:20" ht="17.399999999999999" x14ac:dyDescent="0.3">
      <c r="A606" s="11">
        <v>45025</v>
      </c>
      <c r="B606" s="12">
        <v>250427</v>
      </c>
      <c r="C606" s="12" t="s">
        <v>343</v>
      </c>
      <c r="D606" s="12" t="s">
        <v>344</v>
      </c>
      <c r="E606" s="12" t="s">
        <v>345</v>
      </c>
      <c r="F606" s="12" t="s">
        <v>346</v>
      </c>
      <c r="G606" s="12" t="s">
        <v>347</v>
      </c>
      <c r="H606" s="12">
        <v>3.85</v>
      </c>
      <c r="I606" s="12">
        <v>20.149999999999999</v>
      </c>
      <c r="J606" s="12">
        <v>3.85</v>
      </c>
      <c r="K606" s="12">
        <v>0</v>
      </c>
      <c r="L606" s="12">
        <v>8.7799999999999994</v>
      </c>
      <c r="M606" s="12">
        <v>2</v>
      </c>
      <c r="N606" s="12">
        <v>0</v>
      </c>
      <c r="O606" s="12">
        <v>1</v>
      </c>
      <c r="P606" s="12">
        <v>0</v>
      </c>
      <c r="Q606" s="12">
        <v>1</v>
      </c>
      <c r="R606" s="12">
        <v>1</v>
      </c>
      <c r="S606" s="12">
        <v>0</v>
      </c>
      <c r="T606" s="12">
        <v>0</v>
      </c>
    </row>
    <row r="607" spans="1:20" ht="17.399999999999999" x14ac:dyDescent="0.3">
      <c r="A607" s="11">
        <v>45026</v>
      </c>
      <c r="B607" s="12">
        <v>250427</v>
      </c>
      <c r="C607" s="12" t="s">
        <v>343</v>
      </c>
      <c r="D607" s="12" t="s">
        <v>344</v>
      </c>
      <c r="E607" s="12" t="s">
        <v>345</v>
      </c>
      <c r="F607" s="12" t="s">
        <v>346</v>
      </c>
      <c r="G607" s="12" t="s">
        <v>347</v>
      </c>
      <c r="H607" s="12">
        <v>3.17</v>
      </c>
      <c r="I607" s="12">
        <v>20.83</v>
      </c>
      <c r="J607" s="12">
        <v>3.17</v>
      </c>
      <c r="K607" s="12">
        <v>0</v>
      </c>
      <c r="L607" s="12">
        <v>7.79</v>
      </c>
      <c r="M607" s="12">
        <v>2</v>
      </c>
      <c r="N607" s="12">
        <v>0</v>
      </c>
      <c r="O607" s="12">
        <v>3</v>
      </c>
      <c r="P607" s="12">
        <v>0</v>
      </c>
      <c r="Q607" s="12">
        <v>0</v>
      </c>
      <c r="R607" s="12">
        <v>1</v>
      </c>
      <c r="S607" s="12">
        <v>0</v>
      </c>
      <c r="T607" s="12">
        <v>0</v>
      </c>
    </row>
    <row r="608" spans="1:20" ht="17.399999999999999" x14ac:dyDescent="0.3">
      <c r="A608" s="11">
        <v>45027</v>
      </c>
      <c r="B608" s="12">
        <v>250427</v>
      </c>
      <c r="C608" s="12" t="s">
        <v>343</v>
      </c>
      <c r="D608" s="12" t="s">
        <v>344</v>
      </c>
      <c r="E608" s="12" t="s">
        <v>345</v>
      </c>
      <c r="F608" s="12" t="s">
        <v>346</v>
      </c>
      <c r="G608" s="12" t="s">
        <v>347</v>
      </c>
      <c r="H608" s="12">
        <v>5.92</v>
      </c>
      <c r="I608" s="12">
        <v>18.079999999999998</v>
      </c>
      <c r="J608" s="12">
        <v>5.92</v>
      </c>
      <c r="K608" s="12">
        <v>0</v>
      </c>
      <c r="L608" s="12">
        <v>12.84</v>
      </c>
      <c r="M608" s="12">
        <v>2</v>
      </c>
      <c r="N608" s="12">
        <v>0</v>
      </c>
      <c r="O608" s="12">
        <v>1</v>
      </c>
      <c r="P608" s="12">
        <v>0</v>
      </c>
      <c r="Q608" s="12">
        <v>0</v>
      </c>
      <c r="R608" s="12">
        <v>0</v>
      </c>
      <c r="S608" s="12">
        <v>0</v>
      </c>
      <c r="T608" s="12">
        <v>0</v>
      </c>
    </row>
    <row r="609" spans="1:20" ht="17.399999999999999" x14ac:dyDescent="0.3">
      <c r="A609" s="11">
        <v>45028</v>
      </c>
      <c r="B609" s="12">
        <v>250427</v>
      </c>
      <c r="C609" s="12" t="s">
        <v>343</v>
      </c>
      <c r="D609" s="12" t="s">
        <v>344</v>
      </c>
      <c r="E609" s="12" t="s">
        <v>345</v>
      </c>
      <c r="F609" s="12" t="s">
        <v>346</v>
      </c>
      <c r="G609" s="12" t="s">
        <v>347</v>
      </c>
      <c r="H609" s="12">
        <v>6.68</v>
      </c>
      <c r="I609" s="12">
        <v>17.32</v>
      </c>
      <c r="J609" s="12">
        <v>6.68</v>
      </c>
      <c r="K609" s="12">
        <v>0</v>
      </c>
      <c r="L609" s="12">
        <v>16.34</v>
      </c>
      <c r="M609" s="12">
        <v>2</v>
      </c>
      <c r="N609" s="12">
        <v>0</v>
      </c>
      <c r="O609" s="12">
        <v>2</v>
      </c>
      <c r="P609" s="12">
        <v>1</v>
      </c>
      <c r="Q609" s="12">
        <v>0</v>
      </c>
      <c r="R609" s="12">
        <v>0</v>
      </c>
      <c r="S609" s="12">
        <v>0</v>
      </c>
      <c r="T609" s="12">
        <v>0</v>
      </c>
    </row>
    <row r="610" spans="1:20" ht="17.399999999999999" x14ac:dyDescent="0.3">
      <c r="A610" s="11">
        <v>45029</v>
      </c>
      <c r="B610" s="12">
        <v>250427</v>
      </c>
      <c r="C610" s="12" t="s">
        <v>343</v>
      </c>
      <c r="D610" s="12" t="s">
        <v>344</v>
      </c>
      <c r="E610" s="12" t="s">
        <v>345</v>
      </c>
      <c r="F610" s="12" t="s">
        <v>346</v>
      </c>
      <c r="G610" s="12" t="s">
        <v>347</v>
      </c>
      <c r="H610" s="12">
        <v>8.6300000000000008</v>
      </c>
      <c r="I610" s="12">
        <v>15.37</v>
      </c>
      <c r="J610" s="12">
        <v>8.6300000000000008</v>
      </c>
      <c r="K610" s="12">
        <v>0</v>
      </c>
      <c r="L610" s="12">
        <v>21.29</v>
      </c>
      <c r="M610" s="12">
        <v>2</v>
      </c>
      <c r="N610" s="12">
        <v>0</v>
      </c>
      <c r="O610" s="12">
        <v>2</v>
      </c>
      <c r="P610" s="12">
        <v>1</v>
      </c>
      <c r="Q610" s="12">
        <v>0</v>
      </c>
      <c r="R610" s="12">
        <v>0</v>
      </c>
      <c r="S610" s="12">
        <v>0</v>
      </c>
      <c r="T610" s="12">
        <v>0</v>
      </c>
    </row>
    <row r="611" spans="1:20" ht="17.399999999999999" x14ac:dyDescent="0.3">
      <c r="A611" s="11">
        <v>45030</v>
      </c>
      <c r="B611" s="12">
        <v>250427</v>
      </c>
      <c r="C611" s="12" t="s">
        <v>343</v>
      </c>
      <c r="D611" s="12" t="s">
        <v>344</v>
      </c>
      <c r="E611" s="12" t="s">
        <v>345</v>
      </c>
      <c r="F611" s="12" t="s">
        <v>346</v>
      </c>
      <c r="G611" s="12" t="s">
        <v>347</v>
      </c>
      <c r="H611" s="12">
        <v>7.72</v>
      </c>
      <c r="I611" s="12">
        <v>16.28</v>
      </c>
      <c r="J611" s="12">
        <v>7.72</v>
      </c>
      <c r="K611" s="12">
        <v>0</v>
      </c>
      <c r="L611" s="12">
        <v>17.489999999999998</v>
      </c>
      <c r="M611" s="12">
        <v>3</v>
      </c>
      <c r="N611" s="12">
        <v>0</v>
      </c>
      <c r="O611" s="12">
        <v>1</v>
      </c>
      <c r="P611" s="12">
        <v>0</v>
      </c>
      <c r="Q611" s="12">
        <v>0</v>
      </c>
      <c r="R611" s="12">
        <v>1</v>
      </c>
      <c r="S611" s="12">
        <v>0</v>
      </c>
      <c r="T611" s="12">
        <v>0</v>
      </c>
    </row>
    <row r="612" spans="1:20" ht="17.399999999999999" x14ac:dyDescent="0.3">
      <c r="A612" s="11">
        <v>45031</v>
      </c>
      <c r="B612" s="12">
        <v>250427</v>
      </c>
      <c r="C612" s="12" t="s">
        <v>343</v>
      </c>
      <c r="D612" s="12" t="s">
        <v>344</v>
      </c>
      <c r="E612" s="12" t="s">
        <v>345</v>
      </c>
      <c r="F612" s="12" t="s">
        <v>346</v>
      </c>
      <c r="G612" s="12" t="s">
        <v>347</v>
      </c>
      <c r="H612" s="12">
        <v>7.35</v>
      </c>
      <c r="I612" s="12">
        <v>16.649999999999999</v>
      </c>
      <c r="J612" s="12">
        <v>7.35</v>
      </c>
      <c r="K612" s="12">
        <v>0</v>
      </c>
      <c r="L612" s="12">
        <v>18.23</v>
      </c>
      <c r="M612" s="12">
        <v>2</v>
      </c>
      <c r="N612" s="12">
        <v>0</v>
      </c>
      <c r="O612" s="12">
        <v>2</v>
      </c>
      <c r="P612" s="12">
        <v>2</v>
      </c>
      <c r="Q612" s="12">
        <v>0</v>
      </c>
      <c r="R612" s="12">
        <v>1</v>
      </c>
      <c r="S612" s="12">
        <v>0</v>
      </c>
      <c r="T612" s="12">
        <v>0</v>
      </c>
    </row>
    <row r="613" spans="1:20" ht="17.399999999999999" x14ac:dyDescent="0.3">
      <c r="A613" s="11">
        <v>45032</v>
      </c>
      <c r="B613" s="12">
        <v>250427</v>
      </c>
      <c r="C613" s="12" t="s">
        <v>343</v>
      </c>
      <c r="D613" s="12" t="s">
        <v>344</v>
      </c>
      <c r="E613" s="12" t="s">
        <v>345</v>
      </c>
      <c r="F613" s="12" t="s">
        <v>346</v>
      </c>
      <c r="G613" s="12" t="s">
        <v>347</v>
      </c>
      <c r="H613" s="12">
        <v>5.47</v>
      </c>
      <c r="I613" s="12">
        <v>18.53</v>
      </c>
      <c r="J613" s="12">
        <v>5.47</v>
      </c>
      <c r="K613" s="12">
        <v>0</v>
      </c>
      <c r="L613" s="12">
        <v>14.24</v>
      </c>
      <c r="M613" s="12">
        <v>3</v>
      </c>
      <c r="N613" s="12">
        <v>0</v>
      </c>
      <c r="O613" s="12">
        <v>2</v>
      </c>
      <c r="P613" s="12">
        <v>1</v>
      </c>
      <c r="Q613" s="12">
        <v>2</v>
      </c>
      <c r="R613" s="12">
        <v>2</v>
      </c>
      <c r="S613" s="12">
        <v>0</v>
      </c>
      <c r="T613" s="12">
        <v>0</v>
      </c>
    </row>
    <row r="614" spans="1:20" ht="17.399999999999999" x14ac:dyDescent="0.3">
      <c r="A614" s="11">
        <v>45033</v>
      </c>
      <c r="B614" s="12">
        <v>250427</v>
      </c>
      <c r="C614" s="12" t="s">
        <v>343</v>
      </c>
      <c r="D614" s="12" t="s">
        <v>344</v>
      </c>
      <c r="E614" s="12" t="s">
        <v>345</v>
      </c>
      <c r="F614" s="12" t="s">
        <v>346</v>
      </c>
      <c r="G614" s="12" t="s">
        <v>347</v>
      </c>
      <c r="H614" s="12">
        <v>2.0699999999999998</v>
      </c>
      <c r="I614" s="12">
        <v>21.93</v>
      </c>
      <c r="J614" s="12">
        <v>2.0699999999999998</v>
      </c>
      <c r="K614" s="12">
        <v>0</v>
      </c>
      <c r="L614" s="12">
        <v>4.5199999999999996</v>
      </c>
      <c r="M614" s="12">
        <v>2</v>
      </c>
      <c r="N614" s="12">
        <v>0</v>
      </c>
      <c r="O614" s="12">
        <v>0</v>
      </c>
      <c r="P614" s="12">
        <v>0</v>
      </c>
      <c r="Q614" s="12">
        <v>0</v>
      </c>
      <c r="R614" s="12">
        <v>0</v>
      </c>
      <c r="S614" s="12">
        <v>0</v>
      </c>
      <c r="T614" s="12">
        <v>0</v>
      </c>
    </row>
    <row r="615" spans="1:20" ht="17.399999999999999" x14ac:dyDescent="0.3">
      <c r="A615" s="11">
        <v>45034</v>
      </c>
      <c r="B615" s="12">
        <v>250427</v>
      </c>
      <c r="C615" s="12" t="s">
        <v>343</v>
      </c>
      <c r="D615" s="12" t="s">
        <v>344</v>
      </c>
      <c r="E615" s="12" t="s">
        <v>345</v>
      </c>
      <c r="F615" s="12" t="s">
        <v>346</v>
      </c>
      <c r="G615" s="12" t="s">
        <v>347</v>
      </c>
      <c r="H615" s="12">
        <v>3.37</v>
      </c>
      <c r="I615" s="12">
        <v>20.63</v>
      </c>
      <c r="J615" s="12">
        <v>3.37</v>
      </c>
      <c r="K615" s="12">
        <v>0</v>
      </c>
      <c r="L615" s="12">
        <v>9.26</v>
      </c>
      <c r="M615" s="12">
        <v>2</v>
      </c>
      <c r="N615" s="12">
        <v>0</v>
      </c>
      <c r="O615" s="12">
        <v>3</v>
      </c>
      <c r="P615" s="12">
        <v>2</v>
      </c>
      <c r="Q615" s="12">
        <v>1</v>
      </c>
      <c r="R615" s="12">
        <v>0</v>
      </c>
      <c r="S615" s="12">
        <v>0</v>
      </c>
      <c r="T615" s="12">
        <v>0</v>
      </c>
    </row>
    <row r="616" spans="1:20" ht="17.399999999999999" x14ac:dyDescent="0.3">
      <c r="A616" s="11">
        <v>45035</v>
      </c>
      <c r="B616" s="12">
        <v>250427</v>
      </c>
      <c r="C616" s="12" t="s">
        <v>343</v>
      </c>
      <c r="D616" s="12" t="s">
        <v>344</v>
      </c>
      <c r="E616" s="12" t="s">
        <v>345</v>
      </c>
      <c r="F616" s="12" t="s">
        <v>346</v>
      </c>
      <c r="G616" s="12" t="s">
        <v>347</v>
      </c>
      <c r="H616" s="12">
        <v>0.68</v>
      </c>
      <c r="I616" s="12">
        <v>23.32</v>
      </c>
      <c r="J616" s="12">
        <v>0.68</v>
      </c>
      <c r="K616" s="12">
        <v>0</v>
      </c>
      <c r="L616" s="12">
        <v>1.35</v>
      </c>
      <c r="M616" s="12">
        <v>2</v>
      </c>
      <c r="N616" s="12">
        <v>0</v>
      </c>
      <c r="O616" s="12">
        <v>0</v>
      </c>
      <c r="P616" s="12">
        <v>0</v>
      </c>
      <c r="Q616" s="12">
        <v>0</v>
      </c>
      <c r="R616" s="12">
        <v>0</v>
      </c>
      <c r="S616" s="12">
        <v>0</v>
      </c>
      <c r="T616" s="12">
        <v>0</v>
      </c>
    </row>
    <row r="617" spans="1:20" ht="17.399999999999999" x14ac:dyDescent="0.3">
      <c r="A617" s="11">
        <v>45036</v>
      </c>
      <c r="B617" s="12">
        <v>250427</v>
      </c>
      <c r="C617" s="12" t="s">
        <v>343</v>
      </c>
      <c r="D617" s="12" t="s">
        <v>344</v>
      </c>
      <c r="E617" s="12" t="s">
        <v>345</v>
      </c>
      <c r="F617" s="12" t="s">
        <v>346</v>
      </c>
      <c r="G617" s="12" t="s">
        <v>347</v>
      </c>
      <c r="H617" s="12">
        <v>1.43</v>
      </c>
      <c r="I617" s="12">
        <v>22.57</v>
      </c>
      <c r="J617" s="12">
        <v>1.43</v>
      </c>
      <c r="K617" s="12">
        <v>0</v>
      </c>
      <c r="L617" s="12">
        <v>4.0199999999999996</v>
      </c>
      <c r="M617" s="12">
        <v>2</v>
      </c>
      <c r="N617" s="12">
        <v>0</v>
      </c>
      <c r="O617" s="12">
        <v>0</v>
      </c>
      <c r="P617" s="12">
        <v>0</v>
      </c>
      <c r="Q617" s="12">
        <v>0</v>
      </c>
      <c r="R617" s="12">
        <v>0</v>
      </c>
      <c r="S617" s="12">
        <v>0</v>
      </c>
      <c r="T617" s="12">
        <v>0</v>
      </c>
    </row>
    <row r="618" spans="1:20" ht="17.399999999999999" x14ac:dyDescent="0.3">
      <c r="A618" s="11">
        <v>45037</v>
      </c>
      <c r="B618" s="12">
        <v>250427</v>
      </c>
      <c r="C618" s="12" t="s">
        <v>343</v>
      </c>
      <c r="D618" s="12" t="s">
        <v>344</v>
      </c>
      <c r="E618" s="12" t="s">
        <v>345</v>
      </c>
      <c r="F618" s="12" t="s">
        <v>346</v>
      </c>
      <c r="G618" s="12" t="s">
        <v>347</v>
      </c>
      <c r="H618" s="12">
        <v>6.02</v>
      </c>
      <c r="I618" s="12">
        <v>17.98</v>
      </c>
      <c r="J618" s="12">
        <v>6.02</v>
      </c>
      <c r="K618" s="12">
        <v>0</v>
      </c>
      <c r="L618" s="12">
        <v>13.73</v>
      </c>
      <c r="M618" s="12">
        <v>3</v>
      </c>
      <c r="N618" s="12">
        <v>0</v>
      </c>
      <c r="O618" s="12">
        <v>1</v>
      </c>
      <c r="P618" s="12">
        <v>0</v>
      </c>
      <c r="Q618" s="12">
        <v>0</v>
      </c>
      <c r="R618" s="12">
        <v>0</v>
      </c>
      <c r="S618" s="12">
        <v>0</v>
      </c>
      <c r="T618" s="12">
        <v>0</v>
      </c>
    </row>
    <row r="619" spans="1:20" ht="17.399999999999999" x14ac:dyDescent="0.3">
      <c r="A619" s="11">
        <v>45038</v>
      </c>
      <c r="B619" s="12">
        <v>250427</v>
      </c>
      <c r="C619" s="12" t="s">
        <v>343</v>
      </c>
      <c r="D619" s="12" t="s">
        <v>344</v>
      </c>
      <c r="E619" s="12" t="s">
        <v>345</v>
      </c>
      <c r="F619" s="12" t="s">
        <v>346</v>
      </c>
      <c r="G619" s="12" t="s">
        <v>347</v>
      </c>
      <c r="H619" s="12">
        <v>6.63</v>
      </c>
      <c r="I619" s="12">
        <v>17.37</v>
      </c>
      <c r="J619" s="12">
        <v>6.63</v>
      </c>
      <c r="K619" s="12">
        <v>0</v>
      </c>
      <c r="L619" s="12">
        <v>17.170000000000002</v>
      </c>
      <c r="M619" s="12">
        <v>2</v>
      </c>
      <c r="N619" s="12">
        <v>0</v>
      </c>
      <c r="O619" s="12">
        <v>4</v>
      </c>
      <c r="P619" s="12">
        <v>2</v>
      </c>
      <c r="Q619" s="12">
        <v>0</v>
      </c>
      <c r="R619" s="12">
        <v>0</v>
      </c>
      <c r="S619" s="12">
        <v>0</v>
      </c>
      <c r="T619" s="12">
        <v>0</v>
      </c>
    </row>
    <row r="620" spans="1:20" ht="17.399999999999999" x14ac:dyDescent="0.3">
      <c r="A620" s="11">
        <v>45039</v>
      </c>
      <c r="B620" s="12">
        <v>250427</v>
      </c>
      <c r="C620" s="12" t="s">
        <v>343</v>
      </c>
      <c r="D620" s="12" t="s">
        <v>344</v>
      </c>
      <c r="E620" s="12" t="s">
        <v>345</v>
      </c>
      <c r="F620" s="12" t="s">
        <v>346</v>
      </c>
      <c r="G620" s="12" t="s">
        <v>347</v>
      </c>
      <c r="H620" s="12">
        <v>6.02</v>
      </c>
      <c r="I620" s="12">
        <v>17.98</v>
      </c>
      <c r="J620" s="12">
        <v>6.02</v>
      </c>
      <c r="K620" s="12">
        <v>0</v>
      </c>
      <c r="L620" s="12">
        <v>14.05</v>
      </c>
      <c r="M620" s="12">
        <v>3</v>
      </c>
      <c r="N620" s="12">
        <v>0</v>
      </c>
      <c r="O620" s="12">
        <v>0</v>
      </c>
      <c r="P620" s="12">
        <v>2</v>
      </c>
      <c r="Q620" s="12">
        <v>0</v>
      </c>
      <c r="R620" s="12">
        <v>0</v>
      </c>
      <c r="S620" s="12">
        <v>0</v>
      </c>
      <c r="T620" s="12">
        <v>0</v>
      </c>
    </row>
    <row r="621" spans="1:20" ht="17.399999999999999" x14ac:dyDescent="0.3">
      <c r="A621" s="11">
        <v>45040</v>
      </c>
      <c r="B621" s="12">
        <v>250427</v>
      </c>
      <c r="C621" s="12" t="s">
        <v>343</v>
      </c>
      <c r="D621" s="12" t="s">
        <v>344</v>
      </c>
      <c r="E621" s="12" t="s">
        <v>345</v>
      </c>
      <c r="F621" s="12" t="s">
        <v>346</v>
      </c>
      <c r="G621" s="12" t="s">
        <v>347</v>
      </c>
      <c r="H621" s="12">
        <v>1.58</v>
      </c>
      <c r="I621" s="12">
        <v>22.42</v>
      </c>
      <c r="J621" s="12">
        <v>1.58</v>
      </c>
      <c r="K621" s="12">
        <v>0</v>
      </c>
      <c r="L621" s="12">
        <v>3.59</v>
      </c>
      <c r="M621" s="12">
        <v>2</v>
      </c>
      <c r="N621" s="12">
        <v>0</v>
      </c>
      <c r="O621" s="12">
        <v>0</v>
      </c>
      <c r="P621" s="12">
        <v>0</v>
      </c>
      <c r="Q621" s="12">
        <v>0</v>
      </c>
      <c r="R621" s="12">
        <v>0</v>
      </c>
      <c r="S621" s="12">
        <v>0</v>
      </c>
      <c r="T621" s="12">
        <v>0</v>
      </c>
    </row>
    <row r="622" spans="1:20" ht="17.399999999999999" x14ac:dyDescent="0.3">
      <c r="A622" s="11">
        <v>45041</v>
      </c>
      <c r="B622" s="12">
        <v>250427</v>
      </c>
      <c r="C622" s="12" t="s">
        <v>343</v>
      </c>
      <c r="D622" s="12" t="s">
        <v>344</v>
      </c>
      <c r="E622" s="12" t="s">
        <v>345</v>
      </c>
      <c r="F622" s="12" t="s">
        <v>346</v>
      </c>
      <c r="G622" s="12" t="s">
        <v>347</v>
      </c>
      <c r="H622" s="12">
        <v>4.25</v>
      </c>
      <c r="I622" s="12">
        <v>19.75</v>
      </c>
      <c r="J622" s="12">
        <v>4.25</v>
      </c>
      <c r="K622" s="12">
        <v>0</v>
      </c>
      <c r="L622" s="12">
        <v>9.65</v>
      </c>
      <c r="M622" s="12">
        <v>2</v>
      </c>
      <c r="N622" s="12">
        <v>0</v>
      </c>
      <c r="O622" s="12">
        <v>0</v>
      </c>
      <c r="P622" s="12">
        <v>1</v>
      </c>
      <c r="Q622" s="12">
        <v>0</v>
      </c>
      <c r="R622" s="12">
        <v>0</v>
      </c>
      <c r="S622" s="12">
        <v>0</v>
      </c>
      <c r="T622" s="12">
        <v>0</v>
      </c>
    </row>
    <row r="623" spans="1:20" ht="17.399999999999999" x14ac:dyDescent="0.3">
      <c r="A623" s="11">
        <v>45042</v>
      </c>
      <c r="B623" s="12">
        <v>250427</v>
      </c>
      <c r="C623" s="12" t="s">
        <v>343</v>
      </c>
      <c r="D623" s="12" t="s">
        <v>344</v>
      </c>
      <c r="E623" s="12" t="s">
        <v>345</v>
      </c>
      <c r="F623" s="12" t="s">
        <v>346</v>
      </c>
      <c r="G623" s="12" t="s">
        <v>347</v>
      </c>
      <c r="H623" s="12">
        <v>4.4800000000000004</v>
      </c>
      <c r="I623" s="12">
        <v>19.52</v>
      </c>
      <c r="J623" s="12">
        <v>4.4800000000000004</v>
      </c>
      <c r="K623" s="12">
        <v>0</v>
      </c>
      <c r="L623" s="12">
        <v>10.31</v>
      </c>
      <c r="M623" s="12">
        <v>3</v>
      </c>
      <c r="N623" s="12">
        <v>0</v>
      </c>
      <c r="O623" s="12">
        <v>1</v>
      </c>
      <c r="P623" s="12">
        <v>0</v>
      </c>
      <c r="Q623" s="12">
        <v>0</v>
      </c>
      <c r="R623" s="12">
        <v>1</v>
      </c>
      <c r="S623" s="12">
        <v>0</v>
      </c>
      <c r="T623" s="12">
        <v>0</v>
      </c>
    </row>
    <row r="624" spans="1:20" ht="17.399999999999999" x14ac:dyDescent="0.3">
      <c r="A624" s="11">
        <v>45043</v>
      </c>
      <c r="B624" s="12">
        <v>250427</v>
      </c>
      <c r="C624" s="12" t="s">
        <v>343</v>
      </c>
      <c r="D624" s="12" t="s">
        <v>344</v>
      </c>
      <c r="E624" s="12" t="s">
        <v>345</v>
      </c>
      <c r="F624" s="12" t="s">
        <v>346</v>
      </c>
      <c r="G624" s="12" t="s">
        <v>347</v>
      </c>
      <c r="H624" s="12">
        <v>7.18</v>
      </c>
      <c r="I624" s="12">
        <v>16.82</v>
      </c>
      <c r="J624" s="12">
        <v>7.18</v>
      </c>
      <c r="K624" s="12">
        <v>0</v>
      </c>
      <c r="L624" s="12">
        <v>17.53</v>
      </c>
      <c r="M624" s="12">
        <v>3</v>
      </c>
      <c r="N624" s="12">
        <v>0</v>
      </c>
      <c r="O624" s="12">
        <v>1</v>
      </c>
      <c r="P624" s="12">
        <v>1</v>
      </c>
      <c r="Q624" s="12">
        <v>0</v>
      </c>
      <c r="R624" s="12">
        <v>1</v>
      </c>
      <c r="S624" s="12">
        <v>0</v>
      </c>
      <c r="T624" s="12">
        <v>0</v>
      </c>
    </row>
    <row r="625" spans="1:20" ht="17.399999999999999" x14ac:dyDescent="0.3">
      <c r="A625" s="11">
        <v>45044</v>
      </c>
      <c r="B625" s="12">
        <v>250427</v>
      </c>
      <c r="C625" s="12" t="s">
        <v>343</v>
      </c>
      <c r="D625" s="12" t="s">
        <v>344</v>
      </c>
      <c r="E625" s="12" t="s">
        <v>345</v>
      </c>
      <c r="F625" s="12" t="s">
        <v>346</v>
      </c>
      <c r="G625" s="12" t="s">
        <v>347</v>
      </c>
      <c r="H625" s="12">
        <v>4.42</v>
      </c>
      <c r="I625" s="12">
        <v>19.579999999999998</v>
      </c>
      <c r="J625" s="12">
        <v>4.42</v>
      </c>
      <c r="K625" s="12">
        <v>0</v>
      </c>
      <c r="L625" s="12">
        <v>9.36</v>
      </c>
      <c r="M625" s="12">
        <v>2</v>
      </c>
      <c r="N625" s="12">
        <v>0</v>
      </c>
      <c r="O625" s="12">
        <v>2</v>
      </c>
      <c r="P625" s="12">
        <v>0</v>
      </c>
      <c r="Q625" s="12">
        <v>0</v>
      </c>
      <c r="R625" s="12">
        <v>3</v>
      </c>
      <c r="S625" s="12">
        <v>0</v>
      </c>
      <c r="T625" s="12">
        <v>0</v>
      </c>
    </row>
    <row r="626" spans="1:20" ht="17.399999999999999" x14ac:dyDescent="0.3">
      <c r="A626" s="11">
        <v>45045</v>
      </c>
      <c r="B626" s="12">
        <v>250427</v>
      </c>
      <c r="C626" s="12" t="s">
        <v>343</v>
      </c>
      <c r="D626" s="12" t="s">
        <v>344</v>
      </c>
      <c r="E626" s="12" t="s">
        <v>345</v>
      </c>
      <c r="F626" s="12" t="s">
        <v>346</v>
      </c>
      <c r="G626" s="12" t="s">
        <v>347</v>
      </c>
      <c r="H626" s="12">
        <v>8.98</v>
      </c>
      <c r="I626" s="12">
        <v>15.02</v>
      </c>
      <c r="J626" s="12">
        <v>8.98</v>
      </c>
      <c r="K626" s="12">
        <v>0</v>
      </c>
      <c r="L626" s="12">
        <v>21.59</v>
      </c>
      <c r="M626" s="12">
        <v>3</v>
      </c>
      <c r="N626" s="12">
        <v>0</v>
      </c>
      <c r="O626" s="12">
        <v>1</v>
      </c>
      <c r="P626" s="12">
        <v>1</v>
      </c>
      <c r="Q626" s="12">
        <v>0</v>
      </c>
      <c r="R626" s="12">
        <v>0</v>
      </c>
      <c r="S626" s="12">
        <v>0</v>
      </c>
      <c r="T626" s="12">
        <v>0</v>
      </c>
    </row>
    <row r="627" spans="1:20" ht="17.399999999999999" x14ac:dyDescent="0.3">
      <c r="A627" s="11">
        <v>45046</v>
      </c>
      <c r="B627" s="12">
        <v>250427</v>
      </c>
      <c r="C627" s="12" t="s">
        <v>343</v>
      </c>
      <c r="D627" s="12" t="s">
        <v>344</v>
      </c>
      <c r="E627" s="12" t="s">
        <v>345</v>
      </c>
      <c r="F627" s="12" t="s">
        <v>346</v>
      </c>
      <c r="G627" s="12" t="s">
        <v>347</v>
      </c>
      <c r="H627" s="12">
        <v>1.05</v>
      </c>
      <c r="I627" s="12">
        <v>22.95</v>
      </c>
      <c r="J627" s="12">
        <v>1.05</v>
      </c>
      <c r="K627" s="12">
        <v>0</v>
      </c>
      <c r="L627" s="12">
        <v>2.42</v>
      </c>
      <c r="M627" s="12">
        <v>3</v>
      </c>
      <c r="N627" s="12">
        <v>0</v>
      </c>
      <c r="O627" s="12">
        <v>0</v>
      </c>
      <c r="P627" s="12">
        <v>0</v>
      </c>
      <c r="Q627" s="12">
        <v>0</v>
      </c>
      <c r="R627" s="12">
        <v>0</v>
      </c>
      <c r="S627" s="12">
        <v>0</v>
      </c>
      <c r="T627" s="12">
        <v>0</v>
      </c>
    </row>
    <row r="628" spans="1:20" ht="17.399999999999999" x14ac:dyDescent="0.3">
      <c r="A628" s="11">
        <v>45047</v>
      </c>
      <c r="B628" s="12">
        <v>250427</v>
      </c>
      <c r="C628" s="12" t="s">
        <v>343</v>
      </c>
      <c r="D628" s="12" t="s">
        <v>344</v>
      </c>
      <c r="E628" s="12" t="s">
        <v>345</v>
      </c>
      <c r="F628" s="12" t="s">
        <v>346</v>
      </c>
      <c r="G628" s="12" t="s">
        <v>347</v>
      </c>
      <c r="H628" s="12">
        <v>2.63</v>
      </c>
      <c r="I628" s="12">
        <v>21.37</v>
      </c>
      <c r="J628" s="12">
        <v>2.63</v>
      </c>
      <c r="K628" s="12">
        <v>0</v>
      </c>
      <c r="L628" s="12">
        <v>6.31</v>
      </c>
      <c r="M628" s="12">
        <v>2</v>
      </c>
      <c r="N628" s="12">
        <v>0</v>
      </c>
      <c r="O628" s="12">
        <v>1</v>
      </c>
      <c r="P628" s="12">
        <v>0</v>
      </c>
      <c r="Q628" s="12">
        <v>0</v>
      </c>
      <c r="R628" s="12">
        <v>0</v>
      </c>
      <c r="S628" s="12">
        <v>0</v>
      </c>
      <c r="T628" s="12">
        <v>0</v>
      </c>
    </row>
    <row r="629" spans="1:20" ht="17.399999999999999" x14ac:dyDescent="0.3">
      <c r="A629" s="11">
        <v>45048</v>
      </c>
      <c r="B629" s="12">
        <v>250427</v>
      </c>
      <c r="C629" s="12" t="s">
        <v>343</v>
      </c>
      <c r="D629" s="12" t="s">
        <v>344</v>
      </c>
      <c r="E629" s="12" t="s">
        <v>345</v>
      </c>
      <c r="F629" s="12" t="s">
        <v>346</v>
      </c>
      <c r="G629" s="12" t="s">
        <v>347</v>
      </c>
      <c r="H629" s="12">
        <v>2.12</v>
      </c>
      <c r="I629" s="12">
        <v>21.88</v>
      </c>
      <c r="J629" s="12">
        <v>2.0499999999999998</v>
      </c>
      <c r="K629" s="12">
        <v>7.0000000000000007E-2</v>
      </c>
      <c r="L629" s="12">
        <v>2.91</v>
      </c>
      <c r="M629" s="12">
        <v>2</v>
      </c>
      <c r="N629" s="12">
        <v>0</v>
      </c>
      <c r="O629" s="12">
        <v>0</v>
      </c>
      <c r="P629" s="12">
        <v>0</v>
      </c>
      <c r="Q629" s="12">
        <v>0</v>
      </c>
      <c r="R629" s="12">
        <v>0</v>
      </c>
      <c r="S629" s="12">
        <v>0</v>
      </c>
      <c r="T629" s="12">
        <v>0</v>
      </c>
    </row>
    <row r="630" spans="1:20" ht="17.399999999999999" x14ac:dyDescent="0.3">
      <c r="A630" s="11">
        <v>45049</v>
      </c>
      <c r="B630" s="12">
        <v>250427</v>
      </c>
      <c r="C630" s="12" t="s">
        <v>343</v>
      </c>
      <c r="D630" s="12" t="s">
        <v>344</v>
      </c>
      <c r="E630" s="12" t="s">
        <v>345</v>
      </c>
      <c r="F630" s="12" t="s">
        <v>346</v>
      </c>
      <c r="G630" s="12" t="s">
        <v>347</v>
      </c>
      <c r="H630" s="12">
        <v>10.08</v>
      </c>
      <c r="I630" s="12">
        <v>13.92</v>
      </c>
      <c r="J630" s="12">
        <v>9.58</v>
      </c>
      <c r="K630" s="12">
        <v>0.5</v>
      </c>
      <c r="L630" s="12">
        <v>21.57</v>
      </c>
      <c r="M630" s="12">
        <v>2</v>
      </c>
      <c r="N630" s="12">
        <v>0</v>
      </c>
      <c r="O630" s="12">
        <v>0</v>
      </c>
      <c r="P630" s="12">
        <v>1</v>
      </c>
      <c r="Q630" s="12">
        <v>0</v>
      </c>
      <c r="R630" s="12">
        <v>6</v>
      </c>
      <c r="S630" s="12">
        <v>0</v>
      </c>
      <c r="T630" s="12">
        <v>0</v>
      </c>
    </row>
    <row r="631" spans="1:20" ht="17.399999999999999" x14ac:dyDescent="0.3">
      <c r="A631" s="11">
        <v>45050</v>
      </c>
      <c r="B631" s="12">
        <v>250427</v>
      </c>
      <c r="C631" s="12" t="s">
        <v>343</v>
      </c>
      <c r="D631" s="12" t="s">
        <v>344</v>
      </c>
      <c r="E631" s="12" t="s">
        <v>345</v>
      </c>
      <c r="F631" s="12" t="s">
        <v>346</v>
      </c>
      <c r="G631" s="12" t="s">
        <v>347</v>
      </c>
      <c r="H631" s="12">
        <v>7.18</v>
      </c>
      <c r="I631" s="12">
        <v>16.82</v>
      </c>
      <c r="J631" s="12">
        <v>6.83</v>
      </c>
      <c r="K631" s="12">
        <v>0.35</v>
      </c>
      <c r="L631" s="12">
        <v>15.47</v>
      </c>
      <c r="M631" s="12">
        <v>3</v>
      </c>
      <c r="N631" s="12">
        <v>0</v>
      </c>
      <c r="O631" s="12">
        <v>4</v>
      </c>
      <c r="P631" s="12">
        <v>3</v>
      </c>
      <c r="Q631" s="12">
        <v>0</v>
      </c>
      <c r="R631" s="12">
        <v>4</v>
      </c>
      <c r="S631" s="12">
        <v>0</v>
      </c>
      <c r="T631" s="12">
        <v>0</v>
      </c>
    </row>
    <row r="632" spans="1:20" ht="17.399999999999999" x14ac:dyDescent="0.3">
      <c r="A632" s="11">
        <v>45051</v>
      </c>
      <c r="B632" s="12">
        <v>250427</v>
      </c>
      <c r="C632" s="12" t="s">
        <v>343</v>
      </c>
      <c r="D632" s="12" t="s">
        <v>344</v>
      </c>
      <c r="E632" s="12" t="s">
        <v>345</v>
      </c>
      <c r="F632" s="12" t="s">
        <v>346</v>
      </c>
      <c r="G632" s="12" t="s">
        <v>347</v>
      </c>
      <c r="H632" s="12">
        <v>11.82</v>
      </c>
      <c r="I632" s="12">
        <v>12.18</v>
      </c>
      <c r="J632" s="12">
        <v>10.77</v>
      </c>
      <c r="K632" s="12">
        <v>1.05</v>
      </c>
      <c r="L632" s="12">
        <v>25.21</v>
      </c>
      <c r="M632" s="12">
        <v>2</v>
      </c>
      <c r="N632" s="12">
        <v>0</v>
      </c>
      <c r="O632" s="12">
        <v>0</v>
      </c>
      <c r="P632" s="12">
        <v>2</v>
      </c>
      <c r="Q632" s="12">
        <v>0</v>
      </c>
      <c r="R632" s="12">
        <v>15</v>
      </c>
      <c r="S632" s="12">
        <v>0</v>
      </c>
      <c r="T632" s="12">
        <v>2</v>
      </c>
    </row>
    <row r="633" spans="1:20" ht="17.399999999999999" x14ac:dyDescent="0.3">
      <c r="A633" s="11">
        <v>45052</v>
      </c>
      <c r="B633" s="12">
        <v>250427</v>
      </c>
      <c r="C633" s="12" t="s">
        <v>343</v>
      </c>
      <c r="D633" s="12" t="s">
        <v>344</v>
      </c>
      <c r="E633" s="12" t="s">
        <v>345</v>
      </c>
      <c r="F633" s="12" t="s">
        <v>346</v>
      </c>
      <c r="G633" s="12" t="s">
        <v>347</v>
      </c>
      <c r="H633" s="12">
        <v>8.73</v>
      </c>
      <c r="I633" s="12">
        <v>15.27</v>
      </c>
      <c r="J633" s="12">
        <v>8.73</v>
      </c>
      <c r="K633" s="12">
        <v>0</v>
      </c>
      <c r="L633" s="12">
        <v>21.48</v>
      </c>
      <c r="M633" s="12">
        <v>3</v>
      </c>
      <c r="N633" s="12">
        <v>0</v>
      </c>
      <c r="O633" s="12">
        <v>1</v>
      </c>
      <c r="P633" s="12">
        <v>2</v>
      </c>
      <c r="Q633" s="12">
        <v>0</v>
      </c>
      <c r="R633" s="12">
        <v>0</v>
      </c>
      <c r="S633" s="12">
        <v>0</v>
      </c>
      <c r="T633" s="12">
        <v>0</v>
      </c>
    </row>
    <row r="634" spans="1:20" ht="17.399999999999999" x14ac:dyDescent="0.3">
      <c r="A634" s="11">
        <v>45054</v>
      </c>
      <c r="B634" s="12">
        <v>250427</v>
      </c>
      <c r="C634" s="12" t="s">
        <v>343</v>
      </c>
      <c r="D634" s="12" t="s">
        <v>344</v>
      </c>
      <c r="E634" s="12" t="s">
        <v>345</v>
      </c>
      <c r="F634" s="12" t="s">
        <v>346</v>
      </c>
      <c r="G634" s="12" t="s">
        <v>347</v>
      </c>
      <c r="H634" s="12">
        <v>5.08</v>
      </c>
      <c r="I634" s="12">
        <v>18.920000000000002</v>
      </c>
      <c r="J634" s="12">
        <v>5.08</v>
      </c>
      <c r="K634" s="12">
        <v>0</v>
      </c>
      <c r="L634" s="12">
        <v>11.57</v>
      </c>
      <c r="M634" s="12">
        <v>3</v>
      </c>
      <c r="N634" s="12">
        <v>0</v>
      </c>
      <c r="O634" s="12">
        <v>0</v>
      </c>
      <c r="P634" s="12">
        <v>0</v>
      </c>
      <c r="Q634" s="12">
        <v>0</v>
      </c>
      <c r="R634" s="12">
        <v>0</v>
      </c>
      <c r="S634" s="12">
        <v>0</v>
      </c>
      <c r="T634" s="12">
        <v>0</v>
      </c>
    </row>
    <row r="635" spans="1:20" ht="17.399999999999999" x14ac:dyDescent="0.3">
      <c r="A635" s="11">
        <v>45055</v>
      </c>
      <c r="B635" s="12">
        <v>250427</v>
      </c>
      <c r="C635" s="12" t="s">
        <v>343</v>
      </c>
      <c r="D635" s="12" t="s">
        <v>344</v>
      </c>
      <c r="E635" s="12" t="s">
        <v>345</v>
      </c>
      <c r="F635" s="12" t="s">
        <v>346</v>
      </c>
      <c r="G635" s="12" t="s">
        <v>347</v>
      </c>
      <c r="H635" s="12">
        <v>3.18</v>
      </c>
      <c r="I635" s="12">
        <v>20.82</v>
      </c>
      <c r="J635" s="12">
        <v>3.18</v>
      </c>
      <c r="K635" s="12">
        <v>0</v>
      </c>
      <c r="L635" s="12">
        <v>6.75</v>
      </c>
      <c r="M635" s="12">
        <v>2</v>
      </c>
      <c r="N635" s="12">
        <v>0</v>
      </c>
      <c r="O635" s="12">
        <v>0</v>
      </c>
      <c r="P635" s="12">
        <v>0</v>
      </c>
      <c r="Q635" s="12">
        <v>0</v>
      </c>
      <c r="R635" s="12">
        <v>0</v>
      </c>
      <c r="S635" s="12">
        <v>0</v>
      </c>
      <c r="T635" s="12">
        <v>0</v>
      </c>
    </row>
    <row r="636" spans="1:20" ht="17.399999999999999" x14ac:dyDescent="0.3">
      <c r="A636" s="11">
        <v>45056</v>
      </c>
      <c r="B636" s="12">
        <v>250427</v>
      </c>
      <c r="C636" s="12" t="s">
        <v>343</v>
      </c>
      <c r="D636" s="12" t="s">
        <v>344</v>
      </c>
      <c r="E636" s="12" t="s">
        <v>345</v>
      </c>
      <c r="F636" s="12" t="s">
        <v>346</v>
      </c>
      <c r="G636" s="12" t="s">
        <v>347</v>
      </c>
      <c r="H636" s="12">
        <v>8.6999999999999993</v>
      </c>
      <c r="I636" s="12">
        <v>15.3</v>
      </c>
      <c r="J636" s="12">
        <v>8.6999999999999993</v>
      </c>
      <c r="K636" s="12">
        <v>0</v>
      </c>
      <c r="L636" s="12">
        <v>19.350000000000001</v>
      </c>
      <c r="M636" s="12">
        <v>2</v>
      </c>
      <c r="N636" s="12">
        <v>0</v>
      </c>
      <c r="O636" s="12">
        <v>3</v>
      </c>
      <c r="P636" s="12">
        <v>6</v>
      </c>
      <c r="Q636" s="12">
        <v>0</v>
      </c>
      <c r="R636" s="12">
        <v>2</v>
      </c>
      <c r="S636" s="12">
        <v>0</v>
      </c>
      <c r="T636" s="12">
        <v>0</v>
      </c>
    </row>
    <row r="637" spans="1:20" ht="17.399999999999999" x14ac:dyDescent="0.3">
      <c r="A637" s="11">
        <v>45057</v>
      </c>
      <c r="B637" s="12">
        <v>250427</v>
      </c>
      <c r="C637" s="12" t="s">
        <v>343</v>
      </c>
      <c r="D637" s="12" t="s">
        <v>344</v>
      </c>
      <c r="E637" s="12" t="s">
        <v>345</v>
      </c>
      <c r="F637" s="12" t="s">
        <v>346</v>
      </c>
      <c r="G637" s="12" t="s">
        <v>347</v>
      </c>
      <c r="H637" s="12">
        <v>6.93</v>
      </c>
      <c r="I637" s="12">
        <v>17.07</v>
      </c>
      <c r="J637" s="12">
        <v>6.93</v>
      </c>
      <c r="K637" s="12">
        <v>0</v>
      </c>
      <c r="L637" s="12">
        <v>15.09</v>
      </c>
      <c r="M637" s="12">
        <v>3</v>
      </c>
      <c r="N637" s="12">
        <v>0</v>
      </c>
      <c r="O637" s="12">
        <v>1</v>
      </c>
      <c r="P637" s="12">
        <v>0</v>
      </c>
      <c r="Q637" s="12">
        <v>0</v>
      </c>
      <c r="R637" s="12">
        <v>0</v>
      </c>
      <c r="S637" s="12">
        <v>0</v>
      </c>
      <c r="T637" s="12">
        <v>0</v>
      </c>
    </row>
    <row r="638" spans="1:20" ht="17.399999999999999" x14ac:dyDescent="0.3">
      <c r="A638" s="11">
        <v>45058</v>
      </c>
      <c r="B638" s="12">
        <v>250427</v>
      </c>
      <c r="C638" s="12" t="s">
        <v>343</v>
      </c>
      <c r="D638" s="12" t="s">
        <v>344</v>
      </c>
      <c r="E638" s="12" t="s">
        <v>345</v>
      </c>
      <c r="F638" s="12" t="s">
        <v>346</v>
      </c>
      <c r="G638" s="12" t="s">
        <v>347</v>
      </c>
      <c r="H638" s="12">
        <v>7.32</v>
      </c>
      <c r="I638" s="12">
        <v>16.68</v>
      </c>
      <c r="J638" s="12">
        <v>7.32</v>
      </c>
      <c r="K638" s="12">
        <v>0</v>
      </c>
      <c r="L638" s="12">
        <v>16.54</v>
      </c>
      <c r="M638" s="12">
        <v>3</v>
      </c>
      <c r="N638" s="12">
        <v>0</v>
      </c>
      <c r="O638" s="12">
        <v>1</v>
      </c>
      <c r="P638" s="12">
        <v>1</v>
      </c>
      <c r="Q638" s="12">
        <v>0</v>
      </c>
      <c r="R638" s="12">
        <v>2</v>
      </c>
      <c r="S638" s="12">
        <v>0</v>
      </c>
      <c r="T638" s="12">
        <v>0</v>
      </c>
    </row>
    <row r="639" spans="1:20" ht="17.399999999999999" x14ac:dyDescent="0.3">
      <c r="A639" s="11">
        <v>45059</v>
      </c>
      <c r="B639" s="12">
        <v>250427</v>
      </c>
      <c r="C639" s="12" t="s">
        <v>343</v>
      </c>
      <c r="D639" s="12" t="s">
        <v>344</v>
      </c>
      <c r="E639" s="12" t="s">
        <v>345</v>
      </c>
      <c r="F639" s="12" t="s">
        <v>346</v>
      </c>
      <c r="G639" s="12" t="s">
        <v>347</v>
      </c>
      <c r="H639" s="12">
        <v>5.25</v>
      </c>
      <c r="I639" s="12">
        <v>18.75</v>
      </c>
      <c r="J639" s="12">
        <v>5.25</v>
      </c>
      <c r="K639" s="12">
        <v>0</v>
      </c>
      <c r="L639" s="12">
        <v>12.68</v>
      </c>
      <c r="M639" s="12">
        <v>3</v>
      </c>
      <c r="N639" s="12">
        <v>0</v>
      </c>
      <c r="O639" s="12">
        <v>0</v>
      </c>
      <c r="P639" s="12">
        <v>1</v>
      </c>
      <c r="Q639" s="12">
        <v>0</v>
      </c>
      <c r="R639" s="12">
        <v>0</v>
      </c>
      <c r="S639" s="12">
        <v>0</v>
      </c>
      <c r="T639" s="12">
        <v>0</v>
      </c>
    </row>
    <row r="640" spans="1:20" ht="17.399999999999999" x14ac:dyDescent="0.3">
      <c r="A640" s="11">
        <v>45060</v>
      </c>
      <c r="B640" s="12">
        <v>250427</v>
      </c>
      <c r="C640" s="12" t="s">
        <v>343</v>
      </c>
      <c r="D640" s="12" t="s">
        <v>344</v>
      </c>
      <c r="E640" s="12" t="s">
        <v>345</v>
      </c>
      <c r="F640" s="12" t="s">
        <v>346</v>
      </c>
      <c r="G640" s="12" t="s">
        <v>347</v>
      </c>
      <c r="H640" s="12">
        <v>0</v>
      </c>
      <c r="I640" s="12">
        <v>24</v>
      </c>
      <c r="J640" s="12">
        <v>0</v>
      </c>
      <c r="K640" s="12">
        <v>0</v>
      </c>
      <c r="L640" s="12">
        <v>0</v>
      </c>
      <c r="M640" s="12">
        <v>0</v>
      </c>
      <c r="N640" s="12">
        <v>0</v>
      </c>
      <c r="O640" s="12">
        <v>0</v>
      </c>
      <c r="P640" s="12">
        <v>0</v>
      </c>
      <c r="Q640" s="12">
        <v>0</v>
      </c>
      <c r="R640" s="12">
        <v>0</v>
      </c>
      <c r="S640" s="12">
        <v>0</v>
      </c>
      <c r="T640" s="12">
        <v>0</v>
      </c>
    </row>
    <row r="641" spans="1:20" ht="17.399999999999999" x14ac:dyDescent="0.3">
      <c r="A641" s="11">
        <v>45061</v>
      </c>
      <c r="B641" s="12">
        <v>250427</v>
      </c>
      <c r="C641" s="12" t="s">
        <v>343</v>
      </c>
      <c r="D641" s="12" t="s">
        <v>344</v>
      </c>
      <c r="E641" s="12" t="s">
        <v>345</v>
      </c>
      <c r="F641" s="12" t="s">
        <v>346</v>
      </c>
      <c r="G641" s="12" t="s">
        <v>347</v>
      </c>
      <c r="H641" s="12">
        <v>0.72</v>
      </c>
      <c r="I641" s="12">
        <v>23.28</v>
      </c>
      <c r="J641" s="12">
        <v>0.72</v>
      </c>
      <c r="K641" s="12">
        <v>0</v>
      </c>
      <c r="L641" s="12">
        <v>1.39</v>
      </c>
      <c r="M641" s="12">
        <v>2</v>
      </c>
      <c r="N641" s="12">
        <v>0</v>
      </c>
      <c r="O641" s="12">
        <v>0</v>
      </c>
      <c r="P641" s="12">
        <v>0</v>
      </c>
      <c r="Q641" s="12">
        <v>0</v>
      </c>
      <c r="R641" s="12">
        <v>0</v>
      </c>
      <c r="S641" s="12">
        <v>0</v>
      </c>
      <c r="T641" s="12">
        <v>0</v>
      </c>
    </row>
    <row r="642" spans="1:20" ht="17.399999999999999" x14ac:dyDescent="0.3">
      <c r="A642" s="11">
        <v>45062</v>
      </c>
      <c r="B642" s="12">
        <v>250427</v>
      </c>
      <c r="C642" s="12" t="s">
        <v>343</v>
      </c>
      <c r="D642" s="12" t="s">
        <v>344</v>
      </c>
      <c r="E642" s="12" t="s">
        <v>345</v>
      </c>
      <c r="F642" s="12" t="s">
        <v>346</v>
      </c>
      <c r="G642" s="12" t="s">
        <v>347</v>
      </c>
      <c r="H642" s="12">
        <v>1.75</v>
      </c>
      <c r="I642" s="12">
        <v>22.25</v>
      </c>
      <c r="J642" s="12">
        <v>1.75</v>
      </c>
      <c r="K642" s="12">
        <v>0</v>
      </c>
      <c r="L642" s="12">
        <v>3.9</v>
      </c>
      <c r="M642" s="12">
        <v>3</v>
      </c>
      <c r="N642" s="12">
        <v>0</v>
      </c>
      <c r="O642" s="12">
        <v>1</v>
      </c>
      <c r="P642" s="12">
        <v>0</v>
      </c>
      <c r="Q642" s="12">
        <v>0</v>
      </c>
      <c r="R642" s="12">
        <v>0</v>
      </c>
      <c r="S642" s="12">
        <v>0</v>
      </c>
      <c r="T642" s="12">
        <v>0</v>
      </c>
    </row>
    <row r="643" spans="1:20" ht="17.399999999999999" x14ac:dyDescent="0.3">
      <c r="A643" s="11">
        <v>45063</v>
      </c>
      <c r="B643" s="12">
        <v>250427</v>
      </c>
      <c r="C643" s="12" t="s">
        <v>343</v>
      </c>
      <c r="D643" s="12" t="s">
        <v>344</v>
      </c>
      <c r="E643" s="12" t="s">
        <v>345</v>
      </c>
      <c r="F643" s="12" t="s">
        <v>346</v>
      </c>
      <c r="G643" s="12" t="s">
        <v>347</v>
      </c>
      <c r="H643" s="12">
        <v>4.08</v>
      </c>
      <c r="I643" s="12">
        <v>19.920000000000002</v>
      </c>
      <c r="J643" s="12">
        <v>3.57</v>
      </c>
      <c r="K643" s="12">
        <v>0.52</v>
      </c>
      <c r="L643" s="12">
        <v>7.32</v>
      </c>
      <c r="M643" s="12">
        <v>2</v>
      </c>
      <c r="N643" s="12">
        <v>0</v>
      </c>
      <c r="O643" s="12">
        <v>0</v>
      </c>
      <c r="P643" s="12">
        <v>1</v>
      </c>
      <c r="Q643" s="12">
        <v>0</v>
      </c>
      <c r="R643" s="12">
        <v>1</v>
      </c>
      <c r="S643" s="12">
        <v>0</v>
      </c>
      <c r="T643" s="12">
        <v>0</v>
      </c>
    </row>
    <row r="644" spans="1:20" ht="17.399999999999999" x14ac:dyDescent="0.3">
      <c r="A644" s="11">
        <v>45064</v>
      </c>
      <c r="B644" s="12">
        <v>250427</v>
      </c>
      <c r="C644" s="12" t="s">
        <v>343</v>
      </c>
      <c r="D644" s="12" t="s">
        <v>344</v>
      </c>
      <c r="E644" s="12" t="s">
        <v>345</v>
      </c>
      <c r="F644" s="12" t="s">
        <v>346</v>
      </c>
      <c r="G644" s="12" t="s">
        <v>347</v>
      </c>
      <c r="H644" s="12">
        <v>5.48</v>
      </c>
      <c r="I644" s="12">
        <v>18.52</v>
      </c>
      <c r="J644" s="12">
        <v>5.48</v>
      </c>
      <c r="K644" s="12">
        <v>0</v>
      </c>
      <c r="L644" s="12">
        <v>11.13</v>
      </c>
      <c r="M644" s="12">
        <v>2</v>
      </c>
      <c r="N644" s="12">
        <v>0</v>
      </c>
      <c r="O644" s="12">
        <v>2</v>
      </c>
      <c r="P644" s="12">
        <v>1</v>
      </c>
      <c r="Q644" s="12">
        <v>0</v>
      </c>
      <c r="R644" s="12">
        <v>0</v>
      </c>
      <c r="S644" s="12">
        <v>0</v>
      </c>
      <c r="T644" s="12">
        <v>0</v>
      </c>
    </row>
    <row r="645" spans="1:20" ht="17.399999999999999" x14ac:dyDescent="0.3">
      <c r="A645" s="11">
        <v>45065</v>
      </c>
      <c r="B645" s="12">
        <v>250427</v>
      </c>
      <c r="C645" s="12" t="s">
        <v>343</v>
      </c>
      <c r="D645" s="12" t="s">
        <v>344</v>
      </c>
      <c r="E645" s="12" t="s">
        <v>345</v>
      </c>
      <c r="F645" s="12" t="s">
        <v>346</v>
      </c>
      <c r="G645" s="12" t="s">
        <v>347</v>
      </c>
      <c r="H645" s="12">
        <v>9.7200000000000006</v>
      </c>
      <c r="I645" s="12">
        <v>14.28</v>
      </c>
      <c r="J645" s="12">
        <v>9.7200000000000006</v>
      </c>
      <c r="K645" s="12">
        <v>0</v>
      </c>
      <c r="L645" s="12">
        <v>20.66</v>
      </c>
      <c r="M645" s="12">
        <v>3</v>
      </c>
      <c r="N645" s="12">
        <v>0</v>
      </c>
      <c r="O645" s="12">
        <v>3</v>
      </c>
      <c r="P645" s="12">
        <v>2</v>
      </c>
      <c r="Q645" s="12">
        <v>0</v>
      </c>
      <c r="R645" s="12">
        <v>1</v>
      </c>
      <c r="S645" s="12">
        <v>0</v>
      </c>
      <c r="T645" s="12">
        <v>0</v>
      </c>
    </row>
    <row r="646" spans="1:20" ht="17.399999999999999" x14ac:dyDescent="0.3">
      <c r="A646" s="11">
        <v>45066</v>
      </c>
      <c r="B646" s="12">
        <v>250427</v>
      </c>
      <c r="C646" s="12" t="s">
        <v>343</v>
      </c>
      <c r="D646" s="12" t="s">
        <v>344</v>
      </c>
      <c r="E646" s="12" t="s">
        <v>345</v>
      </c>
      <c r="F646" s="12" t="s">
        <v>346</v>
      </c>
      <c r="G646" s="12" t="s">
        <v>347</v>
      </c>
      <c r="H646" s="12">
        <v>8.0500000000000007</v>
      </c>
      <c r="I646" s="12">
        <v>15.95</v>
      </c>
      <c r="J646" s="12">
        <v>8.0500000000000007</v>
      </c>
      <c r="K646" s="12">
        <v>0</v>
      </c>
      <c r="L646" s="12">
        <v>16.41</v>
      </c>
      <c r="M646" s="12">
        <v>2</v>
      </c>
      <c r="N646" s="12">
        <v>0</v>
      </c>
      <c r="O646" s="12">
        <v>0</v>
      </c>
      <c r="P646" s="12">
        <v>1</v>
      </c>
      <c r="Q646" s="12">
        <v>0</v>
      </c>
      <c r="R646" s="12">
        <v>1</v>
      </c>
      <c r="S646" s="12">
        <v>0</v>
      </c>
      <c r="T646" s="12">
        <v>0</v>
      </c>
    </row>
    <row r="647" spans="1:20" ht="17.399999999999999" x14ac:dyDescent="0.3">
      <c r="A647" s="11">
        <v>45067</v>
      </c>
      <c r="B647" s="12">
        <v>250427</v>
      </c>
      <c r="C647" s="12" t="s">
        <v>343</v>
      </c>
      <c r="D647" s="12" t="s">
        <v>344</v>
      </c>
      <c r="E647" s="12" t="s">
        <v>345</v>
      </c>
      <c r="F647" s="12" t="s">
        <v>346</v>
      </c>
      <c r="G647" s="12" t="s">
        <v>347</v>
      </c>
      <c r="H647" s="12">
        <v>1.07</v>
      </c>
      <c r="I647" s="12">
        <v>22.93</v>
      </c>
      <c r="J647" s="12">
        <v>1.07</v>
      </c>
      <c r="K647" s="12">
        <v>0</v>
      </c>
      <c r="L647" s="12">
        <v>1.99</v>
      </c>
      <c r="M647" s="12">
        <v>2</v>
      </c>
      <c r="N647" s="12">
        <v>0</v>
      </c>
      <c r="O647" s="12">
        <v>0</v>
      </c>
      <c r="P647" s="12">
        <v>0</v>
      </c>
      <c r="Q647" s="12">
        <v>0</v>
      </c>
      <c r="R647" s="12">
        <v>0</v>
      </c>
      <c r="S647" s="12">
        <v>0</v>
      </c>
      <c r="T647" s="12">
        <v>0</v>
      </c>
    </row>
    <row r="648" spans="1:20" ht="17.399999999999999" x14ac:dyDescent="0.3">
      <c r="A648" s="11">
        <v>45068</v>
      </c>
      <c r="B648" s="12">
        <v>250427</v>
      </c>
      <c r="C648" s="12" t="s">
        <v>343</v>
      </c>
      <c r="D648" s="12" t="s">
        <v>344</v>
      </c>
      <c r="E648" s="12" t="s">
        <v>345</v>
      </c>
      <c r="F648" s="12" t="s">
        <v>346</v>
      </c>
      <c r="G648" s="12" t="s">
        <v>347</v>
      </c>
      <c r="H648" s="12">
        <v>0</v>
      </c>
      <c r="I648" s="12">
        <v>24</v>
      </c>
      <c r="J648" s="12">
        <v>0</v>
      </c>
      <c r="K648" s="12">
        <v>0</v>
      </c>
      <c r="L648" s="12">
        <v>0</v>
      </c>
      <c r="M648" s="12">
        <v>0</v>
      </c>
      <c r="N648" s="12">
        <v>0</v>
      </c>
      <c r="O648" s="12">
        <v>0</v>
      </c>
      <c r="P648" s="12">
        <v>0</v>
      </c>
      <c r="Q648" s="12">
        <v>0</v>
      </c>
      <c r="R648" s="12">
        <v>0</v>
      </c>
      <c r="S648" s="12">
        <v>0</v>
      </c>
      <c r="T648" s="12">
        <v>0</v>
      </c>
    </row>
    <row r="649" spans="1:20" ht="17.399999999999999" x14ac:dyDescent="0.3">
      <c r="A649" s="11">
        <v>45069</v>
      </c>
      <c r="B649" s="12">
        <v>250427</v>
      </c>
      <c r="C649" s="12" t="s">
        <v>343</v>
      </c>
      <c r="D649" s="12" t="s">
        <v>344</v>
      </c>
      <c r="E649" s="12" t="s">
        <v>345</v>
      </c>
      <c r="F649" s="12" t="s">
        <v>346</v>
      </c>
      <c r="G649" s="12" t="s">
        <v>347</v>
      </c>
      <c r="H649" s="12">
        <v>6.05</v>
      </c>
      <c r="I649" s="12">
        <v>17.95</v>
      </c>
      <c r="J649" s="12">
        <v>6.05</v>
      </c>
      <c r="K649" s="12">
        <v>0</v>
      </c>
      <c r="L649" s="12">
        <v>12.13</v>
      </c>
      <c r="M649" s="12">
        <v>2</v>
      </c>
      <c r="N649" s="12">
        <v>0</v>
      </c>
      <c r="O649" s="12">
        <v>0</v>
      </c>
      <c r="P649" s="12">
        <v>0</v>
      </c>
      <c r="Q649" s="12">
        <v>0</v>
      </c>
      <c r="R649" s="12">
        <v>1</v>
      </c>
      <c r="S649" s="12">
        <v>0</v>
      </c>
      <c r="T649" s="12">
        <v>0</v>
      </c>
    </row>
    <row r="650" spans="1:20" ht="17.399999999999999" x14ac:dyDescent="0.3">
      <c r="A650" s="11">
        <v>45070</v>
      </c>
      <c r="B650" s="12">
        <v>250427</v>
      </c>
      <c r="C650" s="12" t="s">
        <v>343</v>
      </c>
      <c r="D650" s="12" t="s">
        <v>344</v>
      </c>
      <c r="E650" s="12" t="s">
        <v>345</v>
      </c>
      <c r="F650" s="12" t="s">
        <v>346</v>
      </c>
      <c r="G650" s="12" t="s">
        <v>347</v>
      </c>
      <c r="H650" s="12">
        <v>6.42</v>
      </c>
      <c r="I650" s="12">
        <v>17.579999999999998</v>
      </c>
      <c r="J650" s="12">
        <v>6.42</v>
      </c>
      <c r="K650" s="12">
        <v>0</v>
      </c>
      <c r="L650" s="12">
        <v>13.13</v>
      </c>
      <c r="M650" s="12">
        <v>2</v>
      </c>
      <c r="N650" s="12">
        <v>0</v>
      </c>
      <c r="O650" s="12">
        <v>1</v>
      </c>
      <c r="P650" s="12">
        <v>0</v>
      </c>
      <c r="Q650" s="12">
        <v>0</v>
      </c>
      <c r="R650" s="12">
        <v>0</v>
      </c>
      <c r="S650" s="12">
        <v>0</v>
      </c>
      <c r="T650" s="12">
        <v>0</v>
      </c>
    </row>
    <row r="651" spans="1:20" ht="17.399999999999999" x14ac:dyDescent="0.3">
      <c r="A651" s="11">
        <v>45071</v>
      </c>
      <c r="B651" s="12">
        <v>250427</v>
      </c>
      <c r="C651" s="12" t="s">
        <v>343</v>
      </c>
      <c r="D651" s="12" t="s">
        <v>344</v>
      </c>
      <c r="E651" s="12" t="s">
        <v>345</v>
      </c>
      <c r="F651" s="12" t="s">
        <v>346</v>
      </c>
      <c r="G651" s="12" t="s">
        <v>347</v>
      </c>
      <c r="H651" s="12">
        <v>6.28</v>
      </c>
      <c r="I651" s="12">
        <v>17.72</v>
      </c>
      <c r="J651" s="12">
        <v>6.28</v>
      </c>
      <c r="K651" s="12">
        <v>0</v>
      </c>
      <c r="L651" s="12">
        <v>11.67</v>
      </c>
      <c r="M651" s="12">
        <v>2</v>
      </c>
      <c r="N651" s="12">
        <v>0</v>
      </c>
      <c r="O651" s="12">
        <v>0</v>
      </c>
      <c r="P651" s="12">
        <v>1</v>
      </c>
      <c r="Q651" s="12">
        <v>0</v>
      </c>
      <c r="R651" s="12">
        <v>0</v>
      </c>
      <c r="S651" s="12">
        <v>0</v>
      </c>
      <c r="T651" s="12">
        <v>0</v>
      </c>
    </row>
    <row r="652" spans="1:20" ht="17.399999999999999" x14ac:dyDescent="0.3">
      <c r="A652" s="11">
        <v>45072</v>
      </c>
      <c r="B652" s="12">
        <v>250427</v>
      </c>
      <c r="C652" s="12" t="s">
        <v>343</v>
      </c>
      <c r="D652" s="12" t="s">
        <v>344</v>
      </c>
      <c r="E652" s="12" t="s">
        <v>345</v>
      </c>
      <c r="F652" s="12" t="s">
        <v>346</v>
      </c>
      <c r="G652" s="12" t="s">
        <v>347</v>
      </c>
      <c r="H652" s="12">
        <v>4.88</v>
      </c>
      <c r="I652" s="12">
        <v>19.12</v>
      </c>
      <c r="J652" s="12">
        <v>4.88</v>
      </c>
      <c r="K652" s="12">
        <v>0</v>
      </c>
      <c r="L652" s="12">
        <v>10.65</v>
      </c>
      <c r="M652" s="12">
        <v>2</v>
      </c>
      <c r="N652" s="12">
        <v>0</v>
      </c>
      <c r="O652" s="12">
        <v>2</v>
      </c>
      <c r="P652" s="12">
        <v>0</v>
      </c>
      <c r="Q652" s="12">
        <v>0</v>
      </c>
      <c r="R652" s="12">
        <v>1</v>
      </c>
      <c r="S652" s="12">
        <v>0</v>
      </c>
      <c r="T652" s="12">
        <v>0</v>
      </c>
    </row>
    <row r="653" spans="1:20" ht="17.399999999999999" x14ac:dyDescent="0.3">
      <c r="A653" s="11">
        <v>45073</v>
      </c>
      <c r="B653" s="12">
        <v>250427</v>
      </c>
      <c r="C653" s="12" t="s">
        <v>343</v>
      </c>
      <c r="D653" s="12" t="s">
        <v>344</v>
      </c>
      <c r="E653" s="12" t="s">
        <v>345</v>
      </c>
      <c r="F653" s="12" t="s">
        <v>346</v>
      </c>
      <c r="G653" s="12" t="s">
        <v>347</v>
      </c>
      <c r="H653" s="12">
        <v>5.57</v>
      </c>
      <c r="I653" s="12">
        <v>18.43</v>
      </c>
      <c r="J653" s="12">
        <v>5.03</v>
      </c>
      <c r="K653" s="12">
        <v>0.53</v>
      </c>
      <c r="L653" s="12">
        <v>8.77</v>
      </c>
      <c r="M653" s="12">
        <v>2</v>
      </c>
      <c r="N653" s="12">
        <v>0</v>
      </c>
      <c r="O653" s="12">
        <v>0</v>
      </c>
      <c r="P653" s="12">
        <v>0</v>
      </c>
      <c r="Q653" s="12">
        <v>0</v>
      </c>
      <c r="R653" s="12">
        <v>6</v>
      </c>
      <c r="S653" s="12">
        <v>0</v>
      </c>
      <c r="T653" s="12">
        <v>1</v>
      </c>
    </row>
    <row r="654" spans="1:20" ht="17.399999999999999" x14ac:dyDescent="0.3">
      <c r="A654" s="11">
        <v>45074</v>
      </c>
      <c r="B654" s="12">
        <v>250427</v>
      </c>
      <c r="C654" s="12" t="s">
        <v>343</v>
      </c>
      <c r="D654" s="12" t="s">
        <v>344</v>
      </c>
      <c r="E654" s="12" t="s">
        <v>345</v>
      </c>
      <c r="F654" s="12" t="s">
        <v>346</v>
      </c>
      <c r="G654" s="12" t="s">
        <v>347</v>
      </c>
      <c r="H654" s="12">
        <v>0.28000000000000003</v>
      </c>
      <c r="I654" s="12">
        <v>23.72</v>
      </c>
      <c r="J654" s="12">
        <v>0.05</v>
      </c>
      <c r="K654" s="12">
        <v>0.23</v>
      </c>
      <c r="L654" s="12">
        <v>0.21</v>
      </c>
      <c r="M654" s="12">
        <v>0</v>
      </c>
      <c r="N654" s="12">
        <v>0</v>
      </c>
      <c r="O654" s="12">
        <v>0</v>
      </c>
      <c r="P654" s="12">
        <v>0</v>
      </c>
      <c r="Q654" s="12">
        <v>0</v>
      </c>
      <c r="R654" s="12">
        <v>2</v>
      </c>
      <c r="S654" s="12">
        <v>0</v>
      </c>
      <c r="T654" s="12">
        <v>0</v>
      </c>
    </row>
    <row r="655" spans="1:20" ht="17.399999999999999" x14ac:dyDescent="0.3">
      <c r="A655" s="11">
        <v>45075</v>
      </c>
      <c r="B655" s="12">
        <v>250427</v>
      </c>
      <c r="C655" s="12" t="s">
        <v>343</v>
      </c>
      <c r="D655" s="12" t="s">
        <v>344</v>
      </c>
      <c r="E655" s="12" t="s">
        <v>345</v>
      </c>
      <c r="F655" s="12" t="s">
        <v>346</v>
      </c>
      <c r="G655" s="12" t="s">
        <v>347</v>
      </c>
      <c r="H655" s="12">
        <v>3.58</v>
      </c>
      <c r="I655" s="12">
        <v>20.420000000000002</v>
      </c>
      <c r="J655" s="12">
        <v>3.58</v>
      </c>
      <c r="K655" s="12">
        <v>0</v>
      </c>
      <c r="L655" s="12">
        <v>7.45</v>
      </c>
      <c r="M655" s="12">
        <v>2</v>
      </c>
      <c r="N655" s="12">
        <v>0</v>
      </c>
      <c r="O655" s="12">
        <v>0</v>
      </c>
      <c r="P655" s="12">
        <v>2</v>
      </c>
      <c r="Q655" s="12">
        <v>0</v>
      </c>
      <c r="R655" s="12">
        <v>1</v>
      </c>
      <c r="S655" s="12">
        <v>0</v>
      </c>
      <c r="T655" s="12">
        <v>0</v>
      </c>
    </row>
    <row r="656" spans="1:20" ht="17.399999999999999" x14ac:dyDescent="0.3">
      <c r="A656" s="11">
        <v>45076</v>
      </c>
      <c r="B656" s="12">
        <v>250427</v>
      </c>
      <c r="C656" s="12" t="s">
        <v>343</v>
      </c>
      <c r="D656" s="12" t="s">
        <v>344</v>
      </c>
      <c r="E656" s="12" t="s">
        <v>345</v>
      </c>
      <c r="F656" s="12" t="s">
        <v>346</v>
      </c>
      <c r="G656" s="12" t="s">
        <v>347</v>
      </c>
      <c r="H656" s="12">
        <v>2.68</v>
      </c>
      <c r="I656" s="12">
        <v>21.32</v>
      </c>
      <c r="J656" s="12">
        <v>2.68</v>
      </c>
      <c r="K656" s="12">
        <v>0</v>
      </c>
      <c r="L656" s="12">
        <v>5.08</v>
      </c>
      <c r="M656" s="12">
        <v>3</v>
      </c>
      <c r="N656" s="12">
        <v>0</v>
      </c>
      <c r="O656" s="12">
        <v>2</v>
      </c>
      <c r="P656" s="12">
        <v>1</v>
      </c>
      <c r="Q656" s="12">
        <v>0</v>
      </c>
      <c r="R656" s="12">
        <v>1</v>
      </c>
      <c r="S656" s="12">
        <v>0</v>
      </c>
      <c r="T656" s="12">
        <v>0</v>
      </c>
    </row>
    <row r="657" spans="1:20" ht="17.399999999999999" x14ac:dyDescent="0.3">
      <c r="A657" s="11">
        <v>45077</v>
      </c>
      <c r="B657" s="12">
        <v>250427</v>
      </c>
      <c r="C657" s="12" t="s">
        <v>343</v>
      </c>
      <c r="D657" s="12" t="s">
        <v>344</v>
      </c>
      <c r="E657" s="12" t="s">
        <v>345</v>
      </c>
      <c r="F657" s="12" t="s">
        <v>346</v>
      </c>
      <c r="G657" s="12" t="s">
        <v>347</v>
      </c>
      <c r="H657" s="12">
        <v>4</v>
      </c>
      <c r="I657" s="12">
        <v>20</v>
      </c>
      <c r="J657" s="12">
        <v>4</v>
      </c>
      <c r="K657" s="12">
        <v>0</v>
      </c>
      <c r="L657" s="12">
        <v>7.94</v>
      </c>
      <c r="M657" s="12">
        <v>3</v>
      </c>
      <c r="N657" s="12">
        <v>0</v>
      </c>
      <c r="O657" s="12">
        <v>0</v>
      </c>
      <c r="P657" s="12">
        <v>1</v>
      </c>
      <c r="Q657" s="12">
        <v>0</v>
      </c>
      <c r="R657" s="12">
        <v>1</v>
      </c>
      <c r="S657" s="12">
        <v>0</v>
      </c>
      <c r="T657" s="12">
        <v>0</v>
      </c>
    </row>
    <row r="658" spans="1:20" ht="17.399999999999999" x14ac:dyDescent="0.3">
      <c r="A658" s="11">
        <v>45078</v>
      </c>
      <c r="B658" s="12">
        <v>250427</v>
      </c>
      <c r="C658" s="12" t="s">
        <v>343</v>
      </c>
      <c r="D658" s="12" t="s">
        <v>344</v>
      </c>
      <c r="E658" s="12" t="s">
        <v>345</v>
      </c>
      <c r="F658" s="12" t="s">
        <v>346</v>
      </c>
      <c r="G658" s="12" t="s">
        <v>347</v>
      </c>
      <c r="H658" s="12">
        <v>4.58</v>
      </c>
      <c r="I658" s="12">
        <v>19.420000000000002</v>
      </c>
      <c r="J658" s="12">
        <v>4.58</v>
      </c>
      <c r="K658" s="12">
        <v>0</v>
      </c>
      <c r="L658" s="12">
        <v>8.75</v>
      </c>
      <c r="M658" s="12">
        <v>2</v>
      </c>
      <c r="N658" s="12">
        <v>0</v>
      </c>
      <c r="O658" s="12">
        <v>1</v>
      </c>
      <c r="P658" s="12">
        <v>0</v>
      </c>
      <c r="Q658" s="12">
        <v>0</v>
      </c>
      <c r="R658" s="12">
        <v>0</v>
      </c>
      <c r="S658" s="12">
        <v>0</v>
      </c>
      <c r="T658" s="12">
        <v>0</v>
      </c>
    </row>
    <row r="659" spans="1:20" ht="17.399999999999999" x14ac:dyDescent="0.3">
      <c r="A659" s="11">
        <v>45079</v>
      </c>
      <c r="B659" s="12">
        <v>250427</v>
      </c>
      <c r="C659" s="12" t="s">
        <v>343</v>
      </c>
      <c r="D659" s="12" t="s">
        <v>344</v>
      </c>
      <c r="E659" s="12" t="s">
        <v>345</v>
      </c>
      <c r="F659" s="12" t="s">
        <v>346</v>
      </c>
      <c r="G659" s="12" t="s">
        <v>347</v>
      </c>
      <c r="H659" s="12">
        <v>7.12</v>
      </c>
      <c r="I659" s="12">
        <v>16.88</v>
      </c>
      <c r="J659" s="12">
        <v>7.12</v>
      </c>
      <c r="K659" s="12">
        <v>0</v>
      </c>
      <c r="L659" s="12">
        <v>12.97</v>
      </c>
      <c r="M659" s="12">
        <v>2</v>
      </c>
      <c r="N659" s="12">
        <v>0</v>
      </c>
      <c r="O659" s="12">
        <v>1</v>
      </c>
      <c r="P659" s="12">
        <v>0</v>
      </c>
      <c r="Q659" s="12">
        <v>0</v>
      </c>
      <c r="R659" s="12">
        <v>1</v>
      </c>
      <c r="S659" s="12">
        <v>0</v>
      </c>
      <c r="T659" s="12">
        <v>0</v>
      </c>
    </row>
    <row r="660" spans="1:20" ht="17.399999999999999" x14ac:dyDescent="0.3">
      <c r="A660" s="11">
        <v>45080</v>
      </c>
      <c r="B660" s="12">
        <v>250427</v>
      </c>
      <c r="C660" s="12" t="s">
        <v>343</v>
      </c>
      <c r="D660" s="12" t="s">
        <v>344</v>
      </c>
      <c r="E660" s="12" t="s">
        <v>345</v>
      </c>
      <c r="F660" s="12" t="s">
        <v>346</v>
      </c>
      <c r="G660" s="12" t="s">
        <v>347</v>
      </c>
      <c r="H660" s="12">
        <v>4.92</v>
      </c>
      <c r="I660" s="12">
        <v>19.079999999999998</v>
      </c>
      <c r="J660" s="12">
        <v>4.92</v>
      </c>
      <c r="K660" s="12">
        <v>0</v>
      </c>
      <c r="L660" s="12">
        <v>9.5399999999999991</v>
      </c>
      <c r="M660" s="12">
        <v>2</v>
      </c>
      <c r="N660" s="12">
        <v>0</v>
      </c>
      <c r="O660" s="12">
        <v>0</v>
      </c>
      <c r="P660" s="12">
        <v>0</v>
      </c>
      <c r="Q660" s="12">
        <v>0</v>
      </c>
      <c r="R660" s="12">
        <v>0</v>
      </c>
      <c r="S660" s="12">
        <v>0</v>
      </c>
      <c r="T660" s="12">
        <v>0</v>
      </c>
    </row>
    <row r="661" spans="1:20" ht="17.399999999999999" x14ac:dyDescent="0.3">
      <c r="A661" s="11">
        <v>45081</v>
      </c>
      <c r="B661" s="12">
        <v>250427</v>
      </c>
      <c r="C661" s="12" t="s">
        <v>343</v>
      </c>
      <c r="D661" s="12" t="s">
        <v>344</v>
      </c>
      <c r="E661" s="12" t="s">
        <v>345</v>
      </c>
      <c r="F661" s="12" t="s">
        <v>346</v>
      </c>
      <c r="G661" s="12" t="s">
        <v>347</v>
      </c>
      <c r="H661" s="12">
        <v>1.1000000000000001</v>
      </c>
      <c r="I661" s="12">
        <v>22.9</v>
      </c>
      <c r="J661" s="12">
        <v>1.1000000000000001</v>
      </c>
      <c r="K661" s="12">
        <v>0</v>
      </c>
      <c r="L661" s="12">
        <v>2.25</v>
      </c>
      <c r="M661" s="12">
        <v>2</v>
      </c>
      <c r="N661" s="12">
        <v>0</v>
      </c>
      <c r="O661" s="12">
        <v>0</v>
      </c>
      <c r="P661" s="12">
        <v>0</v>
      </c>
      <c r="Q661" s="12">
        <v>0</v>
      </c>
      <c r="R661" s="12">
        <v>0</v>
      </c>
      <c r="S661" s="12">
        <v>0</v>
      </c>
      <c r="T661" s="12">
        <v>0</v>
      </c>
    </row>
    <row r="662" spans="1:20" ht="17.399999999999999" x14ac:dyDescent="0.3">
      <c r="A662" s="11">
        <v>45082</v>
      </c>
      <c r="B662" s="12">
        <v>250427</v>
      </c>
      <c r="C662" s="12" t="s">
        <v>343</v>
      </c>
      <c r="D662" s="12" t="s">
        <v>344</v>
      </c>
      <c r="E662" s="12" t="s">
        <v>345</v>
      </c>
      <c r="F662" s="12" t="s">
        <v>346</v>
      </c>
      <c r="G662" s="12" t="s">
        <v>347</v>
      </c>
      <c r="H662" s="12">
        <v>2.95</v>
      </c>
      <c r="I662" s="12">
        <v>21.05</v>
      </c>
      <c r="J662" s="12">
        <v>2.7</v>
      </c>
      <c r="K662" s="12">
        <v>0.25</v>
      </c>
      <c r="L662" s="12">
        <v>5.12</v>
      </c>
      <c r="M662" s="12">
        <v>2</v>
      </c>
      <c r="N662" s="12">
        <v>0</v>
      </c>
      <c r="O662" s="12">
        <v>0</v>
      </c>
      <c r="P662" s="12">
        <v>1</v>
      </c>
      <c r="Q662" s="12">
        <v>0</v>
      </c>
      <c r="R662" s="12">
        <v>4</v>
      </c>
      <c r="S662" s="12">
        <v>0</v>
      </c>
      <c r="T662" s="12">
        <v>0</v>
      </c>
    </row>
    <row r="663" spans="1:20" ht="17.399999999999999" x14ac:dyDescent="0.3">
      <c r="A663" s="11">
        <v>45083</v>
      </c>
      <c r="B663" s="12">
        <v>250427</v>
      </c>
      <c r="C663" s="12" t="s">
        <v>343</v>
      </c>
      <c r="D663" s="12" t="s">
        <v>344</v>
      </c>
      <c r="E663" s="12" t="s">
        <v>345</v>
      </c>
      <c r="F663" s="12" t="s">
        <v>346</v>
      </c>
      <c r="G663" s="12" t="s">
        <v>347</v>
      </c>
      <c r="H663" s="12">
        <v>1.68</v>
      </c>
      <c r="I663" s="12">
        <v>22.32</v>
      </c>
      <c r="J663" s="12">
        <v>1.68</v>
      </c>
      <c r="K663" s="12">
        <v>0</v>
      </c>
      <c r="L663" s="12">
        <v>3.75</v>
      </c>
      <c r="M663" s="12">
        <v>2</v>
      </c>
      <c r="N663" s="12">
        <v>0</v>
      </c>
      <c r="O663" s="12">
        <v>1</v>
      </c>
      <c r="P663" s="12">
        <v>0</v>
      </c>
      <c r="Q663" s="12">
        <v>0</v>
      </c>
      <c r="R663" s="12">
        <v>1</v>
      </c>
      <c r="S663" s="12">
        <v>0</v>
      </c>
      <c r="T663" s="12">
        <v>0</v>
      </c>
    </row>
    <row r="664" spans="1:20" ht="17.399999999999999" x14ac:dyDescent="0.3">
      <c r="A664" s="11">
        <v>45084</v>
      </c>
      <c r="B664" s="12">
        <v>250427</v>
      </c>
      <c r="C664" s="12" t="s">
        <v>343</v>
      </c>
      <c r="D664" s="12" t="s">
        <v>344</v>
      </c>
      <c r="E664" s="12" t="s">
        <v>345</v>
      </c>
      <c r="F664" s="12" t="s">
        <v>346</v>
      </c>
      <c r="G664" s="12" t="s">
        <v>347</v>
      </c>
      <c r="H664" s="12">
        <v>8.5299999999999994</v>
      </c>
      <c r="I664" s="12">
        <v>15.47</v>
      </c>
      <c r="J664" s="12">
        <v>6.45</v>
      </c>
      <c r="K664" s="12">
        <v>2.08</v>
      </c>
      <c r="L664" s="12">
        <v>12.7</v>
      </c>
      <c r="M664" s="12">
        <v>3</v>
      </c>
      <c r="N664" s="12">
        <v>0</v>
      </c>
      <c r="O664" s="12">
        <v>1</v>
      </c>
      <c r="P664" s="12">
        <v>0</v>
      </c>
      <c r="Q664" s="12">
        <v>0</v>
      </c>
      <c r="R664" s="12">
        <v>9</v>
      </c>
      <c r="S664" s="12">
        <v>0</v>
      </c>
      <c r="T664" s="12">
        <v>0</v>
      </c>
    </row>
    <row r="665" spans="1:20" ht="17.399999999999999" x14ac:dyDescent="0.3">
      <c r="A665" s="11">
        <v>45085</v>
      </c>
      <c r="B665" s="12">
        <v>250427</v>
      </c>
      <c r="C665" s="12" t="s">
        <v>343</v>
      </c>
      <c r="D665" s="12" t="s">
        <v>344</v>
      </c>
      <c r="E665" s="12" t="s">
        <v>345</v>
      </c>
      <c r="F665" s="12" t="s">
        <v>346</v>
      </c>
      <c r="G665" s="12" t="s">
        <v>347</v>
      </c>
      <c r="H665" s="12">
        <v>9.15</v>
      </c>
      <c r="I665" s="12">
        <v>14.85</v>
      </c>
      <c r="J665" s="12">
        <v>9.15</v>
      </c>
      <c r="K665" s="12">
        <v>0</v>
      </c>
      <c r="L665" s="12">
        <v>18.809999999999999</v>
      </c>
      <c r="M665" s="12">
        <v>2</v>
      </c>
      <c r="N665" s="12">
        <v>0</v>
      </c>
      <c r="O665" s="12">
        <v>0</v>
      </c>
      <c r="P665" s="12">
        <v>1</v>
      </c>
      <c r="Q665" s="12">
        <v>0</v>
      </c>
      <c r="R665" s="12">
        <v>0</v>
      </c>
      <c r="S665" s="12">
        <v>0</v>
      </c>
      <c r="T665" s="12">
        <v>0</v>
      </c>
    </row>
    <row r="666" spans="1:20" ht="17.399999999999999" x14ac:dyDescent="0.3">
      <c r="A666" s="11">
        <v>45086</v>
      </c>
      <c r="B666" s="12">
        <v>250427</v>
      </c>
      <c r="C666" s="12" t="s">
        <v>343</v>
      </c>
      <c r="D666" s="12" t="s">
        <v>344</v>
      </c>
      <c r="E666" s="12" t="s">
        <v>345</v>
      </c>
      <c r="F666" s="12" t="s">
        <v>346</v>
      </c>
      <c r="G666" s="12" t="s">
        <v>347</v>
      </c>
      <c r="H666" s="12">
        <v>4.68</v>
      </c>
      <c r="I666" s="12">
        <v>19.32</v>
      </c>
      <c r="J666" s="12">
        <v>4.5199999999999996</v>
      </c>
      <c r="K666" s="12">
        <v>0.17</v>
      </c>
      <c r="L666" s="12">
        <v>9.36</v>
      </c>
      <c r="M666" s="12">
        <v>2</v>
      </c>
      <c r="N666" s="12">
        <v>0</v>
      </c>
      <c r="O666" s="12">
        <v>2</v>
      </c>
      <c r="P666" s="12">
        <v>0</v>
      </c>
      <c r="Q666" s="12">
        <v>1</v>
      </c>
      <c r="R666" s="12">
        <v>2</v>
      </c>
      <c r="S666" s="12">
        <v>0</v>
      </c>
      <c r="T666" s="12">
        <v>0</v>
      </c>
    </row>
    <row r="667" spans="1:20" ht="17.399999999999999" x14ac:dyDescent="0.3">
      <c r="A667" s="11">
        <v>45087</v>
      </c>
      <c r="B667" s="12">
        <v>250427</v>
      </c>
      <c r="C667" s="12" t="s">
        <v>343</v>
      </c>
      <c r="D667" s="12" t="s">
        <v>344</v>
      </c>
      <c r="E667" s="12" t="s">
        <v>345</v>
      </c>
      <c r="F667" s="12" t="s">
        <v>346</v>
      </c>
      <c r="G667" s="12" t="s">
        <v>347</v>
      </c>
      <c r="H667" s="12">
        <v>1.8</v>
      </c>
      <c r="I667" s="12">
        <v>22.2</v>
      </c>
      <c r="J667" s="12">
        <v>1.8</v>
      </c>
      <c r="K667" s="12">
        <v>0</v>
      </c>
      <c r="L667" s="12">
        <v>5.53</v>
      </c>
      <c r="M667" s="12">
        <v>3</v>
      </c>
      <c r="N667" s="12">
        <v>0</v>
      </c>
      <c r="O667" s="12">
        <v>0</v>
      </c>
      <c r="P667" s="12">
        <v>0</v>
      </c>
      <c r="Q667" s="12">
        <v>0</v>
      </c>
      <c r="R667" s="12">
        <v>0</v>
      </c>
      <c r="S667" s="12">
        <v>0</v>
      </c>
      <c r="T667" s="12">
        <v>0</v>
      </c>
    </row>
    <row r="668" spans="1:20" ht="17.399999999999999" x14ac:dyDescent="0.3">
      <c r="A668" s="11">
        <v>45088</v>
      </c>
      <c r="B668" s="12">
        <v>250427</v>
      </c>
      <c r="C668" s="12" t="s">
        <v>343</v>
      </c>
      <c r="D668" s="12" t="s">
        <v>344</v>
      </c>
      <c r="E668" s="12" t="s">
        <v>345</v>
      </c>
      <c r="F668" s="12" t="s">
        <v>346</v>
      </c>
      <c r="G668" s="12" t="s">
        <v>347</v>
      </c>
      <c r="H668" s="12">
        <v>1.7</v>
      </c>
      <c r="I668" s="12">
        <v>22.3</v>
      </c>
      <c r="J668" s="12">
        <v>1.63</v>
      </c>
      <c r="K668" s="12">
        <v>7.0000000000000007E-2</v>
      </c>
      <c r="L668" s="12">
        <v>2.82</v>
      </c>
      <c r="M668" s="12">
        <v>2</v>
      </c>
      <c r="N668" s="12">
        <v>0</v>
      </c>
      <c r="O668" s="12">
        <v>0</v>
      </c>
      <c r="P668" s="12">
        <v>0</v>
      </c>
      <c r="Q668" s="12">
        <v>0</v>
      </c>
      <c r="R668" s="12">
        <v>0</v>
      </c>
      <c r="S668" s="12">
        <v>0</v>
      </c>
      <c r="T668" s="12">
        <v>0</v>
      </c>
    </row>
    <row r="669" spans="1:20" ht="17.399999999999999" x14ac:dyDescent="0.3">
      <c r="A669" s="11">
        <v>45089</v>
      </c>
      <c r="B669" s="12">
        <v>250427</v>
      </c>
      <c r="C669" s="12" t="s">
        <v>343</v>
      </c>
      <c r="D669" s="12" t="s">
        <v>344</v>
      </c>
      <c r="E669" s="12" t="s">
        <v>345</v>
      </c>
      <c r="F669" s="12" t="s">
        <v>346</v>
      </c>
      <c r="G669" s="12" t="s">
        <v>347</v>
      </c>
      <c r="H669" s="12">
        <v>0.93</v>
      </c>
      <c r="I669" s="12">
        <v>23.07</v>
      </c>
      <c r="J669" s="12">
        <v>0.93</v>
      </c>
      <c r="K669" s="12">
        <v>0</v>
      </c>
      <c r="L669" s="12">
        <v>2.4700000000000002</v>
      </c>
      <c r="M669" s="12">
        <v>3</v>
      </c>
      <c r="N669" s="12">
        <v>0</v>
      </c>
      <c r="O669" s="12">
        <v>0</v>
      </c>
      <c r="P669" s="12">
        <v>1</v>
      </c>
      <c r="Q669" s="12">
        <v>0</v>
      </c>
      <c r="R669" s="12">
        <v>0</v>
      </c>
      <c r="S669" s="12">
        <v>0</v>
      </c>
      <c r="T669" s="12">
        <v>0</v>
      </c>
    </row>
    <row r="670" spans="1:20" ht="17.399999999999999" x14ac:dyDescent="0.3">
      <c r="A670" s="11">
        <v>45090</v>
      </c>
      <c r="B670" s="12">
        <v>250427</v>
      </c>
      <c r="C670" s="12" t="s">
        <v>343</v>
      </c>
      <c r="D670" s="12" t="s">
        <v>344</v>
      </c>
      <c r="E670" s="12" t="s">
        <v>345</v>
      </c>
      <c r="F670" s="12" t="s">
        <v>346</v>
      </c>
      <c r="G670" s="12" t="s">
        <v>347</v>
      </c>
      <c r="H670" s="12">
        <v>4.17</v>
      </c>
      <c r="I670" s="12">
        <v>19.829999999999998</v>
      </c>
      <c r="J670" s="12">
        <v>4.17</v>
      </c>
      <c r="K670" s="12">
        <v>0</v>
      </c>
      <c r="L670" s="12">
        <v>7.8</v>
      </c>
      <c r="M670" s="12">
        <v>3</v>
      </c>
      <c r="N670" s="12">
        <v>0</v>
      </c>
      <c r="O670" s="12">
        <v>1</v>
      </c>
      <c r="P670" s="12">
        <v>0</v>
      </c>
      <c r="Q670" s="12">
        <v>0</v>
      </c>
      <c r="R670" s="12">
        <v>0</v>
      </c>
      <c r="S670" s="12">
        <v>0</v>
      </c>
      <c r="T670" s="12">
        <v>0</v>
      </c>
    </row>
    <row r="671" spans="1:20" ht="17.399999999999999" x14ac:dyDescent="0.3">
      <c r="A671" s="11">
        <v>45091</v>
      </c>
      <c r="B671" s="12">
        <v>250427</v>
      </c>
      <c r="C671" s="12" t="s">
        <v>343</v>
      </c>
      <c r="D671" s="12" t="s">
        <v>344</v>
      </c>
      <c r="E671" s="12" t="s">
        <v>345</v>
      </c>
      <c r="F671" s="12" t="s">
        <v>346</v>
      </c>
      <c r="G671" s="12" t="s">
        <v>347</v>
      </c>
      <c r="H671" s="12">
        <v>7.8</v>
      </c>
      <c r="I671" s="12">
        <v>16.2</v>
      </c>
      <c r="J671" s="12">
        <v>7.8</v>
      </c>
      <c r="K671" s="12">
        <v>0</v>
      </c>
      <c r="L671" s="12">
        <v>17.59</v>
      </c>
      <c r="M671" s="12">
        <v>3</v>
      </c>
      <c r="N671" s="12">
        <v>0</v>
      </c>
      <c r="O671" s="12">
        <v>3</v>
      </c>
      <c r="P671" s="12">
        <v>2</v>
      </c>
      <c r="Q671" s="12">
        <v>0</v>
      </c>
      <c r="R671" s="12">
        <v>0</v>
      </c>
      <c r="S671" s="12">
        <v>0</v>
      </c>
      <c r="T671" s="12">
        <v>0</v>
      </c>
    </row>
    <row r="672" spans="1:20" ht="17.399999999999999" x14ac:dyDescent="0.3">
      <c r="A672" s="11">
        <v>45092</v>
      </c>
      <c r="B672" s="12">
        <v>250427</v>
      </c>
      <c r="C672" s="12" t="s">
        <v>343</v>
      </c>
      <c r="D672" s="12" t="s">
        <v>344</v>
      </c>
      <c r="E672" s="12" t="s">
        <v>345</v>
      </c>
      <c r="F672" s="12" t="s">
        <v>346</v>
      </c>
      <c r="G672" s="12" t="s">
        <v>347</v>
      </c>
      <c r="H672" s="12">
        <v>6.47</v>
      </c>
      <c r="I672" s="12">
        <v>17.53</v>
      </c>
      <c r="J672" s="12">
        <v>6.47</v>
      </c>
      <c r="K672" s="12">
        <v>0</v>
      </c>
      <c r="L672" s="12">
        <v>14.18</v>
      </c>
      <c r="M672" s="12">
        <v>3</v>
      </c>
      <c r="N672" s="12">
        <v>0</v>
      </c>
      <c r="O672" s="12">
        <v>0</v>
      </c>
      <c r="P672" s="12">
        <v>1</v>
      </c>
      <c r="Q672" s="12">
        <v>0</v>
      </c>
      <c r="R672" s="12">
        <v>1</v>
      </c>
      <c r="S672" s="12">
        <v>0</v>
      </c>
      <c r="T672" s="12">
        <v>0</v>
      </c>
    </row>
    <row r="673" spans="1:20" ht="17.399999999999999" x14ac:dyDescent="0.3">
      <c r="A673" s="11">
        <v>45093</v>
      </c>
      <c r="B673" s="12">
        <v>250427</v>
      </c>
      <c r="C673" s="12" t="s">
        <v>343</v>
      </c>
      <c r="D673" s="12" t="s">
        <v>344</v>
      </c>
      <c r="E673" s="12" t="s">
        <v>345</v>
      </c>
      <c r="F673" s="12" t="s">
        <v>346</v>
      </c>
      <c r="G673" s="12" t="s">
        <v>347</v>
      </c>
      <c r="H673" s="12">
        <v>4.72</v>
      </c>
      <c r="I673" s="12">
        <v>19.28</v>
      </c>
      <c r="J673" s="12">
        <v>4.72</v>
      </c>
      <c r="K673" s="12">
        <v>0</v>
      </c>
      <c r="L673" s="12">
        <v>10.63</v>
      </c>
      <c r="M673" s="12">
        <v>3</v>
      </c>
      <c r="N673" s="12">
        <v>0</v>
      </c>
      <c r="O673" s="12">
        <v>1</v>
      </c>
      <c r="P673" s="12">
        <v>1</v>
      </c>
      <c r="Q673" s="12">
        <v>0</v>
      </c>
      <c r="R673" s="12">
        <v>4</v>
      </c>
      <c r="S673" s="12">
        <v>0</v>
      </c>
      <c r="T673" s="12">
        <v>0</v>
      </c>
    </row>
    <row r="674" spans="1:20" ht="17.399999999999999" x14ac:dyDescent="0.3">
      <c r="A674" s="11">
        <v>45094</v>
      </c>
      <c r="B674" s="12">
        <v>250427</v>
      </c>
      <c r="C674" s="12" t="s">
        <v>343</v>
      </c>
      <c r="D674" s="12" t="s">
        <v>344</v>
      </c>
      <c r="E674" s="12" t="s">
        <v>345</v>
      </c>
      <c r="F674" s="12" t="s">
        <v>346</v>
      </c>
      <c r="G674" s="12" t="s">
        <v>347</v>
      </c>
      <c r="H674" s="12">
        <v>7.63</v>
      </c>
      <c r="I674" s="12">
        <v>16.37</v>
      </c>
      <c r="J674" s="12">
        <v>7.63</v>
      </c>
      <c r="K674" s="12">
        <v>0</v>
      </c>
      <c r="L674" s="12">
        <v>17.88</v>
      </c>
      <c r="M674" s="12">
        <v>3</v>
      </c>
      <c r="N674" s="12">
        <v>0</v>
      </c>
      <c r="O674" s="12">
        <v>3</v>
      </c>
      <c r="P674" s="12">
        <v>2</v>
      </c>
      <c r="Q674" s="12">
        <v>0</v>
      </c>
      <c r="R674" s="12">
        <v>0</v>
      </c>
      <c r="S674" s="12">
        <v>0</v>
      </c>
      <c r="T674" s="12">
        <v>0</v>
      </c>
    </row>
    <row r="675" spans="1:20" ht="17.399999999999999" x14ac:dyDescent="0.3">
      <c r="A675" s="11">
        <v>45095</v>
      </c>
      <c r="B675" s="12">
        <v>250427</v>
      </c>
      <c r="C675" s="12" t="s">
        <v>343</v>
      </c>
      <c r="D675" s="12" t="s">
        <v>344</v>
      </c>
      <c r="E675" s="12" t="s">
        <v>345</v>
      </c>
      <c r="F675" s="12" t="s">
        <v>346</v>
      </c>
      <c r="G675" s="12" t="s">
        <v>347</v>
      </c>
      <c r="H675" s="12">
        <v>3.08</v>
      </c>
      <c r="I675" s="12">
        <v>20.92</v>
      </c>
      <c r="J675" s="12">
        <v>3.08</v>
      </c>
      <c r="K675" s="12">
        <v>0</v>
      </c>
      <c r="L675" s="12">
        <v>6.57</v>
      </c>
      <c r="M675" s="12">
        <v>2</v>
      </c>
      <c r="N675" s="12">
        <v>0</v>
      </c>
      <c r="O675" s="12">
        <v>0</v>
      </c>
      <c r="P675" s="12">
        <v>0</v>
      </c>
      <c r="Q675" s="12">
        <v>0</v>
      </c>
      <c r="R675" s="12">
        <v>0</v>
      </c>
      <c r="S675" s="12">
        <v>0</v>
      </c>
      <c r="T675" s="12">
        <v>0</v>
      </c>
    </row>
    <row r="676" spans="1:20" ht="17.399999999999999" x14ac:dyDescent="0.3">
      <c r="A676" s="11">
        <v>45097</v>
      </c>
      <c r="B676" s="12">
        <v>250427</v>
      </c>
      <c r="C676" s="12" t="s">
        <v>343</v>
      </c>
      <c r="D676" s="12" t="s">
        <v>344</v>
      </c>
      <c r="E676" s="12" t="s">
        <v>345</v>
      </c>
      <c r="F676" s="12" t="s">
        <v>346</v>
      </c>
      <c r="G676" s="12" t="s">
        <v>347</v>
      </c>
      <c r="H676" s="12">
        <v>4.33</v>
      </c>
      <c r="I676" s="12">
        <v>19.670000000000002</v>
      </c>
      <c r="J676" s="12">
        <v>4.33</v>
      </c>
      <c r="K676" s="12">
        <v>0</v>
      </c>
      <c r="L676" s="12">
        <v>7.85</v>
      </c>
      <c r="M676" s="12">
        <v>2</v>
      </c>
      <c r="N676" s="12">
        <v>0</v>
      </c>
      <c r="O676" s="12">
        <v>1</v>
      </c>
      <c r="P676" s="12">
        <v>2</v>
      </c>
      <c r="Q676" s="12">
        <v>0</v>
      </c>
      <c r="R676" s="12">
        <v>0</v>
      </c>
      <c r="S676" s="12">
        <v>0</v>
      </c>
      <c r="T676" s="12">
        <v>0</v>
      </c>
    </row>
    <row r="677" spans="1:20" ht="17.399999999999999" x14ac:dyDescent="0.3">
      <c r="A677" s="11">
        <v>45098</v>
      </c>
      <c r="B677" s="12">
        <v>250427</v>
      </c>
      <c r="C677" s="12" t="s">
        <v>343</v>
      </c>
      <c r="D677" s="12" t="s">
        <v>344</v>
      </c>
      <c r="E677" s="12" t="s">
        <v>345</v>
      </c>
      <c r="F677" s="12" t="s">
        <v>346</v>
      </c>
      <c r="G677" s="12" t="s">
        <v>347</v>
      </c>
      <c r="H677" s="12">
        <v>6.85</v>
      </c>
      <c r="I677" s="12">
        <v>17.149999999999999</v>
      </c>
      <c r="J677" s="12">
        <v>6.85</v>
      </c>
      <c r="K677" s="12">
        <v>0</v>
      </c>
      <c r="L677" s="12">
        <v>12.94</v>
      </c>
      <c r="M677" s="12">
        <v>3</v>
      </c>
      <c r="N677" s="12">
        <v>0</v>
      </c>
      <c r="O677" s="12">
        <v>1</v>
      </c>
      <c r="P677" s="12">
        <v>0</v>
      </c>
      <c r="Q677" s="12">
        <v>0</v>
      </c>
      <c r="R677" s="12">
        <v>1</v>
      </c>
      <c r="S677" s="12">
        <v>0</v>
      </c>
      <c r="T677" s="12">
        <v>0</v>
      </c>
    </row>
    <row r="678" spans="1:20" ht="17.399999999999999" x14ac:dyDescent="0.3">
      <c r="A678" s="11">
        <v>45099</v>
      </c>
      <c r="B678" s="12">
        <v>250427</v>
      </c>
      <c r="C678" s="12" t="s">
        <v>343</v>
      </c>
      <c r="D678" s="12" t="s">
        <v>344</v>
      </c>
      <c r="E678" s="12" t="s">
        <v>345</v>
      </c>
      <c r="F678" s="12" t="s">
        <v>346</v>
      </c>
      <c r="G678" s="12" t="s">
        <v>347</v>
      </c>
      <c r="H678" s="12">
        <v>7.88</v>
      </c>
      <c r="I678" s="12">
        <v>16.12</v>
      </c>
      <c r="J678" s="12">
        <v>6.68</v>
      </c>
      <c r="K678" s="12">
        <v>1.2</v>
      </c>
      <c r="L678" s="12">
        <v>12.48</v>
      </c>
      <c r="M678" s="12">
        <v>2</v>
      </c>
      <c r="N678" s="12">
        <v>0</v>
      </c>
      <c r="O678" s="12">
        <v>0</v>
      </c>
      <c r="P678" s="12">
        <v>0</v>
      </c>
      <c r="Q678" s="12">
        <v>0</v>
      </c>
      <c r="R678" s="12">
        <v>11</v>
      </c>
      <c r="S678" s="12">
        <v>0</v>
      </c>
      <c r="T678" s="12">
        <v>1</v>
      </c>
    </row>
    <row r="679" spans="1:20" ht="17.399999999999999" x14ac:dyDescent="0.3">
      <c r="A679" s="11">
        <v>45100</v>
      </c>
      <c r="B679" s="12">
        <v>250427</v>
      </c>
      <c r="C679" s="12" t="s">
        <v>343</v>
      </c>
      <c r="D679" s="12" t="s">
        <v>344</v>
      </c>
      <c r="E679" s="12" t="s">
        <v>345</v>
      </c>
      <c r="F679" s="12" t="s">
        <v>346</v>
      </c>
      <c r="G679" s="12" t="s">
        <v>347</v>
      </c>
      <c r="H679" s="12">
        <v>3.17</v>
      </c>
      <c r="I679" s="12">
        <v>20.83</v>
      </c>
      <c r="J679" s="12">
        <v>3.1</v>
      </c>
      <c r="K679" s="12">
        <v>7.0000000000000007E-2</v>
      </c>
      <c r="L679" s="12">
        <v>6.13</v>
      </c>
      <c r="M679" s="12">
        <v>2</v>
      </c>
      <c r="N679" s="12">
        <v>0</v>
      </c>
      <c r="O679" s="12">
        <v>0</v>
      </c>
      <c r="P679" s="12">
        <v>0</v>
      </c>
      <c r="Q679" s="12">
        <v>0</v>
      </c>
      <c r="R679" s="12">
        <v>2</v>
      </c>
      <c r="S679" s="12">
        <v>0</v>
      </c>
      <c r="T679" s="12">
        <v>0</v>
      </c>
    </row>
    <row r="680" spans="1:20" ht="17.399999999999999" x14ac:dyDescent="0.3">
      <c r="A680" s="11">
        <v>45101</v>
      </c>
      <c r="B680" s="12">
        <v>250427</v>
      </c>
      <c r="C680" s="12" t="s">
        <v>343</v>
      </c>
      <c r="D680" s="12" t="s">
        <v>344</v>
      </c>
      <c r="E680" s="12" t="s">
        <v>345</v>
      </c>
      <c r="F680" s="12" t="s">
        <v>346</v>
      </c>
      <c r="G680" s="12" t="s">
        <v>347</v>
      </c>
      <c r="H680" s="12">
        <v>5.4</v>
      </c>
      <c r="I680" s="12">
        <v>18.600000000000001</v>
      </c>
      <c r="J680" s="12">
        <v>5.4</v>
      </c>
      <c r="K680" s="12">
        <v>0</v>
      </c>
      <c r="L680" s="12">
        <v>10.86</v>
      </c>
      <c r="M680" s="12">
        <v>2</v>
      </c>
      <c r="N680" s="12">
        <v>0</v>
      </c>
      <c r="O680" s="12">
        <v>0</v>
      </c>
      <c r="P680" s="12">
        <v>0</v>
      </c>
      <c r="Q680" s="12">
        <v>0</v>
      </c>
      <c r="R680" s="12">
        <v>0</v>
      </c>
      <c r="S680" s="12">
        <v>0</v>
      </c>
      <c r="T680" s="12">
        <v>0</v>
      </c>
    </row>
    <row r="681" spans="1:20" ht="17.399999999999999" x14ac:dyDescent="0.3">
      <c r="A681" s="11">
        <v>45102</v>
      </c>
      <c r="B681" s="12">
        <v>250427</v>
      </c>
      <c r="C681" s="12" t="s">
        <v>343</v>
      </c>
      <c r="D681" s="12" t="s">
        <v>344</v>
      </c>
      <c r="E681" s="12" t="s">
        <v>345</v>
      </c>
      <c r="F681" s="12" t="s">
        <v>346</v>
      </c>
      <c r="G681" s="12" t="s">
        <v>347</v>
      </c>
      <c r="H681" s="12">
        <v>1.45</v>
      </c>
      <c r="I681" s="12">
        <v>22.55</v>
      </c>
      <c r="J681" s="12">
        <v>1.45</v>
      </c>
      <c r="K681" s="12">
        <v>0</v>
      </c>
      <c r="L681" s="12">
        <v>3.1</v>
      </c>
      <c r="M681" s="12">
        <v>3</v>
      </c>
      <c r="N681" s="12">
        <v>0</v>
      </c>
      <c r="O681" s="12">
        <v>0</v>
      </c>
      <c r="P681" s="12">
        <v>0</v>
      </c>
      <c r="Q681" s="12">
        <v>0</v>
      </c>
      <c r="R681" s="12">
        <v>0</v>
      </c>
      <c r="S681" s="12">
        <v>0</v>
      </c>
      <c r="T681" s="12">
        <v>0</v>
      </c>
    </row>
    <row r="682" spans="1:20" ht="17.399999999999999" x14ac:dyDescent="0.3">
      <c r="A682" s="11">
        <v>45103</v>
      </c>
      <c r="B682" s="12">
        <v>250427</v>
      </c>
      <c r="C682" s="12" t="s">
        <v>343</v>
      </c>
      <c r="D682" s="12" t="s">
        <v>344</v>
      </c>
      <c r="E682" s="12" t="s">
        <v>345</v>
      </c>
      <c r="F682" s="12" t="s">
        <v>346</v>
      </c>
      <c r="G682" s="12" t="s">
        <v>347</v>
      </c>
      <c r="H682" s="12">
        <v>3.83</v>
      </c>
      <c r="I682" s="12">
        <v>20.170000000000002</v>
      </c>
      <c r="J682" s="12">
        <v>3.75</v>
      </c>
      <c r="K682" s="12">
        <v>0.08</v>
      </c>
      <c r="L682" s="12">
        <v>7.09</v>
      </c>
      <c r="M682" s="12">
        <v>2</v>
      </c>
      <c r="N682" s="12">
        <v>0</v>
      </c>
      <c r="O682" s="12">
        <v>0</v>
      </c>
      <c r="P682" s="12">
        <v>1</v>
      </c>
      <c r="Q682" s="12">
        <v>0</v>
      </c>
      <c r="R682" s="12">
        <v>2</v>
      </c>
      <c r="S682" s="12">
        <v>0</v>
      </c>
      <c r="T682" s="12">
        <v>0</v>
      </c>
    </row>
    <row r="683" spans="1:20" ht="17.399999999999999" x14ac:dyDescent="0.3">
      <c r="A683" s="11">
        <v>45104</v>
      </c>
      <c r="B683" s="12">
        <v>250427</v>
      </c>
      <c r="C683" s="12" t="s">
        <v>343</v>
      </c>
      <c r="D683" s="12" t="s">
        <v>344</v>
      </c>
      <c r="E683" s="12" t="s">
        <v>345</v>
      </c>
      <c r="F683" s="12" t="s">
        <v>346</v>
      </c>
      <c r="G683" s="12" t="s">
        <v>347</v>
      </c>
      <c r="H683" s="12">
        <v>6.85</v>
      </c>
      <c r="I683" s="12">
        <v>17.149999999999999</v>
      </c>
      <c r="J683" s="12">
        <v>6.32</v>
      </c>
      <c r="K683" s="12">
        <v>0.53</v>
      </c>
      <c r="L683" s="12">
        <v>12.07</v>
      </c>
      <c r="M683" s="12">
        <v>2</v>
      </c>
      <c r="N683" s="12">
        <v>0</v>
      </c>
      <c r="O683" s="12">
        <v>0</v>
      </c>
      <c r="P683" s="12">
        <v>1</v>
      </c>
      <c r="Q683" s="12">
        <v>0</v>
      </c>
      <c r="R683" s="12">
        <v>6</v>
      </c>
      <c r="S683" s="12">
        <v>0</v>
      </c>
      <c r="T683" s="12">
        <v>1</v>
      </c>
    </row>
    <row r="684" spans="1:20" ht="17.399999999999999" x14ac:dyDescent="0.3">
      <c r="A684" s="11">
        <v>45105</v>
      </c>
      <c r="B684" s="12">
        <v>250427</v>
      </c>
      <c r="C684" s="12" t="s">
        <v>343</v>
      </c>
      <c r="D684" s="12" t="s">
        <v>344</v>
      </c>
      <c r="E684" s="12" t="s">
        <v>345</v>
      </c>
      <c r="F684" s="12" t="s">
        <v>346</v>
      </c>
      <c r="G684" s="12" t="s">
        <v>347</v>
      </c>
      <c r="H684" s="12">
        <v>6.13</v>
      </c>
      <c r="I684" s="12">
        <v>17.87</v>
      </c>
      <c r="J684" s="12">
        <v>6.13</v>
      </c>
      <c r="K684" s="12">
        <v>0</v>
      </c>
      <c r="L684" s="12">
        <v>10.23</v>
      </c>
      <c r="M684" s="12">
        <v>2</v>
      </c>
      <c r="N684" s="12">
        <v>0</v>
      </c>
      <c r="O684" s="12">
        <v>0</v>
      </c>
      <c r="P684" s="12">
        <v>0</v>
      </c>
      <c r="Q684" s="12">
        <v>0</v>
      </c>
      <c r="R684" s="12">
        <v>0</v>
      </c>
      <c r="S684" s="12">
        <v>0</v>
      </c>
      <c r="T684" s="12">
        <v>0</v>
      </c>
    </row>
    <row r="685" spans="1:20" ht="17.399999999999999" x14ac:dyDescent="0.3">
      <c r="A685" s="11">
        <v>45106</v>
      </c>
      <c r="B685" s="12">
        <v>250427</v>
      </c>
      <c r="C685" s="12" t="s">
        <v>343</v>
      </c>
      <c r="D685" s="12" t="s">
        <v>344</v>
      </c>
      <c r="E685" s="12" t="s">
        <v>345</v>
      </c>
      <c r="F685" s="12" t="s">
        <v>346</v>
      </c>
      <c r="G685" s="12" t="s">
        <v>347</v>
      </c>
      <c r="H685" s="12">
        <v>8.18</v>
      </c>
      <c r="I685" s="12">
        <v>15.82</v>
      </c>
      <c r="J685" s="12">
        <v>8.18</v>
      </c>
      <c r="K685" s="12">
        <v>0</v>
      </c>
      <c r="L685" s="12">
        <v>17.77</v>
      </c>
      <c r="M685" s="12">
        <v>2</v>
      </c>
      <c r="N685" s="12">
        <v>0</v>
      </c>
      <c r="O685" s="12">
        <v>0</v>
      </c>
      <c r="P685" s="12">
        <v>1</v>
      </c>
      <c r="Q685" s="12">
        <v>0</v>
      </c>
      <c r="R685" s="12">
        <v>2</v>
      </c>
      <c r="S685" s="12">
        <v>0</v>
      </c>
      <c r="T685" s="12">
        <v>0</v>
      </c>
    </row>
    <row r="686" spans="1:20" ht="17.399999999999999" x14ac:dyDescent="0.3">
      <c r="A686" s="11">
        <v>45107</v>
      </c>
      <c r="B686" s="12">
        <v>250427</v>
      </c>
      <c r="C686" s="12" t="s">
        <v>343</v>
      </c>
      <c r="D686" s="12" t="s">
        <v>344</v>
      </c>
      <c r="E686" s="12" t="s">
        <v>345</v>
      </c>
      <c r="F686" s="12" t="s">
        <v>346</v>
      </c>
      <c r="G686" s="12" t="s">
        <v>347</v>
      </c>
      <c r="H686" s="12">
        <v>5</v>
      </c>
      <c r="I686" s="12">
        <v>19</v>
      </c>
      <c r="J686" s="12">
        <v>5</v>
      </c>
      <c r="K686" s="12">
        <v>0</v>
      </c>
      <c r="L686" s="12">
        <v>10.76</v>
      </c>
      <c r="M686" s="12">
        <v>2</v>
      </c>
      <c r="N686" s="12">
        <v>0</v>
      </c>
      <c r="O686" s="12">
        <v>1</v>
      </c>
      <c r="P686" s="12">
        <v>1</v>
      </c>
      <c r="Q686" s="12">
        <v>0</v>
      </c>
      <c r="R686" s="12">
        <v>0</v>
      </c>
      <c r="S686" s="12">
        <v>0</v>
      </c>
      <c r="T686" s="12">
        <v>0</v>
      </c>
    </row>
    <row r="687" spans="1:20" ht="17.399999999999999" x14ac:dyDescent="0.3">
      <c r="A687" s="11">
        <v>45108</v>
      </c>
      <c r="B687" s="12">
        <v>250427</v>
      </c>
      <c r="C687" s="12" t="s">
        <v>343</v>
      </c>
      <c r="D687" s="12" t="s">
        <v>344</v>
      </c>
      <c r="E687" s="12" t="s">
        <v>345</v>
      </c>
      <c r="F687" s="12" t="s">
        <v>346</v>
      </c>
      <c r="G687" s="12" t="s">
        <v>347</v>
      </c>
      <c r="H687" s="12">
        <v>8.58</v>
      </c>
      <c r="I687" s="12">
        <v>15.42</v>
      </c>
      <c r="J687" s="12">
        <v>8.58</v>
      </c>
      <c r="K687" s="12">
        <v>0</v>
      </c>
      <c r="L687" s="12">
        <v>15.89</v>
      </c>
      <c r="M687" s="12">
        <v>3</v>
      </c>
      <c r="N687" s="12">
        <v>0</v>
      </c>
      <c r="O687" s="12">
        <v>0</v>
      </c>
      <c r="P687" s="12">
        <v>1</v>
      </c>
      <c r="Q687" s="12">
        <v>0</v>
      </c>
      <c r="R687" s="12">
        <v>0</v>
      </c>
      <c r="S687" s="12">
        <v>0</v>
      </c>
      <c r="T687" s="12">
        <v>0</v>
      </c>
    </row>
    <row r="688" spans="1:20" ht="17.399999999999999" x14ac:dyDescent="0.3">
      <c r="A688" s="11">
        <v>45109</v>
      </c>
      <c r="B688" s="12">
        <v>250427</v>
      </c>
      <c r="C688" s="12" t="s">
        <v>343</v>
      </c>
      <c r="D688" s="12" t="s">
        <v>344</v>
      </c>
      <c r="E688" s="12" t="s">
        <v>345</v>
      </c>
      <c r="F688" s="12" t="s">
        <v>346</v>
      </c>
      <c r="G688" s="12" t="s">
        <v>347</v>
      </c>
      <c r="H688" s="12">
        <v>1.75</v>
      </c>
      <c r="I688" s="12">
        <v>22.25</v>
      </c>
      <c r="J688" s="12">
        <v>1.75</v>
      </c>
      <c r="K688" s="12">
        <v>0</v>
      </c>
      <c r="L688" s="12">
        <v>3.88</v>
      </c>
      <c r="M688" s="12">
        <v>2</v>
      </c>
      <c r="N688" s="12">
        <v>0</v>
      </c>
      <c r="O688" s="12">
        <v>0</v>
      </c>
      <c r="P688" s="12">
        <v>0</v>
      </c>
      <c r="Q688" s="12">
        <v>0</v>
      </c>
      <c r="R688" s="12">
        <v>0</v>
      </c>
      <c r="S688" s="12">
        <v>0</v>
      </c>
      <c r="T688" s="12">
        <v>0</v>
      </c>
    </row>
    <row r="689" spans="1:20" ht="17.399999999999999" x14ac:dyDescent="0.3">
      <c r="A689" s="11">
        <v>45110</v>
      </c>
      <c r="B689" s="12">
        <v>250427</v>
      </c>
      <c r="C689" s="12" t="s">
        <v>343</v>
      </c>
      <c r="D689" s="12" t="s">
        <v>344</v>
      </c>
      <c r="E689" s="12" t="s">
        <v>345</v>
      </c>
      <c r="F689" s="12" t="s">
        <v>346</v>
      </c>
      <c r="G689" s="12" t="s">
        <v>347</v>
      </c>
      <c r="H689" s="12">
        <v>0.78</v>
      </c>
      <c r="I689" s="12">
        <v>23.22</v>
      </c>
      <c r="J689" s="12">
        <v>0.75</v>
      </c>
      <c r="K689" s="12">
        <v>0.03</v>
      </c>
      <c r="L689" s="12">
        <v>0.59</v>
      </c>
      <c r="M689" s="12">
        <v>2</v>
      </c>
      <c r="N689" s="12">
        <v>0</v>
      </c>
      <c r="O689" s="12">
        <v>0</v>
      </c>
      <c r="P689" s="12">
        <v>0</v>
      </c>
      <c r="Q689" s="12">
        <v>0</v>
      </c>
      <c r="R689" s="12">
        <v>0</v>
      </c>
      <c r="S689" s="12">
        <v>0</v>
      </c>
      <c r="T689" s="12">
        <v>0</v>
      </c>
    </row>
    <row r="690" spans="1:20" ht="17.399999999999999" x14ac:dyDescent="0.3">
      <c r="A690" s="11">
        <v>45111</v>
      </c>
      <c r="B690" s="12">
        <v>250427</v>
      </c>
      <c r="C690" s="12" t="s">
        <v>343</v>
      </c>
      <c r="D690" s="12" t="s">
        <v>344</v>
      </c>
      <c r="E690" s="12" t="s">
        <v>345</v>
      </c>
      <c r="F690" s="12" t="s">
        <v>346</v>
      </c>
      <c r="G690" s="12" t="s">
        <v>347</v>
      </c>
      <c r="H690" s="12">
        <v>5.18</v>
      </c>
      <c r="I690" s="12">
        <v>18.82</v>
      </c>
      <c r="J690" s="12">
        <v>5.13</v>
      </c>
      <c r="K690" s="12">
        <v>0.05</v>
      </c>
      <c r="L690" s="12">
        <v>11.66</v>
      </c>
      <c r="M690" s="12">
        <v>3</v>
      </c>
      <c r="N690" s="12">
        <v>0</v>
      </c>
      <c r="O690" s="12">
        <v>0</v>
      </c>
      <c r="P690" s="12">
        <v>0</v>
      </c>
      <c r="Q690" s="12">
        <v>0</v>
      </c>
      <c r="R690" s="12">
        <v>1</v>
      </c>
      <c r="S690" s="12">
        <v>0</v>
      </c>
      <c r="T690" s="12">
        <v>0</v>
      </c>
    </row>
    <row r="691" spans="1:20" ht="17.399999999999999" x14ac:dyDescent="0.3">
      <c r="A691" s="11">
        <v>45112</v>
      </c>
      <c r="B691" s="12">
        <v>250427</v>
      </c>
      <c r="C691" s="12" t="s">
        <v>343</v>
      </c>
      <c r="D691" s="12" t="s">
        <v>344</v>
      </c>
      <c r="E691" s="12" t="s">
        <v>345</v>
      </c>
      <c r="F691" s="12" t="s">
        <v>346</v>
      </c>
      <c r="G691" s="12" t="s">
        <v>347</v>
      </c>
      <c r="H691" s="12">
        <v>7.18</v>
      </c>
      <c r="I691" s="12">
        <v>16.82</v>
      </c>
      <c r="J691" s="12">
        <v>6.93</v>
      </c>
      <c r="K691" s="12">
        <v>0.25</v>
      </c>
      <c r="L691" s="12">
        <v>14.61</v>
      </c>
      <c r="M691" s="12">
        <v>2</v>
      </c>
      <c r="N691" s="12">
        <v>0</v>
      </c>
      <c r="O691" s="12">
        <v>1</v>
      </c>
      <c r="P691" s="12">
        <v>0</v>
      </c>
      <c r="Q691" s="12">
        <v>0</v>
      </c>
      <c r="R691" s="12">
        <v>2</v>
      </c>
      <c r="S691" s="12">
        <v>0</v>
      </c>
      <c r="T691" s="12">
        <v>0</v>
      </c>
    </row>
    <row r="692" spans="1:20" ht="17.399999999999999" x14ac:dyDescent="0.3">
      <c r="A692" s="11">
        <v>45113</v>
      </c>
      <c r="B692" s="12">
        <v>250427</v>
      </c>
      <c r="C692" s="12" t="s">
        <v>343</v>
      </c>
      <c r="D692" s="12" t="s">
        <v>344</v>
      </c>
      <c r="E692" s="12" t="s">
        <v>345</v>
      </c>
      <c r="F692" s="12" t="s">
        <v>346</v>
      </c>
      <c r="G692" s="12" t="s">
        <v>347</v>
      </c>
      <c r="H692" s="12">
        <v>6.43</v>
      </c>
      <c r="I692" s="12">
        <v>17.57</v>
      </c>
      <c r="J692" s="12">
        <v>6.22</v>
      </c>
      <c r="K692" s="12">
        <v>0.22</v>
      </c>
      <c r="L692" s="12">
        <v>14.33</v>
      </c>
      <c r="M692" s="12">
        <v>3</v>
      </c>
      <c r="N692" s="12">
        <v>0</v>
      </c>
      <c r="O692" s="12">
        <v>1</v>
      </c>
      <c r="P692" s="12">
        <v>1</v>
      </c>
      <c r="Q692" s="12">
        <v>0</v>
      </c>
      <c r="R692" s="12">
        <v>0</v>
      </c>
      <c r="S692" s="12">
        <v>0</v>
      </c>
      <c r="T692" s="12">
        <v>0</v>
      </c>
    </row>
    <row r="693" spans="1:20" ht="17.399999999999999" x14ac:dyDescent="0.3">
      <c r="A693" s="11">
        <v>45114</v>
      </c>
      <c r="B693" s="12">
        <v>250427</v>
      </c>
      <c r="C693" s="12" t="s">
        <v>343</v>
      </c>
      <c r="D693" s="12" t="s">
        <v>344</v>
      </c>
      <c r="E693" s="12" t="s">
        <v>345</v>
      </c>
      <c r="F693" s="12" t="s">
        <v>346</v>
      </c>
      <c r="G693" s="12" t="s">
        <v>347</v>
      </c>
      <c r="H693" s="12">
        <v>7.05</v>
      </c>
      <c r="I693" s="12">
        <v>16.95</v>
      </c>
      <c r="J693" s="12">
        <v>7.05</v>
      </c>
      <c r="K693" s="12">
        <v>0</v>
      </c>
      <c r="L693" s="12">
        <v>15.63</v>
      </c>
      <c r="M693" s="12">
        <v>3</v>
      </c>
      <c r="N693" s="12">
        <v>0</v>
      </c>
      <c r="O693" s="12">
        <v>0</v>
      </c>
      <c r="P693" s="12">
        <v>3</v>
      </c>
      <c r="Q693" s="12">
        <v>0</v>
      </c>
      <c r="R693" s="12">
        <v>0</v>
      </c>
      <c r="S693" s="12">
        <v>0</v>
      </c>
      <c r="T693" s="12">
        <v>0</v>
      </c>
    </row>
    <row r="694" spans="1:20" ht="17.399999999999999" x14ac:dyDescent="0.3">
      <c r="A694" s="11">
        <v>45115</v>
      </c>
      <c r="B694" s="12">
        <v>250427</v>
      </c>
      <c r="C694" s="12" t="s">
        <v>343</v>
      </c>
      <c r="D694" s="12" t="s">
        <v>344</v>
      </c>
      <c r="E694" s="12" t="s">
        <v>345</v>
      </c>
      <c r="F694" s="12" t="s">
        <v>346</v>
      </c>
      <c r="G694" s="12" t="s">
        <v>347</v>
      </c>
      <c r="H694" s="12">
        <v>7.47</v>
      </c>
      <c r="I694" s="12">
        <v>16.53</v>
      </c>
      <c r="J694" s="12">
        <v>7.47</v>
      </c>
      <c r="K694" s="12">
        <v>0</v>
      </c>
      <c r="L694" s="12">
        <v>16.059999999999999</v>
      </c>
      <c r="M694" s="12">
        <v>2</v>
      </c>
      <c r="N694" s="12">
        <v>0</v>
      </c>
      <c r="O694" s="12">
        <v>0</v>
      </c>
      <c r="P694" s="12">
        <v>1</v>
      </c>
      <c r="Q694" s="12">
        <v>0</v>
      </c>
      <c r="R694" s="12">
        <v>0</v>
      </c>
      <c r="S694" s="12">
        <v>0</v>
      </c>
      <c r="T694" s="12">
        <v>0</v>
      </c>
    </row>
    <row r="695" spans="1:20" ht="17.399999999999999" x14ac:dyDescent="0.3">
      <c r="A695" s="11">
        <v>45116</v>
      </c>
      <c r="B695" s="12">
        <v>250427</v>
      </c>
      <c r="C695" s="12" t="s">
        <v>343</v>
      </c>
      <c r="D695" s="12" t="s">
        <v>344</v>
      </c>
      <c r="E695" s="12" t="s">
        <v>345</v>
      </c>
      <c r="F695" s="12" t="s">
        <v>346</v>
      </c>
      <c r="G695" s="12" t="s">
        <v>347</v>
      </c>
      <c r="H695" s="12">
        <v>0</v>
      </c>
      <c r="I695" s="12">
        <v>24</v>
      </c>
      <c r="J695" s="12">
        <v>0</v>
      </c>
      <c r="K695" s="12">
        <v>0</v>
      </c>
      <c r="L695" s="12">
        <v>0</v>
      </c>
      <c r="M695" s="12">
        <v>0</v>
      </c>
      <c r="N695" s="12">
        <v>0</v>
      </c>
      <c r="O695" s="12">
        <v>0</v>
      </c>
      <c r="P695" s="12">
        <v>0</v>
      </c>
      <c r="Q695" s="12">
        <v>0</v>
      </c>
      <c r="R695" s="12">
        <v>0</v>
      </c>
      <c r="S695" s="12">
        <v>0</v>
      </c>
      <c r="T695" s="12">
        <v>0</v>
      </c>
    </row>
    <row r="696" spans="1:20" ht="17.399999999999999" x14ac:dyDescent="0.3">
      <c r="A696" s="11">
        <v>45117</v>
      </c>
      <c r="B696" s="12">
        <v>250427</v>
      </c>
      <c r="C696" s="12" t="s">
        <v>343</v>
      </c>
      <c r="D696" s="12" t="s">
        <v>344</v>
      </c>
      <c r="E696" s="12" t="s">
        <v>345</v>
      </c>
      <c r="F696" s="12" t="s">
        <v>346</v>
      </c>
      <c r="G696" s="12" t="s">
        <v>347</v>
      </c>
      <c r="H696" s="12">
        <v>2.85</v>
      </c>
      <c r="I696" s="12">
        <v>21.15</v>
      </c>
      <c r="J696" s="12">
        <v>2.2000000000000002</v>
      </c>
      <c r="K696" s="12">
        <v>0.65</v>
      </c>
      <c r="L696" s="12">
        <v>4.42</v>
      </c>
      <c r="M696" s="12">
        <v>3</v>
      </c>
      <c r="N696" s="12">
        <v>0</v>
      </c>
      <c r="O696" s="12">
        <v>0</v>
      </c>
      <c r="P696" s="12">
        <v>0</v>
      </c>
      <c r="Q696" s="12">
        <v>0</v>
      </c>
      <c r="R696" s="12">
        <v>2</v>
      </c>
      <c r="S696" s="12">
        <v>0</v>
      </c>
      <c r="T696" s="12">
        <v>0</v>
      </c>
    </row>
    <row r="697" spans="1:20" ht="17.399999999999999" x14ac:dyDescent="0.3">
      <c r="A697" s="11">
        <v>45118</v>
      </c>
      <c r="B697" s="12">
        <v>250427</v>
      </c>
      <c r="C697" s="12" t="s">
        <v>343</v>
      </c>
      <c r="D697" s="12" t="s">
        <v>344</v>
      </c>
      <c r="E697" s="12" t="s">
        <v>345</v>
      </c>
      <c r="F697" s="12" t="s">
        <v>346</v>
      </c>
      <c r="G697" s="12" t="s">
        <v>347</v>
      </c>
      <c r="H697" s="12">
        <v>4.42</v>
      </c>
      <c r="I697" s="12">
        <v>19.579999999999998</v>
      </c>
      <c r="J697" s="12">
        <v>4.3</v>
      </c>
      <c r="K697" s="12">
        <v>0.12</v>
      </c>
      <c r="L697" s="12">
        <v>9.84</v>
      </c>
      <c r="M697" s="12">
        <v>2</v>
      </c>
      <c r="N697" s="12">
        <v>0</v>
      </c>
      <c r="O697" s="12">
        <v>2</v>
      </c>
      <c r="P697" s="12">
        <v>1</v>
      </c>
      <c r="Q697" s="12">
        <v>0</v>
      </c>
      <c r="R697" s="12">
        <v>1</v>
      </c>
      <c r="S697" s="12">
        <v>0</v>
      </c>
      <c r="T697" s="12">
        <v>0</v>
      </c>
    </row>
    <row r="698" spans="1:20" ht="17.399999999999999" x14ac:dyDescent="0.3">
      <c r="A698" s="11">
        <v>45119</v>
      </c>
      <c r="B698" s="12">
        <v>250427</v>
      </c>
      <c r="C698" s="12" t="s">
        <v>343</v>
      </c>
      <c r="D698" s="12" t="s">
        <v>344</v>
      </c>
      <c r="E698" s="12" t="s">
        <v>345</v>
      </c>
      <c r="F698" s="12" t="s">
        <v>346</v>
      </c>
      <c r="G698" s="12" t="s">
        <v>347</v>
      </c>
      <c r="H698" s="12">
        <v>8.1999999999999993</v>
      </c>
      <c r="I698" s="12">
        <v>15.8</v>
      </c>
      <c r="J698" s="12">
        <v>8</v>
      </c>
      <c r="K698" s="12">
        <v>0.2</v>
      </c>
      <c r="L698" s="12">
        <v>18.43</v>
      </c>
      <c r="M698" s="12">
        <v>2</v>
      </c>
      <c r="N698" s="12">
        <v>0</v>
      </c>
      <c r="O698" s="12">
        <v>0</v>
      </c>
      <c r="P698" s="12">
        <v>0</v>
      </c>
      <c r="Q698" s="12">
        <v>0</v>
      </c>
      <c r="R698" s="12">
        <v>0</v>
      </c>
      <c r="S698" s="12">
        <v>0</v>
      </c>
      <c r="T698" s="12">
        <v>0</v>
      </c>
    </row>
    <row r="699" spans="1:20" ht="17.399999999999999" x14ac:dyDescent="0.3">
      <c r="A699" s="11">
        <v>45120</v>
      </c>
      <c r="B699" s="12">
        <v>250427</v>
      </c>
      <c r="C699" s="12" t="s">
        <v>343</v>
      </c>
      <c r="D699" s="12" t="s">
        <v>344</v>
      </c>
      <c r="E699" s="12" t="s">
        <v>345</v>
      </c>
      <c r="F699" s="12" t="s">
        <v>346</v>
      </c>
      <c r="G699" s="12" t="s">
        <v>347</v>
      </c>
      <c r="H699" s="12">
        <v>7.37</v>
      </c>
      <c r="I699" s="12">
        <v>16.63</v>
      </c>
      <c r="J699" s="12">
        <v>6.57</v>
      </c>
      <c r="K699" s="12">
        <v>0.8</v>
      </c>
      <c r="L699" s="12">
        <v>13.49</v>
      </c>
      <c r="M699" s="12">
        <v>3</v>
      </c>
      <c r="N699" s="12">
        <v>0</v>
      </c>
      <c r="O699" s="12">
        <v>0</v>
      </c>
      <c r="P699" s="12">
        <v>0</v>
      </c>
      <c r="Q699" s="12">
        <v>0</v>
      </c>
      <c r="R699" s="12">
        <v>5</v>
      </c>
      <c r="S699" s="12">
        <v>0</v>
      </c>
      <c r="T699" s="12">
        <v>0</v>
      </c>
    </row>
    <row r="700" spans="1:20" ht="17.399999999999999" x14ac:dyDescent="0.3">
      <c r="A700" s="11">
        <v>45121</v>
      </c>
      <c r="B700" s="12">
        <v>250427</v>
      </c>
      <c r="C700" s="12" t="s">
        <v>343</v>
      </c>
      <c r="D700" s="12" t="s">
        <v>344</v>
      </c>
      <c r="E700" s="12" t="s">
        <v>345</v>
      </c>
      <c r="F700" s="12" t="s">
        <v>346</v>
      </c>
      <c r="G700" s="12" t="s">
        <v>347</v>
      </c>
      <c r="H700" s="12">
        <v>7.63</v>
      </c>
      <c r="I700" s="12">
        <v>16.37</v>
      </c>
      <c r="J700" s="12">
        <v>7.63</v>
      </c>
      <c r="K700" s="12">
        <v>0</v>
      </c>
      <c r="L700" s="12">
        <v>18.579999999999998</v>
      </c>
      <c r="M700" s="12">
        <v>3</v>
      </c>
      <c r="N700" s="12">
        <v>0</v>
      </c>
      <c r="O700" s="12">
        <v>3</v>
      </c>
      <c r="P700" s="12">
        <v>2</v>
      </c>
      <c r="Q700" s="12">
        <v>0</v>
      </c>
      <c r="R700" s="12">
        <v>2</v>
      </c>
      <c r="S700" s="12">
        <v>0</v>
      </c>
      <c r="T700" s="12">
        <v>0</v>
      </c>
    </row>
    <row r="701" spans="1:20" ht="17.399999999999999" x14ac:dyDescent="0.3">
      <c r="A701" s="11">
        <v>45122</v>
      </c>
      <c r="B701" s="12">
        <v>250427</v>
      </c>
      <c r="C701" s="12" t="s">
        <v>343</v>
      </c>
      <c r="D701" s="12" t="s">
        <v>344</v>
      </c>
      <c r="E701" s="12" t="s">
        <v>345</v>
      </c>
      <c r="F701" s="12" t="s">
        <v>346</v>
      </c>
      <c r="G701" s="12" t="s">
        <v>347</v>
      </c>
      <c r="H701" s="12">
        <v>6.65</v>
      </c>
      <c r="I701" s="12">
        <v>17.350000000000001</v>
      </c>
      <c r="J701" s="12">
        <v>6.65</v>
      </c>
      <c r="K701" s="12">
        <v>0</v>
      </c>
      <c r="L701" s="12">
        <v>13.94</v>
      </c>
      <c r="M701" s="12">
        <v>3</v>
      </c>
      <c r="N701" s="12">
        <v>0</v>
      </c>
      <c r="O701" s="12">
        <v>0</v>
      </c>
      <c r="P701" s="12">
        <v>0</v>
      </c>
      <c r="Q701" s="12">
        <v>0</v>
      </c>
      <c r="R701" s="12">
        <v>0</v>
      </c>
      <c r="S701" s="12">
        <v>0</v>
      </c>
      <c r="T701" s="12">
        <v>0</v>
      </c>
    </row>
    <row r="702" spans="1:20" ht="17.399999999999999" x14ac:dyDescent="0.3">
      <c r="A702" s="11">
        <v>45123</v>
      </c>
      <c r="B702" s="12">
        <v>250427</v>
      </c>
      <c r="C702" s="12" t="s">
        <v>343</v>
      </c>
      <c r="D702" s="12" t="s">
        <v>344</v>
      </c>
      <c r="E702" s="12" t="s">
        <v>345</v>
      </c>
      <c r="F702" s="12" t="s">
        <v>346</v>
      </c>
      <c r="G702" s="12" t="s">
        <v>347</v>
      </c>
      <c r="H702" s="12">
        <v>0</v>
      </c>
      <c r="I702" s="12">
        <v>24</v>
      </c>
      <c r="J702" s="12">
        <v>0</v>
      </c>
      <c r="K702" s="12">
        <v>0</v>
      </c>
      <c r="L702" s="12">
        <v>0</v>
      </c>
      <c r="M702" s="12">
        <v>0</v>
      </c>
      <c r="N702" s="12">
        <v>0</v>
      </c>
      <c r="O702" s="12">
        <v>0</v>
      </c>
      <c r="P702" s="12">
        <v>0</v>
      </c>
      <c r="Q702" s="12">
        <v>0</v>
      </c>
      <c r="R702" s="12">
        <v>0</v>
      </c>
      <c r="S702" s="12">
        <v>0</v>
      </c>
      <c r="T702" s="12">
        <v>0</v>
      </c>
    </row>
    <row r="703" spans="1:20" ht="17.399999999999999" x14ac:dyDescent="0.3">
      <c r="A703" s="11">
        <v>45124</v>
      </c>
      <c r="B703" s="12">
        <v>250427</v>
      </c>
      <c r="C703" s="12" t="s">
        <v>343</v>
      </c>
      <c r="D703" s="12" t="s">
        <v>344</v>
      </c>
      <c r="E703" s="12" t="s">
        <v>345</v>
      </c>
      <c r="F703" s="12" t="s">
        <v>346</v>
      </c>
      <c r="G703" s="12" t="s">
        <v>347</v>
      </c>
      <c r="H703" s="12">
        <v>3.8</v>
      </c>
      <c r="I703" s="12">
        <v>20.2</v>
      </c>
      <c r="J703" s="12">
        <v>3.62</v>
      </c>
      <c r="K703" s="12">
        <v>0.18</v>
      </c>
      <c r="L703" s="12">
        <v>7.73</v>
      </c>
      <c r="M703" s="12">
        <v>2</v>
      </c>
      <c r="N703" s="12">
        <v>0</v>
      </c>
      <c r="O703" s="12">
        <v>2</v>
      </c>
      <c r="P703" s="12">
        <v>0</v>
      </c>
      <c r="Q703" s="12">
        <v>0</v>
      </c>
      <c r="R703" s="12">
        <v>1</v>
      </c>
      <c r="S703" s="12">
        <v>0</v>
      </c>
      <c r="T703" s="12">
        <v>0</v>
      </c>
    </row>
    <row r="704" spans="1:20" ht="17.399999999999999" x14ac:dyDescent="0.3">
      <c r="A704" s="11">
        <v>45125</v>
      </c>
      <c r="B704" s="12">
        <v>250427</v>
      </c>
      <c r="C704" s="12" t="s">
        <v>343</v>
      </c>
      <c r="D704" s="12" t="s">
        <v>344</v>
      </c>
      <c r="E704" s="12" t="s">
        <v>345</v>
      </c>
      <c r="F704" s="12" t="s">
        <v>346</v>
      </c>
      <c r="G704" s="12" t="s">
        <v>347</v>
      </c>
      <c r="H704" s="12">
        <v>3.67</v>
      </c>
      <c r="I704" s="12">
        <v>20.329999999999998</v>
      </c>
      <c r="J704" s="12">
        <v>3.67</v>
      </c>
      <c r="K704" s="12">
        <v>0</v>
      </c>
      <c r="L704" s="12">
        <v>9.5299999999999994</v>
      </c>
      <c r="M704" s="12">
        <v>3</v>
      </c>
      <c r="N704" s="12">
        <v>0</v>
      </c>
      <c r="O704" s="12">
        <v>0</v>
      </c>
      <c r="P704" s="12">
        <v>3</v>
      </c>
      <c r="Q704" s="12">
        <v>0</v>
      </c>
      <c r="R704" s="12">
        <v>2</v>
      </c>
      <c r="S704" s="12">
        <v>0</v>
      </c>
      <c r="T704" s="12">
        <v>0</v>
      </c>
    </row>
    <row r="705" spans="1:20" ht="17.399999999999999" x14ac:dyDescent="0.3">
      <c r="A705" s="11">
        <v>45126</v>
      </c>
      <c r="B705" s="12">
        <v>250427</v>
      </c>
      <c r="C705" s="12" t="s">
        <v>343</v>
      </c>
      <c r="D705" s="12" t="s">
        <v>344</v>
      </c>
      <c r="E705" s="12" t="s">
        <v>345</v>
      </c>
      <c r="F705" s="12" t="s">
        <v>346</v>
      </c>
      <c r="G705" s="12" t="s">
        <v>347</v>
      </c>
      <c r="H705" s="12">
        <v>6.95</v>
      </c>
      <c r="I705" s="12">
        <v>17.05</v>
      </c>
      <c r="J705" s="12">
        <v>6.72</v>
      </c>
      <c r="K705" s="12">
        <v>0.23</v>
      </c>
      <c r="L705" s="12">
        <v>16.89</v>
      </c>
      <c r="M705" s="12">
        <v>3</v>
      </c>
      <c r="N705" s="12">
        <v>0</v>
      </c>
      <c r="O705" s="12">
        <v>1</v>
      </c>
      <c r="P705" s="12">
        <v>2</v>
      </c>
      <c r="Q705" s="12">
        <v>0</v>
      </c>
      <c r="R705" s="12">
        <v>1</v>
      </c>
      <c r="S705" s="12">
        <v>0</v>
      </c>
      <c r="T705" s="12">
        <v>0</v>
      </c>
    </row>
    <row r="706" spans="1:20" ht="17.399999999999999" x14ac:dyDescent="0.3">
      <c r="A706" s="11">
        <v>45127</v>
      </c>
      <c r="B706" s="12">
        <v>250427</v>
      </c>
      <c r="C706" s="12" t="s">
        <v>343</v>
      </c>
      <c r="D706" s="12" t="s">
        <v>344</v>
      </c>
      <c r="E706" s="12" t="s">
        <v>345</v>
      </c>
      <c r="F706" s="12" t="s">
        <v>346</v>
      </c>
      <c r="G706" s="12" t="s">
        <v>347</v>
      </c>
      <c r="H706" s="12">
        <v>3.92</v>
      </c>
      <c r="I706" s="12">
        <v>20.079999999999998</v>
      </c>
      <c r="J706" s="12">
        <v>3.92</v>
      </c>
      <c r="K706" s="12">
        <v>0</v>
      </c>
      <c r="L706" s="12">
        <v>8.5</v>
      </c>
      <c r="M706" s="12">
        <v>2</v>
      </c>
      <c r="N706" s="12">
        <v>0</v>
      </c>
      <c r="O706" s="12">
        <v>2</v>
      </c>
      <c r="P706" s="12">
        <v>4</v>
      </c>
      <c r="Q706" s="12">
        <v>0</v>
      </c>
      <c r="R706" s="12">
        <v>1</v>
      </c>
      <c r="S706" s="12">
        <v>0</v>
      </c>
      <c r="T706" s="12">
        <v>0</v>
      </c>
    </row>
    <row r="707" spans="1:20" ht="17.399999999999999" x14ac:dyDescent="0.3">
      <c r="A707" s="11">
        <v>45128</v>
      </c>
      <c r="B707" s="12">
        <v>250427</v>
      </c>
      <c r="C707" s="12" t="s">
        <v>343</v>
      </c>
      <c r="D707" s="12" t="s">
        <v>344</v>
      </c>
      <c r="E707" s="12" t="s">
        <v>345</v>
      </c>
      <c r="F707" s="12" t="s">
        <v>346</v>
      </c>
      <c r="G707" s="12" t="s">
        <v>347</v>
      </c>
      <c r="H707" s="12">
        <v>5.45</v>
      </c>
      <c r="I707" s="12">
        <v>18.55</v>
      </c>
      <c r="J707" s="12">
        <v>5.07</v>
      </c>
      <c r="K707" s="12">
        <v>0.38</v>
      </c>
      <c r="L707" s="12">
        <v>13.44</v>
      </c>
      <c r="M707" s="12">
        <v>3</v>
      </c>
      <c r="N707" s="12">
        <v>0</v>
      </c>
      <c r="O707" s="12">
        <v>2</v>
      </c>
      <c r="P707" s="12">
        <v>3</v>
      </c>
      <c r="Q707" s="12">
        <v>2</v>
      </c>
      <c r="R707" s="12">
        <v>5</v>
      </c>
      <c r="S707" s="12">
        <v>0</v>
      </c>
      <c r="T707" s="12">
        <v>0</v>
      </c>
    </row>
    <row r="708" spans="1:20" ht="17.399999999999999" x14ac:dyDescent="0.3">
      <c r="A708" s="11">
        <v>45129</v>
      </c>
      <c r="B708" s="12">
        <v>250427</v>
      </c>
      <c r="C708" s="12" t="s">
        <v>343</v>
      </c>
      <c r="D708" s="12" t="s">
        <v>344</v>
      </c>
      <c r="E708" s="12" t="s">
        <v>345</v>
      </c>
      <c r="F708" s="12" t="s">
        <v>346</v>
      </c>
      <c r="G708" s="12" t="s">
        <v>347</v>
      </c>
      <c r="H708" s="12">
        <v>6.08</v>
      </c>
      <c r="I708" s="12">
        <v>17.920000000000002</v>
      </c>
      <c r="J708" s="12">
        <v>6.08</v>
      </c>
      <c r="K708" s="12">
        <v>0</v>
      </c>
      <c r="L708" s="12">
        <v>14.69</v>
      </c>
      <c r="M708" s="12">
        <v>2</v>
      </c>
      <c r="N708" s="12">
        <v>0</v>
      </c>
      <c r="O708" s="12">
        <v>3</v>
      </c>
      <c r="P708" s="12">
        <v>0</v>
      </c>
      <c r="Q708" s="12">
        <v>0</v>
      </c>
      <c r="R708" s="12">
        <v>0</v>
      </c>
      <c r="S708" s="12">
        <v>0</v>
      </c>
      <c r="T708" s="12">
        <v>0</v>
      </c>
    </row>
    <row r="709" spans="1:20" ht="17.399999999999999" x14ac:dyDescent="0.3">
      <c r="A709" s="11">
        <v>45130</v>
      </c>
      <c r="B709" s="12">
        <v>250427</v>
      </c>
      <c r="C709" s="12" t="s">
        <v>343</v>
      </c>
      <c r="D709" s="12" t="s">
        <v>344</v>
      </c>
      <c r="E709" s="12" t="s">
        <v>345</v>
      </c>
      <c r="F709" s="12" t="s">
        <v>346</v>
      </c>
      <c r="G709" s="12" t="s">
        <v>347</v>
      </c>
      <c r="H709" s="12">
        <v>0</v>
      </c>
      <c r="I709" s="12">
        <v>24</v>
      </c>
      <c r="J709" s="12">
        <v>0</v>
      </c>
      <c r="K709" s="12">
        <v>0</v>
      </c>
      <c r="L709" s="12">
        <v>0</v>
      </c>
      <c r="M709" s="12">
        <v>0</v>
      </c>
      <c r="N709" s="12">
        <v>0</v>
      </c>
      <c r="O709" s="12">
        <v>0</v>
      </c>
      <c r="P709" s="12">
        <v>0</v>
      </c>
      <c r="Q709" s="12">
        <v>0</v>
      </c>
      <c r="R709" s="12">
        <v>0</v>
      </c>
      <c r="S709" s="12">
        <v>0</v>
      </c>
      <c r="T709" s="12">
        <v>0</v>
      </c>
    </row>
    <row r="710" spans="1:20" ht="17.399999999999999" x14ac:dyDescent="0.3">
      <c r="A710" s="11">
        <v>45131</v>
      </c>
      <c r="B710" s="12">
        <v>250427</v>
      </c>
      <c r="C710" s="12" t="s">
        <v>343</v>
      </c>
      <c r="D710" s="12" t="s">
        <v>344</v>
      </c>
      <c r="E710" s="12" t="s">
        <v>345</v>
      </c>
      <c r="F710" s="12" t="s">
        <v>346</v>
      </c>
      <c r="G710" s="12" t="s">
        <v>347</v>
      </c>
      <c r="H710" s="12">
        <v>3.77</v>
      </c>
      <c r="I710" s="12">
        <v>20.23</v>
      </c>
      <c r="J710" s="12">
        <v>3.77</v>
      </c>
      <c r="K710" s="12">
        <v>0</v>
      </c>
      <c r="L710" s="12">
        <v>8.32</v>
      </c>
      <c r="M710" s="12">
        <v>3</v>
      </c>
      <c r="N710" s="12">
        <v>0</v>
      </c>
      <c r="O710" s="12">
        <v>1</v>
      </c>
      <c r="P710" s="12">
        <v>2</v>
      </c>
      <c r="Q710" s="12">
        <v>0</v>
      </c>
      <c r="R710" s="12">
        <v>1</v>
      </c>
      <c r="S710" s="12">
        <v>0</v>
      </c>
      <c r="T710" s="12">
        <v>0</v>
      </c>
    </row>
    <row r="711" spans="1:20" ht="17.399999999999999" x14ac:dyDescent="0.3">
      <c r="A711" s="11">
        <v>45132</v>
      </c>
      <c r="B711" s="12">
        <v>250427</v>
      </c>
      <c r="C711" s="12" t="s">
        <v>343</v>
      </c>
      <c r="D711" s="12" t="s">
        <v>344</v>
      </c>
      <c r="E711" s="12" t="s">
        <v>345</v>
      </c>
      <c r="F711" s="12" t="s">
        <v>346</v>
      </c>
      <c r="G711" s="12" t="s">
        <v>347</v>
      </c>
      <c r="H711" s="12">
        <v>4.9800000000000004</v>
      </c>
      <c r="I711" s="12">
        <v>19.02</v>
      </c>
      <c r="J711" s="12">
        <v>4.9800000000000004</v>
      </c>
      <c r="K711" s="12">
        <v>0</v>
      </c>
      <c r="L711" s="12">
        <v>10.15</v>
      </c>
      <c r="M711" s="12">
        <v>2</v>
      </c>
      <c r="N711" s="12">
        <v>0</v>
      </c>
      <c r="O711" s="12">
        <v>0</v>
      </c>
      <c r="P711" s="12">
        <v>0</v>
      </c>
      <c r="Q711" s="12">
        <v>0</v>
      </c>
      <c r="R711" s="12">
        <v>0</v>
      </c>
      <c r="S711" s="12">
        <v>0</v>
      </c>
      <c r="T711" s="12">
        <v>0</v>
      </c>
    </row>
    <row r="712" spans="1:20" ht="17.399999999999999" x14ac:dyDescent="0.3">
      <c r="A712" s="11">
        <v>45133</v>
      </c>
      <c r="B712" s="12">
        <v>250427</v>
      </c>
      <c r="C712" s="12" t="s">
        <v>343</v>
      </c>
      <c r="D712" s="12" t="s">
        <v>344</v>
      </c>
      <c r="E712" s="12" t="s">
        <v>345</v>
      </c>
      <c r="F712" s="12" t="s">
        <v>346</v>
      </c>
      <c r="G712" s="12" t="s">
        <v>347</v>
      </c>
      <c r="H712" s="12">
        <v>7.78</v>
      </c>
      <c r="I712" s="12">
        <v>16.22</v>
      </c>
      <c r="J712" s="12">
        <v>7.78</v>
      </c>
      <c r="K712" s="12">
        <v>0</v>
      </c>
      <c r="L712" s="12">
        <v>16.61</v>
      </c>
      <c r="M712" s="12">
        <v>2</v>
      </c>
      <c r="N712" s="12">
        <v>0</v>
      </c>
      <c r="O712" s="12">
        <v>1</v>
      </c>
      <c r="P712" s="12">
        <v>0</v>
      </c>
      <c r="Q712" s="12">
        <v>0</v>
      </c>
      <c r="R712" s="12">
        <v>0</v>
      </c>
      <c r="S712" s="12">
        <v>0</v>
      </c>
      <c r="T712" s="12">
        <v>0</v>
      </c>
    </row>
    <row r="713" spans="1:20" ht="17.399999999999999" x14ac:dyDescent="0.3">
      <c r="A713" s="11">
        <v>45134</v>
      </c>
      <c r="B713" s="12">
        <v>250427</v>
      </c>
      <c r="C713" s="12" t="s">
        <v>343</v>
      </c>
      <c r="D713" s="12" t="s">
        <v>344</v>
      </c>
      <c r="E713" s="12" t="s">
        <v>345</v>
      </c>
      <c r="F713" s="12" t="s">
        <v>346</v>
      </c>
      <c r="G713" s="12" t="s">
        <v>347</v>
      </c>
      <c r="H713" s="12">
        <v>6.97</v>
      </c>
      <c r="I713" s="12">
        <v>17.03</v>
      </c>
      <c r="J713" s="12">
        <v>6.97</v>
      </c>
      <c r="K713" s="12">
        <v>0</v>
      </c>
      <c r="L713" s="12">
        <v>16</v>
      </c>
      <c r="M713" s="12">
        <v>2</v>
      </c>
      <c r="N713" s="12">
        <v>0</v>
      </c>
      <c r="O713" s="12">
        <v>0</v>
      </c>
      <c r="P713" s="12">
        <v>0</v>
      </c>
      <c r="Q713" s="12">
        <v>1</v>
      </c>
      <c r="R713" s="12">
        <v>3</v>
      </c>
      <c r="S713" s="12">
        <v>0</v>
      </c>
      <c r="T713" s="12">
        <v>0</v>
      </c>
    </row>
    <row r="714" spans="1:20" ht="17.399999999999999" x14ac:dyDescent="0.3">
      <c r="A714" s="11">
        <v>45135</v>
      </c>
      <c r="B714" s="12">
        <v>250427</v>
      </c>
      <c r="C714" s="12" t="s">
        <v>343</v>
      </c>
      <c r="D714" s="12" t="s">
        <v>344</v>
      </c>
      <c r="E714" s="12" t="s">
        <v>345</v>
      </c>
      <c r="F714" s="12" t="s">
        <v>346</v>
      </c>
      <c r="G714" s="12" t="s">
        <v>347</v>
      </c>
      <c r="H714" s="12">
        <v>8.65</v>
      </c>
      <c r="I714" s="12">
        <v>15.35</v>
      </c>
      <c r="J714" s="12">
        <v>8.65</v>
      </c>
      <c r="K714" s="12">
        <v>0</v>
      </c>
      <c r="L714" s="12">
        <v>21.98</v>
      </c>
      <c r="M714" s="12">
        <v>2</v>
      </c>
      <c r="N714" s="12">
        <v>0</v>
      </c>
      <c r="O714" s="12">
        <v>0</v>
      </c>
      <c r="P714" s="12">
        <v>4</v>
      </c>
      <c r="Q714" s="12">
        <v>1</v>
      </c>
      <c r="R714" s="12">
        <v>1</v>
      </c>
      <c r="S714" s="12">
        <v>0</v>
      </c>
      <c r="T714" s="12">
        <v>0</v>
      </c>
    </row>
    <row r="715" spans="1:20" ht="17.399999999999999" x14ac:dyDescent="0.3">
      <c r="A715" s="11">
        <v>45136</v>
      </c>
      <c r="B715" s="12">
        <v>250427</v>
      </c>
      <c r="C715" s="12" t="s">
        <v>343</v>
      </c>
      <c r="D715" s="12" t="s">
        <v>344</v>
      </c>
      <c r="E715" s="12" t="s">
        <v>345</v>
      </c>
      <c r="F715" s="12" t="s">
        <v>346</v>
      </c>
      <c r="G715" s="12" t="s">
        <v>347</v>
      </c>
      <c r="H715" s="12">
        <v>4.2</v>
      </c>
      <c r="I715" s="12">
        <v>19.8</v>
      </c>
      <c r="J715" s="12">
        <v>4.2</v>
      </c>
      <c r="K715" s="12">
        <v>0</v>
      </c>
      <c r="L715" s="12">
        <v>9.57</v>
      </c>
      <c r="M715" s="12">
        <v>2</v>
      </c>
      <c r="N715" s="12">
        <v>0</v>
      </c>
      <c r="O715" s="12">
        <v>1</v>
      </c>
      <c r="P715" s="12">
        <v>1</v>
      </c>
      <c r="Q715" s="12">
        <v>0</v>
      </c>
      <c r="R715" s="12">
        <v>0</v>
      </c>
      <c r="S715" s="12">
        <v>0</v>
      </c>
      <c r="T715" s="12">
        <v>0</v>
      </c>
    </row>
    <row r="716" spans="1:20" ht="17.399999999999999" x14ac:dyDescent="0.3">
      <c r="A716" s="11">
        <v>45138</v>
      </c>
      <c r="B716" s="12">
        <v>250427</v>
      </c>
      <c r="C716" s="12" t="s">
        <v>343</v>
      </c>
      <c r="D716" s="12" t="s">
        <v>344</v>
      </c>
      <c r="E716" s="12" t="s">
        <v>345</v>
      </c>
      <c r="F716" s="12" t="s">
        <v>346</v>
      </c>
      <c r="G716" s="12" t="s">
        <v>347</v>
      </c>
      <c r="H716" s="12">
        <v>3.52</v>
      </c>
      <c r="I716" s="12">
        <v>20.48</v>
      </c>
      <c r="J716" s="12">
        <v>3.52</v>
      </c>
      <c r="K716" s="12">
        <v>0</v>
      </c>
      <c r="L716" s="12">
        <v>8.91</v>
      </c>
      <c r="M716" s="12">
        <v>3</v>
      </c>
      <c r="N716" s="12">
        <v>0</v>
      </c>
      <c r="O716" s="12">
        <v>0</v>
      </c>
      <c r="P716" s="12">
        <v>0</v>
      </c>
      <c r="Q716" s="12">
        <v>0</v>
      </c>
      <c r="R716" s="12">
        <v>2</v>
      </c>
      <c r="S716" s="12">
        <v>0</v>
      </c>
      <c r="T716" s="12">
        <v>0</v>
      </c>
    </row>
    <row r="717" spans="1:20" ht="17.399999999999999" x14ac:dyDescent="0.3">
      <c r="A717" s="11">
        <v>45139</v>
      </c>
      <c r="B717" s="12">
        <v>250427</v>
      </c>
      <c r="C717" s="12" t="s">
        <v>343</v>
      </c>
      <c r="D717" s="12" t="s">
        <v>344</v>
      </c>
      <c r="E717" s="12" t="s">
        <v>345</v>
      </c>
      <c r="F717" s="12" t="s">
        <v>346</v>
      </c>
      <c r="G717" s="12" t="s">
        <v>347</v>
      </c>
      <c r="H717" s="12">
        <v>1.03</v>
      </c>
      <c r="I717" s="12">
        <v>22.97</v>
      </c>
      <c r="J717" s="12">
        <v>1.03</v>
      </c>
      <c r="K717" s="12">
        <v>0</v>
      </c>
      <c r="L717" s="12">
        <v>2.39</v>
      </c>
      <c r="M717" s="12">
        <v>3</v>
      </c>
      <c r="N717" s="12">
        <v>0</v>
      </c>
      <c r="O717" s="12">
        <v>0</v>
      </c>
      <c r="P717" s="12">
        <v>0</v>
      </c>
      <c r="Q717" s="12">
        <v>0</v>
      </c>
      <c r="R717" s="12">
        <v>0</v>
      </c>
      <c r="S717" s="12">
        <v>0</v>
      </c>
      <c r="T717" s="12">
        <v>0</v>
      </c>
    </row>
    <row r="718" spans="1:20" ht="17.399999999999999" x14ac:dyDescent="0.3">
      <c r="A718" s="11">
        <v>45141</v>
      </c>
      <c r="B718" s="12">
        <v>250427</v>
      </c>
      <c r="C718" s="12" t="s">
        <v>343</v>
      </c>
      <c r="D718" s="12" t="s">
        <v>344</v>
      </c>
      <c r="E718" s="12" t="s">
        <v>345</v>
      </c>
      <c r="F718" s="12" t="s">
        <v>346</v>
      </c>
      <c r="G718" s="12" t="s">
        <v>347</v>
      </c>
      <c r="H718" s="12">
        <v>1.25</v>
      </c>
      <c r="I718" s="12">
        <v>22.75</v>
      </c>
      <c r="J718" s="12">
        <v>1.25</v>
      </c>
      <c r="K718" s="12">
        <v>0</v>
      </c>
      <c r="L718" s="12">
        <v>2.97</v>
      </c>
      <c r="M718" s="12">
        <v>2</v>
      </c>
      <c r="N718" s="12">
        <v>0</v>
      </c>
      <c r="O718" s="12">
        <v>0</v>
      </c>
      <c r="P718" s="12">
        <v>0</v>
      </c>
      <c r="Q718" s="12">
        <v>0</v>
      </c>
      <c r="R718" s="12">
        <v>0</v>
      </c>
      <c r="S718" s="12">
        <v>0</v>
      </c>
      <c r="T718" s="12">
        <v>0</v>
      </c>
    </row>
    <row r="719" spans="1:20" ht="17.399999999999999" x14ac:dyDescent="0.3">
      <c r="A719" s="11">
        <v>45143</v>
      </c>
      <c r="B719" s="12">
        <v>250427</v>
      </c>
      <c r="C719" s="12" t="s">
        <v>343</v>
      </c>
      <c r="D719" s="12" t="s">
        <v>344</v>
      </c>
      <c r="E719" s="12" t="s">
        <v>345</v>
      </c>
      <c r="F719" s="12" t="s">
        <v>346</v>
      </c>
      <c r="G719" s="12" t="s">
        <v>347</v>
      </c>
      <c r="H719" s="12">
        <v>2.1</v>
      </c>
      <c r="I719" s="12">
        <v>21.9</v>
      </c>
      <c r="J719" s="12">
        <v>2.1</v>
      </c>
      <c r="K719" s="12">
        <v>0</v>
      </c>
      <c r="L719" s="12">
        <v>4.6399999999999997</v>
      </c>
      <c r="M719" s="12">
        <v>3</v>
      </c>
      <c r="N719" s="12">
        <v>0</v>
      </c>
      <c r="O719" s="12">
        <v>0</v>
      </c>
      <c r="P719" s="12">
        <v>0</v>
      </c>
      <c r="Q719" s="12">
        <v>0</v>
      </c>
      <c r="R719" s="12">
        <v>0</v>
      </c>
      <c r="S719" s="12">
        <v>0</v>
      </c>
      <c r="T719" s="12">
        <v>0</v>
      </c>
    </row>
    <row r="720" spans="1:20" ht="17.399999999999999" x14ac:dyDescent="0.3">
      <c r="A720" s="11">
        <v>45146</v>
      </c>
      <c r="B720" s="12">
        <v>250427</v>
      </c>
      <c r="C720" s="12" t="s">
        <v>343</v>
      </c>
      <c r="D720" s="12" t="s">
        <v>344</v>
      </c>
      <c r="E720" s="12" t="s">
        <v>345</v>
      </c>
      <c r="F720" s="12" t="s">
        <v>346</v>
      </c>
      <c r="G720" s="12" t="s">
        <v>347</v>
      </c>
      <c r="H720" s="12">
        <v>2.83</v>
      </c>
      <c r="I720" s="12">
        <v>21.17</v>
      </c>
      <c r="J720" s="12">
        <v>2.4500000000000002</v>
      </c>
      <c r="K720" s="12">
        <v>0.38</v>
      </c>
      <c r="L720" s="12">
        <v>4.3600000000000003</v>
      </c>
      <c r="M720" s="12">
        <v>2</v>
      </c>
      <c r="N720" s="12">
        <v>0</v>
      </c>
      <c r="O720" s="12">
        <v>0</v>
      </c>
      <c r="P720" s="12">
        <v>0</v>
      </c>
      <c r="Q720" s="12">
        <v>0</v>
      </c>
      <c r="R720" s="12">
        <v>2</v>
      </c>
      <c r="S720" s="12">
        <v>0</v>
      </c>
      <c r="T720" s="12">
        <v>0</v>
      </c>
    </row>
    <row r="721" spans="1:20" ht="17.399999999999999" x14ac:dyDescent="0.3">
      <c r="A721" s="11">
        <v>45147</v>
      </c>
      <c r="B721" s="12">
        <v>250427</v>
      </c>
      <c r="C721" s="12" t="s">
        <v>343</v>
      </c>
      <c r="D721" s="12" t="s">
        <v>344</v>
      </c>
      <c r="E721" s="12" t="s">
        <v>345</v>
      </c>
      <c r="F721" s="12" t="s">
        <v>346</v>
      </c>
      <c r="G721" s="12" t="s">
        <v>347</v>
      </c>
      <c r="H721" s="12">
        <v>3</v>
      </c>
      <c r="I721" s="12">
        <v>21</v>
      </c>
      <c r="J721" s="12">
        <v>2.98</v>
      </c>
      <c r="K721" s="12">
        <v>0.02</v>
      </c>
      <c r="L721" s="12">
        <v>6.3</v>
      </c>
      <c r="M721" s="12">
        <v>2</v>
      </c>
      <c r="N721" s="12">
        <v>0</v>
      </c>
      <c r="O721" s="12">
        <v>0</v>
      </c>
      <c r="P721" s="12">
        <v>0</v>
      </c>
      <c r="Q721" s="12">
        <v>0</v>
      </c>
      <c r="R721" s="12">
        <v>0</v>
      </c>
      <c r="S721" s="12">
        <v>0</v>
      </c>
      <c r="T721" s="12">
        <v>0</v>
      </c>
    </row>
    <row r="722" spans="1:20" ht="17.399999999999999" x14ac:dyDescent="0.3">
      <c r="A722" s="11">
        <v>45148</v>
      </c>
      <c r="B722" s="12">
        <v>250427</v>
      </c>
      <c r="C722" s="12" t="s">
        <v>343</v>
      </c>
      <c r="D722" s="12" t="s">
        <v>344</v>
      </c>
      <c r="E722" s="12" t="s">
        <v>345</v>
      </c>
      <c r="F722" s="12" t="s">
        <v>346</v>
      </c>
      <c r="G722" s="12" t="s">
        <v>347</v>
      </c>
      <c r="H722" s="12">
        <v>7.8</v>
      </c>
      <c r="I722" s="12">
        <v>16.2</v>
      </c>
      <c r="J722" s="12">
        <v>7.8</v>
      </c>
      <c r="K722" s="12">
        <v>0</v>
      </c>
      <c r="L722" s="12">
        <v>18.59</v>
      </c>
      <c r="M722" s="12">
        <v>2</v>
      </c>
      <c r="N722" s="12">
        <v>0</v>
      </c>
      <c r="O722" s="12">
        <v>2</v>
      </c>
      <c r="P722" s="12">
        <v>5</v>
      </c>
      <c r="Q722" s="12">
        <v>0</v>
      </c>
      <c r="R722" s="12">
        <v>0</v>
      </c>
      <c r="S722" s="12">
        <v>0</v>
      </c>
      <c r="T722" s="12">
        <v>0</v>
      </c>
    </row>
    <row r="723" spans="1:20" ht="17.399999999999999" x14ac:dyDescent="0.3">
      <c r="A723" s="11">
        <v>45149</v>
      </c>
      <c r="B723" s="12">
        <v>250427</v>
      </c>
      <c r="C723" s="12" t="s">
        <v>343</v>
      </c>
      <c r="D723" s="12" t="s">
        <v>344</v>
      </c>
      <c r="E723" s="12" t="s">
        <v>345</v>
      </c>
      <c r="F723" s="12" t="s">
        <v>346</v>
      </c>
      <c r="G723" s="12" t="s">
        <v>347</v>
      </c>
      <c r="H723" s="12">
        <v>7.05</v>
      </c>
      <c r="I723" s="12">
        <v>16.95</v>
      </c>
      <c r="J723" s="12">
        <v>7.05</v>
      </c>
      <c r="K723" s="12">
        <v>0</v>
      </c>
      <c r="L723" s="12">
        <v>16.07</v>
      </c>
      <c r="M723" s="12">
        <v>3</v>
      </c>
      <c r="N723" s="12">
        <v>0</v>
      </c>
      <c r="O723" s="12">
        <v>0</v>
      </c>
      <c r="P723" s="12">
        <v>3</v>
      </c>
      <c r="Q723" s="12">
        <v>1</v>
      </c>
      <c r="R723" s="12">
        <v>1</v>
      </c>
      <c r="S723" s="12">
        <v>0</v>
      </c>
      <c r="T723" s="12">
        <v>0</v>
      </c>
    </row>
    <row r="724" spans="1:20" ht="17.399999999999999" x14ac:dyDescent="0.3">
      <c r="A724" s="11">
        <v>45150</v>
      </c>
      <c r="B724" s="12">
        <v>250427</v>
      </c>
      <c r="C724" s="12" t="s">
        <v>343</v>
      </c>
      <c r="D724" s="12" t="s">
        <v>344</v>
      </c>
      <c r="E724" s="12" t="s">
        <v>345</v>
      </c>
      <c r="F724" s="12" t="s">
        <v>346</v>
      </c>
      <c r="G724" s="12" t="s">
        <v>347</v>
      </c>
      <c r="H724" s="12">
        <v>9.3699999999999992</v>
      </c>
      <c r="I724" s="12">
        <v>14.63</v>
      </c>
      <c r="J724" s="12">
        <v>9.3699999999999992</v>
      </c>
      <c r="K724" s="12">
        <v>0</v>
      </c>
      <c r="L724" s="12">
        <v>21.29</v>
      </c>
      <c r="M724" s="12">
        <v>3</v>
      </c>
      <c r="N724" s="12">
        <v>0</v>
      </c>
      <c r="O724" s="12">
        <v>2</v>
      </c>
      <c r="P724" s="12">
        <v>1</v>
      </c>
      <c r="Q724" s="12">
        <v>0</v>
      </c>
      <c r="R724" s="12">
        <v>2</v>
      </c>
      <c r="S724" s="12">
        <v>0</v>
      </c>
      <c r="T724" s="12">
        <v>0</v>
      </c>
    </row>
    <row r="725" spans="1:20" ht="17.399999999999999" x14ac:dyDescent="0.3">
      <c r="A725" s="11">
        <v>45151</v>
      </c>
      <c r="B725" s="12">
        <v>250427</v>
      </c>
      <c r="C725" s="12" t="s">
        <v>343</v>
      </c>
      <c r="D725" s="12" t="s">
        <v>344</v>
      </c>
      <c r="E725" s="12" t="s">
        <v>345</v>
      </c>
      <c r="F725" s="12" t="s">
        <v>346</v>
      </c>
      <c r="G725" s="12" t="s">
        <v>347</v>
      </c>
      <c r="H725" s="12">
        <v>0</v>
      </c>
      <c r="I725" s="12">
        <v>24</v>
      </c>
      <c r="J725" s="12">
        <v>0</v>
      </c>
      <c r="K725" s="12">
        <v>0</v>
      </c>
      <c r="L725" s="12">
        <v>0</v>
      </c>
      <c r="M725" s="12">
        <v>0</v>
      </c>
      <c r="N725" s="12">
        <v>0</v>
      </c>
      <c r="O725" s="12">
        <v>0</v>
      </c>
      <c r="P725" s="12">
        <v>0</v>
      </c>
      <c r="Q725" s="12">
        <v>0</v>
      </c>
      <c r="R725" s="12">
        <v>0</v>
      </c>
      <c r="S725" s="12">
        <v>0</v>
      </c>
      <c r="T725" s="12">
        <v>0</v>
      </c>
    </row>
    <row r="726" spans="1:20" ht="17.399999999999999" x14ac:dyDescent="0.3">
      <c r="A726" s="11">
        <v>45152</v>
      </c>
      <c r="B726" s="12">
        <v>250427</v>
      </c>
      <c r="C726" s="12" t="s">
        <v>343</v>
      </c>
      <c r="D726" s="12" t="s">
        <v>344</v>
      </c>
      <c r="E726" s="12" t="s">
        <v>345</v>
      </c>
      <c r="F726" s="12" t="s">
        <v>346</v>
      </c>
      <c r="G726" s="12" t="s">
        <v>347</v>
      </c>
      <c r="H726" s="12">
        <v>2.97</v>
      </c>
      <c r="I726" s="12">
        <v>21.03</v>
      </c>
      <c r="J726" s="12">
        <v>2.97</v>
      </c>
      <c r="K726" s="12">
        <v>0</v>
      </c>
      <c r="L726" s="12">
        <v>7.29</v>
      </c>
      <c r="M726" s="12">
        <v>2</v>
      </c>
      <c r="N726" s="12">
        <v>0</v>
      </c>
      <c r="O726" s="12">
        <v>1</v>
      </c>
      <c r="P726" s="12">
        <v>0</v>
      </c>
      <c r="Q726" s="12">
        <v>0</v>
      </c>
      <c r="R726" s="12">
        <v>1</v>
      </c>
      <c r="S726" s="12">
        <v>0</v>
      </c>
      <c r="T726" s="12">
        <v>0</v>
      </c>
    </row>
    <row r="727" spans="1:20" ht="17.399999999999999" x14ac:dyDescent="0.3">
      <c r="A727" s="11">
        <v>45153</v>
      </c>
      <c r="B727" s="12">
        <v>250427</v>
      </c>
      <c r="C727" s="12" t="s">
        <v>343</v>
      </c>
      <c r="D727" s="12" t="s">
        <v>344</v>
      </c>
      <c r="E727" s="12" t="s">
        <v>345</v>
      </c>
      <c r="F727" s="12" t="s">
        <v>346</v>
      </c>
      <c r="G727" s="12" t="s">
        <v>347</v>
      </c>
      <c r="H727" s="12">
        <v>1.72</v>
      </c>
      <c r="I727" s="12">
        <v>22.28</v>
      </c>
      <c r="J727" s="12">
        <v>1.72</v>
      </c>
      <c r="K727" s="12">
        <v>0</v>
      </c>
      <c r="L727" s="12">
        <v>4.18</v>
      </c>
      <c r="M727" s="12">
        <v>3</v>
      </c>
      <c r="N727" s="12">
        <v>0</v>
      </c>
      <c r="O727" s="12">
        <v>2</v>
      </c>
      <c r="P727" s="12">
        <v>1</v>
      </c>
      <c r="Q727" s="12">
        <v>0</v>
      </c>
      <c r="R727" s="12">
        <v>0</v>
      </c>
      <c r="S727" s="12">
        <v>0</v>
      </c>
      <c r="T727" s="12">
        <v>0</v>
      </c>
    </row>
    <row r="728" spans="1:20" ht="17.399999999999999" x14ac:dyDescent="0.3">
      <c r="A728" s="11">
        <v>45154</v>
      </c>
      <c r="B728" s="12">
        <v>250427</v>
      </c>
      <c r="C728" s="12" t="s">
        <v>343</v>
      </c>
      <c r="D728" s="12" t="s">
        <v>344</v>
      </c>
      <c r="E728" s="12" t="s">
        <v>345</v>
      </c>
      <c r="F728" s="12" t="s">
        <v>346</v>
      </c>
      <c r="G728" s="12" t="s">
        <v>347</v>
      </c>
      <c r="H728" s="12">
        <v>3.55</v>
      </c>
      <c r="I728" s="12">
        <v>20.45</v>
      </c>
      <c r="J728" s="12">
        <v>3.55</v>
      </c>
      <c r="K728" s="12">
        <v>0</v>
      </c>
      <c r="L728" s="12">
        <v>8.5299999999999994</v>
      </c>
      <c r="M728" s="12">
        <v>3</v>
      </c>
      <c r="N728" s="12">
        <v>0</v>
      </c>
      <c r="O728" s="12">
        <v>1</v>
      </c>
      <c r="P728" s="12">
        <v>0</v>
      </c>
      <c r="Q728" s="12">
        <v>0</v>
      </c>
      <c r="R728" s="12">
        <v>1</v>
      </c>
      <c r="S728" s="12">
        <v>0</v>
      </c>
      <c r="T728" s="12">
        <v>0</v>
      </c>
    </row>
    <row r="729" spans="1:20" ht="17.399999999999999" x14ac:dyDescent="0.3">
      <c r="A729" s="11">
        <v>45155</v>
      </c>
      <c r="B729" s="12">
        <v>250427</v>
      </c>
      <c r="C729" s="12" t="s">
        <v>343</v>
      </c>
      <c r="D729" s="12" t="s">
        <v>344</v>
      </c>
      <c r="E729" s="12" t="s">
        <v>345</v>
      </c>
      <c r="F729" s="12" t="s">
        <v>346</v>
      </c>
      <c r="G729" s="12" t="s">
        <v>347</v>
      </c>
      <c r="H729" s="12">
        <v>3.38</v>
      </c>
      <c r="I729" s="12">
        <v>20.62</v>
      </c>
      <c r="J729" s="12">
        <v>3.38</v>
      </c>
      <c r="K729" s="12">
        <v>0</v>
      </c>
      <c r="L729" s="12">
        <v>7.36</v>
      </c>
      <c r="M729" s="12">
        <v>2</v>
      </c>
      <c r="N729" s="12">
        <v>0</v>
      </c>
      <c r="O729" s="12">
        <v>1</v>
      </c>
      <c r="P729" s="12">
        <v>1</v>
      </c>
      <c r="Q729" s="12">
        <v>0</v>
      </c>
      <c r="R729" s="12">
        <v>0</v>
      </c>
      <c r="S729" s="12">
        <v>0</v>
      </c>
      <c r="T729" s="12">
        <v>0</v>
      </c>
    </row>
    <row r="730" spans="1:20" ht="17.399999999999999" x14ac:dyDescent="0.3">
      <c r="A730" s="11">
        <v>45156</v>
      </c>
      <c r="B730" s="12">
        <v>250427</v>
      </c>
      <c r="C730" s="12" t="s">
        <v>343</v>
      </c>
      <c r="D730" s="12" t="s">
        <v>344</v>
      </c>
      <c r="E730" s="12" t="s">
        <v>345</v>
      </c>
      <c r="F730" s="12" t="s">
        <v>346</v>
      </c>
      <c r="G730" s="12" t="s">
        <v>347</v>
      </c>
      <c r="H730" s="12">
        <v>4.25</v>
      </c>
      <c r="I730" s="12">
        <v>19.75</v>
      </c>
      <c r="J730" s="12">
        <v>3.2</v>
      </c>
      <c r="K730" s="12">
        <v>1.05</v>
      </c>
      <c r="L730" s="12">
        <v>7.3</v>
      </c>
      <c r="M730" s="12">
        <v>3</v>
      </c>
      <c r="N730" s="12">
        <v>0</v>
      </c>
      <c r="O730" s="12">
        <v>1</v>
      </c>
      <c r="P730" s="12">
        <v>0</v>
      </c>
      <c r="Q730" s="12">
        <v>0</v>
      </c>
      <c r="R730" s="12">
        <v>15</v>
      </c>
      <c r="S730" s="12">
        <v>0</v>
      </c>
      <c r="T730" s="12">
        <v>1</v>
      </c>
    </row>
    <row r="731" spans="1:20" ht="17.399999999999999" x14ac:dyDescent="0.3">
      <c r="A731" s="11">
        <v>45157</v>
      </c>
      <c r="B731" s="12">
        <v>250427</v>
      </c>
      <c r="C731" s="12" t="s">
        <v>343</v>
      </c>
      <c r="D731" s="12" t="s">
        <v>344</v>
      </c>
      <c r="E731" s="12" t="s">
        <v>345</v>
      </c>
      <c r="F731" s="12" t="s">
        <v>346</v>
      </c>
      <c r="G731" s="12" t="s">
        <v>347</v>
      </c>
      <c r="H731" s="12">
        <v>8.8699999999999992</v>
      </c>
      <c r="I731" s="12">
        <v>15.13</v>
      </c>
      <c r="J731" s="12">
        <v>8.8699999999999992</v>
      </c>
      <c r="K731" s="12">
        <v>0</v>
      </c>
      <c r="L731" s="12">
        <v>17.920000000000002</v>
      </c>
      <c r="M731" s="12">
        <v>2</v>
      </c>
      <c r="N731" s="12">
        <v>0</v>
      </c>
      <c r="O731" s="12">
        <v>0</v>
      </c>
      <c r="P731" s="12">
        <v>1</v>
      </c>
      <c r="Q731" s="12">
        <v>2</v>
      </c>
      <c r="R731" s="12">
        <v>5</v>
      </c>
      <c r="S731" s="12">
        <v>0</v>
      </c>
      <c r="T731" s="12">
        <v>1</v>
      </c>
    </row>
    <row r="732" spans="1:20" ht="17.399999999999999" x14ac:dyDescent="0.3">
      <c r="A732" s="11">
        <v>45158</v>
      </c>
      <c r="B732" s="12">
        <v>250427</v>
      </c>
      <c r="C732" s="12" t="s">
        <v>343</v>
      </c>
      <c r="D732" s="12" t="s">
        <v>344</v>
      </c>
      <c r="E732" s="12" t="s">
        <v>345</v>
      </c>
      <c r="F732" s="12" t="s">
        <v>346</v>
      </c>
      <c r="G732" s="12" t="s">
        <v>347</v>
      </c>
      <c r="H732" s="12">
        <v>0</v>
      </c>
      <c r="I732" s="12">
        <v>24</v>
      </c>
      <c r="J732" s="12">
        <v>0</v>
      </c>
      <c r="K732" s="12">
        <v>0</v>
      </c>
      <c r="L732" s="12">
        <v>0</v>
      </c>
      <c r="M732" s="12">
        <v>0</v>
      </c>
      <c r="N732" s="12">
        <v>0</v>
      </c>
      <c r="O732" s="12">
        <v>0</v>
      </c>
      <c r="P732" s="12">
        <v>0</v>
      </c>
      <c r="Q732" s="12">
        <v>0</v>
      </c>
      <c r="R732" s="12">
        <v>0</v>
      </c>
      <c r="S732" s="12">
        <v>0</v>
      </c>
      <c r="T732" s="12">
        <v>0</v>
      </c>
    </row>
    <row r="733" spans="1:20" ht="17.399999999999999" x14ac:dyDescent="0.3">
      <c r="A733" s="11">
        <v>45159</v>
      </c>
      <c r="B733" s="12">
        <v>250427</v>
      </c>
      <c r="C733" s="12" t="s">
        <v>343</v>
      </c>
      <c r="D733" s="12" t="s">
        <v>344</v>
      </c>
      <c r="E733" s="12" t="s">
        <v>345</v>
      </c>
      <c r="F733" s="12" t="s">
        <v>346</v>
      </c>
      <c r="G733" s="12" t="s">
        <v>347</v>
      </c>
      <c r="H733" s="12">
        <v>0</v>
      </c>
      <c r="I733" s="12">
        <v>24</v>
      </c>
      <c r="J733" s="12">
        <v>0</v>
      </c>
      <c r="K733" s="12">
        <v>0</v>
      </c>
      <c r="L733" s="12">
        <v>0</v>
      </c>
      <c r="M733" s="12">
        <v>0</v>
      </c>
      <c r="N733" s="12">
        <v>0</v>
      </c>
      <c r="O733" s="12">
        <v>0</v>
      </c>
      <c r="P733" s="12">
        <v>0</v>
      </c>
      <c r="Q733" s="12">
        <v>0</v>
      </c>
      <c r="R733" s="12">
        <v>0</v>
      </c>
      <c r="S733" s="12">
        <v>0</v>
      </c>
      <c r="T733" s="12">
        <v>0</v>
      </c>
    </row>
    <row r="734" spans="1:20" ht="17.399999999999999" x14ac:dyDescent="0.3">
      <c r="A734" s="11">
        <v>45160</v>
      </c>
      <c r="B734" s="12">
        <v>250427</v>
      </c>
      <c r="C734" s="12" t="s">
        <v>343</v>
      </c>
      <c r="D734" s="12" t="s">
        <v>344</v>
      </c>
      <c r="E734" s="12" t="s">
        <v>345</v>
      </c>
      <c r="F734" s="12" t="s">
        <v>346</v>
      </c>
      <c r="G734" s="12" t="s">
        <v>347</v>
      </c>
      <c r="H734" s="12">
        <v>0.22</v>
      </c>
      <c r="I734" s="12">
        <v>23.78</v>
      </c>
      <c r="J734" s="12">
        <v>0.2</v>
      </c>
      <c r="K734" s="12">
        <v>0.02</v>
      </c>
      <c r="L734" s="12">
        <v>0.32</v>
      </c>
      <c r="M734" s="12">
        <v>2</v>
      </c>
      <c r="N734" s="12">
        <v>0</v>
      </c>
      <c r="O734" s="12">
        <v>0</v>
      </c>
      <c r="P734" s="12">
        <v>0</v>
      </c>
      <c r="Q734" s="12">
        <v>0</v>
      </c>
      <c r="R734" s="12">
        <v>0</v>
      </c>
      <c r="S734" s="12">
        <v>0</v>
      </c>
      <c r="T734" s="12">
        <v>0</v>
      </c>
    </row>
    <row r="735" spans="1:20" ht="17.399999999999999" x14ac:dyDescent="0.3">
      <c r="A735" s="11">
        <v>45161</v>
      </c>
      <c r="B735" s="12">
        <v>250427</v>
      </c>
      <c r="C735" s="12" t="s">
        <v>343</v>
      </c>
      <c r="D735" s="12" t="s">
        <v>344</v>
      </c>
      <c r="E735" s="12" t="s">
        <v>345</v>
      </c>
      <c r="F735" s="12" t="s">
        <v>346</v>
      </c>
      <c r="G735" s="12" t="s">
        <v>347</v>
      </c>
      <c r="H735" s="12">
        <v>4.95</v>
      </c>
      <c r="I735" s="12">
        <v>19.05</v>
      </c>
      <c r="J735" s="12">
        <v>3.97</v>
      </c>
      <c r="K735" s="12">
        <v>0.98</v>
      </c>
      <c r="L735" s="12">
        <v>7.53</v>
      </c>
      <c r="M735" s="12">
        <v>3</v>
      </c>
      <c r="N735" s="12">
        <v>0</v>
      </c>
      <c r="O735" s="12">
        <v>1</v>
      </c>
      <c r="P735" s="12">
        <v>0</v>
      </c>
      <c r="Q735" s="12">
        <v>0</v>
      </c>
      <c r="R735" s="12">
        <v>12</v>
      </c>
      <c r="S735" s="12">
        <v>0</v>
      </c>
      <c r="T735" s="12">
        <v>2</v>
      </c>
    </row>
    <row r="736" spans="1:20" ht="17.399999999999999" x14ac:dyDescent="0.3">
      <c r="A736" s="11">
        <v>45162</v>
      </c>
      <c r="B736" s="12">
        <v>250427</v>
      </c>
      <c r="C736" s="12" t="s">
        <v>343</v>
      </c>
      <c r="D736" s="12" t="s">
        <v>344</v>
      </c>
      <c r="E736" s="12" t="s">
        <v>345</v>
      </c>
      <c r="F736" s="12" t="s">
        <v>346</v>
      </c>
      <c r="G736" s="12" t="s">
        <v>347</v>
      </c>
      <c r="H736" s="12">
        <v>3.87</v>
      </c>
      <c r="I736" s="12">
        <v>20.13</v>
      </c>
      <c r="J736" s="12">
        <v>3.63</v>
      </c>
      <c r="K736" s="12">
        <v>0.23</v>
      </c>
      <c r="L736" s="12">
        <v>6.89</v>
      </c>
      <c r="M736" s="12">
        <v>3</v>
      </c>
      <c r="N736" s="12">
        <v>0</v>
      </c>
      <c r="O736" s="12">
        <v>0</v>
      </c>
      <c r="P736" s="12">
        <v>0</v>
      </c>
      <c r="Q736" s="12">
        <v>0</v>
      </c>
      <c r="R736" s="12">
        <v>0</v>
      </c>
      <c r="S736" s="12">
        <v>0</v>
      </c>
      <c r="T736" s="12">
        <v>0</v>
      </c>
    </row>
    <row r="737" spans="1:20" ht="17.399999999999999" x14ac:dyDescent="0.3">
      <c r="A737" s="11">
        <v>45163</v>
      </c>
      <c r="B737" s="12">
        <v>250427</v>
      </c>
      <c r="C737" s="12" t="s">
        <v>343</v>
      </c>
      <c r="D737" s="12" t="s">
        <v>344</v>
      </c>
      <c r="E737" s="12" t="s">
        <v>345</v>
      </c>
      <c r="F737" s="12" t="s">
        <v>346</v>
      </c>
      <c r="G737" s="12" t="s">
        <v>347</v>
      </c>
      <c r="H737" s="12">
        <v>6.13</v>
      </c>
      <c r="I737" s="12">
        <v>17.87</v>
      </c>
      <c r="J737" s="12">
        <v>6.13</v>
      </c>
      <c r="K737" s="12">
        <v>0</v>
      </c>
      <c r="L737" s="12">
        <v>12.62</v>
      </c>
      <c r="M737" s="12">
        <v>2</v>
      </c>
      <c r="N737" s="12">
        <v>0</v>
      </c>
      <c r="O737" s="12">
        <v>1</v>
      </c>
      <c r="P737" s="12">
        <v>3</v>
      </c>
      <c r="Q737" s="12">
        <v>0</v>
      </c>
      <c r="R737" s="12">
        <v>0</v>
      </c>
      <c r="S737" s="12">
        <v>0</v>
      </c>
      <c r="T737" s="12">
        <v>0</v>
      </c>
    </row>
    <row r="738" spans="1:20" ht="17.399999999999999" x14ac:dyDescent="0.3">
      <c r="A738" s="11">
        <v>45164</v>
      </c>
      <c r="B738" s="12">
        <v>250427</v>
      </c>
      <c r="C738" s="12" t="s">
        <v>343</v>
      </c>
      <c r="D738" s="12" t="s">
        <v>344</v>
      </c>
      <c r="E738" s="12" t="s">
        <v>345</v>
      </c>
      <c r="F738" s="12" t="s">
        <v>346</v>
      </c>
      <c r="G738" s="12" t="s">
        <v>347</v>
      </c>
      <c r="H738" s="12">
        <v>7.83</v>
      </c>
      <c r="I738" s="12">
        <v>16.170000000000002</v>
      </c>
      <c r="J738" s="12">
        <v>7.83</v>
      </c>
      <c r="K738" s="12">
        <v>0</v>
      </c>
      <c r="L738" s="12">
        <v>17.3</v>
      </c>
      <c r="M738" s="12">
        <v>3</v>
      </c>
      <c r="N738" s="12">
        <v>0</v>
      </c>
      <c r="O738" s="12">
        <v>1</v>
      </c>
      <c r="P738" s="12">
        <v>0</v>
      </c>
      <c r="Q738" s="12">
        <v>0</v>
      </c>
      <c r="R738" s="12">
        <v>0</v>
      </c>
      <c r="S738" s="12">
        <v>0</v>
      </c>
      <c r="T738" s="12">
        <v>0</v>
      </c>
    </row>
    <row r="739" spans="1:20" ht="17.399999999999999" x14ac:dyDescent="0.3">
      <c r="A739" s="11">
        <v>45165</v>
      </c>
      <c r="B739" s="12">
        <v>250427</v>
      </c>
      <c r="C739" s="12" t="s">
        <v>343</v>
      </c>
      <c r="D739" s="12" t="s">
        <v>344</v>
      </c>
      <c r="E739" s="12" t="s">
        <v>345</v>
      </c>
      <c r="F739" s="12" t="s">
        <v>346</v>
      </c>
      <c r="G739" s="12" t="s">
        <v>347</v>
      </c>
      <c r="H739" s="12">
        <v>0</v>
      </c>
      <c r="I739" s="12">
        <v>24</v>
      </c>
      <c r="J739" s="12">
        <v>0</v>
      </c>
      <c r="K739" s="12">
        <v>0</v>
      </c>
      <c r="L739" s="12">
        <v>0</v>
      </c>
      <c r="M739" s="12">
        <v>0</v>
      </c>
      <c r="N739" s="12">
        <v>0</v>
      </c>
      <c r="O739" s="12">
        <v>0</v>
      </c>
      <c r="P739" s="12">
        <v>0</v>
      </c>
      <c r="Q739" s="12">
        <v>0</v>
      </c>
      <c r="R739" s="12">
        <v>0</v>
      </c>
      <c r="S739" s="12">
        <v>0</v>
      </c>
      <c r="T739" s="12">
        <v>0</v>
      </c>
    </row>
    <row r="740" spans="1:20" ht="17.399999999999999" x14ac:dyDescent="0.3">
      <c r="A740" s="11">
        <v>45166</v>
      </c>
      <c r="B740" s="12">
        <v>250427</v>
      </c>
      <c r="C740" s="12" t="s">
        <v>343</v>
      </c>
      <c r="D740" s="12" t="s">
        <v>344</v>
      </c>
      <c r="E740" s="12" t="s">
        <v>345</v>
      </c>
      <c r="F740" s="12" t="s">
        <v>346</v>
      </c>
      <c r="G740" s="12" t="s">
        <v>347</v>
      </c>
      <c r="H740" s="12">
        <v>0.08</v>
      </c>
      <c r="I740" s="12">
        <v>23.92</v>
      </c>
      <c r="J740" s="12">
        <v>0</v>
      </c>
      <c r="K740" s="12">
        <v>0.08</v>
      </c>
      <c r="L740" s="12">
        <v>0.05</v>
      </c>
      <c r="M740" s="12">
        <v>0</v>
      </c>
      <c r="N740" s="12">
        <v>0</v>
      </c>
      <c r="O740" s="12">
        <v>0</v>
      </c>
      <c r="P740" s="12">
        <v>0</v>
      </c>
      <c r="Q740" s="12">
        <v>0</v>
      </c>
      <c r="R740" s="12">
        <v>1</v>
      </c>
      <c r="S740" s="12">
        <v>0</v>
      </c>
      <c r="T740" s="12">
        <v>0</v>
      </c>
    </row>
    <row r="741" spans="1:20" ht="17.399999999999999" x14ac:dyDescent="0.3">
      <c r="A741" s="11">
        <v>45167</v>
      </c>
      <c r="B741" s="12">
        <v>250427</v>
      </c>
      <c r="C741" s="12" t="s">
        <v>343</v>
      </c>
      <c r="D741" s="12" t="s">
        <v>344</v>
      </c>
      <c r="E741" s="12" t="s">
        <v>345</v>
      </c>
      <c r="F741" s="12" t="s">
        <v>346</v>
      </c>
      <c r="G741" s="12" t="s">
        <v>347</v>
      </c>
      <c r="H741" s="12">
        <v>3.8</v>
      </c>
      <c r="I741" s="12">
        <v>20.2</v>
      </c>
      <c r="J741" s="12">
        <v>3.43</v>
      </c>
      <c r="K741" s="12">
        <v>0.37</v>
      </c>
      <c r="L741" s="12">
        <v>8.0299999999999994</v>
      </c>
      <c r="M741" s="12">
        <v>2</v>
      </c>
      <c r="N741" s="12">
        <v>0</v>
      </c>
      <c r="O741" s="12">
        <v>0</v>
      </c>
      <c r="P741" s="12">
        <v>1</v>
      </c>
      <c r="Q741" s="12">
        <v>0</v>
      </c>
      <c r="R741" s="12">
        <v>3</v>
      </c>
      <c r="S741" s="12">
        <v>0</v>
      </c>
      <c r="T741" s="12">
        <v>0</v>
      </c>
    </row>
    <row r="742" spans="1:20" ht="17.399999999999999" x14ac:dyDescent="0.3">
      <c r="A742" s="11">
        <v>45168</v>
      </c>
      <c r="B742" s="12">
        <v>250427</v>
      </c>
      <c r="C742" s="12" t="s">
        <v>343</v>
      </c>
      <c r="D742" s="12" t="s">
        <v>344</v>
      </c>
      <c r="E742" s="12" t="s">
        <v>345</v>
      </c>
      <c r="F742" s="12" t="s">
        <v>346</v>
      </c>
      <c r="G742" s="12" t="s">
        <v>347</v>
      </c>
      <c r="H742" s="12">
        <v>4.5</v>
      </c>
      <c r="I742" s="12">
        <v>19.5</v>
      </c>
      <c r="J742" s="12">
        <v>3.27</v>
      </c>
      <c r="K742" s="12">
        <v>1.23</v>
      </c>
      <c r="L742" s="12">
        <v>7.05</v>
      </c>
      <c r="M742" s="12">
        <v>3</v>
      </c>
      <c r="N742" s="12">
        <v>0</v>
      </c>
      <c r="O742" s="12">
        <v>3</v>
      </c>
      <c r="P742" s="12">
        <v>0</v>
      </c>
      <c r="Q742" s="12">
        <v>0</v>
      </c>
      <c r="R742" s="12">
        <v>17</v>
      </c>
      <c r="S742" s="12">
        <v>0</v>
      </c>
      <c r="T742" s="12">
        <v>1</v>
      </c>
    </row>
    <row r="743" spans="1:20" ht="17.399999999999999" x14ac:dyDescent="0.3">
      <c r="A743" s="11">
        <v>45169</v>
      </c>
      <c r="B743" s="12">
        <v>250427</v>
      </c>
      <c r="C743" s="12" t="s">
        <v>343</v>
      </c>
      <c r="D743" s="12" t="s">
        <v>344</v>
      </c>
      <c r="E743" s="12" t="s">
        <v>345</v>
      </c>
      <c r="F743" s="12" t="s">
        <v>346</v>
      </c>
      <c r="G743" s="12" t="s">
        <v>347</v>
      </c>
      <c r="H743" s="12">
        <v>7.25</v>
      </c>
      <c r="I743" s="12">
        <v>16.75</v>
      </c>
      <c r="J743" s="12">
        <v>7.25</v>
      </c>
      <c r="K743" s="12">
        <v>0</v>
      </c>
      <c r="L743" s="12">
        <v>15.59</v>
      </c>
      <c r="M743" s="12">
        <v>3</v>
      </c>
      <c r="N743" s="12">
        <v>0</v>
      </c>
      <c r="O743" s="12">
        <v>1</v>
      </c>
      <c r="P743" s="12">
        <v>1</v>
      </c>
      <c r="Q743" s="12">
        <v>1</v>
      </c>
      <c r="R743" s="12">
        <v>0</v>
      </c>
      <c r="S743" s="12">
        <v>0</v>
      </c>
      <c r="T743" s="12">
        <v>0</v>
      </c>
    </row>
    <row r="744" spans="1:20" ht="17.399999999999999" x14ac:dyDescent="0.3">
      <c r="A744" s="11">
        <v>45170</v>
      </c>
      <c r="B744" s="12">
        <v>250427</v>
      </c>
      <c r="C744" s="12" t="s">
        <v>343</v>
      </c>
      <c r="D744" s="12" t="s">
        <v>344</v>
      </c>
      <c r="E744" s="12" t="s">
        <v>345</v>
      </c>
      <c r="F744" s="12" t="s">
        <v>346</v>
      </c>
      <c r="G744" s="12" t="s">
        <v>347</v>
      </c>
      <c r="H744" s="12">
        <v>7.38</v>
      </c>
      <c r="I744" s="12">
        <v>16.62</v>
      </c>
      <c r="J744" s="12">
        <v>7.38</v>
      </c>
      <c r="K744" s="12">
        <v>0</v>
      </c>
      <c r="L744" s="12">
        <v>16.260000000000002</v>
      </c>
      <c r="M744" s="12">
        <v>2</v>
      </c>
      <c r="N744" s="12">
        <v>0</v>
      </c>
      <c r="O744" s="12">
        <v>2</v>
      </c>
      <c r="P744" s="12">
        <v>2</v>
      </c>
      <c r="Q744" s="12">
        <v>0</v>
      </c>
      <c r="R744" s="12">
        <v>0</v>
      </c>
      <c r="S744" s="12">
        <v>0</v>
      </c>
      <c r="T744" s="12">
        <v>0</v>
      </c>
    </row>
    <row r="745" spans="1:20" ht="17.399999999999999" x14ac:dyDescent="0.3">
      <c r="A745" s="11">
        <v>45171</v>
      </c>
      <c r="B745" s="12">
        <v>250427</v>
      </c>
      <c r="C745" s="12" t="s">
        <v>343</v>
      </c>
      <c r="D745" s="12" t="s">
        <v>344</v>
      </c>
      <c r="E745" s="12" t="s">
        <v>345</v>
      </c>
      <c r="F745" s="12" t="s">
        <v>346</v>
      </c>
      <c r="G745" s="12" t="s">
        <v>347</v>
      </c>
      <c r="H745" s="12">
        <v>9.02</v>
      </c>
      <c r="I745" s="12">
        <v>14.98</v>
      </c>
      <c r="J745" s="12">
        <v>9.02</v>
      </c>
      <c r="K745" s="12">
        <v>0</v>
      </c>
      <c r="L745" s="12">
        <v>20.27</v>
      </c>
      <c r="M745" s="12">
        <v>2</v>
      </c>
      <c r="N745" s="12">
        <v>0</v>
      </c>
      <c r="O745" s="12">
        <v>2</v>
      </c>
      <c r="P745" s="12">
        <v>1</v>
      </c>
      <c r="Q745" s="12">
        <v>0</v>
      </c>
      <c r="R745" s="12">
        <v>2</v>
      </c>
      <c r="S745" s="12">
        <v>0</v>
      </c>
      <c r="T745" s="12">
        <v>0</v>
      </c>
    </row>
    <row r="746" spans="1:20" ht="17.399999999999999" x14ac:dyDescent="0.3">
      <c r="A746" s="11">
        <v>45172</v>
      </c>
      <c r="B746" s="12">
        <v>250427</v>
      </c>
      <c r="C746" s="12" t="s">
        <v>343</v>
      </c>
      <c r="D746" s="12" t="s">
        <v>344</v>
      </c>
      <c r="E746" s="12" t="s">
        <v>345</v>
      </c>
      <c r="F746" s="12" t="s">
        <v>346</v>
      </c>
      <c r="G746" s="12" t="s">
        <v>347</v>
      </c>
      <c r="H746" s="12">
        <v>0</v>
      </c>
      <c r="I746" s="12">
        <v>24</v>
      </c>
      <c r="J746" s="12">
        <v>0</v>
      </c>
      <c r="K746" s="12">
        <v>0</v>
      </c>
      <c r="L746" s="12">
        <v>0</v>
      </c>
      <c r="M746" s="12">
        <v>0</v>
      </c>
      <c r="N746" s="12">
        <v>0</v>
      </c>
      <c r="O746" s="12">
        <v>0</v>
      </c>
      <c r="P746" s="12">
        <v>0</v>
      </c>
      <c r="Q746" s="12">
        <v>0</v>
      </c>
      <c r="R746" s="12">
        <v>0</v>
      </c>
      <c r="S746" s="12">
        <v>0</v>
      </c>
      <c r="T746" s="12">
        <v>0</v>
      </c>
    </row>
    <row r="747" spans="1:20" ht="17.399999999999999" x14ac:dyDescent="0.3">
      <c r="A747" s="11">
        <v>45173</v>
      </c>
      <c r="B747" s="12">
        <v>250427</v>
      </c>
      <c r="C747" s="12" t="s">
        <v>343</v>
      </c>
      <c r="D747" s="12" t="s">
        <v>344</v>
      </c>
      <c r="E747" s="12" t="s">
        <v>345</v>
      </c>
      <c r="F747" s="12" t="s">
        <v>346</v>
      </c>
      <c r="G747" s="12" t="s">
        <v>347</v>
      </c>
      <c r="H747" s="12">
        <v>1.48</v>
      </c>
      <c r="I747" s="12">
        <v>22.52</v>
      </c>
      <c r="J747" s="12">
        <v>1.48</v>
      </c>
      <c r="K747" s="12">
        <v>0</v>
      </c>
      <c r="L747" s="12">
        <v>3.27</v>
      </c>
      <c r="M747" s="12">
        <v>2</v>
      </c>
      <c r="N747" s="12">
        <v>0</v>
      </c>
      <c r="O747" s="12">
        <v>0</v>
      </c>
      <c r="P747" s="12">
        <v>1</v>
      </c>
      <c r="Q747" s="12">
        <v>0</v>
      </c>
      <c r="R747" s="12">
        <v>0</v>
      </c>
      <c r="S747" s="12">
        <v>0</v>
      </c>
      <c r="T747" s="12">
        <v>0</v>
      </c>
    </row>
    <row r="748" spans="1:20" ht="17.399999999999999" x14ac:dyDescent="0.3">
      <c r="A748" s="11">
        <v>45174</v>
      </c>
      <c r="B748" s="12">
        <v>250427</v>
      </c>
      <c r="C748" s="12" t="s">
        <v>343</v>
      </c>
      <c r="D748" s="12" t="s">
        <v>344</v>
      </c>
      <c r="E748" s="12" t="s">
        <v>345</v>
      </c>
      <c r="F748" s="12" t="s">
        <v>346</v>
      </c>
      <c r="G748" s="12" t="s">
        <v>347</v>
      </c>
      <c r="H748" s="12">
        <v>5</v>
      </c>
      <c r="I748" s="12">
        <v>19</v>
      </c>
      <c r="J748" s="12">
        <v>5</v>
      </c>
      <c r="K748" s="12">
        <v>0</v>
      </c>
      <c r="L748" s="12">
        <v>10.66</v>
      </c>
      <c r="M748" s="12">
        <v>2</v>
      </c>
      <c r="N748" s="12">
        <v>0</v>
      </c>
      <c r="O748" s="12">
        <v>0</v>
      </c>
      <c r="P748" s="12">
        <v>0</v>
      </c>
      <c r="Q748" s="12">
        <v>1</v>
      </c>
      <c r="R748" s="12">
        <v>0</v>
      </c>
      <c r="S748" s="12">
        <v>0</v>
      </c>
      <c r="T748" s="12">
        <v>0</v>
      </c>
    </row>
    <row r="749" spans="1:20" ht="17.399999999999999" x14ac:dyDescent="0.3">
      <c r="A749" s="11">
        <v>45175</v>
      </c>
      <c r="B749" s="12">
        <v>250427</v>
      </c>
      <c r="C749" s="12" t="s">
        <v>343</v>
      </c>
      <c r="D749" s="12" t="s">
        <v>344</v>
      </c>
      <c r="E749" s="12" t="s">
        <v>345</v>
      </c>
      <c r="F749" s="12" t="s">
        <v>346</v>
      </c>
      <c r="G749" s="12" t="s">
        <v>347</v>
      </c>
      <c r="H749" s="12">
        <v>7.07</v>
      </c>
      <c r="I749" s="12">
        <v>16.93</v>
      </c>
      <c r="J749" s="12">
        <v>7.07</v>
      </c>
      <c r="K749" s="12">
        <v>0</v>
      </c>
      <c r="L749" s="12">
        <v>16.05</v>
      </c>
      <c r="M749" s="12">
        <v>2</v>
      </c>
      <c r="N749" s="12">
        <v>0</v>
      </c>
      <c r="O749" s="12">
        <v>1</v>
      </c>
      <c r="P749" s="12">
        <v>3</v>
      </c>
      <c r="Q749" s="12">
        <v>0</v>
      </c>
      <c r="R749" s="12">
        <v>0</v>
      </c>
      <c r="S749" s="12">
        <v>0</v>
      </c>
      <c r="T749" s="12">
        <v>0</v>
      </c>
    </row>
    <row r="750" spans="1:20" ht="17.399999999999999" x14ac:dyDescent="0.3">
      <c r="A750" s="11">
        <v>45176</v>
      </c>
      <c r="B750" s="12">
        <v>250427</v>
      </c>
      <c r="C750" s="12" t="s">
        <v>343</v>
      </c>
      <c r="D750" s="12" t="s">
        <v>344</v>
      </c>
      <c r="E750" s="12" t="s">
        <v>345</v>
      </c>
      <c r="F750" s="12" t="s">
        <v>346</v>
      </c>
      <c r="G750" s="12" t="s">
        <v>347</v>
      </c>
      <c r="H750" s="12">
        <v>6.82</v>
      </c>
      <c r="I750" s="12">
        <v>17.18</v>
      </c>
      <c r="J750" s="12">
        <v>6.82</v>
      </c>
      <c r="K750" s="12">
        <v>0</v>
      </c>
      <c r="L750" s="12">
        <v>15.55</v>
      </c>
      <c r="M750" s="12">
        <v>2</v>
      </c>
      <c r="N750" s="12">
        <v>0</v>
      </c>
      <c r="O750" s="12">
        <v>1</v>
      </c>
      <c r="P750" s="12">
        <v>1</v>
      </c>
      <c r="Q750" s="12">
        <v>0</v>
      </c>
      <c r="R750" s="12">
        <v>0</v>
      </c>
      <c r="S750" s="12">
        <v>0</v>
      </c>
      <c r="T750" s="12">
        <v>0</v>
      </c>
    </row>
    <row r="751" spans="1:20" ht="17.399999999999999" x14ac:dyDescent="0.3">
      <c r="A751" s="11">
        <v>45177</v>
      </c>
      <c r="B751" s="12">
        <v>250427</v>
      </c>
      <c r="C751" s="12" t="s">
        <v>343</v>
      </c>
      <c r="D751" s="12" t="s">
        <v>344</v>
      </c>
      <c r="E751" s="12" t="s">
        <v>345</v>
      </c>
      <c r="F751" s="12" t="s">
        <v>346</v>
      </c>
      <c r="G751" s="12" t="s">
        <v>347</v>
      </c>
      <c r="H751" s="12">
        <v>6.8</v>
      </c>
      <c r="I751" s="12">
        <v>17.2</v>
      </c>
      <c r="J751" s="12">
        <v>6.8</v>
      </c>
      <c r="K751" s="12">
        <v>0</v>
      </c>
      <c r="L751" s="12">
        <v>14.82</v>
      </c>
      <c r="M751" s="12">
        <v>3</v>
      </c>
      <c r="N751" s="12">
        <v>0</v>
      </c>
      <c r="O751" s="12">
        <v>2</v>
      </c>
      <c r="P751" s="12">
        <v>1</v>
      </c>
      <c r="Q751" s="12">
        <v>0</v>
      </c>
      <c r="R751" s="12">
        <v>0</v>
      </c>
      <c r="S751" s="12">
        <v>0</v>
      </c>
      <c r="T751" s="12">
        <v>0</v>
      </c>
    </row>
    <row r="752" spans="1:20" ht="17.399999999999999" x14ac:dyDescent="0.3">
      <c r="A752" s="11">
        <v>45178</v>
      </c>
      <c r="B752" s="12">
        <v>250427</v>
      </c>
      <c r="C752" s="12" t="s">
        <v>343</v>
      </c>
      <c r="D752" s="12" t="s">
        <v>344</v>
      </c>
      <c r="E752" s="12" t="s">
        <v>345</v>
      </c>
      <c r="F752" s="12" t="s">
        <v>346</v>
      </c>
      <c r="G752" s="12" t="s">
        <v>347</v>
      </c>
      <c r="H752" s="12">
        <v>9.75</v>
      </c>
      <c r="I752" s="12">
        <v>14.25</v>
      </c>
      <c r="J752" s="12">
        <v>9.75</v>
      </c>
      <c r="K752" s="12">
        <v>0</v>
      </c>
      <c r="L752" s="12">
        <v>23.26</v>
      </c>
      <c r="M752" s="12">
        <v>3</v>
      </c>
      <c r="N752" s="12">
        <v>0</v>
      </c>
      <c r="O752" s="12">
        <v>5</v>
      </c>
      <c r="P752" s="12">
        <v>4</v>
      </c>
      <c r="Q752" s="12">
        <v>1</v>
      </c>
      <c r="R752" s="12">
        <v>0</v>
      </c>
      <c r="S752" s="12">
        <v>0</v>
      </c>
      <c r="T752" s="12">
        <v>0</v>
      </c>
    </row>
    <row r="753" spans="1:20" ht="17.399999999999999" x14ac:dyDescent="0.3">
      <c r="A753" s="11">
        <v>45179</v>
      </c>
      <c r="B753" s="12">
        <v>250427</v>
      </c>
      <c r="C753" s="12" t="s">
        <v>343</v>
      </c>
      <c r="D753" s="12" t="s">
        <v>344</v>
      </c>
      <c r="E753" s="12" t="s">
        <v>345</v>
      </c>
      <c r="F753" s="12" t="s">
        <v>346</v>
      </c>
      <c r="G753" s="12" t="s">
        <v>347</v>
      </c>
      <c r="H753" s="12">
        <v>0</v>
      </c>
      <c r="I753" s="12">
        <v>24</v>
      </c>
      <c r="J753" s="12">
        <v>0</v>
      </c>
      <c r="K753" s="12">
        <v>0</v>
      </c>
      <c r="L753" s="12">
        <v>0</v>
      </c>
      <c r="M753" s="12">
        <v>0</v>
      </c>
      <c r="N753" s="12">
        <v>0</v>
      </c>
      <c r="O753" s="12">
        <v>0</v>
      </c>
      <c r="P753" s="12">
        <v>0</v>
      </c>
      <c r="Q753" s="12">
        <v>0</v>
      </c>
      <c r="R753" s="12">
        <v>0</v>
      </c>
      <c r="S753" s="12">
        <v>0</v>
      </c>
      <c r="T753" s="12">
        <v>0</v>
      </c>
    </row>
    <row r="754" spans="1:20" ht="17.399999999999999" x14ac:dyDescent="0.3">
      <c r="A754" s="11">
        <v>45180</v>
      </c>
      <c r="B754" s="12">
        <v>250427</v>
      </c>
      <c r="C754" s="12" t="s">
        <v>343</v>
      </c>
      <c r="D754" s="12" t="s">
        <v>344</v>
      </c>
      <c r="E754" s="12" t="s">
        <v>345</v>
      </c>
      <c r="F754" s="12" t="s">
        <v>346</v>
      </c>
      <c r="G754" s="12" t="s">
        <v>347</v>
      </c>
      <c r="H754" s="12">
        <v>2.2799999999999998</v>
      </c>
      <c r="I754" s="12">
        <v>21.72</v>
      </c>
      <c r="J754" s="12">
        <v>2.2799999999999998</v>
      </c>
      <c r="K754" s="12">
        <v>0</v>
      </c>
      <c r="L754" s="12">
        <v>5.58</v>
      </c>
      <c r="M754" s="12">
        <v>2</v>
      </c>
      <c r="N754" s="12">
        <v>0</v>
      </c>
      <c r="O754" s="12">
        <v>0</v>
      </c>
      <c r="P754" s="12">
        <v>2</v>
      </c>
      <c r="Q754" s="12">
        <v>0</v>
      </c>
      <c r="R754" s="12">
        <v>0</v>
      </c>
      <c r="S754" s="12">
        <v>0</v>
      </c>
      <c r="T754" s="12">
        <v>0</v>
      </c>
    </row>
    <row r="755" spans="1:20" ht="17.399999999999999" x14ac:dyDescent="0.3">
      <c r="A755" s="11">
        <v>45181</v>
      </c>
      <c r="B755" s="12">
        <v>250427</v>
      </c>
      <c r="C755" s="12" t="s">
        <v>343</v>
      </c>
      <c r="D755" s="12" t="s">
        <v>344</v>
      </c>
      <c r="E755" s="12" t="s">
        <v>345</v>
      </c>
      <c r="F755" s="12" t="s">
        <v>346</v>
      </c>
      <c r="G755" s="12" t="s">
        <v>347</v>
      </c>
      <c r="H755" s="12">
        <v>6.7</v>
      </c>
      <c r="I755" s="12">
        <v>17.3</v>
      </c>
      <c r="J755" s="12">
        <v>6.7</v>
      </c>
      <c r="K755" s="12">
        <v>0</v>
      </c>
      <c r="L755" s="12">
        <v>15.71</v>
      </c>
      <c r="M755" s="12">
        <v>3</v>
      </c>
      <c r="N755" s="12">
        <v>0</v>
      </c>
      <c r="O755" s="12">
        <v>1</v>
      </c>
      <c r="P755" s="12">
        <v>2</v>
      </c>
      <c r="Q755" s="12">
        <v>0</v>
      </c>
      <c r="R755" s="12">
        <v>0</v>
      </c>
      <c r="S755" s="12">
        <v>0</v>
      </c>
      <c r="T755" s="12">
        <v>0</v>
      </c>
    </row>
    <row r="756" spans="1:20" ht="17.399999999999999" x14ac:dyDescent="0.3">
      <c r="A756" s="11">
        <v>45182</v>
      </c>
      <c r="B756" s="12">
        <v>250427</v>
      </c>
      <c r="C756" s="12" t="s">
        <v>343</v>
      </c>
      <c r="D756" s="12" t="s">
        <v>344</v>
      </c>
      <c r="E756" s="12" t="s">
        <v>345</v>
      </c>
      <c r="F756" s="12" t="s">
        <v>346</v>
      </c>
      <c r="G756" s="12" t="s">
        <v>347</v>
      </c>
      <c r="H756" s="12">
        <v>6.9</v>
      </c>
      <c r="I756" s="12">
        <v>17.100000000000001</v>
      </c>
      <c r="J756" s="12">
        <v>6.9</v>
      </c>
      <c r="K756" s="12">
        <v>0</v>
      </c>
      <c r="L756" s="12">
        <v>14.3</v>
      </c>
      <c r="M756" s="12">
        <v>2</v>
      </c>
      <c r="N756" s="12">
        <v>0</v>
      </c>
      <c r="O756" s="12">
        <v>1</v>
      </c>
      <c r="P756" s="12">
        <v>4</v>
      </c>
      <c r="Q756" s="12">
        <v>0</v>
      </c>
      <c r="R756" s="12">
        <v>1</v>
      </c>
      <c r="S756" s="12">
        <v>0</v>
      </c>
      <c r="T756" s="12">
        <v>0</v>
      </c>
    </row>
    <row r="757" spans="1:20" ht="17.399999999999999" x14ac:dyDescent="0.3">
      <c r="A757" s="11">
        <v>45183</v>
      </c>
      <c r="B757" s="12">
        <v>250427</v>
      </c>
      <c r="C757" s="12" t="s">
        <v>343</v>
      </c>
      <c r="D757" s="12" t="s">
        <v>344</v>
      </c>
      <c r="E757" s="12" t="s">
        <v>345</v>
      </c>
      <c r="F757" s="12" t="s">
        <v>346</v>
      </c>
      <c r="G757" s="12" t="s">
        <v>347</v>
      </c>
      <c r="H757" s="12">
        <v>7.08</v>
      </c>
      <c r="I757" s="12">
        <v>16.920000000000002</v>
      </c>
      <c r="J757" s="12">
        <v>7.08</v>
      </c>
      <c r="K757" s="12">
        <v>0</v>
      </c>
      <c r="L757" s="12">
        <v>15.24</v>
      </c>
      <c r="M757" s="12">
        <v>3</v>
      </c>
      <c r="N757" s="12">
        <v>0</v>
      </c>
      <c r="O757" s="12">
        <v>0</v>
      </c>
      <c r="P757" s="12">
        <v>0</v>
      </c>
      <c r="Q757" s="12">
        <v>0</v>
      </c>
      <c r="R757" s="12">
        <v>1</v>
      </c>
      <c r="S757" s="12">
        <v>0</v>
      </c>
      <c r="T757" s="12">
        <v>0</v>
      </c>
    </row>
    <row r="758" spans="1:20" ht="17.399999999999999" x14ac:dyDescent="0.3">
      <c r="A758" s="11">
        <v>45184</v>
      </c>
      <c r="B758" s="12">
        <v>250427</v>
      </c>
      <c r="C758" s="12" t="s">
        <v>343</v>
      </c>
      <c r="D758" s="12" t="s">
        <v>344</v>
      </c>
      <c r="E758" s="12" t="s">
        <v>345</v>
      </c>
      <c r="F758" s="12" t="s">
        <v>346</v>
      </c>
      <c r="G758" s="12" t="s">
        <v>347</v>
      </c>
      <c r="H758" s="12">
        <v>8.8699999999999992</v>
      </c>
      <c r="I758" s="12">
        <v>15.13</v>
      </c>
      <c r="J758" s="12">
        <v>8.8699999999999992</v>
      </c>
      <c r="K758" s="12">
        <v>0</v>
      </c>
      <c r="L758" s="12">
        <v>19.78</v>
      </c>
      <c r="M758" s="12">
        <v>2</v>
      </c>
      <c r="N758" s="12">
        <v>0</v>
      </c>
      <c r="O758" s="12">
        <v>2</v>
      </c>
      <c r="P758" s="12">
        <v>2</v>
      </c>
      <c r="Q758" s="12">
        <v>0</v>
      </c>
      <c r="R758" s="12">
        <v>1</v>
      </c>
      <c r="S758" s="12">
        <v>0</v>
      </c>
      <c r="T758" s="12">
        <v>0</v>
      </c>
    </row>
    <row r="759" spans="1:20" ht="17.399999999999999" x14ac:dyDescent="0.3">
      <c r="A759" s="11">
        <v>45185</v>
      </c>
      <c r="B759" s="12">
        <v>250427</v>
      </c>
      <c r="C759" s="12" t="s">
        <v>343</v>
      </c>
      <c r="D759" s="12" t="s">
        <v>344</v>
      </c>
      <c r="E759" s="12" t="s">
        <v>345</v>
      </c>
      <c r="F759" s="12" t="s">
        <v>346</v>
      </c>
      <c r="G759" s="12" t="s">
        <v>347</v>
      </c>
      <c r="H759" s="12">
        <v>1.5</v>
      </c>
      <c r="I759" s="12">
        <v>22.5</v>
      </c>
      <c r="J759" s="12">
        <v>1.43</v>
      </c>
      <c r="K759" s="12">
        <v>7.0000000000000007E-2</v>
      </c>
      <c r="L759" s="12">
        <v>3.42</v>
      </c>
      <c r="M759" s="12">
        <v>3</v>
      </c>
      <c r="N759" s="12">
        <v>0</v>
      </c>
      <c r="O759" s="12">
        <v>0</v>
      </c>
      <c r="P759" s="12">
        <v>0</v>
      </c>
      <c r="Q759" s="12">
        <v>0</v>
      </c>
      <c r="R759" s="12">
        <v>1</v>
      </c>
      <c r="S759" s="12">
        <v>0</v>
      </c>
      <c r="T759" s="12">
        <v>0</v>
      </c>
    </row>
    <row r="760" spans="1:20" ht="17.399999999999999" x14ac:dyDescent="0.3">
      <c r="A760" s="11">
        <v>45186</v>
      </c>
      <c r="B760" s="12">
        <v>250427</v>
      </c>
      <c r="C760" s="12" t="s">
        <v>343</v>
      </c>
      <c r="D760" s="12" t="s">
        <v>344</v>
      </c>
      <c r="E760" s="12" t="s">
        <v>345</v>
      </c>
      <c r="F760" s="12" t="s">
        <v>346</v>
      </c>
      <c r="G760" s="12" t="s">
        <v>347</v>
      </c>
      <c r="H760" s="12">
        <v>0</v>
      </c>
      <c r="I760" s="12">
        <v>24</v>
      </c>
      <c r="J760" s="12">
        <v>0</v>
      </c>
      <c r="K760" s="12">
        <v>0</v>
      </c>
      <c r="L760" s="12">
        <v>0</v>
      </c>
      <c r="M760" s="12">
        <v>0</v>
      </c>
      <c r="N760" s="12">
        <v>0</v>
      </c>
      <c r="O760" s="12">
        <v>0</v>
      </c>
      <c r="P760" s="12">
        <v>0</v>
      </c>
      <c r="Q760" s="12">
        <v>0</v>
      </c>
      <c r="R760" s="12">
        <v>0</v>
      </c>
      <c r="S760" s="12">
        <v>0</v>
      </c>
      <c r="T760" s="12">
        <v>0</v>
      </c>
    </row>
    <row r="761" spans="1:20" ht="17.399999999999999" x14ac:dyDescent="0.3">
      <c r="A761" s="11">
        <v>45187</v>
      </c>
      <c r="B761" s="12">
        <v>250427</v>
      </c>
      <c r="C761" s="12" t="s">
        <v>343</v>
      </c>
      <c r="D761" s="12" t="s">
        <v>344</v>
      </c>
      <c r="E761" s="12" t="s">
        <v>345</v>
      </c>
      <c r="F761" s="12" t="s">
        <v>346</v>
      </c>
      <c r="G761" s="12" t="s">
        <v>347</v>
      </c>
      <c r="H761" s="12">
        <v>2.4300000000000002</v>
      </c>
      <c r="I761" s="12">
        <v>21.57</v>
      </c>
      <c r="J761" s="12">
        <v>2.4300000000000002</v>
      </c>
      <c r="K761" s="12">
        <v>0</v>
      </c>
      <c r="L761" s="12">
        <v>4.8499999999999996</v>
      </c>
      <c r="M761" s="12">
        <v>2</v>
      </c>
      <c r="N761" s="12">
        <v>0</v>
      </c>
      <c r="O761" s="12">
        <v>0</v>
      </c>
      <c r="P761" s="12">
        <v>0</v>
      </c>
      <c r="Q761" s="12">
        <v>0</v>
      </c>
      <c r="R761" s="12">
        <v>2</v>
      </c>
      <c r="S761" s="12">
        <v>0</v>
      </c>
      <c r="T761" s="12">
        <v>0</v>
      </c>
    </row>
    <row r="762" spans="1:20" ht="17.399999999999999" x14ac:dyDescent="0.3">
      <c r="A762" s="11">
        <v>45188</v>
      </c>
      <c r="B762" s="12">
        <v>250427</v>
      </c>
      <c r="C762" s="12" t="s">
        <v>343</v>
      </c>
      <c r="D762" s="12" t="s">
        <v>344</v>
      </c>
      <c r="E762" s="12" t="s">
        <v>345</v>
      </c>
      <c r="F762" s="12" t="s">
        <v>346</v>
      </c>
      <c r="G762" s="12" t="s">
        <v>347</v>
      </c>
      <c r="H762" s="12">
        <v>3.75</v>
      </c>
      <c r="I762" s="12">
        <v>20.25</v>
      </c>
      <c r="J762" s="12">
        <v>3.75</v>
      </c>
      <c r="K762" s="12">
        <v>0</v>
      </c>
      <c r="L762" s="12">
        <v>9.23</v>
      </c>
      <c r="M762" s="12">
        <v>3</v>
      </c>
      <c r="N762" s="12">
        <v>0</v>
      </c>
      <c r="O762" s="12">
        <v>0</v>
      </c>
      <c r="P762" s="12">
        <v>0</v>
      </c>
      <c r="Q762" s="12">
        <v>1</v>
      </c>
      <c r="R762" s="12">
        <v>0</v>
      </c>
      <c r="S762" s="12">
        <v>0</v>
      </c>
      <c r="T762" s="12">
        <v>0</v>
      </c>
    </row>
    <row r="763" spans="1:20" ht="17.399999999999999" x14ac:dyDescent="0.3">
      <c r="A763" s="11">
        <v>45189</v>
      </c>
      <c r="B763" s="12">
        <v>250427</v>
      </c>
      <c r="C763" s="12" t="s">
        <v>343</v>
      </c>
      <c r="D763" s="12" t="s">
        <v>344</v>
      </c>
      <c r="E763" s="12" t="s">
        <v>345</v>
      </c>
      <c r="F763" s="12" t="s">
        <v>346</v>
      </c>
      <c r="G763" s="12" t="s">
        <v>347</v>
      </c>
      <c r="H763" s="12">
        <v>6.28</v>
      </c>
      <c r="I763" s="12">
        <v>17.72</v>
      </c>
      <c r="J763" s="12">
        <v>6.28</v>
      </c>
      <c r="K763" s="12">
        <v>0</v>
      </c>
      <c r="L763" s="12">
        <v>14.44</v>
      </c>
      <c r="M763" s="12">
        <v>3</v>
      </c>
      <c r="N763" s="12">
        <v>0</v>
      </c>
      <c r="O763" s="12">
        <v>3</v>
      </c>
      <c r="P763" s="12">
        <v>2</v>
      </c>
      <c r="Q763" s="12">
        <v>0</v>
      </c>
      <c r="R763" s="12">
        <v>0</v>
      </c>
      <c r="S763" s="12">
        <v>0</v>
      </c>
      <c r="T763" s="12">
        <v>0</v>
      </c>
    </row>
    <row r="764" spans="1:20" ht="17.399999999999999" x14ac:dyDescent="0.3">
      <c r="A764" s="11">
        <v>45190</v>
      </c>
      <c r="B764" s="12">
        <v>250427</v>
      </c>
      <c r="C764" s="12" t="s">
        <v>343</v>
      </c>
      <c r="D764" s="12" t="s">
        <v>344</v>
      </c>
      <c r="E764" s="12" t="s">
        <v>345</v>
      </c>
      <c r="F764" s="12" t="s">
        <v>346</v>
      </c>
      <c r="G764" s="12" t="s">
        <v>347</v>
      </c>
      <c r="H764" s="12">
        <v>6.13</v>
      </c>
      <c r="I764" s="12">
        <v>17.87</v>
      </c>
      <c r="J764" s="12">
        <v>6.13</v>
      </c>
      <c r="K764" s="12">
        <v>0</v>
      </c>
      <c r="L764" s="12">
        <v>14.89</v>
      </c>
      <c r="M764" s="12">
        <v>2</v>
      </c>
      <c r="N764" s="12">
        <v>0</v>
      </c>
      <c r="O764" s="12">
        <v>2</v>
      </c>
      <c r="P764" s="12">
        <v>3</v>
      </c>
      <c r="Q764" s="12">
        <v>2</v>
      </c>
      <c r="R764" s="12">
        <v>0</v>
      </c>
      <c r="S764" s="12">
        <v>0</v>
      </c>
      <c r="T764" s="12">
        <v>0</v>
      </c>
    </row>
    <row r="765" spans="1:20" ht="17.399999999999999" x14ac:dyDescent="0.3">
      <c r="A765" s="11">
        <v>45191</v>
      </c>
      <c r="B765" s="12">
        <v>250427</v>
      </c>
      <c r="C765" s="12" t="s">
        <v>343</v>
      </c>
      <c r="D765" s="12" t="s">
        <v>344</v>
      </c>
      <c r="E765" s="12" t="s">
        <v>345</v>
      </c>
      <c r="F765" s="12" t="s">
        <v>346</v>
      </c>
      <c r="G765" s="12" t="s">
        <v>347</v>
      </c>
      <c r="H765" s="12">
        <v>7.88</v>
      </c>
      <c r="I765" s="12">
        <v>16.12</v>
      </c>
      <c r="J765" s="12">
        <v>7.88</v>
      </c>
      <c r="K765" s="12">
        <v>0</v>
      </c>
      <c r="L765" s="12">
        <v>17.329999999999998</v>
      </c>
      <c r="M765" s="12">
        <v>2</v>
      </c>
      <c r="N765" s="12">
        <v>0</v>
      </c>
      <c r="O765" s="12">
        <v>0</v>
      </c>
      <c r="P765" s="12">
        <v>0</v>
      </c>
      <c r="Q765" s="12">
        <v>1</v>
      </c>
      <c r="R765" s="12">
        <v>1</v>
      </c>
      <c r="S765" s="12">
        <v>0</v>
      </c>
      <c r="T765" s="12">
        <v>0</v>
      </c>
    </row>
    <row r="766" spans="1:20" ht="17.399999999999999" x14ac:dyDescent="0.3">
      <c r="A766" s="11">
        <v>45192</v>
      </c>
      <c r="B766" s="12">
        <v>250427</v>
      </c>
      <c r="C766" s="12" t="s">
        <v>343</v>
      </c>
      <c r="D766" s="12" t="s">
        <v>344</v>
      </c>
      <c r="E766" s="12" t="s">
        <v>345</v>
      </c>
      <c r="F766" s="12" t="s">
        <v>346</v>
      </c>
      <c r="G766" s="12" t="s">
        <v>347</v>
      </c>
      <c r="H766" s="12">
        <v>7.97</v>
      </c>
      <c r="I766" s="12">
        <v>16.03</v>
      </c>
      <c r="J766" s="12">
        <v>7.97</v>
      </c>
      <c r="K766" s="12">
        <v>0</v>
      </c>
      <c r="L766" s="12">
        <v>18.23</v>
      </c>
      <c r="M766" s="12">
        <v>3</v>
      </c>
      <c r="N766" s="12">
        <v>0</v>
      </c>
      <c r="O766" s="12">
        <v>2</v>
      </c>
      <c r="P766" s="12">
        <v>3</v>
      </c>
      <c r="Q766" s="12">
        <v>0</v>
      </c>
      <c r="R766" s="12">
        <v>0</v>
      </c>
      <c r="S766" s="12">
        <v>0</v>
      </c>
      <c r="T766" s="12">
        <v>0</v>
      </c>
    </row>
    <row r="767" spans="1:20" ht="17.399999999999999" x14ac:dyDescent="0.3">
      <c r="A767" s="11">
        <v>45193</v>
      </c>
      <c r="B767" s="12">
        <v>250427</v>
      </c>
      <c r="C767" s="12" t="s">
        <v>343</v>
      </c>
      <c r="D767" s="12" t="s">
        <v>344</v>
      </c>
      <c r="E767" s="12" t="s">
        <v>345</v>
      </c>
      <c r="F767" s="12" t="s">
        <v>346</v>
      </c>
      <c r="G767" s="12" t="s">
        <v>347</v>
      </c>
      <c r="H767" s="12">
        <v>0.23</v>
      </c>
      <c r="I767" s="12">
        <v>23.77</v>
      </c>
      <c r="J767" s="12">
        <v>0.23</v>
      </c>
      <c r="K767" s="12">
        <v>0</v>
      </c>
      <c r="L767" s="12">
        <v>0.2</v>
      </c>
      <c r="M767" s="12">
        <v>5</v>
      </c>
      <c r="N767" s="12">
        <v>0</v>
      </c>
      <c r="O767" s="12">
        <v>0</v>
      </c>
      <c r="P767" s="12">
        <v>0</v>
      </c>
      <c r="Q767" s="12">
        <v>0</v>
      </c>
      <c r="R767" s="12">
        <v>0</v>
      </c>
      <c r="S767" s="12">
        <v>0</v>
      </c>
      <c r="T767" s="12">
        <v>0</v>
      </c>
    </row>
    <row r="768" spans="1:20" ht="17.399999999999999" x14ac:dyDescent="0.3">
      <c r="A768" s="11">
        <v>45194</v>
      </c>
      <c r="B768" s="12">
        <v>250427</v>
      </c>
      <c r="C768" s="12" t="s">
        <v>343</v>
      </c>
      <c r="D768" s="12" t="s">
        <v>344</v>
      </c>
      <c r="E768" s="12" t="s">
        <v>345</v>
      </c>
      <c r="F768" s="12" t="s">
        <v>346</v>
      </c>
      <c r="G768" s="12" t="s">
        <v>347</v>
      </c>
      <c r="H768" s="12">
        <v>0.02</v>
      </c>
      <c r="I768" s="12">
        <v>23.98</v>
      </c>
      <c r="J768" s="12">
        <v>0.02</v>
      </c>
      <c r="K768" s="12">
        <v>0</v>
      </c>
      <c r="L768" s="12">
        <v>0.01</v>
      </c>
      <c r="M768" s="12">
        <v>0</v>
      </c>
      <c r="N768" s="12">
        <v>0</v>
      </c>
      <c r="O768" s="12">
        <v>0</v>
      </c>
      <c r="P768" s="12">
        <v>0</v>
      </c>
      <c r="Q768" s="12">
        <v>0</v>
      </c>
      <c r="R768" s="12">
        <v>0</v>
      </c>
      <c r="S768" s="12">
        <v>0</v>
      </c>
      <c r="T768" s="12">
        <v>0</v>
      </c>
    </row>
    <row r="769" spans="1:20" ht="17.399999999999999" x14ac:dyDescent="0.3">
      <c r="A769" s="11">
        <v>45195</v>
      </c>
      <c r="B769" s="12">
        <v>250427</v>
      </c>
      <c r="C769" s="12" t="s">
        <v>343</v>
      </c>
      <c r="D769" s="12" t="s">
        <v>344</v>
      </c>
      <c r="E769" s="12" t="s">
        <v>345</v>
      </c>
      <c r="F769" s="12" t="s">
        <v>346</v>
      </c>
      <c r="G769" s="12" t="s">
        <v>347</v>
      </c>
      <c r="H769" s="12">
        <v>1.23</v>
      </c>
      <c r="I769" s="12">
        <v>22.77</v>
      </c>
      <c r="J769" s="12">
        <v>1.1499999999999999</v>
      </c>
      <c r="K769" s="12">
        <v>0.08</v>
      </c>
      <c r="L769" s="12">
        <v>2.25</v>
      </c>
      <c r="M769" s="12">
        <v>2</v>
      </c>
      <c r="N769" s="12">
        <v>0</v>
      </c>
      <c r="O769" s="12">
        <v>0</v>
      </c>
      <c r="P769" s="12">
        <v>0</v>
      </c>
      <c r="Q769" s="12">
        <v>0</v>
      </c>
      <c r="R769" s="12">
        <v>1</v>
      </c>
      <c r="S769" s="12">
        <v>0</v>
      </c>
      <c r="T769" s="12">
        <v>0</v>
      </c>
    </row>
    <row r="770" spans="1:20" ht="17.399999999999999" x14ac:dyDescent="0.3">
      <c r="A770" s="11">
        <v>45196</v>
      </c>
      <c r="B770" s="12">
        <v>250427</v>
      </c>
      <c r="C770" s="12" t="s">
        <v>343</v>
      </c>
      <c r="D770" s="12" t="s">
        <v>344</v>
      </c>
      <c r="E770" s="12" t="s">
        <v>345</v>
      </c>
      <c r="F770" s="12" t="s">
        <v>346</v>
      </c>
      <c r="G770" s="12" t="s">
        <v>347</v>
      </c>
      <c r="H770" s="12">
        <v>7.0000000000000007E-2</v>
      </c>
      <c r="I770" s="12">
        <v>23.93</v>
      </c>
      <c r="J770" s="12">
        <v>7.0000000000000007E-2</v>
      </c>
      <c r="K770" s="12">
        <v>0</v>
      </c>
      <c r="L770" s="12">
        <v>0.19</v>
      </c>
      <c r="M770" s="12">
        <v>6</v>
      </c>
      <c r="N770" s="12">
        <v>0</v>
      </c>
      <c r="O770" s="12">
        <v>0</v>
      </c>
      <c r="P770" s="12">
        <v>0</v>
      </c>
      <c r="Q770" s="12">
        <v>0</v>
      </c>
      <c r="R770" s="12">
        <v>0</v>
      </c>
      <c r="S770" s="12">
        <v>0</v>
      </c>
      <c r="T770" s="12">
        <v>0</v>
      </c>
    </row>
    <row r="771" spans="1:20" ht="17.399999999999999" x14ac:dyDescent="0.3">
      <c r="A771" s="11">
        <v>45197</v>
      </c>
      <c r="B771" s="12">
        <v>250427</v>
      </c>
      <c r="C771" s="12" t="s">
        <v>343</v>
      </c>
      <c r="D771" s="12" t="s">
        <v>344</v>
      </c>
      <c r="E771" s="12" t="s">
        <v>345</v>
      </c>
      <c r="F771" s="12" t="s">
        <v>346</v>
      </c>
      <c r="G771" s="12" t="s">
        <v>347</v>
      </c>
      <c r="H771" s="12">
        <v>3.18</v>
      </c>
      <c r="I771" s="12">
        <v>20.82</v>
      </c>
      <c r="J771" s="12">
        <v>3.18</v>
      </c>
      <c r="K771" s="12">
        <v>0</v>
      </c>
      <c r="L771" s="12">
        <v>6.07</v>
      </c>
      <c r="M771" s="12">
        <v>2</v>
      </c>
      <c r="N771" s="12">
        <v>0</v>
      </c>
      <c r="O771" s="12">
        <v>0</v>
      </c>
      <c r="P771" s="12">
        <v>0</v>
      </c>
      <c r="Q771" s="12">
        <v>0</v>
      </c>
      <c r="R771" s="12">
        <v>0</v>
      </c>
      <c r="S771" s="12">
        <v>0</v>
      </c>
      <c r="T771" s="12">
        <v>0</v>
      </c>
    </row>
    <row r="772" spans="1:20" ht="17.399999999999999" x14ac:dyDescent="0.3">
      <c r="A772" s="11">
        <v>45198</v>
      </c>
      <c r="B772" s="12">
        <v>250427</v>
      </c>
      <c r="C772" s="12" t="s">
        <v>343</v>
      </c>
      <c r="D772" s="12" t="s">
        <v>344</v>
      </c>
      <c r="E772" s="12" t="s">
        <v>345</v>
      </c>
      <c r="F772" s="12" t="s">
        <v>346</v>
      </c>
      <c r="G772" s="12" t="s">
        <v>347</v>
      </c>
      <c r="H772" s="12">
        <v>8.2799999999999994</v>
      </c>
      <c r="I772" s="12">
        <v>15.72</v>
      </c>
      <c r="J772" s="12">
        <v>8.2799999999999994</v>
      </c>
      <c r="K772" s="12">
        <v>0</v>
      </c>
      <c r="L772" s="12">
        <v>18.21</v>
      </c>
      <c r="M772" s="12">
        <v>2</v>
      </c>
      <c r="N772" s="12">
        <v>0</v>
      </c>
      <c r="O772" s="12">
        <v>0</v>
      </c>
      <c r="P772" s="12">
        <v>1</v>
      </c>
      <c r="Q772" s="12">
        <v>0</v>
      </c>
      <c r="R772" s="12">
        <v>0</v>
      </c>
      <c r="S772" s="12">
        <v>0</v>
      </c>
      <c r="T772" s="12">
        <v>0</v>
      </c>
    </row>
    <row r="773" spans="1:20" ht="17.399999999999999" x14ac:dyDescent="0.3">
      <c r="A773" s="11">
        <v>45199</v>
      </c>
      <c r="B773" s="12">
        <v>250427</v>
      </c>
      <c r="C773" s="12" t="s">
        <v>343</v>
      </c>
      <c r="D773" s="12" t="s">
        <v>344</v>
      </c>
      <c r="E773" s="12" t="s">
        <v>345</v>
      </c>
      <c r="F773" s="12" t="s">
        <v>346</v>
      </c>
      <c r="G773" s="12" t="s">
        <v>347</v>
      </c>
      <c r="H773" s="12">
        <v>5.77</v>
      </c>
      <c r="I773" s="12">
        <v>18.23</v>
      </c>
      <c r="J773" s="12">
        <v>5.77</v>
      </c>
      <c r="K773" s="12">
        <v>0</v>
      </c>
      <c r="L773" s="12">
        <v>13.27</v>
      </c>
      <c r="M773" s="12">
        <v>2</v>
      </c>
      <c r="N773" s="12">
        <v>0</v>
      </c>
      <c r="O773" s="12">
        <v>0</v>
      </c>
      <c r="P773" s="12">
        <v>1</v>
      </c>
      <c r="Q773" s="12">
        <v>0</v>
      </c>
      <c r="R773" s="12">
        <v>0</v>
      </c>
      <c r="S773" s="12">
        <v>0</v>
      </c>
      <c r="T773" s="12">
        <v>0</v>
      </c>
    </row>
    <row r="774" spans="1:20" ht="17.399999999999999" x14ac:dyDescent="0.3">
      <c r="A774" s="11">
        <v>45200</v>
      </c>
      <c r="B774" s="12">
        <v>250427</v>
      </c>
      <c r="C774" s="12" t="s">
        <v>343</v>
      </c>
      <c r="D774" s="12" t="s">
        <v>344</v>
      </c>
      <c r="E774" s="12" t="s">
        <v>345</v>
      </c>
      <c r="F774" s="12" t="s">
        <v>346</v>
      </c>
      <c r="G774" s="12" t="s">
        <v>347</v>
      </c>
      <c r="H774" s="12">
        <v>0</v>
      </c>
      <c r="I774" s="12">
        <v>24</v>
      </c>
      <c r="J774" s="12">
        <v>0</v>
      </c>
      <c r="K774" s="12">
        <v>0</v>
      </c>
      <c r="L774" s="12">
        <v>0</v>
      </c>
      <c r="M774" s="12">
        <v>0</v>
      </c>
      <c r="N774" s="12">
        <v>0</v>
      </c>
      <c r="O774" s="12">
        <v>0</v>
      </c>
      <c r="P774" s="12">
        <v>0</v>
      </c>
      <c r="Q774" s="12">
        <v>0</v>
      </c>
      <c r="R774" s="12">
        <v>0</v>
      </c>
      <c r="S774" s="12">
        <v>0</v>
      </c>
      <c r="T774" s="12">
        <v>0</v>
      </c>
    </row>
    <row r="775" spans="1:20" ht="17.399999999999999" x14ac:dyDescent="0.3">
      <c r="A775" s="11">
        <v>45201</v>
      </c>
      <c r="B775" s="12">
        <v>250427</v>
      </c>
      <c r="C775" s="12" t="s">
        <v>343</v>
      </c>
      <c r="D775" s="12" t="s">
        <v>344</v>
      </c>
      <c r="E775" s="12" t="s">
        <v>345</v>
      </c>
      <c r="F775" s="12" t="s">
        <v>346</v>
      </c>
      <c r="G775" s="12" t="s">
        <v>347</v>
      </c>
      <c r="H775" s="12">
        <v>1.22</v>
      </c>
      <c r="I775" s="12">
        <v>22.78</v>
      </c>
      <c r="J775" s="12">
        <v>1.22</v>
      </c>
      <c r="K775" s="12">
        <v>0</v>
      </c>
      <c r="L775" s="12">
        <v>3.02</v>
      </c>
      <c r="M775" s="12">
        <v>3</v>
      </c>
      <c r="N775" s="12">
        <v>0</v>
      </c>
      <c r="O775" s="12">
        <v>0</v>
      </c>
      <c r="P775" s="12">
        <v>1</v>
      </c>
      <c r="Q775" s="12">
        <v>0</v>
      </c>
      <c r="R775" s="12">
        <v>0</v>
      </c>
      <c r="S775" s="12">
        <v>0</v>
      </c>
      <c r="T775" s="12">
        <v>0</v>
      </c>
    </row>
    <row r="776" spans="1:20" ht="17.399999999999999" x14ac:dyDescent="0.3">
      <c r="A776" s="11">
        <v>45202</v>
      </c>
      <c r="B776" s="12">
        <v>250427</v>
      </c>
      <c r="C776" s="12" t="s">
        <v>343</v>
      </c>
      <c r="D776" s="12" t="s">
        <v>344</v>
      </c>
      <c r="E776" s="12" t="s">
        <v>345</v>
      </c>
      <c r="F776" s="12" t="s">
        <v>346</v>
      </c>
      <c r="G776" s="12" t="s">
        <v>347</v>
      </c>
      <c r="H776" s="12">
        <v>1.83</v>
      </c>
      <c r="I776" s="12">
        <v>22.17</v>
      </c>
      <c r="J776" s="12">
        <v>1.73</v>
      </c>
      <c r="K776" s="12">
        <v>0.1</v>
      </c>
      <c r="L776" s="12">
        <v>4.2300000000000004</v>
      </c>
      <c r="M776" s="12">
        <v>2</v>
      </c>
      <c r="N776" s="12">
        <v>0</v>
      </c>
      <c r="O776" s="12">
        <v>0</v>
      </c>
      <c r="P776" s="12">
        <v>0</v>
      </c>
      <c r="Q776" s="12">
        <v>0</v>
      </c>
      <c r="R776" s="12">
        <v>0</v>
      </c>
      <c r="S776" s="12">
        <v>0</v>
      </c>
      <c r="T776" s="12">
        <v>0</v>
      </c>
    </row>
    <row r="777" spans="1:20" ht="17.399999999999999" x14ac:dyDescent="0.3">
      <c r="A777" s="11">
        <v>45203</v>
      </c>
      <c r="B777" s="12">
        <v>250427</v>
      </c>
      <c r="C777" s="12" t="s">
        <v>343</v>
      </c>
      <c r="D777" s="12" t="s">
        <v>344</v>
      </c>
      <c r="E777" s="12" t="s">
        <v>345</v>
      </c>
      <c r="F777" s="12" t="s">
        <v>346</v>
      </c>
      <c r="G777" s="12" t="s">
        <v>347</v>
      </c>
      <c r="H777" s="12">
        <v>0.88</v>
      </c>
      <c r="I777" s="12">
        <v>23.12</v>
      </c>
      <c r="J777" s="12">
        <v>0.88</v>
      </c>
      <c r="K777" s="12">
        <v>0</v>
      </c>
      <c r="L777" s="12">
        <v>2.13</v>
      </c>
      <c r="M777" s="12">
        <v>2</v>
      </c>
      <c r="N777" s="12">
        <v>0</v>
      </c>
      <c r="O777" s="12">
        <v>0</v>
      </c>
      <c r="P777" s="12">
        <v>1</v>
      </c>
      <c r="Q777" s="12">
        <v>0</v>
      </c>
      <c r="R777" s="12">
        <v>0</v>
      </c>
      <c r="S777" s="12">
        <v>0</v>
      </c>
      <c r="T777" s="12">
        <v>0</v>
      </c>
    </row>
    <row r="778" spans="1:20" ht="17.399999999999999" x14ac:dyDescent="0.3">
      <c r="A778" s="11">
        <v>45204</v>
      </c>
      <c r="B778" s="12">
        <v>250427</v>
      </c>
      <c r="C778" s="12" t="s">
        <v>343</v>
      </c>
      <c r="D778" s="12" t="s">
        <v>344</v>
      </c>
      <c r="E778" s="12" t="s">
        <v>345</v>
      </c>
      <c r="F778" s="12" t="s">
        <v>346</v>
      </c>
      <c r="G778" s="12" t="s">
        <v>347</v>
      </c>
      <c r="H778" s="12">
        <v>2.83</v>
      </c>
      <c r="I778" s="12">
        <v>21.17</v>
      </c>
      <c r="J778" s="12">
        <v>2.83</v>
      </c>
      <c r="K778" s="12">
        <v>0</v>
      </c>
      <c r="L778" s="12">
        <v>6.29</v>
      </c>
      <c r="M778" s="12">
        <v>2</v>
      </c>
      <c r="N778" s="12">
        <v>0</v>
      </c>
      <c r="O778" s="12">
        <v>0</v>
      </c>
      <c r="P778" s="12">
        <v>0</v>
      </c>
      <c r="Q778" s="12">
        <v>0</v>
      </c>
      <c r="R778" s="12">
        <v>0</v>
      </c>
      <c r="S778" s="12">
        <v>0</v>
      </c>
      <c r="T778" s="12">
        <v>0</v>
      </c>
    </row>
    <row r="779" spans="1:20" ht="17.399999999999999" x14ac:dyDescent="0.3">
      <c r="A779" s="11">
        <v>45205</v>
      </c>
      <c r="B779" s="12">
        <v>250427</v>
      </c>
      <c r="C779" s="12" t="s">
        <v>343</v>
      </c>
      <c r="D779" s="12" t="s">
        <v>344</v>
      </c>
      <c r="E779" s="12" t="s">
        <v>345</v>
      </c>
      <c r="F779" s="12" t="s">
        <v>346</v>
      </c>
      <c r="G779" s="12" t="s">
        <v>347</v>
      </c>
      <c r="H779" s="12">
        <v>6.93</v>
      </c>
      <c r="I779" s="12">
        <v>17.07</v>
      </c>
      <c r="J779" s="12">
        <v>6.93</v>
      </c>
      <c r="K779" s="12">
        <v>0</v>
      </c>
      <c r="L779" s="12">
        <v>17.309999999999999</v>
      </c>
      <c r="M779" s="12">
        <v>3</v>
      </c>
      <c r="N779" s="12">
        <v>0</v>
      </c>
      <c r="O779" s="12">
        <v>3</v>
      </c>
      <c r="P779" s="12">
        <v>2</v>
      </c>
      <c r="Q779" s="12">
        <v>0</v>
      </c>
      <c r="R779" s="12">
        <v>1</v>
      </c>
      <c r="S779" s="12">
        <v>0</v>
      </c>
      <c r="T779" s="12">
        <v>0</v>
      </c>
    </row>
    <row r="780" spans="1:20" ht="17.399999999999999" x14ac:dyDescent="0.3">
      <c r="A780" s="11">
        <v>45206</v>
      </c>
      <c r="B780" s="12">
        <v>250427</v>
      </c>
      <c r="C780" s="12" t="s">
        <v>343</v>
      </c>
      <c r="D780" s="12" t="s">
        <v>344</v>
      </c>
      <c r="E780" s="12" t="s">
        <v>345</v>
      </c>
      <c r="F780" s="12" t="s">
        <v>346</v>
      </c>
      <c r="G780" s="12" t="s">
        <v>347</v>
      </c>
      <c r="H780" s="12">
        <v>5.3</v>
      </c>
      <c r="I780" s="12">
        <v>18.7</v>
      </c>
      <c r="J780" s="12">
        <v>5.3</v>
      </c>
      <c r="K780" s="12">
        <v>0</v>
      </c>
      <c r="L780" s="12">
        <v>11.92</v>
      </c>
      <c r="M780" s="12">
        <v>2</v>
      </c>
      <c r="N780" s="12">
        <v>0</v>
      </c>
      <c r="O780" s="12">
        <v>0</v>
      </c>
      <c r="P780" s="12">
        <v>3</v>
      </c>
      <c r="Q780" s="12">
        <v>0</v>
      </c>
      <c r="R780" s="12">
        <v>0</v>
      </c>
      <c r="S780" s="12">
        <v>0</v>
      </c>
      <c r="T780" s="12">
        <v>0</v>
      </c>
    </row>
    <row r="781" spans="1:20" ht="17.399999999999999" x14ac:dyDescent="0.3">
      <c r="A781" s="11">
        <v>45208</v>
      </c>
      <c r="B781" s="12">
        <v>250427</v>
      </c>
      <c r="C781" s="12" t="s">
        <v>343</v>
      </c>
      <c r="D781" s="12" t="s">
        <v>344</v>
      </c>
      <c r="E781" s="12" t="s">
        <v>345</v>
      </c>
      <c r="F781" s="12" t="s">
        <v>346</v>
      </c>
      <c r="G781" s="12" t="s">
        <v>347</v>
      </c>
      <c r="H781" s="12">
        <v>0.5</v>
      </c>
      <c r="I781" s="12">
        <v>23.5</v>
      </c>
      <c r="J781" s="12">
        <v>0.5</v>
      </c>
      <c r="K781" s="12">
        <v>0</v>
      </c>
      <c r="L781" s="12">
        <v>0.95</v>
      </c>
      <c r="M781" s="12">
        <v>2</v>
      </c>
      <c r="N781" s="12">
        <v>0</v>
      </c>
      <c r="O781" s="12">
        <v>0</v>
      </c>
      <c r="P781" s="12">
        <v>0</v>
      </c>
      <c r="Q781" s="12">
        <v>0</v>
      </c>
      <c r="R781" s="12">
        <v>0</v>
      </c>
      <c r="S781" s="12">
        <v>0</v>
      </c>
      <c r="T781" s="12">
        <v>0</v>
      </c>
    </row>
    <row r="782" spans="1:20" ht="17.399999999999999" x14ac:dyDescent="0.3">
      <c r="A782" s="11">
        <v>45209</v>
      </c>
      <c r="B782" s="12">
        <v>250427</v>
      </c>
      <c r="C782" s="12" t="s">
        <v>343</v>
      </c>
      <c r="D782" s="12" t="s">
        <v>344</v>
      </c>
      <c r="E782" s="12" t="s">
        <v>345</v>
      </c>
      <c r="F782" s="12" t="s">
        <v>346</v>
      </c>
      <c r="G782" s="12" t="s">
        <v>347</v>
      </c>
      <c r="H782" s="12">
        <v>1.33</v>
      </c>
      <c r="I782" s="12">
        <v>22.67</v>
      </c>
      <c r="J782" s="12">
        <v>1.33</v>
      </c>
      <c r="K782" s="12">
        <v>0</v>
      </c>
      <c r="L782" s="12">
        <v>3.46</v>
      </c>
      <c r="M782" s="12">
        <v>3</v>
      </c>
      <c r="N782" s="12">
        <v>0</v>
      </c>
      <c r="O782" s="12">
        <v>0</v>
      </c>
      <c r="P782" s="12">
        <v>1</v>
      </c>
      <c r="Q782" s="12">
        <v>0</v>
      </c>
      <c r="R782" s="12">
        <v>0</v>
      </c>
      <c r="S782" s="12">
        <v>0</v>
      </c>
      <c r="T782" s="12">
        <v>0</v>
      </c>
    </row>
    <row r="783" spans="1:20" ht="17.399999999999999" x14ac:dyDescent="0.3">
      <c r="A783" s="11">
        <v>45210</v>
      </c>
      <c r="B783" s="12">
        <v>250427</v>
      </c>
      <c r="C783" s="12" t="s">
        <v>343</v>
      </c>
      <c r="D783" s="12" t="s">
        <v>344</v>
      </c>
      <c r="E783" s="12" t="s">
        <v>345</v>
      </c>
      <c r="F783" s="12" t="s">
        <v>346</v>
      </c>
      <c r="G783" s="12" t="s">
        <v>347</v>
      </c>
      <c r="H783" s="12">
        <v>0.05</v>
      </c>
      <c r="I783" s="12">
        <v>23.95</v>
      </c>
      <c r="J783" s="12">
        <v>0.05</v>
      </c>
      <c r="K783" s="12">
        <v>0</v>
      </c>
      <c r="L783" s="12">
        <v>0.19</v>
      </c>
      <c r="M783" s="12">
        <v>0</v>
      </c>
      <c r="N783" s="12">
        <v>0</v>
      </c>
      <c r="O783" s="12">
        <v>0</v>
      </c>
      <c r="P783" s="12">
        <v>0</v>
      </c>
      <c r="Q783" s="12">
        <v>0</v>
      </c>
      <c r="R783" s="12">
        <v>0</v>
      </c>
      <c r="S783" s="12">
        <v>0</v>
      </c>
      <c r="T783" s="12">
        <v>0</v>
      </c>
    </row>
    <row r="784" spans="1:20" ht="17.399999999999999" x14ac:dyDescent="0.3">
      <c r="A784" s="11">
        <v>45211</v>
      </c>
      <c r="B784" s="12">
        <v>250427</v>
      </c>
      <c r="C784" s="12" t="s">
        <v>343</v>
      </c>
      <c r="D784" s="12" t="s">
        <v>344</v>
      </c>
      <c r="E784" s="12" t="s">
        <v>345</v>
      </c>
      <c r="F784" s="12" t="s">
        <v>346</v>
      </c>
      <c r="G784" s="12" t="s">
        <v>347</v>
      </c>
      <c r="H784" s="12">
        <v>3.78</v>
      </c>
      <c r="I784" s="12">
        <v>20.22</v>
      </c>
      <c r="J784" s="12">
        <v>3.78</v>
      </c>
      <c r="K784" s="12">
        <v>0</v>
      </c>
      <c r="L784" s="12">
        <v>9.1199999999999992</v>
      </c>
      <c r="M784" s="12">
        <v>2</v>
      </c>
      <c r="N784" s="12">
        <v>0</v>
      </c>
      <c r="O784" s="12">
        <v>0</v>
      </c>
      <c r="P784" s="12">
        <v>1</v>
      </c>
      <c r="Q784" s="12">
        <v>0</v>
      </c>
      <c r="R784" s="12">
        <v>1</v>
      </c>
      <c r="S784" s="12">
        <v>0</v>
      </c>
      <c r="T784" s="12">
        <v>0</v>
      </c>
    </row>
    <row r="785" spans="1:20" ht="17.399999999999999" x14ac:dyDescent="0.3">
      <c r="A785" s="11">
        <v>45212</v>
      </c>
      <c r="B785" s="12">
        <v>250427</v>
      </c>
      <c r="C785" s="12" t="s">
        <v>343</v>
      </c>
      <c r="D785" s="12" t="s">
        <v>344</v>
      </c>
      <c r="E785" s="12" t="s">
        <v>345</v>
      </c>
      <c r="F785" s="12" t="s">
        <v>346</v>
      </c>
      <c r="G785" s="12" t="s">
        <v>347</v>
      </c>
      <c r="H785" s="12">
        <v>5.6</v>
      </c>
      <c r="I785" s="12">
        <v>18.399999999999999</v>
      </c>
      <c r="J785" s="12">
        <v>5.6</v>
      </c>
      <c r="K785" s="12">
        <v>0</v>
      </c>
      <c r="L785" s="12">
        <v>11.38</v>
      </c>
      <c r="M785" s="12">
        <v>2</v>
      </c>
      <c r="N785" s="12">
        <v>0</v>
      </c>
      <c r="O785" s="12">
        <v>0</v>
      </c>
      <c r="P785" s="12">
        <v>1</v>
      </c>
      <c r="Q785" s="12">
        <v>0</v>
      </c>
      <c r="R785" s="12">
        <v>0</v>
      </c>
      <c r="S785" s="12">
        <v>0</v>
      </c>
      <c r="T785" s="12">
        <v>0</v>
      </c>
    </row>
    <row r="786" spans="1:20" ht="17.399999999999999" x14ac:dyDescent="0.3">
      <c r="A786" s="11">
        <v>45213</v>
      </c>
      <c r="B786" s="12">
        <v>250427</v>
      </c>
      <c r="C786" s="12" t="s">
        <v>343</v>
      </c>
      <c r="D786" s="12" t="s">
        <v>344</v>
      </c>
      <c r="E786" s="12" t="s">
        <v>345</v>
      </c>
      <c r="F786" s="12" t="s">
        <v>346</v>
      </c>
      <c r="G786" s="12" t="s">
        <v>347</v>
      </c>
      <c r="H786" s="12">
        <v>1.8</v>
      </c>
      <c r="I786" s="12">
        <v>22.2</v>
      </c>
      <c r="J786" s="12">
        <v>1.8</v>
      </c>
      <c r="K786" s="12">
        <v>0</v>
      </c>
      <c r="L786" s="12">
        <v>4.5999999999999996</v>
      </c>
      <c r="M786" s="12">
        <v>3</v>
      </c>
      <c r="N786" s="12">
        <v>0</v>
      </c>
      <c r="O786" s="12">
        <v>0</v>
      </c>
      <c r="P786" s="12">
        <v>0</v>
      </c>
      <c r="Q786" s="12">
        <v>0</v>
      </c>
      <c r="R786" s="12">
        <v>0</v>
      </c>
      <c r="S786" s="12">
        <v>0</v>
      </c>
      <c r="T786" s="12">
        <v>0</v>
      </c>
    </row>
    <row r="787" spans="1:20" ht="17.399999999999999" x14ac:dyDescent="0.3">
      <c r="A787" s="11">
        <v>45216</v>
      </c>
      <c r="B787" s="12">
        <v>250427</v>
      </c>
      <c r="C787" s="12" t="s">
        <v>343</v>
      </c>
      <c r="D787" s="12" t="s">
        <v>344</v>
      </c>
      <c r="E787" s="12" t="s">
        <v>345</v>
      </c>
      <c r="F787" s="12" t="s">
        <v>346</v>
      </c>
      <c r="G787" s="12" t="s">
        <v>347</v>
      </c>
      <c r="H787" s="12">
        <v>0.23</v>
      </c>
      <c r="I787" s="12">
        <v>23.77</v>
      </c>
      <c r="J787" s="12">
        <v>0.23</v>
      </c>
      <c r="K787" s="12">
        <v>0</v>
      </c>
      <c r="L787" s="12">
        <v>0.23</v>
      </c>
      <c r="M787" s="12">
        <v>7</v>
      </c>
      <c r="N787" s="12">
        <v>0</v>
      </c>
      <c r="O787" s="12">
        <v>0</v>
      </c>
      <c r="P787" s="12">
        <v>0</v>
      </c>
      <c r="Q787" s="12">
        <v>0</v>
      </c>
      <c r="R787" s="12">
        <v>0</v>
      </c>
      <c r="S787" s="12">
        <v>0</v>
      </c>
      <c r="T787" s="12">
        <v>0</v>
      </c>
    </row>
    <row r="788" spans="1:20" ht="17.399999999999999" x14ac:dyDescent="0.3">
      <c r="A788" s="11">
        <v>45217</v>
      </c>
      <c r="B788" s="12">
        <v>250427</v>
      </c>
      <c r="C788" s="12" t="s">
        <v>343</v>
      </c>
      <c r="D788" s="12" t="s">
        <v>344</v>
      </c>
      <c r="E788" s="12" t="s">
        <v>345</v>
      </c>
      <c r="F788" s="12" t="s">
        <v>346</v>
      </c>
      <c r="G788" s="12" t="s">
        <v>347</v>
      </c>
      <c r="H788" s="12">
        <v>1.07</v>
      </c>
      <c r="I788" s="12">
        <v>22.93</v>
      </c>
      <c r="J788" s="12">
        <v>1.07</v>
      </c>
      <c r="K788" s="12">
        <v>0</v>
      </c>
      <c r="L788" s="12">
        <v>3.12</v>
      </c>
      <c r="M788" s="12">
        <v>2</v>
      </c>
      <c r="N788" s="12">
        <v>0</v>
      </c>
      <c r="O788" s="12">
        <v>0</v>
      </c>
      <c r="P788" s="12">
        <v>0</v>
      </c>
      <c r="Q788" s="12">
        <v>0</v>
      </c>
      <c r="R788" s="12">
        <v>0</v>
      </c>
      <c r="S788" s="12">
        <v>0</v>
      </c>
      <c r="T788" s="12">
        <v>0</v>
      </c>
    </row>
    <row r="789" spans="1:20" ht="17.399999999999999" x14ac:dyDescent="0.3">
      <c r="A789" s="11">
        <v>45218</v>
      </c>
      <c r="B789" s="12">
        <v>250427</v>
      </c>
      <c r="C789" s="12" t="s">
        <v>343</v>
      </c>
      <c r="D789" s="12" t="s">
        <v>344</v>
      </c>
      <c r="E789" s="12" t="s">
        <v>345</v>
      </c>
      <c r="F789" s="12" t="s">
        <v>346</v>
      </c>
      <c r="G789" s="12" t="s">
        <v>347</v>
      </c>
      <c r="H789" s="12">
        <v>3.47</v>
      </c>
      <c r="I789" s="12">
        <v>20.53</v>
      </c>
      <c r="J789" s="12">
        <v>3.45</v>
      </c>
      <c r="K789" s="12">
        <v>0.02</v>
      </c>
      <c r="L789" s="12">
        <v>7.68</v>
      </c>
      <c r="M789" s="12">
        <v>2</v>
      </c>
      <c r="N789" s="12">
        <v>0</v>
      </c>
      <c r="O789" s="12">
        <v>1</v>
      </c>
      <c r="P789" s="12">
        <v>0</v>
      </c>
      <c r="Q789" s="12">
        <v>0</v>
      </c>
      <c r="R789" s="12">
        <v>1</v>
      </c>
      <c r="S789" s="12">
        <v>0</v>
      </c>
      <c r="T789" s="12">
        <v>0</v>
      </c>
    </row>
    <row r="790" spans="1:20" ht="17.399999999999999" x14ac:dyDescent="0.3">
      <c r="A790" s="11">
        <v>45219</v>
      </c>
      <c r="B790" s="12">
        <v>250427</v>
      </c>
      <c r="C790" s="12" t="s">
        <v>343</v>
      </c>
      <c r="D790" s="12" t="s">
        <v>344</v>
      </c>
      <c r="E790" s="12" t="s">
        <v>345</v>
      </c>
      <c r="F790" s="12" t="s">
        <v>346</v>
      </c>
      <c r="G790" s="12" t="s">
        <v>347</v>
      </c>
      <c r="H790" s="12">
        <v>6.17</v>
      </c>
      <c r="I790" s="12">
        <v>17.829999999999998</v>
      </c>
      <c r="J790" s="12">
        <v>6.17</v>
      </c>
      <c r="K790" s="12">
        <v>0</v>
      </c>
      <c r="L790" s="12">
        <v>14.83</v>
      </c>
      <c r="M790" s="12">
        <v>3</v>
      </c>
      <c r="N790" s="12">
        <v>0</v>
      </c>
      <c r="O790" s="12">
        <v>1</v>
      </c>
      <c r="P790" s="12">
        <v>3</v>
      </c>
      <c r="Q790" s="12">
        <v>1</v>
      </c>
      <c r="R790" s="12">
        <v>0</v>
      </c>
      <c r="S790" s="12">
        <v>0</v>
      </c>
      <c r="T790" s="12">
        <v>0</v>
      </c>
    </row>
    <row r="791" spans="1:20" ht="17.399999999999999" x14ac:dyDescent="0.3">
      <c r="A791" s="11">
        <v>45220</v>
      </c>
      <c r="B791" s="12">
        <v>250427</v>
      </c>
      <c r="C791" s="12" t="s">
        <v>343</v>
      </c>
      <c r="D791" s="12" t="s">
        <v>344</v>
      </c>
      <c r="E791" s="12" t="s">
        <v>345</v>
      </c>
      <c r="F791" s="12" t="s">
        <v>346</v>
      </c>
      <c r="G791" s="12" t="s">
        <v>347</v>
      </c>
      <c r="H791" s="12">
        <v>6.07</v>
      </c>
      <c r="I791" s="12">
        <v>17.93</v>
      </c>
      <c r="J791" s="12">
        <v>6.07</v>
      </c>
      <c r="K791" s="12">
        <v>0</v>
      </c>
      <c r="L791" s="12">
        <v>13.84</v>
      </c>
      <c r="M791" s="12">
        <v>3</v>
      </c>
      <c r="N791" s="12">
        <v>0</v>
      </c>
      <c r="O791" s="12">
        <v>2</v>
      </c>
      <c r="P791" s="12">
        <v>2</v>
      </c>
      <c r="Q791" s="12">
        <v>0</v>
      </c>
      <c r="R791" s="12">
        <v>0</v>
      </c>
      <c r="S791" s="12">
        <v>0</v>
      </c>
      <c r="T791" s="12">
        <v>0</v>
      </c>
    </row>
    <row r="792" spans="1:20" ht="17.399999999999999" x14ac:dyDescent="0.3">
      <c r="A792" s="11">
        <v>45221</v>
      </c>
      <c r="B792" s="12">
        <v>250427</v>
      </c>
      <c r="C792" s="12" t="s">
        <v>343</v>
      </c>
      <c r="D792" s="12" t="s">
        <v>344</v>
      </c>
      <c r="E792" s="12" t="s">
        <v>345</v>
      </c>
      <c r="F792" s="12" t="s">
        <v>346</v>
      </c>
      <c r="G792" s="12" t="s">
        <v>347</v>
      </c>
      <c r="H792" s="12">
        <v>0</v>
      </c>
      <c r="I792" s="12">
        <v>24</v>
      </c>
      <c r="J792" s="12">
        <v>0</v>
      </c>
      <c r="K792" s="12">
        <v>0</v>
      </c>
      <c r="L792" s="12">
        <v>0</v>
      </c>
      <c r="M792" s="12">
        <v>0</v>
      </c>
      <c r="N792" s="12">
        <v>0</v>
      </c>
      <c r="O792" s="12">
        <v>0</v>
      </c>
      <c r="P792" s="12">
        <v>0</v>
      </c>
      <c r="Q792" s="12">
        <v>0</v>
      </c>
      <c r="R792" s="12">
        <v>0</v>
      </c>
      <c r="S792" s="12">
        <v>0</v>
      </c>
      <c r="T792" s="12">
        <v>0</v>
      </c>
    </row>
    <row r="793" spans="1:20" ht="17.399999999999999" x14ac:dyDescent="0.3">
      <c r="A793" s="11">
        <v>45222</v>
      </c>
      <c r="B793" s="12">
        <v>250427</v>
      </c>
      <c r="C793" s="12" t="s">
        <v>343</v>
      </c>
      <c r="D793" s="12" t="s">
        <v>344</v>
      </c>
      <c r="E793" s="12" t="s">
        <v>345</v>
      </c>
      <c r="F793" s="12" t="s">
        <v>346</v>
      </c>
      <c r="G793" s="12" t="s">
        <v>347</v>
      </c>
      <c r="H793" s="12">
        <v>2.9</v>
      </c>
      <c r="I793" s="12">
        <v>21.1</v>
      </c>
      <c r="J793" s="12">
        <v>2.9</v>
      </c>
      <c r="K793" s="12">
        <v>0</v>
      </c>
      <c r="L793" s="12">
        <v>7.77</v>
      </c>
      <c r="M793" s="12">
        <v>2</v>
      </c>
      <c r="N793" s="12">
        <v>0</v>
      </c>
      <c r="O793" s="12">
        <v>1</v>
      </c>
      <c r="P793" s="12">
        <v>0</v>
      </c>
      <c r="Q793" s="12">
        <v>0</v>
      </c>
      <c r="R793" s="12">
        <v>0</v>
      </c>
      <c r="S793" s="12">
        <v>0</v>
      </c>
      <c r="T793" s="12">
        <v>0</v>
      </c>
    </row>
    <row r="794" spans="1:20" ht="17.399999999999999" x14ac:dyDescent="0.3">
      <c r="A794" s="11">
        <v>45223</v>
      </c>
      <c r="B794" s="12">
        <v>250427</v>
      </c>
      <c r="C794" s="12" t="s">
        <v>343</v>
      </c>
      <c r="D794" s="12" t="s">
        <v>344</v>
      </c>
      <c r="E794" s="12" t="s">
        <v>345</v>
      </c>
      <c r="F794" s="12" t="s">
        <v>346</v>
      </c>
      <c r="G794" s="12" t="s">
        <v>347</v>
      </c>
      <c r="H794" s="12">
        <v>1.03</v>
      </c>
      <c r="I794" s="12">
        <v>22.97</v>
      </c>
      <c r="J794" s="12">
        <v>1.03</v>
      </c>
      <c r="K794" s="12">
        <v>0</v>
      </c>
      <c r="L794" s="12">
        <v>1.85</v>
      </c>
      <c r="M794" s="12">
        <v>2</v>
      </c>
      <c r="N794" s="12">
        <v>0</v>
      </c>
      <c r="O794" s="12">
        <v>0</v>
      </c>
      <c r="P794" s="12">
        <v>0</v>
      </c>
      <c r="Q794" s="12">
        <v>0</v>
      </c>
      <c r="R794" s="12">
        <v>0</v>
      </c>
      <c r="S794" s="12">
        <v>0</v>
      </c>
      <c r="T794" s="12">
        <v>0</v>
      </c>
    </row>
    <row r="795" spans="1:20" ht="17.399999999999999" x14ac:dyDescent="0.3">
      <c r="A795" s="11">
        <v>45224</v>
      </c>
      <c r="B795" s="12">
        <v>250427</v>
      </c>
      <c r="C795" s="12" t="s">
        <v>343</v>
      </c>
      <c r="D795" s="12" t="s">
        <v>344</v>
      </c>
      <c r="E795" s="12" t="s">
        <v>345</v>
      </c>
      <c r="F795" s="12" t="s">
        <v>346</v>
      </c>
      <c r="G795" s="12" t="s">
        <v>347</v>
      </c>
      <c r="H795" s="12">
        <v>2.4</v>
      </c>
      <c r="I795" s="12">
        <v>21.6</v>
      </c>
      <c r="J795" s="12">
        <v>2.4</v>
      </c>
      <c r="K795" s="12">
        <v>0</v>
      </c>
      <c r="L795" s="12">
        <v>6.33</v>
      </c>
      <c r="M795" s="12">
        <v>3</v>
      </c>
      <c r="N795" s="12">
        <v>0</v>
      </c>
      <c r="O795" s="12">
        <v>2</v>
      </c>
      <c r="P795" s="12">
        <v>1</v>
      </c>
      <c r="Q795" s="12">
        <v>0</v>
      </c>
      <c r="R795" s="12">
        <v>0</v>
      </c>
      <c r="S795" s="12">
        <v>0</v>
      </c>
      <c r="T795" s="12">
        <v>0</v>
      </c>
    </row>
    <row r="796" spans="1:20" ht="17.399999999999999" x14ac:dyDescent="0.3">
      <c r="A796" s="11">
        <v>45225</v>
      </c>
      <c r="B796" s="12">
        <v>250427</v>
      </c>
      <c r="C796" s="12" t="s">
        <v>343</v>
      </c>
      <c r="D796" s="12" t="s">
        <v>344</v>
      </c>
      <c r="E796" s="12" t="s">
        <v>345</v>
      </c>
      <c r="F796" s="12" t="s">
        <v>346</v>
      </c>
      <c r="G796" s="12" t="s">
        <v>347</v>
      </c>
      <c r="H796" s="12">
        <v>2.98</v>
      </c>
      <c r="I796" s="12">
        <v>21.02</v>
      </c>
      <c r="J796" s="12">
        <v>2.95</v>
      </c>
      <c r="K796" s="12">
        <v>0.03</v>
      </c>
      <c r="L796" s="12">
        <v>5.82</v>
      </c>
      <c r="M796" s="12">
        <v>2</v>
      </c>
      <c r="N796" s="12">
        <v>0</v>
      </c>
      <c r="O796" s="12">
        <v>0</v>
      </c>
      <c r="P796" s="12">
        <v>0</v>
      </c>
      <c r="Q796" s="12">
        <v>0</v>
      </c>
      <c r="R796" s="12">
        <v>1</v>
      </c>
      <c r="S796" s="12">
        <v>0</v>
      </c>
      <c r="T796" s="12">
        <v>0</v>
      </c>
    </row>
    <row r="797" spans="1:20" ht="17.399999999999999" x14ac:dyDescent="0.3">
      <c r="A797" s="11">
        <v>45226</v>
      </c>
      <c r="B797" s="12">
        <v>250427</v>
      </c>
      <c r="C797" s="12" t="s">
        <v>343</v>
      </c>
      <c r="D797" s="12" t="s">
        <v>344</v>
      </c>
      <c r="E797" s="12" t="s">
        <v>345</v>
      </c>
      <c r="F797" s="12" t="s">
        <v>346</v>
      </c>
      <c r="G797" s="12" t="s">
        <v>347</v>
      </c>
      <c r="H797" s="12">
        <v>6.33</v>
      </c>
      <c r="I797" s="12">
        <v>17.670000000000002</v>
      </c>
      <c r="J797" s="12">
        <v>6.33</v>
      </c>
      <c r="K797" s="12">
        <v>0</v>
      </c>
      <c r="L797" s="12">
        <v>15.1</v>
      </c>
      <c r="M797" s="12">
        <v>2</v>
      </c>
      <c r="N797" s="12">
        <v>0</v>
      </c>
      <c r="O797" s="12">
        <v>2</v>
      </c>
      <c r="P797" s="12">
        <v>1</v>
      </c>
      <c r="Q797" s="12">
        <v>1</v>
      </c>
      <c r="R797" s="12">
        <v>2</v>
      </c>
      <c r="S797" s="12">
        <v>0</v>
      </c>
      <c r="T797" s="12">
        <v>0</v>
      </c>
    </row>
    <row r="798" spans="1:20" ht="17.399999999999999" x14ac:dyDescent="0.3">
      <c r="A798" s="11">
        <v>45227</v>
      </c>
      <c r="B798" s="12">
        <v>250427</v>
      </c>
      <c r="C798" s="12" t="s">
        <v>343</v>
      </c>
      <c r="D798" s="12" t="s">
        <v>344</v>
      </c>
      <c r="E798" s="12" t="s">
        <v>345</v>
      </c>
      <c r="F798" s="12" t="s">
        <v>346</v>
      </c>
      <c r="G798" s="12" t="s">
        <v>347</v>
      </c>
      <c r="H798" s="12">
        <v>8.57</v>
      </c>
      <c r="I798" s="12">
        <v>15.43</v>
      </c>
      <c r="J798" s="12">
        <v>8.57</v>
      </c>
      <c r="K798" s="12">
        <v>0</v>
      </c>
      <c r="L798" s="12">
        <v>19.59</v>
      </c>
      <c r="M798" s="12">
        <v>3</v>
      </c>
      <c r="N798" s="12">
        <v>0</v>
      </c>
      <c r="O798" s="12">
        <v>3</v>
      </c>
      <c r="P798" s="12">
        <v>0</v>
      </c>
      <c r="Q798" s="12">
        <v>2</v>
      </c>
      <c r="R798" s="12">
        <v>1</v>
      </c>
      <c r="S798" s="12">
        <v>0</v>
      </c>
      <c r="T798" s="12">
        <v>0</v>
      </c>
    </row>
    <row r="799" spans="1:20" ht="17.399999999999999" x14ac:dyDescent="0.3">
      <c r="A799" s="11">
        <v>45228</v>
      </c>
      <c r="B799" s="12">
        <v>250427</v>
      </c>
      <c r="C799" s="12" t="s">
        <v>343</v>
      </c>
      <c r="D799" s="12" t="s">
        <v>344</v>
      </c>
      <c r="E799" s="12" t="s">
        <v>345</v>
      </c>
      <c r="F799" s="12" t="s">
        <v>346</v>
      </c>
      <c r="G799" s="12" t="s">
        <v>347</v>
      </c>
      <c r="H799" s="12">
        <v>0</v>
      </c>
      <c r="I799" s="12">
        <v>24</v>
      </c>
      <c r="J799" s="12">
        <v>0</v>
      </c>
      <c r="K799" s="12">
        <v>0</v>
      </c>
      <c r="L799" s="12">
        <v>0</v>
      </c>
      <c r="M799" s="12">
        <v>0</v>
      </c>
      <c r="N799" s="12">
        <v>0</v>
      </c>
      <c r="O799" s="12">
        <v>0</v>
      </c>
      <c r="P799" s="12">
        <v>0</v>
      </c>
      <c r="Q799" s="12">
        <v>0</v>
      </c>
      <c r="R799" s="12">
        <v>0</v>
      </c>
      <c r="S799" s="12">
        <v>0</v>
      </c>
      <c r="T799" s="12">
        <v>0</v>
      </c>
    </row>
    <row r="800" spans="1:20" ht="17.399999999999999" x14ac:dyDescent="0.3">
      <c r="A800" s="11">
        <v>45229</v>
      </c>
      <c r="B800" s="12">
        <v>250427</v>
      </c>
      <c r="C800" s="12" t="s">
        <v>343</v>
      </c>
      <c r="D800" s="12" t="s">
        <v>344</v>
      </c>
      <c r="E800" s="12" t="s">
        <v>345</v>
      </c>
      <c r="F800" s="12" t="s">
        <v>346</v>
      </c>
      <c r="G800" s="12" t="s">
        <v>347</v>
      </c>
      <c r="H800" s="12">
        <v>0.85</v>
      </c>
      <c r="I800" s="12">
        <v>23.15</v>
      </c>
      <c r="J800" s="12">
        <v>0.85</v>
      </c>
      <c r="K800" s="12">
        <v>0</v>
      </c>
      <c r="L800" s="12">
        <v>2.35</v>
      </c>
      <c r="M800" s="12">
        <v>3</v>
      </c>
      <c r="N800" s="12">
        <v>0</v>
      </c>
      <c r="O800" s="12">
        <v>0</v>
      </c>
      <c r="P800" s="12">
        <v>0</v>
      </c>
      <c r="Q800" s="12">
        <v>0</v>
      </c>
      <c r="R800" s="12">
        <v>0</v>
      </c>
      <c r="S800" s="12">
        <v>0</v>
      </c>
      <c r="T800" s="12">
        <v>0</v>
      </c>
    </row>
    <row r="801" spans="1:20" ht="17.399999999999999" x14ac:dyDescent="0.3">
      <c r="A801" s="11">
        <v>45230</v>
      </c>
      <c r="B801" s="12">
        <v>250427</v>
      </c>
      <c r="C801" s="12" t="s">
        <v>343</v>
      </c>
      <c r="D801" s="12" t="s">
        <v>344</v>
      </c>
      <c r="E801" s="12" t="s">
        <v>345</v>
      </c>
      <c r="F801" s="12" t="s">
        <v>346</v>
      </c>
      <c r="G801" s="12" t="s">
        <v>347</v>
      </c>
      <c r="H801" s="12">
        <v>2.0499999999999998</v>
      </c>
      <c r="I801" s="12">
        <v>21.95</v>
      </c>
      <c r="J801" s="12">
        <v>2.0499999999999998</v>
      </c>
      <c r="K801" s="12">
        <v>0</v>
      </c>
      <c r="L801" s="12">
        <v>4.97</v>
      </c>
      <c r="M801" s="12">
        <v>2</v>
      </c>
      <c r="N801" s="12">
        <v>0</v>
      </c>
      <c r="O801" s="12">
        <v>0</v>
      </c>
      <c r="P801" s="12">
        <v>0</v>
      </c>
      <c r="Q801" s="12">
        <v>0</v>
      </c>
      <c r="R801" s="12">
        <v>0</v>
      </c>
      <c r="S801" s="12">
        <v>0</v>
      </c>
      <c r="T801" s="12">
        <v>0</v>
      </c>
    </row>
    <row r="802" spans="1:20" ht="17.399999999999999" x14ac:dyDescent="0.3">
      <c r="A802" s="11">
        <v>45231</v>
      </c>
      <c r="B802" s="12">
        <v>250427</v>
      </c>
      <c r="C802" s="12" t="s">
        <v>343</v>
      </c>
      <c r="D802" s="12" t="s">
        <v>344</v>
      </c>
      <c r="E802" s="12" t="s">
        <v>345</v>
      </c>
      <c r="F802" s="12" t="s">
        <v>346</v>
      </c>
      <c r="G802" s="12" t="s">
        <v>347</v>
      </c>
      <c r="H802" s="12">
        <v>4.32</v>
      </c>
      <c r="I802" s="12">
        <v>19.68</v>
      </c>
      <c r="J802" s="12">
        <v>4.32</v>
      </c>
      <c r="K802" s="12">
        <v>0</v>
      </c>
      <c r="L802" s="12">
        <v>11.53</v>
      </c>
      <c r="M802" s="12">
        <v>2</v>
      </c>
      <c r="N802" s="12">
        <v>0</v>
      </c>
      <c r="O802" s="12">
        <v>1</v>
      </c>
      <c r="P802" s="12">
        <v>2</v>
      </c>
      <c r="Q802" s="12">
        <v>0</v>
      </c>
      <c r="R802" s="12">
        <v>1</v>
      </c>
      <c r="S802" s="12">
        <v>0</v>
      </c>
      <c r="T802" s="12">
        <v>0</v>
      </c>
    </row>
    <row r="803" spans="1:20" ht="17.399999999999999" x14ac:dyDescent="0.3">
      <c r="A803" s="11">
        <v>45232</v>
      </c>
      <c r="B803" s="12">
        <v>250427</v>
      </c>
      <c r="C803" s="12" t="s">
        <v>343</v>
      </c>
      <c r="D803" s="12" t="s">
        <v>344</v>
      </c>
      <c r="E803" s="12" t="s">
        <v>345</v>
      </c>
      <c r="F803" s="12" t="s">
        <v>346</v>
      </c>
      <c r="G803" s="12" t="s">
        <v>347</v>
      </c>
      <c r="H803" s="12">
        <v>5.83</v>
      </c>
      <c r="I803" s="12">
        <v>18.170000000000002</v>
      </c>
      <c r="J803" s="12">
        <v>5.83</v>
      </c>
      <c r="K803" s="12">
        <v>0</v>
      </c>
      <c r="L803" s="12">
        <v>12.8</v>
      </c>
      <c r="M803" s="12">
        <v>2</v>
      </c>
      <c r="N803" s="12">
        <v>0</v>
      </c>
      <c r="O803" s="12">
        <v>0</v>
      </c>
      <c r="P803" s="12">
        <v>1</v>
      </c>
      <c r="Q803" s="12">
        <v>1</v>
      </c>
      <c r="R803" s="12">
        <v>1</v>
      </c>
      <c r="S803" s="12">
        <v>0</v>
      </c>
      <c r="T803" s="12">
        <v>0</v>
      </c>
    </row>
    <row r="804" spans="1:20" ht="17.399999999999999" x14ac:dyDescent="0.3">
      <c r="A804" s="11">
        <v>45233</v>
      </c>
      <c r="B804" s="12">
        <v>250427</v>
      </c>
      <c r="C804" s="12" t="s">
        <v>343</v>
      </c>
      <c r="D804" s="12" t="s">
        <v>344</v>
      </c>
      <c r="E804" s="12" t="s">
        <v>345</v>
      </c>
      <c r="F804" s="12" t="s">
        <v>346</v>
      </c>
      <c r="G804" s="12" t="s">
        <v>347</v>
      </c>
      <c r="H804" s="12">
        <v>5.53</v>
      </c>
      <c r="I804" s="12">
        <v>18.47</v>
      </c>
      <c r="J804" s="12">
        <v>5.53</v>
      </c>
      <c r="K804" s="12">
        <v>0</v>
      </c>
      <c r="L804" s="12">
        <v>11.74</v>
      </c>
      <c r="M804" s="12">
        <v>2</v>
      </c>
      <c r="N804" s="12">
        <v>0</v>
      </c>
      <c r="O804" s="12">
        <v>0</v>
      </c>
      <c r="P804" s="12">
        <v>0</v>
      </c>
      <c r="Q804" s="12">
        <v>0</v>
      </c>
      <c r="R804" s="12">
        <v>0</v>
      </c>
      <c r="S804" s="12">
        <v>0</v>
      </c>
      <c r="T804" s="12">
        <v>0</v>
      </c>
    </row>
    <row r="805" spans="1:20" ht="17.399999999999999" x14ac:dyDescent="0.3">
      <c r="A805" s="11">
        <v>45234</v>
      </c>
      <c r="B805" s="12">
        <v>250427</v>
      </c>
      <c r="C805" s="12" t="s">
        <v>343</v>
      </c>
      <c r="D805" s="12" t="s">
        <v>344</v>
      </c>
      <c r="E805" s="12" t="s">
        <v>345</v>
      </c>
      <c r="F805" s="12" t="s">
        <v>346</v>
      </c>
      <c r="G805" s="12" t="s">
        <v>347</v>
      </c>
      <c r="H805" s="12">
        <v>7.35</v>
      </c>
      <c r="I805" s="12">
        <v>16.649999999999999</v>
      </c>
      <c r="J805" s="12">
        <v>7.35</v>
      </c>
      <c r="K805" s="12">
        <v>0</v>
      </c>
      <c r="L805" s="12">
        <v>18.059999999999999</v>
      </c>
      <c r="M805" s="12">
        <v>3</v>
      </c>
      <c r="N805" s="12">
        <v>0</v>
      </c>
      <c r="O805" s="12">
        <v>1</v>
      </c>
      <c r="P805" s="12">
        <v>1</v>
      </c>
      <c r="Q805" s="12">
        <v>0</v>
      </c>
      <c r="R805" s="12">
        <v>0</v>
      </c>
      <c r="S805" s="12">
        <v>0</v>
      </c>
      <c r="T805" s="12">
        <v>0</v>
      </c>
    </row>
    <row r="806" spans="1:20" ht="17.399999999999999" x14ac:dyDescent="0.3">
      <c r="A806" s="11">
        <v>45235</v>
      </c>
      <c r="B806" s="12">
        <v>250427</v>
      </c>
      <c r="C806" s="12" t="s">
        <v>343</v>
      </c>
      <c r="D806" s="12" t="s">
        <v>344</v>
      </c>
      <c r="E806" s="12" t="s">
        <v>345</v>
      </c>
      <c r="F806" s="12" t="s">
        <v>346</v>
      </c>
      <c r="G806" s="12" t="s">
        <v>347</v>
      </c>
      <c r="H806" s="12">
        <v>0</v>
      </c>
      <c r="I806" s="12">
        <v>24</v>
      </c>
      <c r="J806" s="12">
        <v>0</v>
      </c>
      <c r="K806" s="12">
        <v>0</v>
      </c>
      <c r="L806" s="12">
        <v>0</v>
      </c>
      <c r="M806" s="12">
        <v>0</v>
      </c>
      <c r="N806" s="12">
        <v>0</v>
      </c>
      <c r="O806" s="12">
        <v>0</v>
      </c>
      <c r="P806" s="12">
        <v>0</v>
      </c>
      <c r="Q806" s="12">
        <v>0</v>
      </c>
      <c r="R806" s="12">
        <v>0</v>
      </c>
      <c r="S806" s="12">
        <v>0</v>
      </c>
      <c r="T806" s="12">
        <v>0</v>
      </c>
    </row>
    <row r="807" spans="1:20" ht="17.399999999999999" x14ac:dyDescent="0.3">
      <c r="A807" s="11">
        <v>45236</v>
      </c>
      <c r="B807" s="12">
        <v>250427</v>
      </c>
      <c r="C807" s="12" t="s">
        <v>343</v>
      </c>
      <c r="D807" s="12" t="s">
        <v>344</v>
      </c>
      <c r="E807" s="12" t="s">
        <v>345</v>
      </c>
      <c r="F807" s="12" t="s">
        <v>346</v>
      </c>
      <c r="G807" s="12" t="s">
        <v>347</v>
      </c>
      <c r="H807" s="12">
        <v>0</v>
      </c>
      <c r="I807" s="12">
        <v>24</v>
      </c>
      <c r="J807" s="12">
        <v>0</v>
      </c>
      <c r="K807" s="12">
        <v>0</v>
      </c>
      <c r="L807" s="12">
        <v>0</v>
      </c>
      <c r="M807" s="12">
        <v>0</v>
      </c>
      <c r="N807" s="12">
        <v>0</v>
      </c>
      <c r="O807" s="12">
        <v>0</v>
      </c>
      <c r="P807" s="12">
        <v>0</v>
      </c>
      <c r="Q807" s="12">
        <v>0</v>
      </c>
      <c r="R807" s="12">
        <v>0</v>
      </c>
      <c r="S807" s="12">
        <v>0</v>
      </c>
      <c r="T807" s="12">
        <v>0</v>
      </c>
    </row>
    <row r="808" spans="1:20" ht="17.399999999999999" x14ac:dyDescent="0.3">
      <c r="A808" s="11">
        <v>45237</v>
      </c>
      <c r="B808" s="12">
        <v>250427</v>
      </c>
      <c r="C808" s="12" t="s">
        <v>343</v>
      </c>
      <c r="D808" s="12" t="s">
        <v>344</v>
      </c>
      <c r="E808" s="12" t="s">
        <v>345</v>
      </c>
      <c r="F808" s="12" t="s">
        <v>346</v>
      </c>
      <c r="G808" s="12" t="s">
        <v>347</v>
      </c>
      <c r="H808" s="12">
        <v>4.53</v>
      </c>
      <c r="I808" s="12">
        <v>19.47</v>
      </c>
      <c r="J808" s="12">
        <v>4.22</v>
      </c>
      <c r="K808" s="12">
        <v>0.32</v>
      </c>
      <c r="L808" s="12">
        <v>9.9</v>
      </c>
      <c r="M808" s="12">
        <v>2</v>
      </c>
      <c r="N808" s="12">
        <v>0</v>
      </c>
      <c r="O808" s="12">
        <v>1</v>
      </c>
      <c r="P808" s="12">
        <v>1</v>
      </c>
      <c r="Q808" s="12">
        <v>0</v>
      </c>
      <c r="R808" s="12">
        <v>1</v>
      </c>
      <c r="S808" s="12">
        <v>0</v>
      </c>
      <c r="T808" s="12">
        <v>0</v>
      </c>
    </row>
    <row r="809" spans="1:20" ht="17.399999999999999" x14ac:dyDescent="0.3">
      <c r="A809" s="11">
        <v>45238</v>
      </c>
      <c r="B809" s="12">
        <v>250427</v>
      </c>
      <c r="C809" s="12" t="s">
        <v>343</v>
      </c>
      <c r="D809" s="12" t="s">
        <v>344</v>
      </c>
      <c r="E809" s="12" t="s">
        <v>345</v>
      </c>
      <c r="F809" s="12" t="s">
        <v>346</v>
      </c>
      <c r="G809" s="12" t="s">
        <v>347</v>
      </c>
      <c r="H809" s="12">
        <v>4.1500000000000004</v>
      </c>
      <c r="I809" s="12">
        <v>19.850000000000001</v>
      </c>
      <c r="J809" s="12">
        <v>4.1500000000000004</v>
      </c>
      <c r="K809" s="12">
        <v>0</v>
      </c>
      <c r="L809" s="12">
        <v>8.57</v>
      </c>
      <c r="M809" s="12">
        <v>2</v>
      </c>
      <c r="N809" s="12">
        <v>0</v>
      </c>
      <c r="O809" s="12">
        <v>1</v>
      </c>
      <c r="P809" s="12">
        <v>0</v>
      </c>
      <c r="Q809" s="12">
        <v>0</v>
      </c>
      <c r="R809" s="12">
        <v>2</v>
      </c>
      <c r="S809" s="12">
        <v>0</v>
      </c>
      <c r="T809" s="12">
        <v>0</v>
      </c>
    </row>
    <row r="810" spans="1:20" ht="17.399999999999999" x14ac:dyDescent="0.3">
      <c r="A810" s="11">
        <v>45239</v>
      </c>
      <c r="B810" s="12">
        <v>250427</v>
      </c>
      <c r="C810" s="12" t="s">
        <v>343</v>
      </c>
      <c r="D810" s="12" t="s">
        <v>344</v>
      </c>
      <c r="E810" s="12" t="s">
        <v>345</v>
      </c>
      <c r="F810" s="12" t="s">
        <v>346</v>
      </c>
      <c r="G810" s="12" t="s">
        <v>347</v>
      </c>
      <c r="H810" s="12">
        <v>4.37</v>
      </c>
      <c r="I810" s="12">
        <v>19.63</v>
      </c>
      <c r="J810" s="12">
        <v>4.37</v>
      </c>
      <c r="K810" s="12">
        <v>0</v>
      </c>
      <c r="L810" s="12">
        <v>11.44</v>
      </c>
      <c r="M810" s="12">
        <v>3</v>
      </c>
      <c r="N810" s="12">
        <v>0</v>
      </c>
      <c r="O810" s="12">
        <v>3</v>
      </c>
      <c r="P810" s="12">
        <v>4</v>
      </c>
      <c r="Q810" s="12">
        <v>0</v>
      </c>
      <c r="R810" s="12">
        <v>0</v>
      </c>
      <c r="S810" s="12">
        <v>0</v>
      </c>
      <c r="T810" s="12">
        <v>0</v>
      </c>
    </row>
    <row r="811" spans="1:20" ht="17.399999999999999" x14ac:dyDescent="0.3">
      <c r="A811" s="11">
        <v>45240</v>
      </c>
      <c r="B811" s="12">
        <v>250427</v>
      </c>
      <c r="C811" s="12" t="s">
        <v>343</v>
      </c>
      <c r="D811" s="12" t="s">
        <v>344</v>
      </c>
      <c r="E811" s="12" t="s">
        <v>345</v>
      </c>
      <c r="F811" s="12" t="s">
        <v>346</v>
      </c>
      <c r="G811" s="12" t="s">
        <v>347</v>
      </c>
      <c r="H811" s="12">
        <v>7.83</v>
      </c>
      <c r="I811" s="12">
        <v>16.170000000000002</v>
      </c>
      <c r="J811" s="12">
        <v>7.83</v>
      </c>
      <c r="K811" s="12">
        <v>0</v>
      </c>
      <c r="L811" s="12">
        <v>17.100000000000001</v>
      </c>
      <c r="M811" s="12">
        <v>3</v>
      </c>
      <c r="N811" s="12">
        <v>0</v>
      </c>
      <c r="O811" s="12">
        <v>1</v>
      </c>
      <c r="P811" s="12">
        <v>3</v>
      </c>
      <c r="Q811" s="12">
        <v>0</v>
      </c>
      <c r="R811" s="12">
        <v>1</v>
      </c>
      <c r="S811" s="12">
        <v>0</v>
      </c>
      <c r="T811" s="12">
        <v>0</v>
      </c>
    </row>
    <row r="812" spans="1:20" ht="17.399999999999999" x14ac:dyDescent="0.3">
      <c r="A812" s="11">
        <v>45241</v>
      </c>
      <c r="B812" s="12">
        <v>250427</v>
      </c>
      <c r="C812" s="12" t="s">
        <v>343</v>
      </c>
      <c r="D812" s="12" t="s">
        <v>344</v>
      </c>
      <c r="E812" s="12" t="s">
        <v>345</v>
      </c>
      <c r="F812" s="12" t="s">
        <v>346</v>
      </c>
      <c r="G812" s="12" t="s">
        <v>347</v>
      </c>
      <c r="H812" s="12">
        <v>5.7</v>
      </c>
      <c r="I812" s="12">
        <v>18.3</v>
      </c>
      <c r="J812" s="12">
        <v>5.7</v>
      </c>
      <c r="K812" s="12">
        <v>0</v>
      </c>
      <c r="L812" s="12">
        <v>14.89</v>
      </c>
      <c r="M812" s="12">
        <v>3</v>
      </c>
      <c r="N812" s="12">
        <v>0</v>
      </c>
      <c r="O812" s="12">
        <v>2</v>
      </c>
      <c r="P812" s="12">
        <v>2</v>
      </c>
      <c r="Q812" s="12">
        <v>0</v>
      </c>
      <c r="R812" s="12">
        <v>0</v>
      </c>
      <c r="S812" s="12">
        <v>0</v>
      </c>
      <c r="T812" s="12">
        <v>0</v>
      </c>
    </row>
    <row r="813" spans="1:20" ht="17.399999999999999" x14ac:dyDescent="0.3">
      <c r="A813" s="11">
        <v>45242</v>
      </c>
      <c r="B813" s="12">
        <v>250427</v>
      </c>
      <c r="C813" s="12" t="s">
        <v>343</v>
      </c>
      <c r="D813" s="12" t="s">
        <v>344</v>
      </c>
      <c r="E813" s="12" t="s">
        <v>345</v>
      </c>
      <c r="F813" s="12" t="s">
        <v>346</v>
      </c>
      <c r="G813" s="12" t="s">
        <v>347</v>
      </c>
      <c r="H813" s="12">
        <v>4.38</v>
      </c>
      <c r="I813" s="12">
        <v>19.62</v>
      </c>
      <c r="J813" s="12">
        <v>4.38</v>
      </c>
      <c r="K813" s="12">
        <v>0</v>
      </c>
      <c r="L813" s="12">
        <v>10.52</v>
      </c>
      <c r="M813" s="12">
        <v>3</v>
      </c>
      <c r="N813" s="12">
        <v>0</v>
      </c>
      <c r="O813" s="12">
        <v>0</v>
      </c>
      <c r="P813" s="12">
        <v>1</v>
      </c>
      <c r="Q813" s="12">
        <v>0</v>
      </c>
      <c r="R813" s="12">
        <v>0</v>
      </c>
      <c r="S813" s="12">
        <v>0</v>
      </c>
      <c r="T813" s="12">
        <v>0</v>
      </c>
    </row>
    <row r="814" spans="1:20" ht="17.399999999999999" x14ac:dyDescent="0.3">
      <c r="A814" s="11">
        <v>45243</v>
      </c>
      <c r="B814" s="12">
        <v>250427</v>
      </c>
      <c r="C814" s="12" t="s">
        <v>343</v>
      </c>
      <c r="D814" s="12" t="s">
        <v>344</v>
      </c>
      <c r="E814" s="12" t="s">
        <v>345</v>
      </c>
      <c r="F814" s="12" t="s">
        <v>346</v>
      </c>
      <c r="G814" s="12" t="s">
        <v>347</v>
      </c>
      <c r="H814" s="12">
        <v>1.43</v>
      </c>
      <c r="I814" s="12">
        <v>22.57</v>
      </c>
      <c r="J814" s="12">
        <v>1.17</v>
      </c>
      <c r="K814" s="12">
        <v>0.27</v>
      </c>
      <c r="L814" s="12">
        <v>2.89</v>
      </c>
      <c r="M814" s="12">
        <v>3</v>
      </c>
      <c r="N814" s="12">
        <v>0</v>
      </c>
      <c r="O814" s="12">
        <v>0</v>
      </c>
      <c r="P814" s="12">
        <v>0</v>
      </c>
      <c r="Q814" s="12">
        <v>0</v>
      </c>
      <c r="R814" s="12">
        <v>3</v>
      </c>
      <c r="S814" s="12">
        <v>0</v>
      </c>
      <c r="T814" s="12">
        <v>0</v>
      </c>
    </row>
    <row r="815" spans="1:20" ht="17.399999999999999" x14ac:dyDescent="0.3">
      <c r="A815" s="11">
        <v>45244</v>
      </c>
      <c r="B815" s="12">
        <v>250427</v>
      </c>
      <c r="C815" s="12" t="s">
        <v>343</v>
      </c>
      <c r="D815" s="12" t="s">
        <v>344</v>
      </c>
      <c r="E815" s="12" t="s">
        <v>345</v>
      </c>
      <c r="F815" s="12" t="s">
        <v>346</v>
      </c>
      <c r="G815" s="12" t="s">
        <v>347</v>
      </c>
      <c r="H815" s="12">
        <v>6.1</v>
      </c>
      <c r="I815" s="12">
        <v>17.899999999999999</v>
      </c>
      <c r="J815" s="12">
        <v>6.1</v>
      </c>
      <c r="K815" s="12">
        <v>0</v>
      </c>
      <c r="L815" s="12">
        <v>15.25</v>
      </c>
      <c r="M815" s="12">
        <v>2</v>
      </c>
      <c r="N815" s="12">
        <v>0</v>
      </c>
      <c r="O815" s="12">
        <v>2</v>
      </c>
      <c r="P815" s="12">
        <v>0</v>
      </c>
      <c r="Q815" s="12">
        <v>1</v>
      </c>
      <c r="R815" s="12">
        <v>2</v>
      </c>
      <c r="S815" s="12">
        <v>0</v>
      </c>
      <c r="T815" s="12">
        <v>0</v>
      </c>
    </row>
    <row r="816" spans="1:20" ht="17.399999999999999" x14ac:dyDescent="0.3">
      <c r="A816" s="11">
        <v>45245</v>
      </c>
      <c r="B816" s="12">
        <v>250427</v>
      </c>
      <c r="C816" s="12" t="s">
        <v>343</v>
      </c>
      <c r="D816" s="12" t="s">
        <v>344</v>
      </c>
      <c r="E816" s="12" t="s">
        <v>345</v>
      </c>
      <c r="F816" s="12" t="s">
        <v>346</v>
      </c>
      <c r="G816" s="12" t="s">
        <v>347</v>
      </c>
      <c r="H816" s="12">
        <v>7.98</v>
      </c>
      <c r="I816" s="12">
        <v>16.02</v>
      </c>
      <c r="J816" s="12">
        <v>7.98</v>
      </c>
      <c r="K816" s="12">
        <v>0</v>
      </c>
      <c r="L816" s="12">
        <v>19.350000000000001</v>
      </c>
      <c r="M816" s="12">
        <v>2</v>
      </c>
      <c r="N816" s="12">
        <v>0</v>
      </c>
      <c r="O816" s="12">
        <v>2</v>
      </c>
      <c r="P816" s="12">
        <v>1</v>
      </c>
      <c r="Q816" s="12">
        <v>0</v>
      </c>
      <c r="R816" s="12">
        <v>0</v>
      </c>
      <c r="S816" s="12">
        <v>0</v>
      </c>
      <c r="T816" s="12">
        <v>0</v>
      </c>
    </row>
    <row r="817" spans="1:20" ht="17.399999999999999" x14ac:dyDescent="0.3">
      <c r="A817" s="11">
        <v>45246</v>
      </c>
      <c r="B817" s="12">
        <v>250427</v>
      </c>
      <c r="C817" s="12" t="s">
        <v>343</v>
      </c>
      <c r="D817" s="12" t="s">
        <v>344</v>
      </c>
      <c r="E817" s="12" t="s">
        <v>345</v>
      </c>
      <c r="F817" s="12" t="s">
        <v>346</v>
      </c>
      <c r="G817" s="12" t="s">
        <v>347</v>
      </c>
      <c r="H817" s="12">
        <v>4.1500000000000004</v>
      </c>
      <c r="I817" s="12">
        <v>19.850000000000001</v>
      </c>
      <c r="J817" s="12">
        <v>4.1500000000000004</v>
      </c>
      <c r="K817" s="12">
        <v>0</v>
      </c>
      <c r="L817" s="12">
        <v>9.33</v>
      </c>
      <c r="M817" s="12">
        <v>3</v>
      </c>
      <c r="N817" s="12">
        <v>0</v>
      </c>
      <c r="O817" s="12">
        <v>1</v>
      </c>
      <c r="P817" s="12">
        <v>0</v>
      </c>
      <c r="Q817" s="12">
        <v>0</v>
      </c>
      <c r="R817" s="12">
        <v>0</v>
      </c>
      <c r="S817" s="12">
        <v>0</v>
      </c>
      <c r="T817" s="12">
        <v>0</v>
      </c>
    </row>
    <row r="818" spans="1:20" ht="17.399999999999999" x14ac:dyDescent="0.3">
      <c r="A818" s="11">
        <v>45247</v>
      </c>
      <c r="B818" s="12">
        <v>250427</v>
      </c>
      <c r="C818" s="12" t="s">
        <v>343</v>
      </c>
      <c r="D818" s="12" t="s">
        <v>344</v>
      </c>
      <c r="E818" s="12" t="s">
        <v>345</v>
      </c>
      <c r="F818" s="12" t="s">
        <v>346</v>
      </c>
      <c r="G818" s="12" t="s">
        <v>347</v>
      </c>
      <c r="H818" s="12">
        <v>4.38</v>
      </c>
      <c r="I818" s="12">
        <v>19.62</v>
      </c>
      <c r="J818" s="12">
        <v>3.97</v>
      </c>
      <c r="K818" s="12">
        <v>0.42</v>
      </c>
      <c r="L818" s="12">
        <v>9.42</v>
      </c>
      <c r="M818" s="12">
        <v>2</v>
      </c>
      <c r="N818" s="12">
        <v>0</v>
      </c>
      <c r="O818" s="12">
        <v>1</v>
      </c>
      <c r="P818" s="12">
        <v>1</v>
      </c>
      <c r="Q818" s="12">
        <v>0</v>
      </c>
      <c r="R818" s="12">
        <v>4</v>
      </c>
      <c r="S818" s="12">
        <v>0</v>
      </c>
      <c r="T818" s="12">
        <v>0</v>
      </c>
    </row>
    <row r="819" spans="1:20" ht="17.399999999999999" x14ac:dyDescent="0.3">
      <c r="A819" s="11">
        <v>45248</v>
      </c>
      <c r="B819" s="12">
        <v>250427</v>
      </c>
      <c r="C819" s="12" t="s">
        <v>343</v>
      </c>
      <c r="D819" s="12" t="s">
        <v>344</v>
      </c>
      <c r="E819" s="12" t="s">
        <v>345</v>
      </c>
      <c r="F819" s="12" t="s">
        <v>346</v>
      </c>
      <c r="G819" s="12" t="s">
        <v>347</v>
      </c>
      <c r="H819" s="12">
        <v>6.55</v>
      </c>
      <c r="I819" s="12">
        <v>17.45</v>
      </c>
      <c r="J819" s="12">
        <v>6.55</v>
      </c>
      <c r="K819" s="12">
        <v>0</v>
      </c>
      <c r="L819" s="12">
        <v>14.58</v>
      </c>
      <c r="M819" s="12">
        <v>2</v>
      </c>
      <c r="N819" s="12">
        <v>0</v>
      </c>
      <c r="O819" s="12">
        <v>2</v>
      </c>
      <c r="P819" s="12">
        <v>1</v>
      </c>
      <c r="Q819" s="12">
        <v>0</v>
      </c>
      <c r="R819" s="12">
        <v>1</v>
      </c>
      <c r="S819" s="12">
        <v>0</v>
      </c>
      <c r="T819" s="12">
        <v>0</v>
      </c>
    </row>
    <row r="820" spans="1:20" ht="17.399999999999999" x14ac:dyDescent="0.3">
      <c r="A820" s="11">
        <v>45249</v>
      </c>
      <c r="B820" s="12">
        <v>250427</v>
      </c>
      <c r="C820" s="12" t="s">
        <v>343</v>
      </c>
      <c r="D820" s="12" t="s">
        <v>344</v>
      </c>
      <c r="E820" s="12" t="s">
        <v>345</v>
      </c>
      <c r="F820" s="12" t="s">
        <v>346</v>
      </c>
      <c r="G820" s="12" t="s">
        <v>347</v>
      </c>
      <c r="H820" s="12">
        <v>0.02</v>
      </c>
      <c r="I820" s="12">
        <v>23.98</v>
      </c>
      <c r="J820" s="12">
        <v>0.02</v>
      </c>
      <c r="K820" s="12">
        <v>0</v>
      </c>
      <c r="L820" s="12">
        <v>0</v>
      </c>
      <c r="M820" s="12">
        <v>0</v>
      </c>
      <c r="N820" s="12">
        <v>0</v>
      </c>
      <c r="O820" s="12">
        <v>0</v>
      </c>
      <c r="P820" s="12">
        <v>0</v>
      </c>
      <c r="Q820" s="12">
        <v>0</v>
      </c>
      <c r="R820" s="12">
        <v>0</v>
      </c>
      <c r="S820" s="12">
        <v>0</v>
      </c>
      <c r="T820" s="12">
        <v>0</v>
      </c>
    </row>
    <row r="821" spans="1:20" ht="17.399999999999999" x14ac:dyDescent="0.3">
      <c r="A821" s="11">
        <v>45250</v>
      </c>
      <c r="B821" s="12">
        <v>250427</v>
      </c>
      <c r="C821" s="12" t="s">
        <v>343</v>
      </c>
      <c r="D821" s="12" t="s">
        <v>344</v>
      </c>
      <c r="E821" s="12" t="s">
        <v>345</v>
      </c>
      <c r="F821" s="12" t="s">
        <v>346</v>
      </c>
      <c r="G821" s="12" t="s">
        <v>347</v>
      </c>
      <c r="H821" s="12">
        <v>1.78</v>
      </c>
      <c r="I821" s="12">
        <v>22.22</v>
      </c>
      <c r="J821" s="12">
        <v>1.78</v>
      </c>
      <c r="K821" s="12">
        <v>0</v>
      </c>
      <c r="L821" s="12">
        <v>4.5</v>
      </c>
      <c r="M821" s="12">
        <v>3</v>
      </c>
      <c r="N821" s="12">
        <v>0</v>
      </c>
      <c r="O821" s="12">
        <v>0</v>
      </c>
      <c r="P821" s="12">
        <v>1</v>
      </c>
      <c r="Q821" s="12">
        <v>0</v>
      </c>
      <c r="R821" s="12">
        <v>0</v>
      </c>
      <c r="S821" s="12">
        <v>0</v>
      </c>
      <c r="T821" s="12">
        <v>0</v>
      </c>
    </row>
    <row r="822" spans="1:20" ht="17.399999999999999" x14ac:dyDescent="0.3">
      <c r="A822" s="11">
        <v>45251</v>
      </c>
      <c r="B822" s="12">
        <v>250427</v>
      </c>
      <c r="C822" s="12" t="s">
        <v>343</v>
      </c>
      <c r="D822" s="12" t="s">
        <v>344</v>
      </c>
      <c r="E822" s="12" t="s">
        <v>345</v>
      </c>
      <c r="F822" s="12" t="s">
        <v>346</v>
      </c>
      <c r="G822" s="12" t="s">
        <v>347</v>
      </c>
      <c r="H822" s="12">
        <v>1.58</v>
      </c>
      <c r="I822" s="12">
        <v>22.42</v>
      </c>
      <c r="J822" s="12">
        <v>1.58</v>
      </c>
      <c r="K822" s="12">
        <v>0</v>
      </c>
      <c r="L822" s="12">
        <v>3.89</v>
      </c>
      <c r="M822" s="12">
        <v>2</v>
      </c>
      <c r="N822" s="12">
        <v>0</v>
      </c>
      <c r="O822" s="12">
        <v>0</v>
      </c>
      <c r="P822" s="12">
        <v>1</v>
      </c>
      <c r="Q822" s="12">
        <v>0</v>
      </c>
      <c r="R822" s="12">
        <v>0</v>
      </c>
      <c r="S822" s="12">
        <v>0</v>
      </c>
      <c r="T822" s="12">
        <v>0</v>
      </c>
    </row>
    <row r="823" spans="1:20" ht="17.399999999999999" x14ac:dyDescent="0.3">
      <c r="A823" s="11">
        <v>45252</v>
      </c>
      <c r="B823" s="12">
        <v>250427</v>
      </c>
      <c r="C823" s="12" t="s">
        <v>343</v>
      </c>
      <c r="D823" s="12" t="s">
        <v>344</v>
      </c>
      <c r="E823" s="12" t="s">
        <v>345</v>
      </c>
      <c r="F823" s="12" t="s">
        <v>346</v>
      </c>
      <c r="G823" s="12" t="s">
        <v>347</v>
      </c>
      <c r="H823" s="12">
        <v>1.38</v>
      </c>
      <c r="I823" s="12">
        <v>22.62</v>
      </c>
      <c r="J823" s="12">
        <v>1.38</v>
      </c>
      <c r="K823" s="12">
        <v>0</v>
      </c>
      <c r="L823" s="12">
        <v>2.98</v>
      </c>
      <c r="M823" s="12">
        <v>2</v>
      </c>
      <c r="N823" s="12">
        <v>0</v>
      </c>
      <c r="O823" s="12">
        <v>0</v>
      </c>
      <c r="P823" s="12">
        <v>0</v>
      </c>
      <c r="Q823" s="12">
        <v>0</v>
      </c>
      <c r="R823" s="12">
        <v>0</v>
      </c>
      <c r="S823" s="12">
        <v>0</v>
      </c>
      <c r="T823" s="12">
        <v>0</v>
      </c>
    </row>
    <row r="824" spans="1:20" ht="17.399999999999999" x14ac:dyDescent="0.3">
      <c r="A824" s="11">
        <v>45253</v>
      </c>
      <c r="B824" s="12">
        <v>250427</v>
      </c>
      <c r="C824" s="12" t="s">
        <v>343</v>
      </c>
      <c r="D824" s="12" t="s">
        <v>344</v>
      </c>
      <c r="E824" s="12" t="s">
        <v>345</v>
      </c>
      <c r="F824" s="12" t="s">
        <v>346</v>
      </c>
      <c r="G824" s="12" t="s">
        <v>347</v>
      </c>
      <c r="H824" s="12">
        <v>5.5</v>
      </c>
      <c r="I824" s="12">
        <v>18.5</v>
      </c>
      <c r="J824" s="12">
        <v>5.5</v>
      </c>
      <c r="K824" s="12">
        <v>0</v>
      </c>
      <c r="L824" s="12">
        <v>14.26</v>
      </c>
      <c r="M824" s="12">
        <v>2</v>
      </c>
      <c r="N824" s="12">
        <v>0</v>
      </c>
      <c r="O824" s="12">
        <v>0</v>
      </c>
      <c r="P824" s="12">
        <v>0</v>
      </c>
      <c r="Q824" s="12">
        <v>0</v>
      </c>
      <c r="R824" s="12">
        <v>0</v>
      </c>
      <c r="S824" s="12">
        <v>0</v>
      </c>
      <c r="T824" s="12">
        <v>0</v>
      </c>
    </row>
    <row r="825" spans="1:20" ht="17.399999999999999" x14ac:dyDescent="0.3">
      <c r="A825" s="11">
        <v>45254</v>
      </c>
      <c r="B825" s="12">
        <v>250427</v>
      </c>
      <c r="C825" s="12" t="s">
        <v>343</v>
      </c>
      <c r="D825" s="12" t="s">
        <v>344</v>
      </c>
      <c r="E825" s="12" t="s">
        <v>345</v>
      </c>
      <c r="F825" s="12" t="s">
        <v>346</v>
      </c>
      <c r="G825" s="12" t="s">
        <v>347</v>
      </c>
      <c r="H825" s="12">
        <v>6.27</v>
      </c>
      <c r="I825" s="12">
        <v>17.73</v>
      </c>
      <c r="J825" s="12">
        <v>6.27</v>
      </c>
      <c r="K825" s="12">
        <v>0</v>
      </c>
      <c r="L825" s="12">
        <v>13.12</v>
      </c>
      <c r="M825" s="12">
        <v>3</v>
      </c>
      <c r="N825" s="12">
        <v>0</v>
      </c>
      <c r="O825" s="12">
        <v>0</v>
      </c>
      <c r="P825" s="12">
        <v>0</v>
      </c>
      <c r="Q825" s="12">
        <v>0</v>
      </c>
      <c r="R825" s="12">
        <v>0</v>
      </c>
      <c r="S825" s="12">
        <v>0</v>
      </c>
      <c r="T825" s="12">
        <v>0</v>
      </c>
    </row>
    <row r="826" spans="1:20" ht="17.399999999999999" x14ac:dyDescent="0.3">
      <c r="A826" s="11">
        <v>45255</v>
      </c>
      <c r="B826" s="12">
        <v>250427</v>
      </c>
      <c r="C826" s="12" t="s">
        <v>343</v>
      </c>
      <c r="D826" s="12" t="s">
        <v>344</v>
      </c>
      <c r="E826" s="12" t="s">
        <v>345</v>
      </c>
      <c r="F826" s="12" t="s">
        <v>346</v>
      </c>
      <c r="G826" s="12" t="s">
        <v>347</v>
      </c>
      <c r="H826" s="12">
        <v>7.78</v>
      </c>
      <c r="I826" s="12">
        <v>16.22</v>
      </c>
      <c r="J826" s="12">
        <v>7.78</v>
      </c>
      <c r="K826" s="12">
        <v>0</v>
      </c>
      <c r="L826" s="12">
        <v>17.97</v>
      </c>
      <c r="M826" s="12">
        <v>2</v>
      </c>
      <c r="N826" s="12">
        <v>0</v>
      </c>
      <c r="O826" s="12">
        <v>0</v>
      </c>
      <c r="P826" s="12">
        <v>0</v>
      </c>
      <c r="Q826" s="12">
        <v>0</v>
      </c>
      <c r="R826" s="12">
        <v>0</v>
      </c>
      <c r="S826" s="12">
        <v>0</v>
      </c>
      <c r="T826" s="12">
        <v>0</v>
      </c>
    </row>
    <row r="827" spans="1:20" ht="17.399999999999999" x14ac:dyDescent="0.3">
      <c r="A827" s="11">
        <v>45257</v>
      </c>
      <c r="B827" s="12">
        <v>250427</v>
      </c>
      <c r="C827" s="12" t="s">
        <v>343</v>
      </c>
      <c r="D827" s="12" t="s">
        <v>344</v>
      </c>
      <c r="E827" s="12" t="s">
        <v>345</v>
      </c>
      <c r="F827" s="12" t="s">
        <v>346</v>
      </c>
      <c r="G827" s="12" t="s">
        <v>347</v>
      </c>
      <c r="H827" s="12">
        <v>4.5199999999999996</v>
      </c>
      <c r="I827" s="12">
        <v>19.48</v>
      </c>
      <c r="J827" s="12">
        <v>4.5199999999999996</v>
      </c>
      <c r="K827" s="12">
        <v>0</v>
      </c>
      <c r="L827" s="12">
        <v>10.02</v>
      </c>
      <c r="M827" s="12">
        <v>2</v>
      </c>
      <c r="N827" s="12">
        <v>0</v>
      </c>
      <c r="O827" s="12">
        <v>0</v>
      </c>
      <c r="P827" s="12">
        <v>1</v>
      </c>
      <c r="Q827" s="12">
        <v>0</v>
      </c>
      <c r="R827" s="12">
        <v>2</v>
      </c>
      <c r="S827" s="12">
        <v>0</v>
      </c>
      <c r="T827" s="12">
        <v>0</v>
      </c>
    </row>
    <row r="828" spans="1:20" ht="17.399999999999999" x14ac:dyDescent="0.3">
      <c r="A828" s="11">
        <v>45258</v>
      </c>
      <c r="B828" s="12">
        <v>250427</v>
      </c>
      <c r="C828" s="12" t="s">
        <v>343</v>
      </c>
      <c r="D828" s="12" t="s">
        <v>344</v>
      </c>
      <c r="E828" s="12" t="s">
        <v>345</v>
      </c>
      <c r="F828" s="12" t="s">
        <v>346</v>
      </c>
      <c r="G828" s="12" t="s">
        <v>347</v>
      </c>
      <c r="H828" s="12">
        <v>2.67</v>
      </c>
      <c r="I828" s="12">
        <v>21.33</v>
      </c>
      <c r="J828" s="12">
        <v>2.67</v>
      </c>
      <c r="K828" s="12">
        <v>0</v>
      </c>
      <c r="L828" s="12">
        <v>6.65</v>
      </c>
      <c r="M828" s="12">
        <v>2</v>
      </c>
      <c r="N828" s="12">
        <v>0</v>
      </c>
      <c r="O828" s="12">
        <v>0</v>
      </c>
      <c r="P828" s="12">
        <v>0</v>
      </c>
      <c r="Q828" s="12">
        <v>0</v>
      </c>
      <c r="R828" s="12">
        <v>0</v>
      </c>
      <c r="S828" s="12">
        <v>0</v>
      </c>
      <c r="T828" s="12">
        <v>0</v>
      </c>
    </row>
    <row r="829" spans="1:20" ht="17.399999999999999" x14ac:dyDescent="0.3">
      <c r="A829" s="11">
        <v>45259</v>
      </c>
      <c r="B829" s="12">
        <v>250427</v>
      </c>
      <c r="C829" s="12" t="s">
        <v>343</v>
      </c>
      <c r="D829" s="12" t="s">
        <v>344</v>
      </c>
      <c r="E829" s="12" t="s">
        <v>345</v>
      </c>
      <c r="F829" s="12" t="s">
        <v>346</v>
      </c>
      <c r="G829" s="12" t="s">
        <v>347</v>
      </c>
      <c r="H829" s="12">
        <v>3.68</v>
      </c>
      <c r="I829" s="12">
        <v>20.32</v>
      </c>
      <c r="J829" s="12">
        <v>3.2</v>
      </c>
      <c r="K829" s="12">
        <v>0.48</v>
      </c>
      <c r="L829" s="12">
        <v>7.18</v>
      </c>
      <c r="M829" s="12">
        <v>2</v>
      </c>
      <c r="N829" s="12">
        <v>0</v>
      </c>
      <c r="O829" s="12">
        <v>0</v>
      </c>
      <c r="P829" s="12">
        <v>0</v>
      </c>
      <c r="Q829" s="12">
        <v>0</v>
      </c>
      <c r="R829" s="12">
        <v>1</v>
      </c>
      <c r="S829" s="12">
        <v>0</v>
      </c>
      <c r="T829" s="12">
        <v>0</v>
      </c>
    </row>
    <row r="830" spans="1:20" ht="17.399999999999999" x14ac:dyDescent="0.3">
      <c r="A830" s="11">
        <v>45260</v>
      </c>
      <c r="B830" s="12">
        <v>250427</v>
      </c>
      <c r="C830" s="12" t="s">
        <v>343</v>
      </c>
      <c r="D830" s="12" t="s">
        <v>344</v>
      </c>
      <c r="E830" s="12" t="s">
        <v>345</v>
      </c>
      <c r="F830" s="12" t="s">
        <v>346</v>
      </c>
      <c r="G830" s="12" t="s">
        <v>347</v>
      </c>
      <c r="H830" s="12">
        <v>5.83</v>
      </c>
      <c r="I830" s="12">
        <v>18.170000000000002</v>
      </c>
      <c r="J830" s="12">
        <v>5.83</v>
      </c>
      <c r="K830" s="12">
        <v>0</v>
      </c>
      <c r="L830" s="12">
        <v>14.22</v>
      </c>
      <c r="M830" s="12">
        <v>3</v>
      </c>
      <c r="N830" s="12">
        <v>0</v>
      </c>
      <c r="O830" s="12">
        <v>0</v>
      </c>
      <c r="P830" s="12">
        <v>1</v>
      </c>
      <c r="Q830" s="12">
        <v>0</v>
      </c>
      <c r="R830" s="12">
        <v>1</v>
      </c>
      <c r="S830" s="12">
        <v>0</v>
      </c>
      <c r="T830" s="12">
        <v>0</v>
      </c>
    </row>
    <row r="831" spans="1:20" ht="17.399999999999999" x14ac:dyDescent="0.3">
      <c r="A831" s="11">
        <v>45261</v>
      </c>
      <c r="B831" s="12">
        <v>250427</v>
      </c>
      <c r="C831" s="12" t="s">
        <v>343</v>
      </c>
      <c r="D831" s="12" t="s">
        <v>344</v>
      </c>
      <c r="E831" s="12" t="s">
        <v>345</v>
      </c>
      <c r="F831" s="12" t="s">
        <v>346</v>
      </c>
      <c r="G831" s="12" t="s">
        <v>347</v>
      </c>
      <c r="H831" s="12">
        <v>6.53</v>
      </c>
      <c r="I831" s="12">
        <v>17.47</v>
      </c>
      <c r="J831" s="12">
        <v>6.53</v>
      </c>
      <c r="K831" s="12">
        <v>0</v>
      </c>
      <c r="L831" s="12">
        <v>15.33</v>
      </c>
      <c r="M831" s="12">
        <v>2</v>
      </c>
      <c r="N831" s="12">
        <v>0</v>
      </c>
      <c r="O831" s="12">
        <v>1</v>
      </c>
      <c r="P831" s="12">
        <v>2</v>
      </c>
      <c r="Q831" s="12">
        <v>1</v>
      </c>
      <c r="R831" s="12">
        <v>0</v>
      </c>
      <c r="S831" s="12">
        <v>0</v>
      </c>
      <c r="T831" s="12">
        <v>0</v>
      </c>
    </row>
    <row r="832" spans="1:20" ht="17.399999999999999" x14ac:dyDescent="0.3">
      <c r="A832" s="11">
        <v>45262</v>
      </c>
      <c r="B832" s="12">
        <v>250427</v>
      </c>
      <c r="C832" s="12" t="s">
        <v>343</v>
      </c>
      <c r="D832" s="12" t="s">
        <v>344</v>
      </c>
      <c r="E832" s="12" t="s">
        <v>345</v>
      </c>
      <c r="F832" s="12" t="s">
        <v>346</v>
      </c>
      <c r="G832" s="12" t="s">
        <v>347</v>
      </c>
      <c r="H832" s="12">
        <v>3.6</v>
      </c>
      <c r="I832" s="12">
        <v>20.399999999999999</v>
      </c>
      <c r="J832" s="12">
        <v>3.6</v>
      </c>
      <c r="K832" s="12">
        <v>0</v>
      </c>
      <c r="L832" s="12">
        <v>8.99</v>
      </c>
      <c r="M832" s="12">
        <v>2</v>
      </c>
      <c r="N832" s="12">
        <v>0</v>
      </c>
      <c r="O832" s="12">
        <v>0</v>
      </c>
      <c r="P832" s="12">
        <v>2</v>
      </c>
      <c r="Q832" s="12">
        <v>0</v>
      </c>
      <c r="R832" s="12">
        <v>1</v>
      </c>
      <c r="S832" s="12">
        <v>0</v>
      </c>
      <c r="T832" s="12">
        <v>0</v>
      </c>
    </row>
    <row r="833" spans="1:20" ht="17.399999999999999" x14ac:dyDescent="0.3">
      <c r="A833" s="11">
        <v>45263</v>
      </c>
      <c r="B833" s="12">
        <v>250427</v>
      </c>
      <c r="C833" s="12" t="s">
        <v>343</v>
      </c>
      <c r="D833" s="12" t="s">
        <v>344</v>
      </c>
      <c r="E833" s="12" t="s">
        <v>345</v>
      </c>
      <c r="F833" s="12" t="s">
        <v>346</v>
      </c>
      <c r="G833" s="12" t="s">
        <v>347</v>
      </c>
      <c r="H833" s="12">
        <v>0</v>
      </c>
      <c r="I833" s="12">
        <v>24</v>
      </c>
      <c r="J833" s="12">
        <v>0</v>
      </c>
      <c r="K833" s="12">
        <v>0</v>
      </c>
      <c r="L833" s="12">
        <v>0</v>
      </c>
      <c r="M833" s="12">
        <v>0</v>
      </c>
      <c r="N833" s="12">
        <v>0</v>
      </c>
      <c r="O833" s="12">
        <v>0</v>
      </c>
      <c r="P833" s="12">
        <v>0</v>
      </c>
      <c r="Q833" s="12">
        <v>0</v>
      </c>
      <c r="R833" s="12">
        <v>0</v>
      </c>
      <c r="S833" s="12">
        <v>0</v>
      </c>
      <c r="T833" s="12">
        <v>0</v>
      </c>
    </row>
    <row r="834" spans="1:20" ht="17.399999999999999" x14ac:dyDescent="0.3">
      <c r="A834" s="11">
        <v>45264</v>
      </c>
      <c r="B834" s="12">
        <v>250427</v>
      </c>
      <c r="C834" s="12" t="s">
        <v>343</v>
      </c>
      <c r="D834" s="12" t="s">
        <v>344</v>
      </c>
      <c r="E834" s="12" t="s">
        <v>345</v>
      </c>
      <c r="F834" s="12" t="s">
        <v>346</v>
      </c>
      <c r="G834" s="12" t="s">
        <v>347</v>
      </c>
      <c r="H834" s="12">
        <v>2.68</v>
      </c>
      <c r="I834" s="12">
        <v>21.32</v>
      </c>
      <c r="J834" s="12">
        <v>1.23</v>
      </c>
      <c r="K834" s="12">
        <v>1.45</v>
      </c>
      <c r="L834" s="12">
        <v>2.76</v>
      </c>
      <c r="M834" s="12">
        <v>2</v>
      </c>
      <c r="N834" s="12">
        <v>0</v>
      </c>
      <c r="O834" s="12">
        <v>0</v>
      </c>
      <c r="P834" s="12">
        <v>0</v>
      </c>
      <c r="Q834" s="12">
        <v>0</v>
      </c>
      <c r="R834" s="12">
        <v>10</v>
      </c>
      <c r="S834" s="12">
        <v>0</v>
      </c>
      <c r="T834" s="12">
        <v>1</v>
      </c>
    </row>
    <row r="835" spans="1:20" ht="17.399999999999999" x14ac:dyDescent="0.3">
      <c r="A835" s="11">
        <v>45265</v>
      </c>
      <c r="B835" s="12">
        <v>250427</v>
      </c>
      <c r="C835" s="12" t="s">
        <v>343</v>
      </c>
      <c r="D835" s="12" t="s">
        <v>344</v>
      </c>
      <c r="E835" s="12" t="s">
        <v>345</v>
      </c>
      <c r="F835" s="12" t="s">
        <v>346</v>
      </c>
      <c r="G835" s="12" t="s">
        <v>347</v>
      </c>
      <c r="H835" s="12">
        <v>1.5</v>
      </c>
      <c r="I835" s="12">
        <v>22.5</v>
      </c>
      <c r="J835" s="12">
        <v>1.1000000000000001</v>
      </c>
      <c r="K835" s="12">
        <v>0.4</v>
      </c>
      <c r="L835" s="12">
        <v>2.15</v>
      </c>
      <c r="M835" s="12">
        <v>2</v>
      </c>
      <c r="N835" s="12">
        <v>0</v>
      </c>
      <c r="O835" s="12">
        <v>0</v>
      </c>
      <c r="P835" s="12">
        <v>0</v>
      </c>
      <c r="Q835" s="12">
        <v>0</v>
      </c>
      <c r="R835" s="12">
        <v>3</v>
      </c>
      <c r="S835" s="12">
        <v>0</v>
      </c>
      <c r="T835" s="12">
        <v>0</v>
      </c>
    </row>
    <row r="836" spans="1:20" ht="17.399999999999999" x14ac:dyDescent="0.3">
      <c r="A836" s="11">
        <v>45266</v>
      </c>
      <c r="B836" s="12">
        <v>250427</v>
      </c>
      <c r="C836" s="12" t="s">
        <v>343</v>
      </c>
      <c r="D836" s="12" t="s">
        <v>344</v>
      </c>
      <c r="E836" s="12" t="s">
        <v>345</v>
      </c>
      <c r="F836" s="12" t="s">
        <v>346</v>
      </c>
      <c r="G836" s="12" t="s">
        <v>347</v>
      </c>
      <c r="H836" s="12">
        <v>2.77</v>
      </c>
      <c r="I836" s="12">
        <v>21.23</v>
      </c>
      <c r="J836" s="12">
        <v>2.77</v>
      </c>
      <c r="K836" s="12">
        <v>0</v>
      </c>
      <c r="L836" s="12">
        <v>5.81</v>
      </c>
      <c r="M836" s="12">
        <v>3</v>
      </c>
      <c r="N836" s="12">
        <v>0</v>
      </c>
      <c r="O836" s="12">
        <v>0</v>
      </c>
      <c r="P836" s="12">
        <v>0</v>
      </c>
      <c r="Q836" s="12">
        <v>0</v>
      </c>
      <c r="R836" s="12">
        <v>2</v>
      </c>
      <c r="S836" s="12">
        <v>0</v>
      </c>
      <c r="T836" s="12">
        <v>0</v>
      </c>
    </row>
    <row r="837" spans="1:20" ht="17.399999999999999" x14ac:dyDescent="0.3">
      <c r="A837" s="11">
        <v>45267</v>
      </c>
      <c r="B837" s="12">
        <v>250427</v>
      </c>
      <c r="C837" s="12" t="s">
        <v>343</v>
      </c>
      <c r="D837" s="12" t="s">
        <v>344</v>
      </c>
      <c r="E837" s="12" t="s">
        <v>345</v>
      </c>
      <c r="F837" s="12" t="s">
        <v>346</v>
      </c>
      <c r="G837" s="12" t="s">
        <v>347</v>
      </c>
      <c r="H837" s="12">
        <v>2.85</v>
      </c>
      <c r="I837" s="12">
        <v>21.15</v>
      </c>
      <c r="J837" s="12">
        <v>2.85</v>
      </c>
      <c r="K837" s="12">
        <v>0</v>
      </c>
      <c r="L837" s="12">
        <v>6.74</v>
      </c>
      <c r="M837" s="12">
        <v>3</v>
      </c>
      <c r="N837" s="12">
        <v>0</v>
      </c>
      <c r="O837" s="12">
        <v>0</v>
      </c>
      <c r="P837" s="12">
        <v>0</v>
      </c>
      <c r="Q837" s="12">
        <v>0</v>
      </c>
      <c r="R837" s="12">
        <v>0</v>
      </c>
      <c r="S837" s="12">
        <v>0</v>
      </c>
      <c r="T837" s="12">
        <v>0</v>
      </c>
    </row>
    <row r="838" spans="1:20" ht="17.399999999999999" x14ac:dyDescent="0.3">
      <c r="A838" s="11">
        <v>45268</v>
      </c>
      <c r="B838" s="12">
        <v>250427</v>
      </c>
      <c r="C838" s="12" t="s">
        <v>343</v>
      </c>
      <c r="D838" s="12" t="s">
        <v>344</v>
      </c>
      <c r="E838" s="12" t="s">
        <v>345</v>
      </c>
      <c r="F838" s="12" t="s">
        <v>346</v>
      </c>
      <c r="G838" s="12" t="s">
        <v>347</v>
      </c>
      <c r="H838" s="12">
        <v>3.43</v>
      </c>
      <c r="I838" s="12">
        <v>20.57</v>
      </c>
      <c r="J838" s="12">
        <v>3.43</v>
      </c>
      <c r="K838" s="12">
        <v>0</v>
      </c>
      <c r="L838" s="12">
        <v>8.1300000000000008</v>
      </c>
      <c r="M838" s="12">
        <v>3</v>
      </c>
      <c r="N838" s="12">
        <v>0</v>
      </c>
      <c r="O838" s="12">
        <v>1</v>
      </c>
      <c r="P838" s="12">
        <v>0</v>
      </c>
      <c r="Q838" s="12">
        <v>0</v>
      </c>
      <c r="R838" s="12">
        <v>0</v>
      </c>
      <c r="S838" s="12">
        <v>0</v>
      </c>
      <c r="T838" s="12">
        <v>0</v>
      </c>
    </row>
    <row r="839" spans="1:20" ht="17.399999999999999" x14ac:dyDescent="0.3">
      <c r="A839" s="11">
        <v>45269</v>
      </c>
      <c r="B839" s="12">
        <v>250427</v>
      </c>
      <c r="C839" s="12" t="s">
        <v>343</v>
      </c>
      <c r="D839" s="12" t="s">
        <v>344</v>
      </c>
      <c r="E839" s="12" t="s">
        <v>345</v>
      </c>
      <c r="F839" s="12" t="s">
        <v>346</v>
      </c>
      <c r="G839" s="12" t="s">
        <v>347</v>
      </c>
      <c r="H839" s="12">
        <v>4.9000000000000004</v>
      </c>
      <c r="I839" s="12">
        <v>19.100000000000001</v>
      </c>
      <c r="J839" s="12">
        <v>4.9000000000000004</v>
      </c>
      <c r="K839" s="12">
        <v>0</v>
      </c>
      <c r="L839" s="12">
        <v>12.79</v>
      </c>
      <c r="M839" s="12">
        <v>3</v>
      </c>
      <c r="N839" s="12">
        <v>0</v>
      </c>
      <c r="O839" s="12">
        <v>0</v>
      </c>
      <c r="P839" s="12">
        <v>0</v>
      </c>
      <c r="Q839" s="12">
        <v>0</v>
      </c>
      <c r="R839" s="12">
        <v>1</v>
      </c>
      <c r="S839" s="12">
        <v>0</v>
      </c>
      <c r="T839" s="12">
        <v>0</v>
      </c>
    </row>
    <row r="840" spans="1:20" ht="17.399999999999999" x14ac:dyDescent="0.3">
      <c r="A840" s="11">
        <v>45270</v>
      </c>
      <c r="B840" s="12">
        <v>250427</v>
      </c>
      <c r="C840" s="12" t="s">
        <v>343</v>
      </c>
      <c r="D840" s="12" t="s">
        <v>344</v>
      </c>
      <c r="E840" s="12" t="s">
        <v>345</v>
      </c>
      <c r="F840" s="12" t="s">
        <v>346</v>
      </c>
      <c r="G840" s="12" t="s">
        <v>347</v>
      </c>
      <c r="H840" s="12">
        <v>4.1500000000000004</v>
      </c>
      <c r="I840" s="12">
        <v>19.850000000000001</v>
      </c>
      <c r="J840" s="12">
        <v>4.1500000000000004</v>
      </c>
      <c r="K840" s="12">
        <v>0</v>
      </c>
      <c r="L840" s="12">
        <v>9.98</v>
      </c>
      <c r="M840" s="12">
        <v>3</v>
      </c>
      <c r="N840" s="12">
        <v>0</v>
      </c>
      <c r="O840" s="12">
        <v>0</v>
      </c>
      <c r="P840" s="12">
        <v>0</v>
      </c>
      <c r="Q840" s="12">
        <v>0</v>
      </c>
      <c r="R840" s="12">
        <v>0</v>
      </c>
      <c r="S840" s="12">
        <v>0</v>
      </c>
      <c r="T840" s="12">
        <v>0</v>
      </c>
    </row>
    <row r="841" spans="1:20" ht="17.399999999999999" x14ac:dyDescent="0.3">
      <c r="A841" s="11">
        <v>45271</v>
      </c>
      <c r="B841" s="12">
        <v>250427</v>
      </c>
      <c r="C841" s="12" t="s">
        <v>343</v>
      </c>
      <c r="D841" s="12" t="s">
        <v>344</v>
      </c>
      <c r="E841" s="12" t="s">
        <v>345</v>
      </c>
      <c r="F841" s="12" t="s">
        <v>346</v>
      </c>
      <c r="G841" s="12" t="s">
        <v>347</v>
      </c>
      <c r="H841" s="12">
        <v>1.63</v>
      </c>
      <c r="I841" s="12">
        <v>22.37</v>
      </c>
      <c r="J841" s="12">
        <v>1.63</v>
      </c>
      <c r="K841" s="12">
        <v>0</v>
      </c>
      <c r="L841" s="12">
        <v>5.34</v>
      </c>
      <c r="M841" s="12">
        <v>3</v>
      </c>
      <c r="N841" s="12">
        <v>0</v>
      </c>
      <c r="O841" s="12">
        <v>1</v>
      </c>
      <c r="P841" s="12">
        <v>4</v>
      </c>
      <c r="Q841" s="12">
        <v>0</v>
      </c>
      <c r="R841" s="12">
        <v>0</v>
      </c>
      <c r="S841" s="12">
        <v>0</v>
      </c>
      <c r="T841" s="12">
        <v>0</v>
      </c>
    </row>
    <row r="842" spans="1:20" ht="17.399999999999999" x14ac:dyDescent="0.3">
      <c r="A842" s="11">
        <v>45272</v>
      </c>
      <c r="B842" s="12">
        <v>250427</v>
      </c>
      <c r="C842" s="12" t="s">
        <v>343</v>
      </c>
      <c r="D842" s="12" t="s">
        <v>344</v>
      </c>
      <c r="E842" s="12" t="s">
        <v>345</v>
      </c>
      <c r="F842" s="12" t="s">
        <v>346</v>
      </c>
      <c r="G842" s="12" t="s">
        <v>347</v>
      </c>
      <c r="H842" s="12">
        <v>1.95</v>
      </c>
      <c r="I842" s="12">
        <v>22.05</v>
      </c>
      <c r="J842" s="12">
        <v>1.95</v>
      </c>
      <c r="K842" s="12">
        <v>0</v>
      </c>
      <c r="L842" s="12">
        <v>5.07</v>
      </c>
      <c r="M842" s="12">
        <v>3</v>
      </c>
      <c r="N842" s="12">
        <v>0</v>
      </c>
      <c r="O842" s="12">
        <v>0</v>
      </c>
      <c r="P842" s="12">
        <v>0</v>
      </c>
      <c r="Q842" s="12">
        <v>0</v>
      </c>
      <c r="R842" s="12">
        <v>0</v>
      </c>
      <c r="S842" s="12">
        <v>0</v>
      </c>
      <c r="T842" s="12">
        <v>0</v>
      </c>
    </row>
    <row r="843" spans="1:20" ht="17.399999999999999" x14ac:dyDescent="0.3">
      <c r="A843" s="11">
        <v>45273</v>
      </c>
      <c r="B843" s="12">
        <v>250427</v>
      </c>
      <c r="C843" s="12" t="s">
        <v>343</v>
      </c>
      <c r="D843" s="12" t="s">
        <v>344</v>
      </c>
      <c r="E843" s="12" t="s">
        <v>345</v>
      </c>
      <c r="F843" s="12" t="s">
        <v>346</v>
      </c>
      <c r="G843" s="12" t="s">
        <v>347</v>
      </c>
      <c r="H843" s="12">
        <v>5.67</v>
      </c>
      <c r="I843" s="12">
        <v>18.329999999999998</v>
      </c>
      <c r="J843" s="12">
        <v>5.67</v>
      </c>
      <c r="K843" s="12">
        <v>0</v>
      </c>
      <c r="L843" s="12">
        <v>13.21</v>
      </c>
      <c r="M843" s="12">
        <v>2</v>
      </c>
      <c r="N843" s="12">
        <v>0</v>
      </c>
      <c r="O843" s="12">
        <v>0</v>
      </c>
      <c r="P843" s="12">
        <v>0</v>
      </c>
      <c r="Q843" s="12">
        <v>0</v>
      </c>
      <c r="R843" s="12">
        <v>0</v>
      </c>
      <c r="S843" s="12">
        <v>0</v>
      </c>
      <c r="T843" s="12">
        <v>0</v>
      </c>
    </row>
    <row r="844" spans="1:20" ht="17.399999999999999" x14ac:dyDescent="0.3">
      <c r="A844" s="11">
        <v>45274</v>
      </c>
      <c r="B844" s="12">
        <v>250427</v>
      </c>
      <c r="C844" s="12" t="s">
        <v>343</v>
      </c>
      <c r="D844" s="12" t="s">
        <v>344</v>
      </c>
      <c r="E844" s="12" t="s">
        <v>345</v>
      </c>
      <c r="F844" s="12" t="s">
        <v>346</v>
      </c>
      <c r="G844" s="12" t="s">
        <v>347</v>
      </c>
      <c r="H844" s="12">
        <v>4.88</v>
      </c>
      <c r="I844" s="12">
        <v>19.12</v>
      </c>
      <c r="J844" s="12">
        <v>4.88</v>
      </c>
      <c r="K844" s="12">
        <v>0</v>
      </c>
      <c r="L844" s="12">
        <v>11.78</v>
      </c>
      <c r="M844" s="12">
        <v>3</v>
      </c>
      <c r="N844" s="12">
        <v>0</v>
      </c>
      <c r="O844" s="12">
        <v>0</v>
      </c>
      <c r="P844" s="12">
        <v>0</v>
      </c>
      <c r="Q844" s="12">
        <v>0</v>
      </c>
      <c r="R844" s="12">
        <v>2</v>
      </c>
      <c r="S844" s="12">
        <v>0</v>
      </c>
      <c r="T844" s="12">
        <v>0</v>
      </c>
    </row>
    <row r="845" spans="1:20" ht="17.399999999999999" x14ac:dyDescent="0.3">
      <c r="A845" s="11">
        <v>45275</v>
      </c>
      <c r="B845" s="12">
        <v>250427</v>
      </c>
      <c r="C845" s="12" t="s">
        <v>343</v>
      </c>
      <c r="D845" s="12" t="s">
        <v>344</v>
      </c>
      <c r="E845" s="12" t="s">
        <v>345</v>
      </c>
      <c r="F845" s="12" t="s">
        <v>346</v>
      </c>
      <c r="G845" s="12" t="s">
        <v>347</v>
      </c>
      <c r="H845" s="12">
        <v>3.35</v>
      </c>
      <c r="I845" s="12">
        <v>20.65</v>
      </c>
      <c r="J845" s="12">
        <v>3.35</v>
      </c>
      <c r="K845" s="12">
        <v>0</v>
      </c>
      <c r="L845" s="12">
        <v>7.44</v>
      </c>
      <c r="M845" s="12">
        <v>2</v>
      </c>
      <c r="N845" s="12">
        <v>0</v>
      </c>
      <c r="O845" s="12">
        <v>0</v>
      </c>
      <c r="P845" s="12">
        <v>0</v>
      </c>
      <c r="Q845" s="12">
        <v>0</v>
      </c>
      <c r="R845" s="12">
        <v>0</v>
      </c>
      <c r="S845" s="12">
        <v>0</v>
      </c>
      <c r="T845" s="12">
        <v>0</v>
      </c>
    </row>
    <row r="846" spans="1:20" ht="17.399999999999999" x14ac:dyDescent="0.3">
      <c r="A846" s="11">
        <v>45276</v>
      </c>
      <c r="B846" s="12">
        <v>250427</v>
      </c>
      <c r="C846" s="12" t="s">
        <v>343</v>
      </c>
      <c r="D846" s="12" t="s">
        <v>344</v>
      </c>
      <c r="E846" s="12" t="s">
        <v>345</v>
      </c>
      <c r="F846" s="12" t="s">
        <v>346</v>
      </c>
      <c r="G846" s="12" t="s">
        <v>347</v>
      </c>
      <c r="H846" s="12">
        <v>3.2</v>
      </c>
      <c r="I846" s="12">
        <v>20.8</v>
      </c>
      <c r="J846" s="12">
        <v>3.2</v>
      </c>
      <c r="K846" s="12">
        <v>0</v>
      </c>
      <c r="L846" s="12">
        <v>7.6</v>
      </c>
      <c r="M846" s="12">
        <v>3</v>
      </c>
      <c r="N846" s="12">
        <v>0</v>
      </c>
      <c r="O846" s="12">
        <v>0</v>
      </c>
      <c r="P846" s="12">
        <v>0</v>
      </c>
      <c r="Q846" s="12">
        <v>0</v>
      </c>
      <c r="R846" s="12">
        <v>1</v>
      </c>
      <c r="S846" s="12">
        <v>0</v>
      </c>
      <c r="T846" s="12">
        <v>0</v>
      </c>
    </row>
    <row r="847" spans="1:20" ht="17.399999999999999" x14ac:dyDescent="0.3">
      <c r="A847" s="11">
        <v>45277</v>
      </c>
      <c r="B847" s="12">
        <v>250427</v>
      </c>
      <c r="C847" s="12" t="s">
        <v>343</v>
      </c>
      <c r="D847" s="12" t="s">
        <v>344</v>
      </c>
      <c r="E847" s="12" t="s">
        <v>345</v>
      </c>
      <c r="F847" s="12" t="s">
        <v>346</v>
      </c>
      <c r="G847" s="12" t="s">
        <v>347</v>
      </c>
      <c r="H847" s="12">
        <v>4.92</v>
      </c>
      <c r="I847" s="12">
        <v>19.079999999999998</v>
      </c>
      <c r="J847" s="12">
        <v>4.92</v>
      </c>
      <c r="K847" s="12">
        <v>0</v>
      </c>
      <c r="L847" s="12">
        <v>12.19</v>
      </c>
      <c r="M847" s="12">
        <v>3</v>
      </c>
      <c r="N847" s="12">
        <v>0</v>
      </c>
      <c r="O847" s="12">
        <v>0</v>
      </c>
      <c r="P847" s="12">
        <v>1</v>
      </c>
      <c r="Q847" s="12">
        <v>0</v>
      </c>
      <c r="R847" s="12">
        <v>2</v>
      </c>
      <c r="S847" s="12">
        <v>0</v>
      </c>
      <c r="T847" s="12">
        <v>0</v>
      </c>
    </row>
    <row r="848" spans="1:20" ht="17.399999999999999" x14ac:dyDescent="0.3">
      <c r="A848" s="11">
        <v>45278</v>
      </c>
      <c r="B848" s="12">
        <v>250427</v>
      </c>
      <c r="C848" s="12" t="s">
        <v>343</v>
      </c>
      <c r="D848" s="12" t="s">
        <v>344</v>
      </c>
      <c r="E848" s="12" t="s">
        <v>345</v>
      </c>
      <c r="F848" s="12" t="s">
        <v>346</v>
      </c>
      <c r="G848" s="12" t="s">
        <v>347</v>
      </c>
      <c r="H848" s="12">
        <v>4.92</v>
      </c>
      <c r="I848" s="12">
        <v>19.079999999999998</v>
      </c>
      <c r="J848" s="12">
        <v>4.92</v>
      </c>
      <c r="K848" s="12">
        <v>0</v>
      </c>
      <c r="L848" s="12">
        <v>12.39</v>
      </c>
      <c r="M848" s="12">
        <v>3</v>
      </c>
      <c r="N848" s="12">
        <v>0</v>
      </c>
      <c r="O848" s="12">
        <v>6</v>
      </c>
      <c r="P848" s="12">
        <v>6</v>
      </c>
      <c r="Q848" s="12">
        <v>0</v>
      </c>
      <c r="R848" s="12">
        <v>1</v>
      </c>
      <c r="S848" s="12">
        <v>0</v>
      </c>
      <c r="T848" s="12">
        <v>0</v>
      </c>
    </row>
    <row r="849" spans="1:20" ht="17.399999999999999" x14ac:dyDescent="0.3">
      <c r="A849" s="11">
        <v>45279</v>
      </c>
      <c r="B849" s="12">
        <v>250427</v>
      </c>
      <c r="C849" s="12" t="s">
        <v>343</v>
      </c>
      <c r="D849" s="12" t="s">
        <v>344</v>
      </c>
      <c r="E849" s="12" t="s">
        <v>345</v>
      </c>
      <c r="F849" s="12" t="s">
        <v>346</v>
      </c>
      <c r="G849" s="12" t="s">
        <v>347</v>
      </c>
      <c r="H849" s="12">
        <v>1.7</v>
      </c>
      <c r="I849" s="12">
        <v>22.3</v>
      </c>
      <c r="J849" s="12">
        <v>1.7</v>
      </c>
      <c r="K849" s="12">
        <v>0</v>
      </c>
      <c r="L849" s="12">
        <v>4.47</v>
      </c>
      <c r="M849" s="12">
        <v>2</v>
      </c>
      <c r="N849" s="12">
        <v>0</v>
      </c>
      <c r="O849" s="12">
        <v>0</v>
      </c>
      <c r="P849" s="12">
        <v>0</v>
      </c>
      <c r="Q849" s="12">
        <v>0</v>
      </c>
      <c r="R849" s="12">
        <v>0</v>
      </c>
      <c r="S849" s="12">
        <v>0</v>
      </c>
      <c r="T849" s="12">
        <v>0</v>
      </c>
    </row>
    <row r="850" spans="1:20" ht="17.399999999999999" x14ac:dyDescent="0.3">
      <c r="A850" s="11">
        <v>45280</v>
      </c>
      <c r="B850" s="12">
        <v>250427</v>
      </c>
      <c r="C850" s="12" t="s">
        <v>343</v>
      </c>
      <c r="D850" s="12" t="s">
        <v>344</v>
      </c>
      <c r="E850" s="12" t="s">
        <v>345</v>
      </c>
      <c r="F850" s="12" t="s">
        <v>346</v>
      </c>
      <c r="G850" s="12" t="s">
        <v>347</v>
      </c>
      <c r="H850" s="12">
        <v>4.2699999999999996</v>
      </c>
      <c r="I850" s="12">
        <v>19.73</v>
      </c>
      <c r="J850" s="12">
        <v>4.2699999999999996</v>
      </c>
      <c r="K850" s="12">
        <v>0</v>
      </c>
      <c r="L850" s="12">
        <v>10.28</v>
      </c>
      <c r="M850" s="12">
        <v>3</v>
      </c>
      <c r="N850" s="12">
        <v>0</v>
      </c>
      <c r="O850" s="12">
        <v>0</v>
      </c>
      <c r="P850" s="12">
        <v>1</v>
      </c>
      <c r="Q850" s="12">
        <v>0</v>
      </c>
      <c r="R850" s="12">
        <v>0</v>
      </c>
      <c r="S850" s="12">
        <v>0</v>
      </c>
      <c r="T850" s="12">
        <v>0</v>
      </c>
    </row>
    <row r="851" spans="1:20" ht="17.399999999999999" x14ac:dyDescent="0.3">
      <c r="A851" s="11">
        <v>45281</v>
      </c>
      <c r="B851" s="12">
        <v>250427</v>
      </c>
      <c r="C851" s="12" t="s">
        <v>343</v>
      </c>
      <c r="D851" s="12" t="s">
        <v>344</v>
      </c>
      <c r="E851" s="12" t="s">
        <v>345</v>
      </c>
      <c r="F851" s="12" t="s">
        <v>346</v>
      </c>
      <c r="G851" s="12" t="s">
        <v>347</v>
      </c>
      <c r="H851" s="12">
        <v>8.1999999999999993</v>
      </c>
      <c r="I851" s="12">
        <v>15.8</v>
      </c>
      <c r="J851" s="12">
        <v>8.1999999999999993</v>
      </c>
      <c r="K851" s="12">
        <v>0</v>
      </c>
      <c r="L851" s="12">
        <v>18.82</v>
      </c>
      <c r="M851" s="12">
        <v>2</v>
      </c>
      <c r="N851" s="12">
        <v>0</v>
      </c>
      <c r="O851" s="12">
        <v>2</v>
      </c>
      <c r="P851" s="12">
        <v>1</v>
      </c>
      <c r="Q851" s="12">
        <v>0</v>
      </c>
      <c r="R851" s="12">
        <v>1</v>
      </c>
      <c r="S851" s="12">
        <v>0</v>
      </c>
      <c r="T851" s="12">
        <v>0</v>
      </c>
    </row>
    <row r="852" spans="1:20" ht="17.399999999999999" x14ac:dyDescent="0.3">
      <c r="A852" s="11">
        <v>45282</v>
      </c>
      <c r="B852" s="12">
        <v>250427</v>
      </c>
      <c r="C852" s="12" t="s">
        <v>343</v>
      </c>
      <c r="D852" s="12" t="s">
        <v>344</v>
      </c>
      <c r="E852" s="12" t="s">
        <v>345</v>
      </c>
      <c r="F852" s="12" t="s">
        <v>346</v>
      </c>
      <c r="G852" s="12" t="s">
        <v>347</v>
      </c>
      <c r="H852" s="12">
        <v>6.35</v>
      </c>
      <c r="I852" s="12">
        <v>17.649999999999999</v>
      </c>
      <c r="J852" s="12">
        <v>6.35</v>
      </c>
      <c r="K852" s="12">
        <v>0</v>
      </c>
      <c r="L852" s="12">
        <v>15.4</v>
      </c>
      <c r="M852" s="12">
        <v>2</v>
      </c>
      <c r="N852" s="12">
        <v>0</v>
      </c>
      <c r="O852" s="12">
        <v>0</v>
      </c>
      <c r="P852" s="12">
        <v>1</v>
      </c>
      <c r="Q852" s="12">
        <v>0</v>
      </c>
      <c r="R852" s="12">
        <v>0</v>
      </c>
      <c r="S852" s="12">
        <v>0</v>
      </c>
      <c r="T852" s="12">
        <v>0</v>
      </c>
    </row>
    <row r="853" spans="1:20" ht="17.399999999999999" x14ac:dyDescent="0.3">
      <c r="A853" s="11">
        <v>45283</v>
      </c>
      <c r="B853" s="12">
        <v>250427</v>
      </c>
      <c r="C853" s="12" t="s">
        <v>343</v>
      </c>
      <c r="D853" s="12" t="s">
        <v>344</v>
      </c>
      <c r="E853" s="12" t="s">
        <v>345</v>
      </c>
      <c r="F853" s="12" t="s">
        <v>346</v>
      </c>
      <c r="G853" s="12" t="s">
        <v>347</v>
      </c>
      <c r="H853" s="12">
        <v>5.4</v>
      </c>
      <c r="I853" s="12">
        <v>18.600000000000001</v>
      </c>
      <c r="J853" s="12">
        <v>5.4</v>
      </c>
      <c r="K853" s="12">
        <v>0</v>
      </c>
      <c r="L853" s="12">
        <v>13.35</v>
      </c>
      <c r="M853" s="12">
        <v>3</v>
      </c>
      <c r="N853" s="12">
        <v>0</v>
      </c>
      <c r="O853" s="12">
        <v>2</v>
      </c>
      <c r="P853" s="12">
        <v>3</v>
      </c>
      <c r="Q853" s="12">
        <v>0</v>
      </c>
      <c r="R853" s="12">
        <v>1</v>
      </c>
      <c r="S853" s="12">
        <v>0</v>
      </c>
      <c r="T853" s="12">
        <v>0</v>
      </c>
    </row>
    <row r="854" spans="1:20" ht="17.399999999999999" x14ac:dyDescent="0.3">
      <c r="A854" s="11">
        <v>45284</v>
      </c>
      <c r="B854" s="12">
        <v>250427</v>
      </c>
      <c r="C854" s="12" t="s">
        <v>343</v>
      </c>
      <c r="D854" s="12" t="s">
        <v>344</v>
      </c>
      <c r="E854" s="12" t="s">
        <v>345</v>
      </c>
      <c r="F854" s="12" t="s">
        <v>346</v>
      </c>
      <c r="G854" s="12" t="s">
        <v>347</v>
      </c>
      <c r="H854" s="12">
        <v>1.92</v>
      </c>
      <c r="I854" s="12">
        <v>22.08</v>
      </c>
      <c r="J854" s="12">
        <v>1.92</v>
      </c>
      <c r="K854" s="12">
        <v>0</v>
      </c>
      <c r="L854" s="12">
        <v>4.54</v>
      </c>
      <c r="M854" s="12">
        <v>2</v>
      </c>
      <c r="N854" s="12">
        <v>0</v>
      </c>
      <c r="O854" s="12">
        <v>1</v>
      </c>
      <c r="P854" s="12">
        <v>1</v>
      </c>
      <c r="Q854" s="12">
        <v>0</v>
      </c>
      <c r="R854" s="12">
        <v>1</v>
      </c>
      <c r="S854" s="12">
        <v>0</v>
      </c>
      <c r="T854" s="12">
        <v>0</v>
      </c>
    </row>
    <row r="855" spans="1:20" ht="17.399999999999999" x14ac:dyDescent="0.3">
      <c r="A855" s="11">
        <v>45285</v>
      </c>
      <c r="B855" s="12">
        <v>250427</v>
      </c>
      <c r="C855" s="12" t="s">
        <v>343</v>
      </c>
      <c r="D855" s="12" t="s">
        <v>344</v>
      </c>
      <c r="E855" s="12" t="s">
        <v>345</v>
      </c>
      <c r="F855" s="12" t="s">
        <v>346</v>
      </c>
      <c r="G855" s="12" t="s">
        <v>347</v>
      </c>
      <c r="H855" s="12">
        <v>0</v>
      </c>
      <c r="I855" s="12">
        <v>24</v>
      </c>
      <c r="J855" s="12">
        <v>0</v>
      </c>
      <c r="K855" s="12">
        <v>0</v>
      </c>
      <c r="L855" s="12">
        <v>0</v>
      </c>
      <c r="M855" s="12">
        <v>0</v>
      </c>
      <c r="N855" s="12">
        <v>0</v>
      </c>
      <c r="O855" s="12">
        <v>0</v>
      </c>
      <c r="P855" s="12">
        <v>0</v>
      </c>
      <c r="Q855" s="12">
        <v>0</v>
      </c>
      <c r="R855" s="12">
        <v>0</v>
      </c>
      <c r="S855" s="12">
        <v>0</v>
      </c>
      <c r="T855" s="12">
        <v>0</v>
      </c>
    </row>
    <row r="856" spans="1:20" ht="17.399999999999999" x14ac:dyDescent="0.3">
      <c r="A856" s="11">
        <v>45286</v>
      </c>
      <c r="B856" s="12">
        <v>250427</v>
      </c>
      <c r="C856" s="12" t="s">
        <v>343</v>
      </c>
      <c r="D856" s="12" t="s">
        <v>344</v>
      </c>
      <c r="E856" s="12" t="s">
        <v>345</v>
      </c>
      <c r="F856" s="12" t="s">
        <v>346</v>
      </c>
      <c r="G856" s="12" t="s">
        <v>347</v>
      </c>
      <c r="H856" s="12">
        <v>0.67</v>
      </c>
      <c r="I856" s="12">
        <v>23.33</v>
      </c>
      <c r="J856" s="12">
        <v>0.67</v>
      </c>
      <c r="K856" s="12">
        <v>0</v>
      </c>
      <c r="L856" s="12">
        <v>1.77</v>
      </c>
      <c r="M856" s="12">
        <v>2</v>
      </c>
      <c r="N856" s="12">
        <v>0</v>
      </c>
      <c r="O856" s="12">
        <v>0</v>
      </c>
      <c r="P856" s="12">
        <v>0</v>
      </c>
      <c r="Q856" s="12">
        <v>0</v>
      </c>
      <c r="R856" s="12">
        <v>0</v>
      </c>
      <c r="S856" s="12">
        <v>0</v>
      </c>
      <c r="T856" s="12">
        <v>0</v>
      </c>
    </row>
    <row r="857" spans="1:20" ht="17.399999999999999" x14ac:dyDescent="0.3">
      <c r="A857" s="11">
        <v>45287</v>
      </c>
      <c r="B857" s="12">
        <v>250427</v>
      </c>
      <c r="C857" s="12" t="s">
        <v>343</v>
      </c>
      <c r="D857" s="12" t="s">
        <v>344</v>
      </c>
      <c r="E857" s="12" t="s">
        <v>345</v>
      </c>
      <c r="F857" s="12" t="s">
        <v>346</v>
      </c>
      <c r="G857" s="12" t="s">
        <v>347</v>
      </c>
      <c r="H857" s="12">
        <v>6.02</v>
      </c>
      <c r="I857" s="12">
        <v>17.98</v>
      </c>
      <c r="J857" s="12">
        <v>5.77</v>
      </c>
      <c r="K857" s="12">
        <v>0.25</v>
      </c>
      <c r="L857" s="12">
        <v>13.54</v>
      </c>
      <c r="M857" s="12">
        <v>2</v>
      </c>
      <c r="N857" s="12">
        <v>0</v>
      </c>
      <c r="O857" s="12">
        <v>0</v>
      </c>
      <c r="P857" s="12">
        <v>0</v>
      </c>
      <c r="Q857" s="12">
        <v>0</v>
      </c>
      <c r="R857" s="12">
        <v>4</v>
      </c>
      <c r="S857" s="12">
        <v>0</v>
      </c>
      <c r="T857" s="12">
        <v>0</v>
      </c>
    </row>
    <row r="858" spans="1:20" ht="17.399999999999999" x14ac:dyDescent="0.3">
      <c r="A858" s="11">
        <v>45288</v>
      </c>
      <c r="B858" s="12">
        <v>250427</v>
      </c>
      <c r="C858" s="12" t="s">
        <v>343</v>
      </c>
      <c r="D858" s="12" t="s">
        <v>344</v>
      </c>
      <c r="E858" s="12" t="s">
        <v>345</v>
      </c>
      <c r="F858" s="12" t="s">
        <v>346</v>
      </c>
      <c r="G858" s="12" t="s">
        <v>347</v>
      </c>
      <c r="H858" s="12">
        <v>7.02</v>
      </c>
      <c r="I858" s="12">
        <v>16.98</v>
      </c>
      <c r="J858" s="12">
        <v>7.02</v>
      </c>
      <c r="K858" s="12">
        <v>0</v>
      </c>
      <c r="L858" s="12">
        <v>16.98</v>
      </c>
      <c r="M858" s="12">
        <v>3</v>
      </c>
      <c r="N858" s="12">
        <v>0</v>
      </c>
      <c r="O858" s="12">
        <v>3</v>
      </c>
      <c r="P858" s="12">
        <v>0</v>
      </c>
      <c r="Q858" s="12">
        <v>0</v>
      </c>
      <c r="R858" s="12">
        <v>1</v>
      </c>
      <c r="S858" s="12">
        <v>0</v>
      </c>
      <c r="T858" s="12">
        <v>0</v>
      </c>
    </row>
    <row r="859" spans="1:20" ht="17.399999999999999" x14ac:dyDescent="0.3">
      <c r="A859" s="11">
        <v>45289</v>
      </c>
      <c r="B859" s="12">
        <v>250427</v>
      </c>
      <c r="C859" s="12" t="s">
        <v>343</v>
      </c>
      <c r="D859" s="12" t="s">
        <v>344</v>
      </c>
      <c r="E859" s="12" t="s">
        <v>345</v>
      </c>
      <c r="F859" s="12" t="s">
        <v>346</v>
      </c>
      <c r="G859" s="12" t="s">
        <v>347</v>
      </c>
      <c r="H859" s="12">
        <v>2.5</v>
      </c>
      <c r="I859" s="12">
        <v>21.5</v>
      </c>
      <c r="J859" s="12">
        <v>2.5</v>
      </c>
      <c r="K859" s="12">
        <v>0</v>
      </c>
      <c r="L859" s="12">
        <v>7.51</v>
      </c>
      <c r="M859" s="12">
        <v>3</v>
      </c>
      <c r="N859" s="12">
        <v>0</v>
      </c>
      <c r="O859" s="12">
        <v>3</v>
      </c>
      <c r="P859" s="12">
        <v>0</v>
      </c>
      <c r="Q859" s="12">
        <v>0</v>
      </c>
      <c r="R859" s="12">
        <v>1</v>
      </c>
      <c r="S859" s="12">
        <v>0</v>
      </c>
      <c r="T859" s="12">
        <v>0</v>
      </c>
    </row>
    <row r="860" spans="1:20" ht="17.399999999999999" x14ac:dyDescent="0.3">
      <c r="A860" s="11">
        <v>45290</v>
      </c>
      <c r="B860" s="12">
        <v>250427</v>
      </c>
      <c r="C860" s="12" t="s">
        <v>343</v>
      </c>
      <c r="D860" s="12" t="s">
        <v>344</v>
      </c>
      <c r="E860" s="12" t="s">
        <v>345</v>
      </c>
      <c r="F860" s="12" t="s">
        <v>346</v>
      </c>
      <c r="G860" s="12" t="s">
        <v>347</v>
      </c>
      <c r="H860" s="12">
        <v>1.78</v>
      </c>
      <c r="I860" s="12">
        <v>22.22</v>
      </c>
      <c r="J860" s="12">
        <v>1.63</v>
      </c>
      <c r="K860" s="12">
        <v>0.15</v>
      </c>
      <c r="L860" s="12">
        <v>4.0199999999999996</v>
      </c>
      <c r="M860" s="12">
        <v>3</v>
      </c>
      <c r="N860" s="12">
        <v>0</v>
      </c>
      <c r="O860" s="12">
        <v>0</v>
      </c>
      <c r="P860" s="12">
        <v>0</v>
      </c>
      <c r="Q860" s="12">
        <v>0</v>
      </c>
      <c r="R860" s="12">
        <v>2</v>
      </c>
      <c r="S860" s="12">
        <v>0</v>
      </c>
      <c r="T860" s="12">
        <v>0</v>
      </c>
    </row>
    <row r="861" spans="1:20" ht="17.399999999999999" x14ac:dyDescent="0.3">
      <c r="A861" s="11">
        <v>45291</v>
      </c>
      <c r="B861" s="12">
        <v>250427</v>
      </c>
      <c r="C861" s="12" t="s">
        <v>343</v>
      </c>
      <c r="D861" s="12" t="s">
        <v>344</v>
      </c>
      <c r="E861" s="12" t="s">
        <v>345</v>
      </c>
      <c r="F861" s="12" t="s">
        <v>346</v>
      </c>
      <c r="G861" s="12" t="s">
        <v>347</v>
      </c>
      <c r="H861" s="12">
        <v>0</v>
      </c>
      <c r="I861" s="12">
        <v>24</v>
      </c>
      <c r="J861" s="12">
        <v>0</v>
      </c>
      <c r="K861" s="12">
        <v>0</v>
      </c>
      <c r="L861" s="12">
        <v>0</v>
      </c>
      <c r="M861" s="12">
        <v>0</v>
      </c>
      <c r="N861" s="12">
        <v>0</v>
      </c>
      <c r="O861" s="12">
        <v>0</v>
      </c>
      <c r="P861" s="12">
        <v>0</v>
      </c>
      <c r="Q861" s="12">
        <v>0</v>
      </c>
      <c r="R861" s="12">
        <v>0</v>
      </c>
      <c r="S861" s="12">
        <v>0</v>
      </c>
      <c r="T861" s="12">
        <v>0</v>
      </c>
    </row>
    <row r="862" spans="1:20" ht="17.399999999999999" x14ac:dyDescent="0.3">
      <c r="A862" s="11">
        <v>45292</v>
      </c>
      <c r="B862" s="12">
        <v>250427</v>
      </c>
      <c r="C862" s="12" t="s">
        <v>343</v>
      </c>
      <c r="D862" s="12" t="s">
        <v>344</v>
      </c>
      <c r="E862" s="12" t="s">
        <v>345</v>
      </c>
      <c r="F862" s="12" t="s">
        <v>346</v>
      </c>
      <c r="G862" s="12" t="s">
        <v>347</v>
      </c>
      <c r="H862" s="12">
        <v>0</v>
      </c>
      <c r="I862" s="12">
        <v>24</v>
      </c>
      <c r="J862" s="12">
        <v>0</v>
      </c>
      <c r="K862" s="12">
        <v>0</v>
      </c>
      <c r="L862" s="12">
        <v>0</v>
      </c>
      <c r="M862" s="12">
        <v>0</v>
      </c>
      <c r="N862" s="12">
        <v>0</v>
      </c>
      <c r="O862" s="12">
        <v>0</v>
      </c>
      <c r="P862" s="12">
        <v>0</v>
      </c>
      <c r="Q862" s="12">
        <v>0</v>
      </c>
      <c r="R862" s="12">
        <v>0</v>
      </c>
      <c r="S862" s="12">
        <v>0</v>
      </c>
      <c r="T862" s="12">
        <v>0</v>
      </c>
    </row>
    <row r="863" spans="1:20" ht="17.399999999999999" x14ac:dyDescent="0.3">
      <c r="A863" s="11">
        <v>45293</v>
      </c>
      <c r="B863" s="12">
        <v>250427</v>
      </c>
      <c r="C863" s="12" t="s">
        <v>343</v>
      </c>
      <c r="D863" s="12" t="s">
        <v>344</v>
      </c>
      <c r="E863" s="12" t="s">
        <v>345</v>
      </c>
      <c r="F863" s="12" t="s">
        <v>346</v>
      </c>
      <c r="G863" s="12" t="s">
        <v>347</v>
      </c>
      <c r="H863" s="12">
        <v>2.88</v>
      </c>
      <c r="I863" s="12">
        <v>21.12</v>
      </c>
      <c r="J863" s="12">
        <v>2.88</v>
      </c>
      <c r="K863" s="12">
        <v>0</v>
      </c>
      <c r="L863" s="12">
        <v>6.87</v>
      </c>
      <c r="M863" s="12">
        <v>2</v>
      </c>
      <c r="N863" s="12">
        <v>0</v>
      </c>
      <c r="O863" s="12">
        <v>0</v>
      </c>
      <c r="P863" s="12">
        <v>0</v>
      </c>
      <c r="Q863" s="12">
        <v>0</v>
      </c>
      <c r="R863" s="12">
        <v>0</v>
      </c>
      <c r="S863" s="12">
        <v>0</v>
      </c>
      <c r="T863" s="12">
        <v>0</v>
      </c>
    </row>
    <row r="864" spans="1:20" ht="17.399999999999999" x14ac:dyDescent="0.3">
      <c r="A864" s="11">
        <v>45294</v>
      </c>
      <c r="B864" s="12">
        <v>250427</v>
      </c>
      <c r="C864" s="12" t="s">
        <v>343</v>
      </c>
      <c r="D864" s="12" t="s">
        <v>344</v>
      </c>
      <c r="E864" s="12" t="s">
        <v>345</v>
      </c>
      <c r="F864" s="12" t="s">
        <v>346</v>
      </c>
      <c r="G864" s="12" t="s">
        <v>347</v>
      </c>
      <c r="H864" s="12">
        <v>0.38</v>
      </c>
      <c r="I864" s="12">
        <v>23.62</v>
      </c>
      <c r="J864" s="12">
        <v>0.38</v>
      </c>
      <c r="K864" s="12">
        <v>0</v>
      </c>
      <c r="L864" s="12">
        <v>0.9</v>
      </c>
      <c r="M864" s="12">
        <v>4</v>
      </c>
      <c r="N864" s="12">
        <v>0</v>
      </c>
      <c r="O864" s="12">
        <v>0</v>
      </c>
      <c r="P864" s="12">
        <v>0</v>
      </c>
      <c r="Q864" s="12">
        <v>0</v>
      </c>
      <c r="R864" s="12">
        <v>0</v>
      </c>
      <c r="S864" s="12">
        <v>0</v>
      </c>
      <c r="T864" s="12">
        <v>0</v>
      </c>
    </row>
    <row r="865" spans="1:20" ht="17.399999999999999" x14ac:dyDescent="0.3">
      <c r="A865" s="11">
        <v>45295</v>
      </c>
      <c r="B865" s="12">
        <v>250427</v>
      </c>
      <c r="C865" s="12" t="s">
        <v>343</v>
      </c>
      <c r="D865" s="12" t="s">
        <v>344</v>
      </c>
      <c r="E865" s="12" t="s">
        <v>345</v>
      </c>
      <c r="F865" s="12" t="s">
        <v>346</v>
      </c>
      <c r="G865" s="12" t="s">
        <v>347</v>
      </c>
      <c r="H865" s="12">
        <v>4.07</v>
      </c>
      <c r="I865" s="12">
        <v>19.93</v>
      </c>
      <c r="J865" s="12">
        <v>4.07</v>
      </c>
      <c r="K865" s="12">
        <v>0</v>
      </c>
      <c r="L865" s="12">
        <v>11.24</v>
      </c>
      <c r="M865" s="12">
        <v>3</v>
      </c>
      <c r="N865" s="12">
        <v>0</v>
      </c>
      <c r="O865" s="12">
        <v>4</v>
      </c>
      <c r="P865" s="12">
        <v>1</v>
      </c>
      <c r="Q865" s="12">
        <v>0</v>
      </c>
      <c r="R865" s="12">
        <v>0</v>
      </c>
      <c r="S865" s="12">
        <v>0</v>
      </c>
      <c r="T865" s="12">
        <v>0</v>
      </c>
    </row>
    <row r="866" spans="1:20" ht="17.399999999999999" x14ac:dyDescent="0.3">
      <c r="A866" s="11">
        <v>45296</v>
      </c>
      <c r="B866" s="12">
        <v>250427</v>
      </c>
      <c r="C866" s="12" t="s">
        <v>343</v>
      </c>
      <c r="D866" s="12" t="s">
        <v>344</v>
      </c>
      <c r="E866" s="12" t="s">
        <v>345</v>
      </c>
      <c r="F866" s="12" t="s">
        <v>346</v>
      </c>
      <c r="G866" s="12" t="s">
        <v>347</v>
      </c>
      <c r="H866" s="12">
        <v>4.03</v>
      </c>
      <c r="I866" s="12">
        <v>19.97</v>
      </c>
      <c r="J866" s="12">
        <v>4.03</v>
      </c>
      <c r="K866" s="12">
        <v>0</v>
      </c>
      <c r="L866" s="12">
        <v>9.0399999999999991</v>
      </c>
      <c r="M866" s="12">
        <v>2</v>
      </c>
      <c r="N866" s="12">
        <v>0</v>
      </c>
      <c r="O866" s="12">
        <v>2</v>
      </c>
      <c r="P866" s="12">
        <v>2</v>
      </c>
      <c r="Q866" s="12">
        <v>1</v>
      </c>
      <c r="R866" s="12">
        <v>0</v>
      </c>
      <c r="S866" s="12">
        <v>0</v>
      </c>
      <c r="T866" s="12">
        <v>0</v>
      </c>
    </row>
    <row r="867" spans="1:20" ht="17.399999999999999" x14ac:dyDescent="0.3">
      <c r="A867" s="11">
        <v>45297</v>
      </c>
      <c r="B867" s="12">
        <v>250427</v>
      </c>
      <c r="C867" s="12" t="s">
        <v>343</v>
      </c>
      <c r="D867" s="12" t="s">
        <v>344</v>
      </c>
      <c r="E867" s="12" t="s">
        <v>345</v>
      </c>
      <c r="F867" s="12" t="s">
        <v>346</v>
      </c>
      <c r="G867" s="12" t="s">
        <v>347</v>
      </c>
      <c r="H867" s="12">
        <v>4.67</v>
      </c>
      <c r="I867" s="12">
        <v>19.329999999999998</v>
      </c>
      <c r="J867" s="12">
        <v>4.67</v>
      </c>
      <c r="K867" s="12">
        <v>0</v>
      </c>
      <c r="L867" s="12">
        <v>11.33</v>
      </c>
      <c r="M867" s="12">
        <v>2</v>
      </c>
      <c r="N867" s="12">
        <v>0</v>
      </c>
      <c r="O867" s="12">
        <v>2</v>
      </c>
      <c r="P867" s="12">
        <v>1</v>
      </c>
      <c r="Q867" s="12">
        <v>1</v>
      </c>
      <c r="R867" s="12">
        <v>0</v>
      </c>
      <c r="S867" s="12">
        <v>0</v>
      </c>
      <c r="T867" s="12">
        <v>0</v>
      </c>
    </row>
    <row r="868" spans="1:20" ht="17.399999999999999" x14ac:dyDescent="0.3">
      <c r="A868" s="11">
        <v>45298</v>
      </c>
      <c r="B868" s="12">
        <v>250427</v>
      </c>
      <c r="C868" s="12" t="s">
        <v>343</v>
      </c>
      <c r="D868" s="12" t="s">
        <v>344</v>
      </c>
      <c r="E868" s="12" t="s">
        <v>345</v>
      </c>
      <c r="F868" s="12" t="s">
        <v>346</v>
      </c>
      <c r="G868" s="12" t="s">
        <v>347</v>
      </c>
      <c r="H868" s="12">
        <v>5.2</v>
      </c>
      <c r="I868" s="12">
        <v>18.8</v>
      </c>
      <c r="J868" s="12">
        <v>5.2</v>
      </c>
      <c r="K868" s="12">
        <v>0</v>
      </c>
      <c r="L868" s="12">
        <v>12.55</v>
      </c>
      <c r="M868" s="12">
        <v>2</v>
      </c>
      <c r="N868" s="12">
        <v>0</v>
      </c>
      <c r="O868" s="12">
        <v>1</v>
      </c>
      <c r="P868" s="12">
        <v>0</v>
      </c>
      <c r="Q868" s="12">
        <v>0</v>
      </c>
      <c r="R868" s="12">
        <v>0</v>
      </c>
      <c r="S868" s="12">
        <v>0</v>
      </c>
      <c r="T868" s="12">
        <v>0</v>
      </c>
    </row>
    <row r="869" spans="1:20" ht="17.399999999999999" x14ac:dyDescent="0.3">
      <c r="A869" s="11">
        <v>45299</v>
      </c>
      <c r="B869" s="12">
        <v>250427</v>
      </c>
      <c r="C869" s="12" t="s">
        <v>343</v>
      </c>
      <c r="D869" s="12" t="s">
        <v>344</v>
      </c>
      <c r="E869" s="12" t="s">
        <v>345</v>
      </c>
      <c r="F869" s="12" t="s">
        <v>346</v>
      </c>
      <c r="G869" s="12" t="s">
        <v>347</v>
      </c>
      <c r="H869" s="12">
        <v>0</v>
      </c>
      <c r="I869" s="12">
        <v>24</v>
      </c>
      <c r="J869" s="12">
        <v>0</v>
      </c>
      <c r="K869" s="12">
        <v>0</v>
      </c>
      <c r="L869" s="12">
        <v>0</v>
      </c>
      <c r="M869" s="12">
        <v>0</v>
      </c>
      <c r="N869" s="12">
        <v>0</v>
      </c>
      <c r="O869" s="12">
        <v>0</v>
      </c>
      <c r="P869" s="12">
        <v>0</v>
      </c>
      <c r="Q869" s="12">
        <v>0</v>
      </c>
      <c r="R869" s="12">
        <v>0</v>
      </c>
      <c r="S869" s="12">
        <v>0</v>
      </c>
      <c r="T869" s="12">
        <v>0</v>
      </c>
    </row>
    <row r="870" spans="1:20" ht="17.399999999999999" x14ac:dyDescent="0.3">
      <c r="A870" s="11">
        <v>45300</v>
      </c>
      <c r="B870" s="12">
        <v>250427</v>
      </c>
      <c r="C870" s="12" t="s">
        <v>343</v>
      </c>
      <c r="D870" s="12" t="s">
        <v>344</v>
      </c>
      <c r="E870" s="12" t="s">
        <v>345</v>
      </c>
      <c r="F870" s="12" t="s">
        <v>346</v>
      </c>
      <c r="G870" s="12" t="s">
        <v>347</v>
      </c>
      <c r="H870" s="12">
        <v>5.28</v>
      </c>
      <c r="I870" s="12">
        <v>18.72</v>
      </c>
      <c r="J870" s="12">
        <v>5.28</v>
      </c>
      <c r="K870" s="12">
        <v>0</v>
      </c>
      <c r="L870" s="12">
        <v>15.68</v>
      </c>
      <c r="M870" s="12">
        <v>3</v>
      </c>
      <c r="N870" s="12">
        <v>0</v>
      </c>
      <c r="O870" s="12">
        <v>2</v>
      </c>
      <c r="P870" s="12">
        <v>1</v>
      </c>
      <c r="Q870" s="12">
        <v>0</v>
      </c>
      <c r="R870" s="12">
        <v>0</v>
      </c>
      <c r="S870" s="12">
        <v>0</v>
      </c>
      <c r="T870" s="12">
        <v>0</v>
      </c>
    </row>
    <row r="871" spans="1:20" ht="17.399999999999999" x14ac:dyDescent="0.3">
      <c r="A871" s="11">
        <v>45301</v>
      </c>
      <c r="B871" s="12">
        <v>250427</v>
      </c>
      <c r="C871" s="12" t="s">
        <v>343</v>
      </c>
      <c r="D871" s="12" t="s">
        <v>344</v>
      </c>
      <c r="E871" s="12" t="s">
        <v>345</v>
      </c>
      <c r="F871" s="12" t="s">
        <v>346</v>
      </c>
      <c r="G871" s="12" t="s">
        <v>347</v>
      </c>
      <c r="H871" s="12">
        <v>6.88</v>
      </c>
      <c r="I871" s="12">
        <v>17.12</v>
      </c>
      <c r="J871" s="12">
        <v>6.88</v>
      </c>
      <c r="K871" s="12">
        <v>0</v>
      </c>
      <c r="L871" s="12">
        <v>17.260000000000002</v>
      </c>
      <c r="M871" s="12">
        <v>2</v>
      </c>
      <c r="N871" s="12">
        <v>0</v>
      </c>
      <c r="O871" s="12">
        <v>0</v>
      </c>
      <c r="P871" s="12">
        <v>3</v>
      </c>
      <c r="Q871" s="12">
        <v>0</v>
      </c>
      <c r="R871" s="12">
        <v>0</v>
      </c>
      <c r="S871" s="12">
        <v>0</v>
      </c>
      <c r="T871" s="12">
        <v>0</v>
      </c>
    </row>
    <row r="872" spans="1:20" ht="17.399999999999999" x14ac:dyDescent="0.3">
      <c r="A872" s="11">
        <v>45302</v>
      </c>
      <c r="B872" s="12">
        <v>250427</v>
      </c>
      <c r="C872" s="12" t="s">
        <v>343</v>
      </c>
      <c r="D872" s="12" t="s">
        <v>344</v>
      </c>
      <c r="E872" s="12" t="s">
        <v>345</v>
      </c>
      <c r="F872" s="12" t="s">
        <v>346</v>
      </c>
      <c r="G872" s="12" t="s">
        <v>347</v>
      </c>
      <c r="H872" s="12">
        <v>5.22</v>
      </c>
      <c r="I872" s="12">
        <v>18.78</v>
      </c>
      <c r="J872" s="12">
        <v>5.22</v>
      </c>
      <c r="K872" s="12">
        <v>0</v>
      </c>
      <c r="L872" s="12">
        <v>13.28</v>
      </c>
      <c r="M872" s="12">
        <v>3</v>
      </c>
      <c r="N872" s="12">
        <v>0</v>
      </c>
      <c r="O872" s="12">
        <v>2</v>
      </c>
      <c r="P872" s="12">
        <v>0</v>
      </c>
      <c r="Q872" s="12">
        <v>0</v>
      </c>
      <c r="R872" s="12">
        <v>0</v>
      </c>
      <c r="S872" s="12">
        <v>0</v>
      </c>
      <c r="T872" s="12">
        <v>0</v>
      </c>
    </row>
    <row r="873" spans="1:20" ht="17.399999999999999" x14ac:dyDescent="0.3">
      <c r="A873" s="11">
        <v>45303</v>
      </c>
      <c r="B873" s="12">
        <v>250427</v>
      </c>
      <c r="C873" s="12" t="s">
        <v>343</v>
      </c>
      <c r="D873" s="12" t="s">
        <v>344</v>
      </c>
      <c r="E873" s="12" t="s">
        <v>345</v>
      </c>
      <c r="F873" s="12" t="s">
        <v>346</v>
      </c>
      <c r="G873" s="12" t="s">
        <v>347</v>
      </c>
      <c r="H873" s="12">
        <v>7.97</v>
      </c>
      <c r="I873" s="12">
        <v>16.03</v>
      </c>
      <c r="J873" s="12">
        <v>7.97</v>
      </c>
      <c r="K873" s="12">
        <v>0</v>
      </c>
      <c r="L873" s="12">
        <v>21.17</v>
      </c>
      <c r="M873" s="12">
        <v>3</v>
      </c>
      <c r="N873" s="12">
        <v>0</v>
      </c>
      <c r="O873" s="12">
        <v>0</v>
      </c>
      <c r="P873" s="12">
        <v>1</v>
      </c>
      <c r="Q873" s="12">
        <v>1</v>
      </c>
      <c r="R873" s="12">
        <v>0</v>
      </c>
      <c r="S873" s="12">
        <v>0</v>
      </c>
      <c r="T873" s="12">
        <v>0</v>
      </c>
    </row>
    <row r="874" spans="1:20" ht="17.399999999999999" x14ac:dyDescent="0.3">
      <c r="A874" s="11">
        <v>45304</v>
      </c>
      <c r="B874" s="12">
        <v>250427</v>
      </c>
      <c r="C874" s="12" t="s">
        <v>343</v>
      </c>
      <c r="D874" s="12" t="s">
        <v>344</v>
      </c>
      <c r="E874" s="12" t="s">
        <v>345</v>
      </c>
      <c r="F874" s="12" t="s">
        <v>346</v>
      </c>
      <c r="G874" s="12" t="s">
        <v>347</v>
      </c>
      <c r="H874" s="12">
        <v>7.7</v>
      </c>
      <c r="I874" s="12">
        <v>16.3</v>
      </c>
      <c r="J874" s="12">
        <v>7.7</v>
      </c>
      <c r="K874" s="12">
        <v>0</v>
      </c>
      <c r="L874" s="12">
        <v>21.4</v>
      </c>
      <c r="M874" s="12">
        <v>3</v>
      </c>
      <c r="N874" s="12">
        <v>0</v>
      </c>
      <c r="O874" s="12">
        <v>2</v>
      </c>
      <c r="P874" s="12">
        <v>1</v>
      </c>
      <c r="Q874" s="12">
        <v>2</v>
      </c>
      <c r="R874" s="12">
        <v>0</v>
      </c>
      <c r="S874" s="12">
        <v>0</v>
      </c>
      <c r="T874" s="12">
        <v>0</v>
      </c>
    </row>
    <row r="875" spans="1:20" ht="17.399999999999999" x14ac:dyDescent="0.3">
      <c r="A875" s="11">
        <v>45305</v>
      </c>
      <c r="B875" s="12">
        <v>250427</v>
      </c>
      <c r="C875" s="12" t="s">
        <v>343</v>
      </c>
      <c r="D875" s="12" t="s">
        <v>344</v>
      </c>
      <c r="E875" s="12" t="s">
        <v>345</v>
      </c>
      <c r="F875" s="12" t="s">
        <v>346</v>
      </c>
      <c r="G875" s="12" t="s">
        <v>347</v>
      </c>
      <c r="H875" s="12">
        <v>4.93</v>
      </c>
      <c r="I875" s="12">
        <v>19.07</v>
      </c>
      <c r="J875" s="12">
        <v>4.93</v>
      </c>
      <c r="K875" s="12">
        <v>0</v>
      </c>
      <c r="L875" s="12">
        <v>12.17</v>
      </c>
      <c r="M875" s="12">
        <v>2</v>
      </c>
      <c r="N875" s="12">
        <v>0</v>
      </c>
      <c r="O875" s="12">
        <v>2</v>
      </c>
      <c r="P875" s="12">
        <v>2</v>
      </c>
      <c r="Q875" s="12">
        <v>1</v>
      </c>
      <c r="R875" s="12">
        <v>0</v>
      </c>
      <c r="S875" s="12">
        <v>0</v>
      </c>
      <c r="T875" s="12">
        <v>0</v>
      </c>
    </row>
    <row r="876" spans="1:20" ht="17.399999999999999" x14ac:dyDescent="0.3">
      <c r="A876" s="11">
        <v>45306</v>
      </c>
      <c r="B876" s="12">
        <v>250427</v>
      </c>
      <c r="C876" s="12" t="s">
        <v>343</v>
      </c>
      <c r="D876" s="12" t="s">
        <v>344</v>
      </c>
      <c r="E876" s="12" t="s">
        <v>345</v>
      </c>
      <c r="F876" s="12" t="s">
        <v>346</v>
      </c>
      <c r="G876" s="12" t="s">
        <v>347</v>
      </c>
      <c r="H876" s="12">
        <v>2.42</v>
      </c>
      <c r="I876" s="12">
        <v>21.58</v>
      </c>
      <c r="J876" s="12">
        <v>2.38</v>
      </c>
      <c r="K876" s="12">
        <v>0.03</v>
      </c>
      <c r="L876" s="12">
        <v>6.85</v>
      </c>
      <c r="M876" s="12">
        <v>3</v>
      </c>
      <c r="N876" s="12">
        <v>0</v>
      </c>
      <c r="O876" s="12">
        <v>0</v>
      </c>
      <c r="P876" s="12">
        <v>0</v>
      </c>
      <c r="Q876" s="12">
        <v>0</v>
      </c>
      <c r="R876" s="12">
        <v>1</v>
      </c>
      <c r="S876" s="12">
        <v>0</v>
      </c>
      <c r="T876" s="12">
        <v>0</v>
      </c>
    </row>
    <row r="877" spans="1:20" ht="17.399999999999999" x14ac:dyDescent="0.3">
      <c r="A877" s="11">
        <v>45307</v>
      </c>
      <c r="B877" s="12">
        <v>250427</v>
      </c>
      <c r="C877" s="12" t="s">
        <v>343</v>
      </c>
      <c r="D877" s="12" t="s">
        <v>344</v>
      </c>
      <c r="E877" s="12" t="s">
        <v>345</v>
      </c>
      <c r="F877" s="12" t="s">
        <v>346</v>
      </c>
      <c r="G877" s="12" t="s">
        <v>347</v>
      </c>
      <c r="H877" s="12">
        <v>7.33</v>
      </c>
      <c r="I877" s="12">
        <v>16.670000000000002</v>
      </c>
      <c r="J877" s="12">
        <v>7.33</v>
      </c>
      <c r="K877" s="12">
        <v>0</v>
      </c>
      <c r="L877" s="12">
        <v>20.14</v>
      </c>
      <c r="M877" s="12">
        <v>3</v>
      </c>
      <c r="N877" s="12">
        <v>0</v>
      </c>
      <c r="O877" s="12">
        <v>0</v>
      </c>
      <c r="P877" s="12">
        <v>1</v>
      </c>
      <c r="Q877" s="12">
        <v>1</v>
      </c>
      <c r="R877" s="12">
        <v>3</v>
      </c>
      <c r="S877" s="12">
        <v>0</v>
      </c>
      <c r="T877" s="12">
        <v>0</v>
      </c>
    </row>
    <row r="878" spans="1:20" ht="17.399999999999999" x14ac:dyDescent="0.3">
      <c r="A878" s="11">
        <v>45308</v>
      </c>
      <c r="B878" s="12">
        <v>250427</v>
      </c>
      <c r="C878" s="12" t="s">
        <v>343</v>
      </c>
      <c r="D878" s="12" t="s">
        <v>344</v>
      </c>
      <c r="E878" s="12" t="s">
        <v>345</v>
      </c>
      <c r="F878" s="12" t="s">
        <v>346</v>
      </c>
      <c r="G878" s="12" t="s">
        <v>347</v>
      </c>
      <c r="H878" s="12">
        <v>8.0299999999999994</v>
      </c>
      <c r="I878" s="12">
        <v>15.97</v>
      </c>
      <c r="J878" s="12">
        <v>8.0299999999999994</v>
      </c>
      <c r="K878" s="12">
        <v>0</v>
      </c>
      <c r="L878" s="12">
        <v>22.11</v>
      </c>
      <c r="M878" s="12">
        <v>3</v>
      </c>
      <c r="N878" s="12">
        <v>0</v>
      </c>
      <c r="O878" s="12">
        <v>2</v>
      </c>
      <c r="P878" s="12">
        <v>4</v>
      </c>
      <c r="Q878" s="12">
        <v>2</v>
      </c>
      <c r="R878" s="12">
        <v>0</v>
      </c>
      <c r="S878" s="12">
        <v>0</v>
      </c>
      <c r="T878" s="12">
        <v>0</v>
      </c>
    </row>
    <row r="879" spans="1:20" ht="17.399999999999999" x14ac:dyDescent="0.3">
      <c r="A879" s="11">
        <v>45309</v>
      </c>
      <c r="B879" s="12">
        <v>250427</v>
      </c>
      <c r="C879" s="12" t="s">
        <v>343</v>
      </c>
      <c r="D879" s="12" t="s">
        <v>344</v>
      </c>
      <c r="E879" s="12" t="s">
        <v>345</v>
      </c>
      <c r="F879" s="12" t="s">
        <v>346</v>
      </c>
      <c r="G879" s="12" t="s">
        <v>347</v>
      </c>
      <c r="H879" s="12">
        <v>7.7</v>
      </c>
      <c r="I879" s="12">
        <v>16.3</v>
      </c>
      <c r="J879" s="12">
        <v>7.7</v>
      </c>
      <c r="K879" s="12">
        <v>0</v>
      </c>
      <c r="L879" s="12">
        <v>19.850000000000001</v>
      </c>
      <c r="M879" s="12">
        <v>2</v>
      </c>
      <c r="N879" s="12">
        <v>0</v>
      </c>
      <c r="O879" s="12">
        <v>0</v>
      </c>
      <c r="P879" s="12">
        <v>1</v>
      </c>
      <c r="Q879" s="12">
        <v>0</v>
      </c>
      <c r="R879" s="12">
        <v>1</v>
      </c>
      <c r="S879" s="12">
        <v>0</v>
      </c>
      <c r="T879" s="12">
        <v>0</v>
      </c>
    </row>
    <row r="880" spans="1:20" ht="17.399999999999999" x14ac:dyDescent="0.3">
      <c r="A880" s="11">
        <v>45310</v>
      </c>
      <c r="B880" s="12">
        <v>250427</v>
      </c>
      <c r="C880" s="12" t="s">
        <v>343</v>
      </c>
      <c r="D880" s="12" t="s">
        <v>344</v>
      </c>
      <c r="E880" s="12" t="s">
        <v>345</v>
      </c>
      <c r="F880" s="12" t="s">
        <v>346</v>
      </c>
      <c r="G880" s="12" t="s">
        <v>347</v>
      </c>
      <c r="H880" s="12">
        <v>8.6</v>
      </c>
      <c r="I880" s="12">
        <v>15.4</v>
      </c>
      <c r="J880" s="12">
        <v>8.6</v>
      </c>
      <c r="K880" s="12">
        <v>0</v>
      </c>
      <c r="L880" s="12">
        <v>23.02</v>
      </c>
      <c r="M880" s="12">
        <v>3</v>
      </c>
      <c r="N880" s="12">
        <v>0</v>
      </c>
      <c r="O880" s="12">
        <v>0</v>
      </c>
      <c r="P880" s="12">
        <v>1</v>
      </c>
      <c r="Q880" s="12">
        <v>1</v>
      </c>
      <c r="R880" s="12">
        <v>1</v>
      </c>
      <c r="S880" s="12">
        <v>0</v>
      </c>
      <c r="T880" s="12">
        <v>0</v>
      </c>
    </row>
    <row r="881" spans="1:20" ht="17.399999999999999" x14ac:dyDescent="0.3">
      <c r="A881" s="11">
        <v>45311</v>
      </c>
      <c r="B881" s="12">
        <v>250427</v>
      </c>
      <c r="C881" s="12" t="s">
        <v>343</v>
      </c>
      <c r="D881" s="12" t="s">
        <v>344</v>
      </c>
      <c r="E881" s="12" t="s">
        <v>345</v>
      </c>
      <c r="F881" s="12" t="s">
        <v>346</v>
      </c>
      <c r="G881" s="12" t="s">
        <v>347</v>
      </c>
      <c r="H881" s="12">
        <v>6.22</v>
      </c>
      <c r="I881" s="12">
        <v>17.78</v>
      </c>
      <c r="J881" s="12">
        <v>6.22</v>
      </c>
      <c r="K881" s="12">
        <v>0</v>
      </c>
      <c r="L881" s="12">
        <v>17.39</v>
      </c>
      <c r="M881" s="12">
        <v>3</v>
      </c>
      <c r="N881" s="12">
        <v>0</v>
      </c>
      <c r="O881" s="12">
        <v>3</v>
      </c>
      <c r="P881" s="12">
        <v>0</v>
      </c>
      <c r="Q881" s="12">
        <v>2</v>
      </c>
      <c r="R881" s="12">
        <v>0</v>
      </c>
      <c r="S881" s="12">
        <v>0</v>
      </c>
      <c r="T881" s="12">
        <v>0</v>
      </c>
    </row>
    <row r="882" spans="1:20" ht="17.399999999999999" x14ac:dyDescent="0.3">
      <c r="A882" s="11">
        <v>45312</v>
      </c>
      <c r="B882" s="12">
        <v>250427</v>
      </c>
      <c r="C882" s="12" t="s">
        <v>343</v>
      </c>
      <c r="D882" s="12" t="s">
        <v>344</v>
      </c>
      <c r="E882" s="12" t="s">
        <v>345</v>
      </c>
      <c r="F882" s="12" t="s">
        <v>346</v>
      </c>
      <c r="G882" s="12" t="s">
        <v>347</v>
      </c>
      <c r="H882" s="12">
        <v>3.62</v>
      </c>
      <c r="I882" s="12">
        <v>20.38</v>
      </c>
      <c r="J882" s="12">
        <v>3.62</v>
      </c>
      <c r="K882" s="12">
        <v>0</v>
      </c>
      <c r="L882" s="12">
        <v>9.4499999999999993</v>
      </c>
      <c r="M882" s="12">
        <v>3</v>
      </c>
      <c r="N882" s="12">
        <v>0</v>
      </c>
      <c r="O882" s="12">
        <v>3</v>
      </c>
      <c r="P882" s="12">
        <v>1</v>
      </c>
      <c r="Q882" s="12">
        <v>0</v>
      </c>
      <c r="R882" s="12">
        <v>0</v>
      </c>
      <c r="S882" s="12">
        <v>0</v>
      </c>
      <c r="T882" s="12">
        <v>0</v>
      </c>
    </row>
    <row r="883" spans="1:20" ht="17.399999999999999" x14ac:dyDescent="0.3">
      <c r="A883" s="11">
        <v>45313</v>
      </c>
      <c r="B883" s="12">
        <v>250427</v>
      </c>
      <c r="C883" s="12" t="s">
        <v>343</v>
      </c>
      <c r="D883" s="12" t="s">
        <v>344</v>
      </c>
      <c r="E883" s="12" t="s">
        <v>345</v>
      </c>
      <c r="F883" s="12" t="s">
        <v>346</v>
      </c>
      <c r="G883" s="12" t="s">
        <v>347</v>
      </c>
      <c r="H883" s="12">
        <v>1.4</v>
      </c>
      <c r="I883" s="12">
        <v>22.6</v>
      </c>
      <c r="J883" s="12">
        <v>1.18</v>
      </c>
      <c r="K883" s="12">
        <v>0.22</v>
      </c>
      <c r="L883" s="12">
        <v>3.3</v>
      </c>
      <c r="M883" s="12">
        <v>3</v>
      </c>
      <c r="N883" s="12">
        <v>0</v>
      </c>
      <c r="O883" s="12">
        <v>1</v>
      </c>
      <c r="P883" s="12">
        <v>0</v>
      </c>
      <c r="Q883" s="12">
        <v>0</v>
      </c>
      <c r="R883" s="12">
        <v>1</v>
      </c>
      <c r="S883" s="12">
        <v>0</v>
      </c>
      <c r="T883" s="12">
        <v>0</v>
      </c>
    </row>
    <row r="884" spans="1:20" ht="17.399999999999999" x14ac:dyDescent="0.3">
      <c r="A884" s="11">
        <v>45314</v>
      </c>
      <c r="B884" s="12">
        <v>250427</v>
      </c>
      <c r="C884" s="12" t="s">
        <v>343</v>
      </c>
      <c r="D884" s="12" t="s">
        <v>344</v>
      </c>
      <c r="E884" s="12" t="s">
        <v>345</v>
      </c>
      <c r="F884" s="12" t="s">
        <v>346</v>
      </c>
      <c r="G884" s="12" t="s">
        <v>347</v>
      </c>
      <c r="H884" s="12">
        <v>7.53</v>
      </c>
      <c r="I884" s="12">
        <v>16.47</v>
      </c>
      <c r="J884" s="12">
        <v>7.53</v>
      </c>
      <c r="K884" s="12">
        <v>0</v>
      </c>
      <c r="L884" s="12">
        <v>20.79</v>
      </c>
      <c r="M884" s="12">
        <v>3</v>
      </c>
      <c r="N884" s="12">
        <v>0</v>
      </c>
      <c r="O884" s="12">
        <v>1</v>
      </c>
      <c r="P884" s="12">
        <v>4</v>
      </c>
      <c r="Q884" s="12">
        <v>0</v>
      </c>
      <c r="R884" s="12">
        <v>1</v>
      </c>
      <c r="S884" s="12">
        <v>0</v>
      </c>
      <c r="T884" s="12">
        <v>0</v>
      </c>
    </row>
    <row r="885" spans="1:20" ht="17.399999999999999" x14ac:dyDescent="0.3">
      <c r="A885" s="11">
        <v>45315</v>
      </c>
      <c r="B885" s="12">
        <v>250427</v>
      </c>
      <c r="C885" s="12" t="s">
        <v>343</v>
      </c>
      <c r="D885" s="12" t="s">
        <v>344</v>
      </c>
      <c r="E885" s="12" t="s">
        <v>345</v>
      </c>
      <c r="F885" s="12" t="s">
        <v>346</v>
      </c>
      <c r="G885" s="12" t="s">
        <v>347</v>
      </c>
      <c r="H885" s="12">
        <v>7.7</v>
      </c>
      <c r="I885" s="12">
        <v>16.3</v>
      </c>
      <c r="J885" s="12">
        <v>7.7</v>
      </c>
      <c r="K885" s="12">
        <v>0</v>
      </c>
      <c r="L885" s="12">
        <v>20.54</v>
      </c>
      <c r="M885" s="12">
        <v>2</v>
      </c>
      <c r="N885" s="12">
        <v>0</v>
      </c>
      <c r="O885" s="12">
        <v>0</v>
      </c>
      <c r="P885" s="12">
        <v>1</v>
      </c>
      <c r="Q885" s="12">
        <v>0</v>
      </c>
      <c r="R885" s="12">
        <v>0</v>
      </c>
      <c r="S885" s="12">
        <v>0</v>
      </c>
      <c r="T885" s="12">
        <v>0</v>
      </c>
    </row>
    <row r="886" spans="1:20" ht="17.399999999999999" x14ac:dyDescent="0.3">
      <c r="A886" s="11">
        <v>45316</v>
      </c>
      <c r="B886" s="12">
        <v>250427</v>
      </c>
      <c r="C886" s="12" t="s">
        <v>343</v>
      </c>
      <c r="D886" s="12" t="s">
        <v>344</v>
      </c>
      <c r="E886" s="12" t="s">
        <v>345</v>
      </c>
      <c r="F886" s="12" t="s">
        <v>346</v>
      </c>
      <c r="G886" s="12" t="s">
        <v>347</v>
      </c>
      <c r="H886" s="12">
        <v>5.7</v>
      </c>
      <c r="I886" s="12">
        <v>18.3</v>
      </c>
      <c r="J886" s="12">
        <v>5.7</v>
      </c>
      <c r="K886" s="12">
        <v>0</v>
      </c>
      <c r="L886" s="12">
        <v>15.28</v>
      </c>
      <c r="M886" s="12">
        <v>3</v>
      </c>
      <c r="N886" s="12">
        <v>0</v>
      </c>
      <c r="O886" s="12">
        <v>1</v>
      </c>
      <c r="P886" s="12">
        <v>1</v>
      </c>
      <c r="Q886" s="12">
        <v>0</v>
      </c>
      <c r="R886" s="12">
        <v>0</v>
      </c>
      <c r="S886" s="12">
        <v>0</v>
      </c>
      <c r="T886" s="12">
        <v>0</v>
      </c>
    </row>
    <row r="887" spans="1:20" ht="17.399999999999999" x14ac:dyDescent="0.3">
      <c r="A887" s="11">
        <v>45317</v>
      </c>
      <c r="B887" s="12">
        <v>250427</v>
      </c>
      <c r="C887" s="12" t="s">
        <v>343</v>
      </c>
      <c r="D887" s="12" t="s">
        <v>344</v>
      </c>
      <c r="E887" s="12" t="s">
        <v>345</v>
      </c>
      <c r="F887" s="12" t="s">
        <v>346</v>
      </c>
      <c r="G887" s="12" t="s">
        <v>347</v>
      </c>
      <c r="H887" s="12">
        <v>7.12</v>
      </c>
      <c r="I887" s="12">
        <v>16.88</v>
      </c>
      <c r="J887" s="12">
        <v>7.12</v>
      </c>
      <c r="K887" s="12">
        <v>0</v>
      </c>
      <c r="L887" s="12">
        <v>18.86</v>
      </c>
      <c r="M887" s="12">
        <v>3</v>
      </c>
      <c r="N887" s="12">
        <v>0</v>
      </c>
      <c r="O887" s="12">
        <v>2</v>
      </c>
      <c r="P887" s="12">
        <v>1</v>
      </c>
      <c r="Q887" s="12">
        <v>0</v>
      </c>
      <c r="R887" s="12">
        <v>5</v>
      </c>
      <c r="S887" s="12">
        <v>0</v>
      </c>
      <c r="T887" s="12">
        <v>0</v>
      </c>
    </row>
    <row r="888" spans="1:20" ht="17.399999999999999" x14ac:dyDescent="0.3">
      <c r="A888" s="11">
        <v>45318</v>
      </c>
      <c r="B888" s="12">
        <v>250427</v>
      </c>
      <c r="C888" s="12" t="s">
        <v>343</v>
      </c>
      <c r="D888" s="12" t="s">
        <v>344</v>
      </c>
      <c r="E888" s="12" t="s">
        <v>345</v>
      </c>
      <c r="F888" s="12" t="s">
        <v>346</v>
      </c>
      <c r="G888" s="12" t="s">
        <v>347</v>
      </c>
      <c r="H888" s="12">
        <v>5.75</v>
      </c>
      <c r="I888" s="12">
        <v>18.25</v>
      </c>
      <c r="J888" s="12">
        <v>5.75</v>
      </c>
      <c r="K888" s="12">
        <v>0</v>
      </c>
      <c r="L888" s="12">
        <v>15.42</v>
      </c>
      <c r="M888" s="12">
        <v>2</v>
      </c>
      <c r="N888" s="12">
        <v>0</v>
      </c>
      <c r="O888" s="12">
        <v>4</v>
      </c>
      <c r="P888" s="12">
        <v>3</v>
      </c>
      <c r="Q888" s="12">
        <v>0</v>
      </c>
      <c r="R888" s="12">
        <v>0</v>
      </c>
      <c r="S888" s="12">
        <v>0</v>
      </c>
      <c r="T888" s="12">
        <v>0</v>
      </c>
    </row>
    <row r="889" spans="1:20" ht="17.399999999999999" x14ac:dyDescent="0.3">
      <c r="A889" s="11">
        <v>45319</v>
      </c>
      <c r="B889" s="12">
        <v>250427</v>
      </c>
      <c r="C889" s="12" t="s">
        <v>343</v>
      </c>
      <c r="D889" s="12" t="s">
        <v>344</v>
      </c>
      <c r="E889" s="12" t="s">
        <v>345</v>
      </c>
      <c r="F889" s="12" t="s">
        <v>346</v>
      </c>
      <c r="G889" s="12" t="s">
        <v>347</v>
      </c>
      <c r="H889" s="12">
        <v>1.33</v>
      </c>
      <c r="I889" s="12">
        <v>22.67</v>
      </c>
      <c r="J889" s="12">
        <v>1.33</v>
      </c>
      <c r="K889" s="12">
        <v>0</v>
      </c>
      <c r="L889" s="12">
        <v>3.02</v>
      </c>
      <c r="M889" s="12">
        <v>2</v>
      </c>
      <c r="N889" s="12">
        <v>0</v>
      </c>
      <c r="O889" s="12">
        <v>0</v>
      </c>
      <c r="P889" s="12">
        <v>0</v>
      </c>
      <c r="Q889" s="12">
        <v>0</v>
      </c>
      <c r="R889" s="12">
        <v>0</v>
      </c>
      <c r="S889" s="12">
        <v>0</v>
      </c>
      <c r="T889" s="12">
        <v>0</v>
      </c>
    </row>
    <row r="890" spans="1:20" ht="17.399999999999999" x14ac:dyDescent="0.3">
      <c r="A890" s="11">
        <v>45320</v>
      </c>
      <c r="B890" s="12">
        <v>250427</v>
      </c>
      <c r="C890" s="12" t="s">
        <v>343</v>
      </c>
      <c r="D890" s="12" t="s">
        <v>344</v>
      </c>
      <c r="E890" s="12" t="s">
        <v>345</v>
      </c>
      <c r="F890" s="12" t="s">
        <v>346</v>
      </c>
      <c r="G890" s="12" t="s">
        <v>347</v>
      </c>
      <c r="H890" s="12">
        <v>4.8499999999999996</v>
      </c>
      <c r="I890" s="12">
        <v>19.149999999999999</v>
      </c>
      <c r="J890" s="12">
        <v>4.8499999999999996</v>
      </c>
      <c r="K890" s="12">
        <v>0</v>
      </c>
      <c r="L890" s="12">
        <v>13.47</v>
      </c>
      <c r="M890" s="12">
        <v>2</v>
      </c>
      <c r="N890" s="12">
        <v>0</v>
      </c>
      <c r="O890" s="12">
        <v>3</v>
      </c>
      <c r="P890" s="12">
        <v>1</v>
      </c>
      <c r="Q890" s="12">
        <v>0</v>
      </c>
      <c r="R890" s="12">
        <v>1</v>
      </c>
      <c r="S890" s="12">
        <v>0</v>
      </c>
      <c r="T890" s="12">
        <v>0</v>
      </c>
    </row>
    <row r="891" spans="1:20" ht="17.399999999999999" x14ac:dyDescent="0.3">
      <c r="A891" s="11">
        <v>45321</v>
      </c>
      <c r="B891" s="12">
        <v>250427</v>
      </c>
      <c r="C891" s="12" t="s">
        <v>343</v>
      </c>
      <c r="D891" s="12" t="s">
        <v>344</v>
      </c>
      <c r="E891" s="12" t="s">
        <v>345</v>
      </c>
      <c r="F891" s="12" t="s">
        <v>346</v>
      </c>
      <c r="G891" s="12" t="s">
        <v>347</v>
      </c>
      <c r="H891" s="12">
        <v>2.88</v>
      </c>
      <c r="I891" s="12">
        <v>21.12</v>
      </c>
      <c r="J891" s="12">
        <v>2.88</v>
      </c>
      <c r="K891" s="12">
        <v>0</v>
      </c>
      <c r="L891" s="12">
        <v>7.4</v>
      </c>
      <c r="M891" s="12">
        <v>2</v>
      </c>
      <c r="N891" s="12">
        <v>0</v>
      </c>
      <c r="O891" s="12">
        <v>0</v>
      </c>
      <c r="P891" s="12">
        <v>1</v>
      </c>
      <c r="Q891" s="12">
        <v>0</v>
      </c>
      <c r="R891" s="12">
        <v>0</v>
      </c>
      <c r="S891" s="12">
        <v>0</v>
      </c>
      <c r="T891" s="12">
        <v>0</v>
      </c>
    </row>
    <row r="892" spans="1:20" ht="17.399999999999999" x14ac:dyDescent="0.3">
      <c r="A892" s="11">
        <v>45322</v>
      </c>
      <c r="B892" s="12">
        <v>250427</v>
      </c>
      <c r="C892" s="12" t="s">
        <v>343</v>
      </c>
      <c r="D892" s="12" t="s">
        <v>344</v>
      </c>
      <c r="E892" s="12" t="s">
        <v>345</v>
      </c>
      <c r="F892" s="12" t="s">
        <v>346</v>
      </c>
      <c r="G892" s="12" t="s">
        <v>347</v>
      </c>
      <c r="H892" s="12">
        <v>9.42</v>
      </c>
      <c r="I892" s="12">
        <v>14.58</v>
      </c>
      <c r="J892" s="12">
        <v>9.42</v>
      </c>
      <c r="K892" s="12">
        <v>0</v>
      </c>
      <c r="L892" s="12">
        <v>23.03</v>
      </c>
      <c r="M892" s="12">
        <v>2</v>
      </c>
      <c r="N892" s="12">
        <v>0</v>
      </c>
      <c r="O892" s="12">
        <v>2</v>
      </c>
      <c r="P892" s="12">
        <v>1</v>
      </c>
      <c r="Q892" s="12">
        <v>0</v>
      </c>
      <c r="R892" s="12">
        <v>0</v>
      </c>
      <c r="S892" s="12">
        <v>0</v>
      </c>
      <c r="T892" s="12">
        <v>0</v>
      </c>
    </row>
    <row r="893" spans="1:20" ht="17.399999999999999" x14ac:dyDescent="0.3">
      <c r="A893" s="11">
        <v>45323</v>
      </c>
      <c r="B893" s="12">
        <v>250427</v>
      </c>
      <c r="C893" s="12" t="s">
        <v>343</v>
      </c>
      <c r="D893" s="12" t="s">
        <v>344</v>
      </c>
      <c r="E893" s="12" t="s">
        <v>345</v>
      </c>
      <c r="F893" s="12" t="s">
        <v>346</v>
      </c>
      <c r="G893" s="12" t="s">
        <v>347</v>
      </c>
      <c r="H893" s="12">
        <v>6.47</v>
      </c>
      <c r="I893" s="12">
        <v>17.53</v>
      </c>
      <c r="J893" s="12">
        <v>6.47</v>
      </c>
      <c r="K893" s="12">
        <v>0</v>
      </c>
      <c r="L893" s="12">
        <v>16.649999999999999</v>
      </c>
      <c r="M893" s="12">
        <v>2</v>
      </c>
      <c r="N893" s="12">
        <v>0</v>
      </c>
      <c r="O893" s="12">
        <v>2</v>
      </c>
      <c r="P893" s="12">
        <v>0</v>
      </c>
      <c r="Q893" s="12">
        <v>0</v>
      </c>
      <c r="R893" s="12">
        <v>0</v>
      </c>
      <c r="S893" s="12">
        <v>0</v>
      </c>
      <c r="T893" s="12">
        <v>0</v>
      </c>
    </row>
    <row r="894" spans="1:20" ht="17.399999999999999" x14ac:dyDescent="0.3">
      <c r="A894" s="11">
        <v>45324</v>
      </c>
      <c r="B894" s="12">
        <v>250427</v>
      </c>
      <c r="C894" s="12" t="s">
        <v>343</v>
      </c>
      <c r="D894" s="12" t="s">
        <v>344</v>
      </c>
      <c r="E894" s="12" t="s">
        <v>345</v>
      </c>
      <c r="F894" s="12" t="s">
        <v>346</v>
      </c>
      <c r="G894" s="12" t="s">
        <v>347</v>
      </c>
      <c r="H894" s="12">
        <v>7.33</v>
      </c>
      <c r="I894" s="12">
        <v>16.670000000000002</v>
      </c>
      <c r="J894" s="12">
        <v>7.33</v>
      </c>
      <c r="K894" s="12">
        <v>0</v>
      </c>
      <c r="L894" s="12">
        <v>18.329999999999998</v>
      </c>
      <c r="M894" s="12">
        <v>3</v>
      </c>
      <c r="N894" s="12">
        <v>0</v>
      </c>
      <c r="O894" s="12">
        <v>2</v>
      </c>
      <c r="P894" s="12">
        <v>4</v>
      </c>
      <c r="Q894" s="12">
        <v>1</v>
      </c>
      <c r="R894" s="12">
        <v>0</v>
      </c>
      <c r="S894" s="12">
        <v>0</v>
      </c>
      <c r="T894" s="12">
        <v>0</v>
      </c>
    </row>
    <row r="895" spans="1:20" ht="17.399999999999999" x14ac:dyDescent="0.3">
      <c r="A895" s="11">
        <v>45325</v>
      </c>
      <c r="B895" s="12">
        <v>250427</v>
      </c>
      <c r="C895" s="12" t="s">
        <v>343</v>
      </c>
      <c r="D895" s="12" t="s">
        <v>344</v>
      </c>
      <c r="E895" s="12" t="s">
        <v>345</v>
      </c>
      <c r="F895" s="12" t="s">
        <v>346</v>
      </c>
      <c r="G895" s="12" t="s">
        <v>347</v>
      </c>
      <c r="H895" s="12">
        <v>7.9</v>
      </c>
      <c r="I895" s="12">
        <v>16.100000000000001</v>
      </c>
      <c r="J895" s="12">
        <v>7.9</v>
      </c>
      <c r="K895" s="12">
        <v>0</v>
      </c>
      <c r="L895" s="12">
        <v>19.71</v>
      </c>
      <c r="M895" s="12">
        <v>2</v>
      </c>
      <c r="N895" s="12">
        <v>0</v>
      </c>
      <c r="O895" s="12">
        <v>1</v>
      </c>
      <c r="P895" s="12">
        <v>0</v>
      </c>
      <c r="Q895" s="12">
        <v>0</v>
      </c>
      <c r="R895" s="12">
        <v>1</v>
      </c>
      <c r="S895" s="12">
        <v>0</v>
      </c>
      <c r="T895" s="12">
        <v>0</v>
      </c>
    </row>
    <row r="896" spans="1:20" ht="17.399999999999999" x14ac:dyDescent="0.3">
      <c r="A896" s="11">
        <v>45326</v>
      </c>
      <c r="B896" s="12">
        <v>250427</v>
      </c>
      <c r="C896" s="12" t="s">
        <v>343</v>
      </c>
      <c r="D896" s="12" t="s">
        <v>344</v>
      </c>
      <c r="E896" s="12" t="s">
        <v>345</v>
      </c>
      <c r="F896" s="12" t="s">
        <v>346</v>
      </c>
      <c r="G896" s="12" t="s">
        <v>347</v>
      </c>
      <c r="H896" s="12">
        <v>0</v>
      </c>
      <c r="I896" s="12">
        <v>24</v>
      </c>
      <c r="J896" s="12">
        <v>0</v>
      </c>
      <c r="K896" s="12">
        <v>0</v>
      </c>
      <c r="L896" s="12">
        <v>0</v>
      </c>
      <c r="M896" s="12">
        <v>0</v>
      </c>
      <c r="N896" s="12">
        <v>0</v>
      </c>
      <c r="O896" s="12">
        <v>0</v>
      </c>
      <c r="P896" s="12">
        <v>0</v>
      </c>
      <c r="Q896" s="12">
        <v>0</v>
      </c>
      <c r="R896" s="12">
        <v>0</v>
      </c>
      <c r="S896" s="12">
        <v>0</v>
      </c>
      <c r="T896" s="12">
        <v>0</v>
      </c>
    </row>
    <row r="897" spans="1:20" ht="17.399999999999999" x14ac:dyDescent="0.3">
      <c r="A897" s="11">
        <v>45327</v>
      </c>
      <c r="B897" s="12">
        <v>250427</v>
      </c>
      <c r="C897" s="12" t="s">
        <v>343</v>
      </c>
      <c r="D897" s="12" t="s">
        <v>344</v>
      </c>
      <c r="E897" s="12" t="s">
        <v>345</v>
      </c>
      <c r="F897" s="12" t="s">
        <v>346</v>
      </c>
      <c r="G897" s="12" t="s">
        <v>347</v>
      </c>
      <c r="H897" s="12">
        <v>2.73</v>
      </c>
      <c r="I897" s="12">
        <v>21.27</v>
      </c>
      <c r="J897" s="12">
        <v>2.7</v>
      </c>
      <c r="K897" s="12">
        <v>0.03</v>
      </c>
      <c r="L897" s="12">
        <v>6.71</v>
      </c>
      <c r="M897" s="12">
        <v>3</v>
      </c>
      <c r="N897" s="12">
        <v>0</v>
      </c>
      <c r="O897" s="12">
        <v>0</v>
      </c>
      <c r="P897" s="12">
        <v>0</v>
      </c>
      <c r="Q897" s="12">
        <v>0</v>
      </c>
      <c r="R897" s="12">
        <v>1</v>
      </c>
      <c r="S897" s="12">
        <v>0</v>
      </c>
      <c r="T897" s="12">
        <v>0</v>
      </c>
    </row>
    <row r="898" spans="1:20" ht="17.399999999999999" x14ac:dyDescent="0.3">
      <c r="A898" s="11">
        <v>45328</v>
      </c>
      <c r="B898" s="12">
        <v>250427</v>
      </c>
      <c r="C898" s="12" t="s">
        <v>343</v>
      </c>
      <c r="D898" s="12" t="s">
        <v>344</v>
      </c>
      <c r="E898" s="12" t="s">
        <v>345</v>
      </c>
      <c r="F898" s="12" t="s">
        <v>346</v>
      </c>
      <c r="G898" s="12" t="s">
        <v>347</v>
      </c>
      <c r="H898" s="12">
        <v>2.73</v>
      </c>
      <c r="I898" s="12">
        <v>21.27</v>
      </c>
      <c r="J898" s="12">
        <v>2.73</v>
      </c>
      <c r="K898" s="12">
        <v>0</v>
      </c>
      <c r="L898" s="12">
        <v>6.76</v>
      </c>
      <c r="M898" s="12">
        <v>3</v>
      </c>
      <c r="N898" s="12">
        <v>0</v>
      </c>
      <c r="O898" s="12">
        <v>0</v>
      </c>
      <c r="P898" s="12">
        <v>0</v>
      </c>
      <c r="Q898" s="12">
        <v>0</v>
      </c>
      <c r="R898" s="12">
        <v>0</v>
      </c>
      <c r="S898" s="12">
        <v>0</v>
      </c>
      <c r="T898" s="12">
        <v>0</v>
      </c>
    </row>
    <row r="899" spans="1:20" ht="17.399999999999999" x14ac:dyDescent="0.3">
      <c r="A899" s="11">
        <v>45329</v>
      </c>
      <c r="B899" s="12">
        <v>250427</v>
      </c>
      <c r="C899" s="12" t="s">
        <v>343</v>
      </c>
      <c r="D899" s="12" t="s">
        <v>344</v>
      </c>
      <c r="E899" s="12" t="s">
        <v>345</v>
      </c>
      <c r="F899" s="12" t="s">
        <v>346</v>
      </c>
      <c r="G899" s="12" t="s">
        <v>347</v>
      </c>
      <c r="H899" s="12">
        <v>8.48</v>
      </c>
      <c r="I899" s="12">
        <v>15.52</v>
      </c>
      <c r="J899" s="12">
        <v>8.48</v>
      </c>
      <c r="K899" s="12">
        <v>0</v>
      </c>
      <c r="L899" s="12">
        <v>17.82</v>
      </c>
      <c r="M899" s="12">
        <v>2</v>
      </c>
      <c r="N899" s="12">
        <v>0</v>
      </c>
      <c r="O899" s="12">
        <v>0</v>
      </c>
      <c r="P899" s="12">
        <v>0</v>
      </c>
      <c r="Q899" s="12">
        <v>0</v>
      </c>
      <c r="R899" s="12">
        <v>1</v>
      </c>
      <c r="S899" s="12">
        <v>0</v>
      </c>
      <c r="T899" s="12">
        <v>0</v>
      </c>
    </row>
    <row r="900" spans="1:20" ht="17.399999999999999" x14ac:dyDescent="0.3">
      <c r="A900" s="11">
        <v>45330</v>
      </c>
      <c r="B900" s="12">
        <v>250427</v>
      </c>
      <c r="C900" s="12" t="s">
        <v>343</v>
      </c>
      <c r="D900" s="12" t="s">
        <v>344</v>
      </c>
      <c r="E900" s="12" t="s">
        <v>345</v>
      </c>
      <c r="F900" s="12" t="s">
        <v>346</v>
      </c>
      <c r="G900" s="12" t="s">
        <v>347</v>
      </c>
      <c r="H900" s="12">
        <v>7.37</v>
      </c>
      <c r="I900" s="12">
        <v>16.63</v>
      </c>
      <c r="J900" s="12">
        <v>7.37</v>
      </c>
      <c r="K900" s="12">
        <v>0</v>
      </c>
      <c r="L900" s="12">
        <v>16.84</v>
      </c>
      <c r="M900" s="12">
        <v>3</v>
      </c>
      <c r="N900" s="12">
        <v>0</v>
      </c>
      <c r="O900" s="12">
        <v>1</v>
      </c>
      <c r="P900" s="12">
        <v>1</v>
      </c>
      <c r="Q900" s="12">
        <v>0</v>
      </c>
      <c r="R900" s="12">
        <v>1</v>
      </c>
      <c r="S900" s="12">
        <v>0</v>
      </c>
      <c r="T900" s="12">
        <v>0</v>
      </c>
    </row>
    <row r="901" spans="1:20" ht="17.399999999999999" x14ac:dyDescent="0.3">
      <c r="A901" s="11">
        <v>45331</v>
      </c>
      <c r="B901" s="12">
        <v>250427</v>
      </c>
      <c r="C901" s="12" t="s">
        <v>343</v>
      </c>
      <c r="D901" s="12" t="s">
        <v>344</v>
      </c>
      <c r="E901" s="12" t="s">
        <v>345</v>
      </c>
      <c r="F901" s="12" t="s">
        <v>346</v>
      </c>
      <c r="G901" s="12" t="s">
        <v>347</v>
      </c>
      <c r="H901" s="12">
        <v>9.0500000000000007</v>
      </c>
      <c r="I901" s="12">
        <v>14.95</v>
      </c>
      <c r="J901" s="12">
        <v>9.0500000000000007</v>
      </c>
      <c r="K901" s="12">
        <v>0</v>
      </c>
      <c r="L901" s="12">
        <v>18.38</v>
      </c>
      <c r="M901" s="12">
        <v>2</v>
      </c>
      <c r="N901" s="12">
        <v>0</v>
      </c>
      <c r="O901" s="12">
        <v>0</v>
      </c>
      <c r="P901" s="12">
        <v>0</v>
      </c>
      <c r="Q901" s="12">
        <v>1</v>
      </c>
      <c r="R901" s="12">
        <v>0</v>
      </c>
      <c r="S901" s="12">
        <v>0</v>
      </c>
      <c r="T901" s="12">
        <v>0</v>
      </c>
    </row>
    <row r="902" spans="1:20" ht="17.399999999999999" x14ac:dyDescent="0.3">
      <c r="A902" s="11">
        <v>45332</v>
      </c>
      <c r="B902" s="12">
        <v>250427</v>
      </c>
      <c r="C902" s="12" t="s">
        <v>343</v>
      </c>
      <c r="D902" s="12" t="s">
        <v>344</v>
      </c>
      <c r="E902" s="12" t="s">
        <v>345</v>
      </c>
      <c r="F902" s="12" t="s">
        <v>346</v>
      </c>
      <c r="G902" s="12" t="s">
        <v>347</v>
      </c>
      <c r="H902" s="12">
        <v>0.83</v>
      </c>
      <c r="I902" s="12">
        <v>23.17</v>
      </c>
      <c r="J902" s="12">
        <v>0.83</v>
      </c>
      <c r="K902" s="12">
        <v>0</v>
      </c>
      <c r="L902" s="12">
        <v>2.14</v>
      </c>
      <c r="M902" s="12">
        <v>3</v>
      </c>
      <c r="N902" s="12">
        <v>0</v>
      </c>
      <c r="O902" s="12">
        <v>0</v>
      </c>
      <c r="P902" s="12">
        <v>0</v>
      </c>
      <c r="Q902" s="12">
        <v>0</v>
      </c>
      <c r="R902" s="12">
        <v>0</v>
      </c>
      <c r="S902" s="12">
        <v>0</v>
      </c>
      <c r="T902" s="12">
        <v>0</v>
      </c>
    </row>
    <row r="903" spans="1:20" ht="17.399999999999999" x14ac:dyDescent="0.3">
      <c r="A903" s="11">
        <v>45333</v>
      </c>
      <c r="B903" s="12">
        <v>250427</v>
      </c>
      <c r="C903" s="12" t="s">
        <v>343</v>
      </c>
      <c r="D903" s="12" t="s">
        <v>344</v>
      </c>
      <c r="E903" s="12" t="s">
        <v>345</v>
      </c>
      <c r="F903" s="12" t="s">
        <v>346</v>
      </c>
      <c r="G903" s="12" t="s">
        <v>347</v>
      </c>
      <c r="H903" s="12">
        <v>1.25</v>
      </c>
      <c r="I903" s="12">
        <v>22.75</v>
      </c>
      <c r="J903" s="12">
        <v>1.1499999999999999</v>
      </c>
      <c r="K903" s="12">
        <v>0.1</v>
      </c>
      <c r="L903" s="12">
        <v>1.89</v>
      </c>
      <c r="M903" s="12">
        <v>2</v>
      </c>
      <c r="N903" s="12">
        <v>0</v>
      </c>
      <c r="O903" s="12">
        <v>0</v>
      </c>
      <c r="P903" s="12">
        <v>0</v>
      </c>
      <c r="Q903" s="12">
        <v>0</v>
      </c>
      <c r="R903" s="12">
        <v>1</v>
      </c>
      <c r="S903" s="12">
        <v>0</v>
      </c>
      <c r="T903" s="12">
        <v>0</v>
      </c>
    </row>
    <row r="904" spans="1:20" ht="17.399999999999999" x14ac:dyDescent="0.3">
      <c r="A904" s="11">
        <v>45334</v>
      </c>
      <c r="B904" s="12">
        <v>250427</v>
      </c>
      <c r="C904" s="12" t="s">
        <v>343</v>
      </c>
      <c r="D904" s="12" t="s">
        <v>344</v>
      </c>
      <c r="E904" s="12" t="s">
        <v>345</v>
      </c>
      <c r="F904" s="12" t="s">
        <v>346</v>
      </c>
      <c r="G904" s="12" t="s">
        <v>347</v>
      </c>
      <c r="H904" s="12">
        <v>2.4700000000000002</v>
      </c>
      <c r="I904" s="12">
        <v>21.53</v>
      </c>
      <c r="J904" s="12">
        <v>2.4700000000000002</v>
      </c>
      <c r="K904" s="12">
        <v>0</v>
      </c>
      <c r="L904" s="12">
        <v>5.84</v>
      </c>
      <c r="M904" s="12">
        <v>2</v>
      </c>
      <c r="N904" s="12">
        <v>0</v>
      </c>
      <c r="O904" s="12">
        <v>0</v>
      </c>
      <c r="P904" s="12">
        <v>0</v>
      </c>
      <c r="Q904" s="12">
        <v>0</v>
      </c>
      <c r="R904" s="12">
        <v>0</v>
      </c>
      <c r="S904" s="12">
        <v>0</v>
      </c>
      <c r="T904" s="12">
        <v>0</v>
      </c>
    </row>
    <row r="905" spans="1:20" ht="17.399999999999999" x14ac:dyDescent="0.3">
      <c r="A905" s="11">
        <v>45335</v>
      </c>
      <c r="B905" s="12">
        <v>250427</v>
      </c>
      <c r="C905" s="12" t="s">
        <v>343</v>
      </c>
      <c r="D905" s="12" t="s">
        <v>344</v>
      </c>
      <c r="E905" s="12" t="s">
        <v>345</v>
      </c>
      <c r="F905" s="12" t="s">
        <v>346</v>
      </c>
      <c r="G905" s="12" t="s">
        <v>347</v>
      </c>
      <c r="H905" s="12">
        <v>3.67</v>
      </c>
      <c r="I905" s="12">
        <v>20.329999999999998</v>
      </c>
      <c r="J905" s="12">
        <v>3.67</v>
      </c>
      <c r="K905" s="12">
        <v>0</v>
      </c>
      <c r="L905" s="12">
        <v>7.21</v>
      </c>
      <c r="M905" s="12">
        <v>2</v>
      </c>
      <c r="N905" s="12">
        <v>0</v>
      </c>
      <c r="O905" s="12">
        <v>0</v>
      </c>
      <c r="P905" s="12">
        <v>0</v>
      </c>
      <c r="Q905" s="12">
        <v>0</v>
      </c>
      <c r="R905" s="12">
        <v>0</v>
      </c>
      <c r="S905" s="12">
        <v>0</v>
      </c>
      <c r="T905" s="12">
        <v>0</v>
      </c>
    </row>
    <row r="906" spans="1:20" ht="17.399999999999999" x14ac:dyDescent="0.3">
      <c r="A906" s="11">
        <v>45336</v>
      </c>
      <c r="B906" s="12">
        <v>250427</v>
      </c>
      <c r="C906" s="12" t="s">
        <v>343</v>
      </c>
      <c r="D906" s="12" t="s">
        <v>344</v>
      </c>
      <c r="E906" s="12" t="s">
        <v>345</v>
      </c>
      <c r="F906" s="12" t="s">
        <v>346</v>
      </c>
      <c r="G906" s="12" t="s">
        <v>347</v>
      </c>
      <c r="H906" s="12">
        <v>9.1999999999999993</v>
      </c>
      <c r="I906" s="12">
        <v>14.8</v>
      </c>
      <c r="J906" s="12">
        <v>9.1999999999999993</v>
      </c>
      <c r="K906" s="12">
        <v>0</v>
      </c>
      <c r="L906" s="12">
        <v>20.2</v>
      </c>
      <c r="M906" s="12">
        <v>2</v>
      </c>
      <c r="N906" s="12">
        <v>0</v>
      </c>
      <c r="O906" s="12">
        <v>0</v>
      </c>
      <c r="P906" s="12">
        <v>1</v>
      </c>
      <c r="Q906" s="12">
        <v>2</v>
      </c>
      <c r="R906" s="12">
        <v>0</v>
      </c>
      <c r="S906" s="12">
        <v>0</v>
      </c>
      <c r="T906" s="12">
        <v>0</v>
      </c>
    </row>
    <row r="907" spans="1:20" ht="17.399999999999999" x14ac:dyDescent="0.3">
      <c r="A907" s="11">
        <v>45337</v>
      </c>
      <c r="B907" s="12">
        <v>250427</v>
      </c>
      <c r="C907" s="12" t="s">
        <v>343</v>
      </c>
      <c r="D907" s="12" t="s">
        <v>344</v>
      </c>
      <c r="E907" s="12" t="s">
        <v>345</v>
      </c>
      <c r="F907" s="12" t="s">
        <v>346</v>
      </c>
      <c r="G907" s="12" t="s">
        <v>347</v>
      </c>
      <c r="H907" s="12">
        <v>9</v>
      </c>
      <c r="I907" s="12">
        <v>15</v>
      </c>
      <c r="J907" s="12">
        <v>9</v>
      </c>
      <c r="K907" s="12">
        <v>0</v>
      </c>
      <c r="L907" s="12">
        <v>19.2</v>
      </c>
      <c r="M907" s="12">
        <v>3</v>
      </c>
      <c r="N907" s="12">
        <v>0</v>
      </c>
      <c r="O907" s="12">
        <v>2</v>
      </c>
      <c r="P907" s="12">
        <v>0</v>
      </c>
      <c r="Q907" s="12">
        <v>1</v>
      </c>
      <c r="R907" s="12">
        <v>0</v>
      </c>
      <c r="S907" s="12">
        <v>0</v>
      </c>
      <c r="T907" s="12">
        <v>0</v>
      </c>
    </row>
    <row r="908" spans="1:20" ht="17.399999999999999" x14ac:dyDescent="0.3">
      <c r="A908" s="11">
        <v>45338</v>
      </c>
      <c r="B908" s="12">
        <v>250427</v>
      </c>
      <c r="C908" s="12" t="s">
        <v>343</v>
      </c>
      <c r="D908" s="12" t="s">
        <v>344</v>
      </c>
      <c r="E908" s="12" t="s">
        <v>345</v>
      </c>
      <c r="F908" s="12" t="s">
        <v>346</v>
      </c>
      <c r="G908" s="12" t="s">
        <v>347</v>
      </c>
      <c r="H908" s="12">
        <v>7.43</v>
      </c>
      <c r="I908" s="12">
        <v>16.57</v>
      </c>
      <c r="J908" s="12">
        <v>7.43</v>
      </c>
      <c r="K908" s="12">
        <v>0</v>
      </c>
      <c r="L908" s="12">
        <v>15.93</v>
      </c>
      <c r="M908" s="12">
        <v>2</v>
      </c>
      <c r="N908" s="12">
        <v>0</v>
      </c>
      <c r="O908" s="12">
        <v>1</v>
      </c>
      <c r="P908" s="12">
        <v>0</v>
      </c>
      <c r="Q908" s="12">
        <v>1</v>
      </c>
      <c r="R908" s="12">
        <v>0</v>
      </c>
      <c r="S908" s="12">
        <v>0</v>
      </c>
      <c r="T908" s="12">
        <v>0</v>
      </c>
    </row>
    <row r="909" spans="1:20" ht="17.399999999999999" x14ac:dyDescent="0.3">
      <c r="A909" s="11">
        <v>45339</v>
      </c>
      <c r="B909" s="12">
        <v>250427</v>
      </c>
      <c r="C909" s="12" t="s">
        <v>343</v>
      </c>
      <c r="D909" s="12" t="s">
        <v>344</v>
      </c>
      <c r="E909" s="12" t="s">
        <v>345</v>
      </c>
      <c r="F909" s="12" t="s">
        <v>346</v>
      </c>
      <c r="G909" s="12" t="s">
        <v>347</v>
      </c>
      <c r="H909" s="12">
        <v>3.82</v>
      </c>
      <c r="I909" s="12">
        <v>20.18</v>
      </c>
      <c r="J909" s="12">
        <v>3.82</v>
      </c>
      <c r="K909" s="12">
        <v>0</v>
      </c>
      <c r="L909" s="12">
        <v>7.75</v>
      </c>
      <c r="M909" s="12">
        <v>2</v>
      </c>
      <c r="N909" s="12">
        <v>0</v>
      </c>
      <c r="O909" s="12">
        <v>0</v>
      </c>
      <c r="P909" s="12">
        <v>0</v>
      </c>
      <c r="Q909" s="12">
        <v>0</v>
      </c>
      <c r="R909" s="12">
        <v>0</v>
      </c>
      <c r="S909" s="12">
        <v>0</v>
      </c>
      <c r="T909" s="12">
        <v>0</v>
      </c>
    </row>
    <row r="910" spans="1:20" ht="17.399999999999999" x14ac:dyDescent="0.3">
      <c r="A910" s="11">
        <v>45340</v>
      </c>
      <c r="B910" s="12">
        <v>250427</v>
      </c>
      <c r="C910" s="12" t="s">
        <v>343</v>
      </c>
      <c r="D910" s="12" t="s">
        <v>344</v>
      </c>
      <c r="E910" s="12" t="s">
        <v>345</v>
      </c>
      <c r="F910" s="12" t="s">
        <v>346</v>
      </c>
      <c r="G910" s="12" t="s">
        <v>347</v>
      </c>
      <c r="H910" s="12">
        <v>0</v>
      </c>
      <c r="I910" s="12">
        <v>24</v>
      </c>
      <c r="J910" s="12">
        <v>0</v>
      </c>
      <c r="K910" s="12">
        <v>0</v>
      </c>
      <c r="L910" s="12">
        <v>0</v>
      </c>
      <c r="M910" s="12">
        <v>0</v>
      </c>
      <c r="N910" s="12">
        <v>0</v>
      </c>
      <c r="O910" s="12">
        <v>0</v>
      </c>
      <c r="P910" s="12">
        <v>0</v>
      </c>
      <c r="Q910" s="12">
        <v>0</v>
      </c>
      <c r="R910" s="12">
        <v>0</v>
      </c>
      <c r="S910" s="12">
        <v>0</v>
      </c>
      <c r="T910" s="12">
        <v>0</v>
      </c>
    </row>
    <row r="911" spans="1:20" ht="17.399999999999999" x14ac:dyDescent="0.3">
      <c r="A911" s="11">
        <v>45341</v>
      </c>
      <c r="B911" s="12">
        <v>250427</v>
      </c>
      <c r="C911" s="12" t="s">
        <v>343</v>
      </c>
      <c r="D911" s="12" t="s">
        <v>344</v>
      </c>
      <c r="E911" s="12" t="s">
        <v>345</v>
      </c>
      <c r="F911" s="12" t="s">
        <v>346</v>
      </c>
      <c r="G911" s="12" t="s">
        <v>347</v>
      </c>
      <c r="H911" s="12">
        <v>0.15</v>
      </c>
      <c r="I911" s="12">
        <v>23.85</v>
      </c>
      <c r="J911" s="12">
        <v>0.08</v>
      </c>
      <c r="K911" s="12">
        <v>7.0000000000000007E-2</v>
      </c>
      <c r="L911" s="12">
        <v>0.23</v>
      </c>
      <c r="M911" s="12">
        <v>2</v>
      </c>
      <c r="N911" s="12">
        <v>0</v>
      </c>
      <c r="O911" s="12">
        <v>0</v>
      </c>
      <c r="P911" s="12">
        <v>0</v>
      </c>
      <c r="Q911" s="12">
        <v>0</v>
      </c>
      <c r="R911" s="12">
        <v>0</v>
      </c>
      <c r="S911" s="12">
        <v>0</v>
      </c>
      <c r="T911" s="12">
        <v>0</v>
      </c>
    </row>
    <row r="912" spans="1:20" ht="17.399999999999999" x14ac:dyDescent="0.3">
      <c r="A912" s="11">
        <v>45342</v>
      </c>
      <c r="B912" s="12">
        <v>250427</v>
      </c>
      <c r="C912" s="12" t="s">
        <v>343</v>
      </c>
      <c r="D912" s="12" t="s">
        <v>344</v>
      </c>
      <c r="E912" s="12" t="s">
        <v>345</v>
      </c>
      <c r="F912" s="12" t="s">
        <v>346</v>
      </c>
      <c r="G912" s="12" t="s">
        <v>347</v>
      </c>
      <c r="H912" s="12">
        <v>6.73</v>
      </c>
      <c r="I912" s="12">
        <v>17.27</v>
      </c>
      <c r="J912" s="12">
        <v>6.73</v>
      </c>
      <c r="K912" s="12">
        <v>0</v>
      </c>
      <c r="L912" s="12">
        <v>15.02</v>
      </c>
      <c r="M912" s="12">
        <v>2</v>
      </c>
      <c r="N912" s="12">
        <v>0</v>
      </c>
      <c r="O912" s="12">
        <v>2</v>
      </c>
      <c r="P912" s="12">
        <v>0</v>
      </c>
      <c r="Q912" s="12">
        <v>0</v>
      </c>
      <c r="R912" s="12">
        <v>0</v>
      </c>
      <c r="S912" s="12">
        <v>0</v>
      </c>
      <c r="T912" s="12">
        <v>0</v>
      </c>
    </row>
    <row r="913" spans="1:20" ht="17.399999999999999" x14ac:dyDescent="0.3">
      <c r="A913" s="11">
        <v>45343</v>
      </c>
      <c r="B913" s="12">
        <v>250427</v>
      </c>
      <c r="C913" s="12" t="s">
        <v>343</v>
      </c>
      <c r="D913" s="12" t="s">
        <v>344</v>
      </c>
      <c r="E913" s="12" t="s">
        <v>345</v>
      </c>
      <c r="F913" s="12" t="s">
        <v>346</v>
      </c>
      <c r="G913" s="12" t="s">
        <v>347</v>
      </c>
      <c r="H913" s="12">
        <v>10.98</v>
      </c>
      <c r="I913" s="12">
        <v>13.02</v>
      </c>
      <c r="J913" s="12">
        <v>10.98</v>
      </c>
      <c r="K913" s="12">
        <v>0</v>
      </c>
      <c r="L913" s="12">
        <v>25.05</v>
      </c>
      <c r="M913" s="12">
        <v>2</v>
      </c>
      <c r="N913" s="12">
        <v>0</v>
      </c>
      <c r="O913" s="12">
        <v>0</v>
      </c>
      <c r="P913" s="12">
        <v>0</v>
      </c>
      <c r="Q913" s="12">
        <v>0</v>
      </c>
      <c r="R913" s="12">
        <v>0</v>
      </c>
      <c r="S913" s="12">
        <v>0</v>
      </c>
      <c r="T913" s="12">
        <v>0</v>
      </c>
    </row>
    <row r="914" spans="1:20" ht="17.399999999999999" x14ac:dyDescent="0.3">
      <c r="A914" s="11">
        <v>45344</v>
      </c>
      <c r="B914" s="12">
        <v>250427</v>
      </c>
      <c r="C914" s="12" t="s">
        <v>343</v>
      </c>
      <c r="D914" s="12" t="s">
        <v>344</v>
      </c>
      <c r="E914" s="12" t="s">
        <v>345</v>
      </c>
      <c r="F914" s="12" t="s">
        <v>346</v>
      </c>
      <c r="G914" s="12" t="s">
        <v>347</v>
      </c>
      <c r="H914" s="12">
        <v>8.02</v>
      </c>
      <c r="I914" s="12">
        <v>15.98</v>
      </c>
      <c r="J914" s="12">
        <v>8.02</v>
      </c>
      <c r="K914" s="12">
        <v>0</v>
      </c>
      <c r="L914" s="12">
        <v>18.059999999999999</v>
      </c>
      <c r="M914" s="12">
        <v>2</v>
      </c>
      <c r="N914" s="12">
        <v>0</v>
      </c>
      <c r="O914" s="12">
        <v>0</v>
      </c>
      <c r="P914" s="12">
        <v>4</v>
      </c>
      <c r="Q914" s="12">
        <v>1</v>
      </c>
      <c r="R914" s="12">
        <v>1</v>
      </c>
      <c r="S914" s="12">
        <v>0</v>
      </c>
      <c r="T914" s="12">
        <v>0</v>
      </c>
    </row>
    <row r="915" spans="1:20" ht="17.399999999999999" x14ac:dyDescent="0.3">
      <c r="A915" s="11">
        <v>45345</v>
      </c>
      <c r="B915" s="12">
        <v>250427</v>
      </c>
      <c r="C915" s="12" t="s">
        <v>343</v>
      </c>
      <c r="D915" s="12" t="s">
        <v>344</v>
      </c>
      <c r="E915" s="12" t="s">
        <v>345</v>
      </c>
      <c r="F915" s="12" t="s">
        <v>346</v>
      </c>
      <c r="G915" s="12" t="s">
        <v>347</v>
      </c>
      <c r="H915" s="12">
        <v>8.32</v>
      </c>
      <c r="I915" s="12">
        <v>15.68</v>
      </c>
      <c r="J915" s="12">
        <v>8.32</v>
      </c>
      <c r="K915" s="12">
        <v>0</v>
      </c>
      <c r="L915" s="12">
        <v>19.62</v>
      </c>
      <c r="M915" s="12">
        <v>2</v>
      </c>
      <c r="N915" s="12">
        <v>0</v>
      </c>
      <c r="O915" s="12">
        <v>1</v>
      </c>
      <c r="P915" s="12">
        <v>1</v>
      </c>
      <c r="Q915" s="12">
        <v>0</v>
      </c>
      <c r="R915" s="12">
        <v>0</v>
      </c>
      <c r="S915" s="12">
        <v>0</v>
      </c>
      <c r="T915" s="12">
        <v>0</v>
      </c>
    </row>
    <row r="916" spans="1:20" ht="17.399999999999999" x14ac:dyDescent="0.3">
      <c r="A916" s="11">
        <v>45346</v>
      </c>
      <c r="B916" s="12">
        <v>250427</v>
      </c>
      <c r="C916" s="12" t="s">
        <v>343</v>
      </c>
      <c r="D916" s="12" t="s">
        <v>344</v>
      </c>
      <c r="E916" s="12" t="s">
        <v>345</v>
      </c>
      <c r="F916" s="12" t="s">
        <v>346</v>
      </c>
      <c r="G916" s="12" t="s">
        <v>347</v>
      </c>
      <c r="H916" s="12">
        <v>9.33</v>
      </c>
      <c r="I916" s="12">
        <v>14.67</v>
      </c>
      <c r="J916" s="12">
        <v>9.33</v>
      </c>
      <c r="K916" s="12">
        <v>0</v>
      </c>
      <c r="L916" s="12">
        <v>21.75</v>
      </c>
      <c r="M916" s="12">
        <v>3</v>
      </c>
      <c r="N916" s="12">
        <v>0</v>
      </c>
      <c r="O916" s="12">
        <v>0</v>
      </c>
      <c r="P916" s="12">
        <v>0</v>
      </c>
      <c r="Q916" s="12">
        <v>0</v>
      </c>
      <c r="R916" s="12">
        <v>0</v>
      </c>
      <c r="S916" s="12">
        <v>0</v>
      </c>
      <c r="T916" s="12">
        <v>0</v>
      </c>
    </row>
    <row r="917" spans="1:20" ht="17.399999999999999" x14ac:dyDescent="0.3">
      <c r="A917" s="11">
        <v>45347</v>
      </c>
      <c r="B917" s="12">
        <v>250427</v>
      </c>
      <c r="C917" s="12" t="s">
        <v>343</v>
      </c>
      <c r="D917" s="12" t="s">
        <v>344</v>
      </c>
      <c r="E917" s="12" t="s">
        <v>345</v>
      </c>
      <c r="F917" s="12" t="s">
        <v>346</v>
      </c>
      <c r="G917" s="12" t="s">
        <v>347</v>
      </c>
      <c r="H917" s="12">
        <v>0</v>
      </c>
      <c r="I917" s="12">
        <v>24</v>
      </c>
      <c r="J917" s="12">
        <v>0</v>
      </c>
      <c r="K917" s="12">
        <v>0</v>
      </c>
      <c r="L917" s="12">
        <v>0</v>
      </c>
      <c r="M917" s="12">
        <v>0</v>
      </c>
      <c r="N917" s="12">
        <v>0</v>
      </c>
      <c r="O917" s="12">
        <v>0</v>
      </c>
      <c r="P917" s="12">
        <v>0</v>
      </c>
      <c r="Q917" s="12">
        <v>0</v>
      </c>
      <c r="R917" s="12">
        <v>0</v>
      </c>
      <c r="S917" s="12">
        <v>0</v>
      </c>
      <c r="T917" s="12">
        <v>0</v>
      </c>
    </row>
    <row r="918" spans="1:20" ht="17.399999999999999" x14ac:dyDescent="0.3">
      <c r="A918" s="11">
        <v>45348</v>
      </c>
      <c r="B918" s="12">
        <v>250427</v>
      </c>
      <c r="C918" s="12" t="s">
        <v>343</v>
      </c>
      <c r="D918" s="12" t="s">
        <v>344</v>
      </c>
      <c r="E918" s="12" t="s">
        <v>345</v>
      </c>
      <c r="F918" s="12" t="s">
        <v>346</v>
      </c>
      <c r="G918" s="12" t="s">
        <v>347</v>
      </c>
      <c r="H918" s="12">
        <v>4.5</v>
      </c>
      <c r="I918" s="12">
        <v>19.5</v>
      </c>
      <c r="J918" s="12">
        <v>4.5</v>
      </c>
      <c r="K918" s="12">
        <v>0</v>
      </c>
      <c r="L918" s="12">
        <v>12.7</v>
      </c>
      <c r="M918" s="12">
        <v>3</v>
      </c>
      <c r="N918" s="12">
        <v>0</v>
      </c>
      <c r="O918" s="12">
        <v>0</v>
      </c>
      <c r="P918" s="12">
        <v>0</v>
      </c>
      <c r="Q918" s="12">
        <v>0</v>
      </c>
      <c r="R918" s="12">
        <v>0</v>
      </c>
      <c r="S918" s="12">
        <v>0</v>
      </c>
      <c r="T918" s="12">
        <v>0</v>
      </c>
    </row>
    <row r="919" spans="1:20" ht="17.399999999999999" x14ac:dyDescent="0.3">
      <c r="A919" s="11">
        <v>45349</v>
      </c>
      <c r="B919" s="12">
        <v>250427</v>
      </c>
      <c r="C919" s="12" t="s">
        <v>343</v>
      </c>
      <c r="D919" s="12" t="s">
        <v>344</v>
      </c>
      <c r="E919" s="12" t="s">
        <v>345</v>
      </c>
      <c r="F919" s="12" t="s">
        <v>346</v>
      </c>
      <c r="G919" s="12" t="s">
        <v>347</v>
      </c>
      <c r="H919" s="12">
        <v>5.0199999999999996</v>
      </c>
      <c r="I919" s="12">
        <v>18.98</v>
      </c>
      <c r="J919" s="12">
        <v>5.0199999999999996</v>
      </c>
      <c r="K919" s="12">
        <v>0</v>
      </c>
      <c r="L919" s="12">
        <v>11.44</v>
      </c>
      <c r="M919" s="12">
        <v>2</v>
      </c>
      <c r="N919" s="12">
        <v>0</v>
      </c>
      <c r="O919" s="12">
        <v>1</v>
      </c>
      <c r="P919" s="12">
        <v>0</v>
      </c>
      <c r="Q919" s="12">
        <v>0</v>
      </c>
      <c r="R919" s="12">
        <v>0</v>
      </c>
      <c r="S919" s="12">
        <v>0</v>
      </c>
      <c r="T919" s="12">
        <v>0</v>
      </c>
    </row>
    <row r="920" spans="1:20" ht="17.399999999999999" x14ac:dyDescent="0.3">
      <c r="A920" s="11">
        <v>45350</v>
      </c>
      <c r="B920" s="12">
        <v>250427</v>
      </c>
      <c r="C920" s="12" t="s">
        <v>343</v>
      </c>
      <c r="D920" s="12" t="s">
        <v>344</v>
      </c>
      <c r="E920" s="12" t="s">
        <v>345</v>
      </c>
      <c r="F920" s="12" t="s">
        <v>346</v>
      </c>
      <c r="G920" s="12" t="s">
        <v>347</v>
      </c>
      <c r="H920" s="12">
        <v>7.82</v>
      </c>
      <c r="I920" s="12">
        <v>16.18</v>
      </c>
      <c r="J920" s="12">
        <v>7.82</v>
      </c>
      <c r="K920" s="12">
        <v>0</v>
      </c>
      <c r="L920" s="12">
        <v>18.2</v>
      </c>
      <c r="M920" s="12">
        <v>2</v>
      </c>
      <c r="N920" s="12">
        <v>0</v>
      </c>
      <c r="O920" s="12">
        <v>1</v>
      </c>
      <c r="P920" s="12">
        <v>0</v>
      </c>
      <c r="Q920" s="12">
        <v>0</v>
      </c>
      <c r="R920" s="12">
        <v>0</v>
      </c>
      <c r="S920" s="12">
        <v>0</v>
      </c>
      <c r="T920" s="12">
        <v>0</v>
      </c>
    </row>
    <row r="921" spans="1:20" ht="17.399999999999999" x14ac:dyDescent="0.3">
      <c r="A921" s="11">
        <v>45351</v>
      </c>
      <c r="B921" s="12">
        <v>250427</v>
      </c>
      <c r="C921" s="12" t="s">
        <v>343</v>
      </c>
      <c r="D921" s="12" t="s">
        <v>344</v>
      </c>
      <c r="E921" s="12" t="s">
        <v>345</v>
      </c>
      <c r="F921" s="12" t="s">
        <v>346</v>
      </c>
      <c r="G921" s="12" t="s">
        <v>347</v>
      </c>
      <c r="H921" s="12">
        <v>8.1</v>
      </c>
      <c r="I921" s="12">
        <v>15.9</v>
      </c>
      <c r="J921" s="12">
        <v>8.1</v>
      </c>
      <c r="K921" s="12">
        <v>0</v>
      </c>
      <c r="L921" s="12">
        <v>18.25</v>
      </c>
      <c r="M921" s="12">
        <v>2</v>
      </c>
      <c r="N921" s="12">
        <v>0</v>
      </c>
      <c r="O921" s="12">
        <v>0</v>
      </c>
      <c r="P921" s="12">
        <v>0</v>
      </c>
      <c r="Q921" s="12">
        <v>0</v>
      </c>
      <c r="R921" s="12">
        <v>0</v>
      </c>
      <c r="S921" s="12">
        <v>0</v>
      </c>
      <c r="T921" s="12">
        <v>0</v>
      </c>
    </row>
    <row r="922" spans="1:20" ht="17.399999999999999" x14ac:dyDescent="0.3">
      <c r="A922" s="11">
        <v>45352</v>
      </c>
      <c r="B922" s="12">
        <v>250427</v>
      </c>
      <c r="C922" s="12" t="s">
        <v>343</v>
      </c>
      <c r="D922" s="12" t="s">
        <v>344</v>
      </c>
      <c r="E922" s="12" t="s">
        <v>345</v>
      </c>
      <c r="F922" s="12" t="s">
        <v>346</v>
      </c>
      <c r="G922" s="12" t="s">
        <v>347</v>
      </c>
      <c r="H922" s="12">
        <v>9.57</v>
      </c>
      <c r="I922" s="12">
        <v>14.43</v>
      </c>
      <c r="J922" s="12">
        <v>9.57</v>
      </c>
      <c r="K922" s="12">
        <v>0</v>
      </c>
      <c r="L922" s="12">
        <v>21.71</v>
      </c>
      <c r="M922" s="12">
        <v>2</v>
      </c>
      <c r="N922" s="12">
        <v>0</v>
      </c>
      <c r="O922" s="12">
        <v>1</v>
      </c>
      <c r="P922" s="12">
        <v>0</v>
      </c>
      <c r="Q922" s="12">
        <v>1</v>
      </c>
      <c r="R922" s="12">
        <v>0</v>
      </c>
      <c r="S922" s="12">
        <v>0</v>
      </c>
      <c r="T922" s="12">
        <v>0</v>
      </c>
    </row>
    <row r="923" spans="1:20" ht="17.399999999999999" x14ac:dyDescent="0.3">
      <c r="A923" s="11">
        <v>45353</v>
      </c>
      <c r="B923" s="12">
        <v>250427</v>
      </c>
      <c r="C923" s="12" t="s">
        <v>343</v>
      </c>
      <c r="D923" s="12" t="s">
        <v>344</v>
      </c>
      <c r="E923" s="12" t="s">
        <v>345</v>
      </c>
      <c r="F923" s="12" t="s">
        <v>346</v>
      </c>
      <c r="G923" s="12" t="s">
        <v>347</v>
      </c>
      <c r="H923" s="12">
        <v>1.9</v>
      </c>
      <c r="I923" s="12">
        <v>22.1</v>
      </c>
      <c r="J923" s="12">
        <v>1.9</v>
      </c>
      <c r="K923" s="12">
        <v>0</v>
      </c>
      <c r="L923" s="12">
        <v>4.4000000000000004</v>
      </c>
      <c r="M923" s="12">
        <v>3</v>
      </c>
      <c r="N923" s="12">
        <v>0</v>
      </c>
      <c r="O923" s="12">
        <v>0</v>
      </c>
      <c r="P923" s="12">
        <v>0</v>
      </c>
      <c r="Q923" s="12">
        <v>0</v>
      </c>
      <c r="R923" s="12">
        <v>0</v>
      </c>
      <c r="S923" s="12">
        <v>0</v>
      </c>
      <c r="T923" s="12">
        <v>0</v>
      </c>
    </row>
    <row r="924" spans="1:20" ht="17.399999999999999" x14ac:dyDescent="0.3">
      <c r="A924" s="11">
        <v>45356</v>
      </c>
      <c r="B924" s="12">
        <v>250427</v>
      </c>
      <c r="C924" s="12" t="s">
        <v>343</v>
      </c>
      <c r="D924" s="12" t="s">
        <v>344</v>
      </c>
      <c r="E924" s="12" t="s">
        <v>345</v>
      </c>
      <c r="F924" s="12" t="s">
        <v>346</v>
      </c>
      <c r="G924" s="12" t="s">
        <v>347</v>
      </c>
      <c r="H924" s="12">
        <v>6.02</v>
      </c>
      <c r="I924" s="12">
        <v>17.98</v>
      </c>
      <c r="J924" s="12">
        <v>6.02</v>
      </c>
      <c r="K924" s="12">
        <v>0</v>
      </c>
      <c r="L924" s="12">
        <v>12.93</v>
      </c>
      <c r="M924" s="12">
        <v>3</v>
      </c>
      <c r="N924" s="12">
        <v>0</v>
      </c>
      <c r="O924" s="12">
        <v>0</v>
      </c>
      <c r="P924" s="12">
        <v>0</v>
      </c>
      <c r="Q924" s="12">
        <v>0</v>
      </c>
      <c r="R924" s="12">
        <v>1</v>
      </c>
      <c r="S924" s="12">
        <v>0</v>
      </c>
      <c r="T924" s="12">
        <v>0</v>
      </c>
    </row>
    <row r="925" spans="1:20" ht="17.399999999999999" x14ac:dyDescent="0.3">
      <c r="A925" s="11">
        <v>45357</v>
      </c>
      <c r="B925" s="12">
        <v>250427</v>
      </c>
      <c r="C925" s="12" t="s">
        <v>343</v>
      </c>
      <c r="D925" s="12" t="s">
        <v>344</v>
      </c>
      <c r="E925" s="12" t="s">
        <v>345</v>
      </c>
      <c r="F925" s="12" t="s">
        <v>346</v>
      </c>
      <c r="G925" s="12" t="s">
        <v>347</v>
      </c>
      <c r="H925" s="12">
        <v>8.5</v>
      </c>
      <c r="I925" s="12">
        <v>15.5</v>
      </c>
      <c r="J925" s="12">
        <v>8.5</v>
      </c>
      <c r="K925" s="12">
        <v>0</v>
      </c>
      <c r="L925" s="12">
        <v>19.36</v>
      </c>
      <c r="M925" s="12">
        <v>3</v>
      </c>
      <c r="N925" s="12">
        <v>0</v>
      </c>
      <c r="O925" s="12">
        <v>0</v>
      </c>
      <c r="P925" s="12">
        <v>1</v>
      </c>
      <c r="Q925" s="12">
        <v>0</v>
      </c>
      <c r="R925" s="12">
        <v>0</v>
      </c>
      <c r="S925" s="12">
        <v>0</v>
      </c>
      <c r="T925" s="12">
        <v>0</v>
      </c>
    </row>
    <row r="926" spans="1:20" ht="17.399999999999999" x14ac:dyDescent="0.3">
      <c r="A926" s="11">
        <v>45358</v>
      </c>
      <c r="B926" s="12">
        <v>250427</v>
      </c>
      <c r="C926" s="12" t="s">
        <v>343</v>
      </c>
      <c r="D926" s="12" t="s">
        <v>344</v>
      </c>
      <c r="E926" s="12" t="s">
        <v>345</v>
      </c>
      <c r="F926" s="12" t="s">
        <v>346</v>
      </c>
      <c r="G926" s="12" t="s">
        <v>347</v>
      </c>
      <c r="H926" s="12">
        <v>8.42</v>
      </c>
      <c r="I926" s="12">
        <v>15.58</v>
      </c>
      <c r="J926" s="12">
        <v>8.42</v>
      </c>
      <c r="K926" s="12">
        <v>0</v>
      </c>
      <c r="L926" s="12">
        <v>20.69</v>
      </c>
      <c r="M926" s="12">
        <v>3</v>
      </c>
      <c r="N926" s="12">
        <v>0</v>
      </c>
      <c r="O926" s="12">
        <v>2</v>
      </c>
      <c r="P926" s="12">
        <v>0</v>
      </c>
      <c r="Q926" s="12">
        <v>1</v>
      </c>
      <c r="R926" s="12">
        <v>0</v>
      </c>
      <c r="S926" s="12">
        <v>0</v>
      </c>
      <c r="T926" s="12">
        <v>0</v>
      </c>
    </row>
    <row r="927" spans="1:20" ht="17.399999999999999" x14ac:dyDescent="0.3">
      <c r="A927" s="11">
        <v>45359</v>
      </c>
      <c r="B927" s="12">
        <v>250427</v>
      </c>
      <c r="C927" s="12" t="s">
        <v>343</v>
      </c>
      <c r="D927" s="12" t="s">
        <v>344</v>
      </c>
      <c r="E927" s="12" t="s">
        <v>345</v>
      </c>
      <c r="F927" s="12" t="s">
        <v>346</v>
      </c>
      <c r="G927" s="12" t="s">
        <v>347</v>
      </c>
      <c r="H927" s="12">
        <v>6.95</v>
      </c>
      <c r="I927" s="12">
        <v>17.05</v>
      </c>
      <c r="J927" s="12">
        <v>6.95</v>
      </c>
      <c r="K927" s="12">
        <v>0</v>
      </c>
      <c r="L927" s="12">
        <v>17.66</v>
      </c>
      <c r="M927" s="12">
        <v>3</v>
      </c>
      <c r="N927" s="12">
        <v>0</v>
      </c>
      <c r="O927" s="12">
        <v>0</v>
      </c>
      <c r="P927" s="12">
        <v>0</v>
      </c>
      <c r="Q927" s="12">
        <v>0</v>
      </c>
      <c r="R927" s="12">
        <v>0</v>
      </c>
      <c r="S927" s="12">
        <v>0</v>
      </c>
      <c r="T927" s="12">
        <v>0</v>
      </c>
    </row>
    <row r="928" spans="1:20" ht="17.399999999999999" x14ac:dyDescent="0.3">
      <c r="A928" s="11">
        <v>45360</v>
      </c>
      <c r="B928" s="12">
        <v>250427</v>
      </c>
      <c r="C928" s="12" t="s">
        <v>343</v>
      </c>
      <c r="D928" s="12" t="s">
        <v>344</v>
      </c>
      <c r="E928" s="12" t="s">
        <v>345</v>
      </c>
      <c r="F928" s="12" t="s">
        <v>346</v>
      </c>
      <c r="G928" s="12" t="s">
        <v>347</v>
      </c>
      <c r="H928" s="12">
        <v>6.37</v>
      </c>
      <c r="I928" s="12">
        <v>17.63</v>
      </c>
      <c r="J928" s="12">
        <v>6.37</v>
      </c>
      <c r="K928" s="12">
        <v>0</v>
      </c>
      <c r="L928" s="12">
        <v>14.47</v>
      </c>
      <c r="M928" s="12">
        <v>2</v>
      </c>
      <c r="N928" s="12">
        <v>0</v>
      </c>
      <c r="O928" s="12">
        <v>0</v>
      </c>
      <c r="P928" s="12">
        <v>0</v>
      </c>
      <c r="Q928" s="12">
        <v>0</v>
      </c>
      <c r="R928" s="12">
        <v>0</v>
      </c>
      <c r="S928" s="12">
        <v>0</v>
      </c>
      <c r="T928" s="12">
        <v>0</v>
      </c>
    </row>
    <row r="929" spans="1:20" ht="17.399999999999999" x14ac:dyDescent="0.3">
      <c r="A929" s="11">
        <v>45361</v>
      </c>
      <c r="B929" s="12">
        <v>250427</v>
      </c>
      <c r="C929" s="12" t="s">
        <v>343</v>
      </c>
      <c r="D929" s="12" t="s">
        <v>344</v>
      </c>
      <c r="E929" s="12" t="s">
        <v>345</v>
      </c>
      <c r="F929" s="12" t="s">
        <v>346</v>
      </c>
      <c r="G929" s="12" t="s">
        <v>347</v>
      </c>
      <c r="H929" s="12">
        <v>0</v>
      </c>
      <c r="I929" s="12">
        <v>24</v>
      </c>
      <c r="J929" s="12">
        <v>0</v>
      </c>
      <c r="K929" s="12">
        <v>0</v>
      </c>
      <c r="L929" s="12">
        <v>0</v>
      </c>
      <c r="M929" s="12">
        <v>0</v>
      </c>
      <c r="N929" s="12">
        <v>0</v>
      </c>
      <c r="O929" s="12">
        <v>0</v>
      </c>
      <c r="P929" s="12">
        <v>0</v>
      </c>
      <c r="Q929" s="12">
        <v>0</v>
      </c>
      <c r="R929" s="12">
        <v>0</v>
      </c>
      <c r="S929" s="12">
        <v>0</v>
      </c>
      <c r="T929" s="12">
        <v>0</v>
      </c>
    </row>
    <row r="930" spans="1:20" ht="17.399999999999999" x14ac:dyDescent="0.3">
      <c r="A930" s="11">
        <v>45362</v>
      </c>
      <c r="B930" s="12">
        <v>250427</v>
      </c>
      <c r="C930" s="12" t="s">
        <v>343</v>
      </c>
      <c r="D930" s="12" t="s">
        <v>344</v>
      </c>
      <c r="E930" s="12" t="s">
        <v>345</v>
      </c>
      <c r="F930" s="12" t="s">
        <v>346</v>
      </c>
      <c r="G930" s="12" t="s">
        <v>347</v>
      </c>
      <c r="H930" s="12">
        <v>3.97</v>
      </c>
      <c r="I930" s="12">
        <v>20.03</v>
      </c>
      <c r="J930" s="12">
        <v>3.97</v>
      </c>
      <c r="K930" s="12">
        <v>0</v>
      </c>
      <c r="L930" s="12">
        <v>7.46</v>
      </c>
      <c r="M930" s="12">
        <v>2</v>
      </c>
      <c r="N930" s="12">
        <v>0</v>
      </c>
      <c r="O930" s="12">
        <v>0</v>
      </c>
      <c r="P930" s="12">
        <v>0</v>
      </c>
      <c r="Q930" s="12">
        <v>0</v>
      </c>
      <c r="R930" s="12">
        <v>1</v>
      </c>
      <c r="S930" s="12">
        <v>0</v>
      </c>
      <c r="T930" s="12">
        <v>0</v>
      </c>
    </row>
    <row r="931" spans="1:20" ht="17.399999999999999" x14ac:dyDescent="0.3">
      <c r="A931" s="11">
        <v>45363</v>
      </c>
      <c r="B931" s="12">
        <v>250427</v>
      </c>
      <c r="C931" s="12" t="s">
        <v>343</v>
      </c>
      <c r="D931" s="12" t="s">
        <v>344</v>
      </c>
      <c r="E931" s="12" t="s">
        <v>345</v>
      </c>
      <c r="F931" s="12" t="s">
        <v>346</v>
      </c>
      <c r="G931" s="12" t="s">
        <v>347</v>
      </c>
      <c r="H931" s="12">
        <v>1.5</v>
      </c>
      <c r="I931" s="12">
        <v>22.5</v>
      </c>
      <c r="J931" s="12">
        <v>1.5</v>
      </c>
      <c r="K931" s="12">
        <v>0</v>
      </c>
      <c r="L931" s="12">
        <v>4.2300000000000004</v>
      </c>
      <c r="M931" s="12">
        <v>2</v>
      </c>
      <c r="N931" s="12">
        <v>0</v>
      </c>
      <c r="O931" s="12">
        <v>0</v>
      </c>
      <c r="P931" s="12">
        <v>0</v>
      </c>
      <c r="Q931" s="12">
        <v>0</v>
      </c>
      <c r="R931" s="12">
        <v>0</v>
      </c>
      <c r="S931" s="12">
        <v>0</v>
      </c>
      <c r="T931" s="12">
        <v>0</v>
      </c>
    </row>
    <row r="932" spans="1:20" ht="17.399999999999999" x14ac:dyDescent="0.3">
      <c r="A932" s="11">
        <v>45364</v>
      </c>
      <c r="B932" s="12">
        <v>250427</v>
      </c>
      <c r="C932" s="12" t="s">
        <v>343</v>
      </c>
      <c r="D932" s="12" t="s">
        <v>344</v>
      </c>
      <c r="E932" s="12" t="s">
        <v>345</v>
      </c>
      <c r="F932" s="12" t="s">
        <v>346</v>
      </c>
      <c r="G932" s="12" t="s">
        <v>347</v>
      </c>
      <c r="H932" s="12">
        <v>2.23</v>
      </c>
      <c r="I932" s="12">
        <v>21.77</v>
      </c>
      <c r="J932" s="12">
        <v>2.23</v>
      </c>
      <c r="K932" s="12">
        <v>0</v>
      </c>
      <c r="L932" s="12">
        <v>5.17</v>
      </c>
      <c r="M932" s="12">
        <v>3</v>
      </c>
      <c r="N932" s="12">
        <v>0</v>
      </c>
      <c r="O932" s="12">
        <v>0</v>
      </c>
      <c r="P932" s="12">
        <v>0</v>
      </c>
      <c r="Q932" s="12">
        <v>0</v>
      </c>
      <c r="R932" s="12">
        <v>1</v>
      </c>
      <c r="S932" s="12">
        <v>0</v>
      </c>
      <c r="T932" s="12">
        <v>0</v>
      </c>
    </row>
    <row r="933" spans="1:20" ht="17.399999999999999" x14ac:dyDescent="0.3">
      <c r="A933" s="11">
        <v>45365</v>
      </c>
      <c r="B933" s="12">
        <v>250427</v>
      </c>
      <c r="C933" s="12" t="s">
        <v>343</v>
      </c>
      <c r="D933" s="12" t="s">
        <v>344</v>
      </c>
      <c r="E933" s="12" t="s">
        <v>345</v>
      </c>
      <c r="F933" s="12" t="s">
        <v>346</v>
      </c>
      <c r="G933" s="12" t="s">
        <v>347</v>
      </c>
      <c r="H933" s="12">
        <v>2.88</v>
      </c>
      <c r="I933" s="12">
        <v>21.12</v>
      </c>
      <c r="J933" s="12">
        <v>2.8</v>
      </c>
      <c r="K933" s="12">
        <v>0.08</v>
      </c>
      <c r="L933" s="12">
        <v>7.19</v>
      </c>
      <c r="M933" s="12">
        <v>3</v>
      </c>
      <c r="N933" s="12">
        <v>0</v>
      </c>
      <c r="O933" s="12">
        <v>0</v>
      </c>
      <c r="P933" s="12">
        <v>0</v>
      </c>
      <c r="Q933" s="12">
        <v>0</v>
      </c>
      <c r="R933" s="12">
        <v>1</v>
      </c>
      <c r="S933" s="12">
        <v>0</v>
      </c>
      <c r="T933" s="12">
        <v>0</v>
      </c>
    </row>
    <row r="934" spans="1:20" ht="17.399999999999999" x14ac:dyDescent="0.3">
      <c r="A934" s="11">
        <v>45366</v>
      </c>
      <c r="B934" s="12">
        <v>250427</v>
      </c>
      <c r="C934" s="12" t="s">
        <v>343</v>
      </c>
      <c r="D934" s="12" t="s">
        <v>344</v>
      </c>
      <c r="E934" s="12" t="s">
        <v>345</v>
      </c>
      <c r="F934" s="12" t="s">
        <v>346</v>
      </c>
      <c r="G934" s="12" t="s">
        <v>347</v>
      </c>
      <c r="H934" s="12">
        <v>0.3</v>
      </c>
      <c r="I934" s="12">
        <v>23.7</v>
      </c>
      <c r="J934" s="12">
        <v>0.28000000000000003</v>
      </c>
      <c r="K934" s="12">
        <v>0.02</v>
      </c>
      <c r="L934" s="12">
        <v>0.78</v>
      </c>
      <c r="M934" s="12">
        <v>2</v>
      </c>
      <c r="N934" s="12">
        <v>0</v>
      </c>
      <c r="O934" s="12">
        <v>0</v>
      </c>
      <c r="P934" s="12">
        <v>0</v>
      </c>
      <c r="Q934" s="12">
        <v>0</v>
      </c>
      <c r="R934" s="12">
        <v>0</v>
      </c>
      <c r="S934" s="12">
        <v>0</v>
      </c>
      <c r="T934" s="12">
        <v>0</v>
      </c>
    </row>
    <row r="935" spans="1:20" ht="17.399999999999999" x14ac:dyDescent="0.3">
      <c r="A935" s="11">
        <v>45367</v>
      </c>
      <c r="B935" s="12">
        <v>250427</v>
      </c>
      <c r="C935" s="12" t="s">
        <v>343</v>
      </c>
      <c r="D935" s="12" t="s">
        <v>344</v>
      </c>
      <c r="E935" s="12" t="s">
        <v>345</v>
      </c>
      <c r="F935" s="12" t="s">
        <v>346</v>
      </c>
      <c r="G935" s="12" t="s">
        <v>347</v>
      </c>
      <c r="H935" s="12">
        <v>3.08</v>
      </c>
      <c r="I935" s="12">
        <v>20.92</v>
      </c>
      <c r="J935" s="12">
        <v>3.08</v>
      </c>
      <c r="K935" s="12">
        <v>0</v>
      </c>
      <c r="L935" s="12">
        <v>6.63</v>
      </c>
      <c r="M935" s="12">
        <v>3</v>
      </c>
      <c r="N935" s="12">
        <v>0</v>
      </c>
      <c r="O935" s="12">
        <v>0</v>
      </c>
      <c r="P935" s="12">
        <v>1</v>
      </c>
      <c r="Q935" s="12">
        <v>0</v>
      </c>
      <c r="R935" s="12">
        <v>1</v>
      </c>
      <c r="S935" s="12">
        <v>0</v>
      </c>
      <c r="T935" s="12">
        <v>0</v>
      </c>
    </row>
    <row r="936" spans="1:20" ht="17.399999999999999" x14ac:dyDescent="0.3">
      <c r="A936" s="11">
        <v>45368</v>
      </c>
      <c r="B936" s="12">
        <v>250427</v>
      </c>
      <c r="C936" s="12" t="s">
        <v>343</v>
      </c>
      <c r="D936" s="12" t="s">
        <v>344</v>
      </c>
      <c r="E936" s="12" t="s">
        <v>345</v>
      </c>
      <c r="F936" s="12" t="s">
        <v>346</v>
      </c>
      <c r="G936" s="12" t="s">
        <v>347</v>
      </c>
      <c r="H936" s="12">
        <v>4.62</v>
      </c>
      <c r="I936" s="12">
        <v>19.38</v>
      </c>
      <c r="J936" s="12">
        <v>4.62</v>
      </c>
      <c r="K936" s="12">
        <v>0</v>
      </c>
      <c r="L936" s="12">
        <v>9.3800000000000008</v>
      </c>
      <c r="M936" s="12">
        <v>3</v>
      </c>
      <c r="N936" s="12">
        <v>0</v>
      </c>
      <c r="O936" s="12">
        <v>1</v>
      </c>
      <c r="P936" s="12">
        <v>2</v>
      </c>
      <c r="Q936" s="12">
        <v>0</v>
      </c>
      <c r="R936" s="12">
        <v>0</v>
      </c>
      <c r="S936" s="12">
        <v>0</v>
      </c>
      <c r="T936" s="12">
        <v>0</v>
      </c>
    </row>
    <row r="937" spans="1:20" ht="17.399999999999999" x14ac:dyDescent="0.3">
      <c r="A937" s="11">
        <v>45369</v>
      </c>
      <c r="B937" s="12">
        <v>250427</v>
      </c>
      <c r="C937" s="12" t="s">
        <v>343</v>
      </c>
      <c r="D937" s="12" t="s">
        <v>344</v>
      </c>
      <c r="E937" s="12" t="s">
        <v>345</v>
      </c>
      <c r="F937" s="12" t="s">
        <v>346</v>
      </c>
      <c r="G937" s="12" t="s">
        <v>347</v>
      </c>
      <c r="H937" s="12">
        <v>2.9</v>
      </c>
      <c r="I937" s="12">
        <v>21.1</v>
      </c>
      <c r="J937" s="12">
        <v>2.62</v>
      </c>
      <c r="K937" s="12">
        <v>0.28000000000000003</v>
      </c>
      <c r="L937" s="12">
        <v>6.13</v>
      </c>
      <c r="M937" s="12">
        <v>3</v>
      </c>
      <c r="N937" s="12">
        <v>0</v>
      </c>
      <c r="O937" s="12">
        <v>0</v>
      </c>
      <c r="P937" s="12">
        <v>0</v>
      </c>
      <c r="Q937" s="12">
        <v>1</v>
      </c>
      <c r="R937" s="12">
        <v>1</v>
      </c>
      <c r="S937" s="12">
        <v>0</v>
      </c>
      <c r="T937" s="12">
        <v>0</v>
      </c>
    </row>
    <row r="938" spans="1:20" ht="17.399999999999999" x14ac:dyDescent="0.3">
      <c r="A938" s="11">
        <v>45370</v>
      </c>
      <c r="B938" s="12">
        <v>250427</v>
      </c>
      <c r="C938" s="12" t="s">
        <v>343</v>
      </c>
      <c r="D938" s="12" t="s">
        <v>344</v>
      </c>
      <c r="E938" s="12" t="s">
        <v>345</v>
      </c>
      <c r="F938" s="12" t="s">
        <v>346</v>
      </c>
      <c r="G938" s="12" t="s">
        <v>347</v>
      </c>
      <c r="H938" s="12">
        <v>2.78</v>
      </c>
      <c r="I938" s="12">
        <v>21.22</v>
      </c>
      <c r="J938" s="12">
        <v>2.78</v>
      </c>
      <c r="K938" s="12">
        <v>0</v>
      </c>
      <c r="L938" s="12">
        <v>6.93</v>
      </c>
      <c r="M938" s="12">
        <v>2</v>
      </c>
      <c r="N938" s="12">
        <v>0</v>
      </c>
      <c r="O938" s="12">
        <v>0</v>
      </c>
      <c r="P938" s="12">
        <v>0</v>
      </c>
      <c r="Q938" s="12">
        <v>0</v>
      </c>
      <c r="R938" s="12">
        <v>0</v>
      </c>
      <c r="S938" s="12">
        <v>0</v>
      </c>
      <c r="T938" s="12">
        <v>0</v>
      </c>
    </row>
    <row r="939" spans="1:20" ht="17.399999999999999" x14ac:dyDescent="0.3">
      <c r="A939" s="11">
        <v>45371</v>
      </c>
      <c r="B939" s="12">
        <v>250427</v>
      </c>
      <c r="C939" s="12" t="s">
        <v>343</v>
      </c>
      <c r="D939" s="12" t="s">
        <v>344</v>
      </c>
      <c r="E939" s="12" t="s">
        <v>345</v>
      </c>
      <c r="F939" s="12" t="s">
        <v>346</v>
      </c>
      <c r="G939" s="12" t="s">
        <v>347</v>
      </c>
      <c r="H939" s="12">
        <v>5.87</v>
      </c>
      <c r="I939" s="12">
        <v>18.13</v>
      </c>
      <c r="J939" s="12">
        <v>5.87</v>
      </c>
      <c r="K939" s="12">
        <v>0</v>
      </c>
      <c r="L939" s="12">
        <v>14.16</v>
      </c>
      <c r="M939" s="12">
        <v>2</v>
      </c>
      <c r="N939" s="12">
        <v>0</v>
      </c>
      <c r="O939" s="12">
        <v>0</v>
      </c>
      <c r="P939" s="12">
        <v>0</v>
      </c>
      <c r="Q939" s="12">
        <v>0</v>
      </c>
      <c r="R939" s="12">
        <v>0</v>
      </c>
      <c r="S939" s="12">
        <v>0</v>
      </c>
      <c r="T939" s="12">
        <v>0</v>
      </c>
    </row>
    <row r="940" spans="1:20" ht="17.399999999999999" x14ac:dyDescent="0.3">
      <c r="A940" s="11">
        <v>45372</v>
      </c>
      <c r="B940" s="12">
        <v>250427</v>
      </c>
      <c r="C940" s="12" t="s">
        <v>343</v>
      </c>
      <c r="D940" s="12" t="s">
        <v>344</v>
      </c>
      <c r="E940" s="12" t="s">
        <v>345</v>
      </c>
      <c r="F940" s="12" t="s">
        <v>346</v>
      </c>
      <c r="G940" s="12" t="s">
        <v>347</v>
      </c>
      <c r="H940" s="12">
        <v>5.27</v>
      </c>
      <c r="I940" s="12">
        <v>18.73</v>
      </c>
      <c r="J940" s="12">
        <v>5.27</v>
      </c>
      <c r="K940" s="12">
        <v>0</v>
      </c>
      <c r="L940" s="12">
        <v>13.49</v>
      </c>
      <c r="M940" s="12">
        <v>3</v>
      </c>
      <c r="N940" s="12">
        <v>0</v>
      </c>
      <c r="O940" s="12">
        <v>1</v>
      </c>
      <c r="P940" s="12">
        <v>2</v>
      </c>
      <c r="Q940" s="12">
        <v>0</v>
      </c>
      <c r="R940" s="12">
        <v>1</v>
      </c>
      <c r="S940" s="12">
        <v>0</v>
      </c>
      <c r="T940" s="12">
        <v>0</v>
      </c>
    </row>
    <row r="941" spans="1:20" ht="17.399999999999999" x14ac:dyDescent="0.3">
      <c r="A941" s="11">
        <v>45373</v>
      </c>
      <c r="B941" s="12">
        <v>250427</v>
      </c>
      <c r="C941" s="12" t="s">
        <v>343</v>
      </c>
      <c r="D941" s="12" t="s">
        <v>344</v>
      </c>
      <c r="E941" s="12" t="s">
        <v>345</v>
      </c>
      <c r="F941" s="12" t="s">
        <v>346</v>
      </c>
      <c r="G941" s="12" t="s">
        <v>347</v>
      </c>
      <c r="H941" s="12">
        <v>6.23</v>
      </c>
      <c r="I941" s="12">
        <v>17.77</v>
      </c>
      <c r="J941" s="12">
        <v>6.23</v>
      </c>
      <c r="K941" s="12">
        <v>0</v>
      </c>
      <c r="L941" s="12">
        <v>15.12</v>
      </c>
      <c r="M941" s="12">
        <v>2</v>
      </c>
      <c r="N941" s="12">
        <v>0</v>
      </c>
      <c r="O941" s="12">
        <v>1</v>
      </c>
      <c r="P941" s="12">
        <v>1</v>
      </c>
      <c r="Q941" s="12">
        <v>0</v>
      </c>
      <c r="R941" s="12">
        <v>3</v>
      </c>
      <c r="S941" s="12">
        <v>0</v>
      </c>
      <c r="T941" s="12">
        <v>0</v>
      </c>
    </row>
    <row r="942" spans="1:20" ht="17.399999999999999" x14ac:dyDescent="0.3">
      <c r="A942" s="11">
        <v>45374</v>
      </c>
      <c r="B942" s="12">
        <v>250427</v>
      </c>
      <c r="C942" s="12" t="s">
        <v>343</v>
      </c>
      <c r="D942" s="12" t="s">
        <v>344</v>
      </c>
      <c r="E942" s="12" t="s">
        <v>345</v>
      </c>
      <c r="F942" s="12" t="s">
        <v>346</v>
      </c>
      <c r="G942" s="12" t="s">
        <v>347</v>
      </c>
      <c r="H942" s="12">
        <v>2.88</v>
      </c>
      <c r="I942" s="12">
        <v>21.12</v>
      </c>
      <c r="J942" s="12">
        <v>2.88</v>
      </c>
      <c r="K942" s="12">
        <v>0</v>
      </c>
      <c r="L942" s="12">
        <v>7.61</v>
      </c>
      <c r="M942" s="12">
        <v>3</v>
      </c>
      <c r="N942" s="12">
        <v>0</v>
      </c>
      <c r="O942" s="12">
        <v>0</v>
      </c>
      <c r="P942" s="12">
        <v>0</v>
      </c>
      <c r="Q942" s="12">
        <v>0</v>
      </c>
      <c r="R942" s="12">
        <v>0</v>
      </c>
      <c r="S942" s="12">
        <v>0</v>
      </c>
      <c r="T942" s="12">
        <v>0</v>
      </c>
    </row>
    <row r="943" spans="1:20" ht="17.399999999999999" x14ac:dyDescent="0.3">
      <c r="A943" s="11">
        <v>45375</v>
      </c>
      <c r="B943" s="12">
        <v>250427</v>
      </c>
      <c r="C943" s="12" t="s">
        <v>343</v>
      </c>
      <c r="D943" s="12" t="s">
        <v>344</v>
      </c>
      <c r="E943" s="12" t="s">
        <v>345</v>
      </c>
      <c r="F943" s="12" t="s">
        <v>346</v>
      </c>
      <c r="G943" s="12" t="s">
        <v>347</v>
      </c>
      <c r="H943" s="12">
        <v>0.22</v>
      </c>
      <c r="I943" s="12">
        <v>23.78</v>
      </c>
      <c r="J943" s="12">
        <v>0.2</v>
      </c>
      <c r="K943" s="12">
        <v>0.02</v>
      </c>
      <c r="L943" s="12">
        <v>0.44</v>
      </c>
      <c r="M943" s="12">
        <v>2</v>
      </c>
      <c r="N943" s="12">
        <v>0</v>
      </c>
      <c r="O943" s="12">
        <v>0</v>
      </c>
      <c r="P943" s="12">
        <v>0</v>
      </c>
      <c r="Q943" s="12">
        <v>0</v>
      </c>
      <c r="R943" s="12">
        <v>0</v>
      </c>
      <c r="S943" s="12">
        <v>0</v>
      </c>
      <c r="T943" s="12">
        <v>0</v>
      </c>
    </row>
    <row r="944" spans="1:20" ht="17.399999999999999" x14ac:dyDescent="0.3">
      <c r="A944" s="11">
        <v>45376</v>
      </c>
      <c r="B944" s="12">
        <v>250427</v>
      </c>
      <c r="C944" s="12" t="s">
        <v>343</v>
      </c>
      <c r="D944" s="12" t="s">
        <v>344</v>
      </c>
      <c r="E944" s="12" t="s">
        <v>345</v>
      </c>
      <c r="F944" s="12" t="s">
        <v>346</v>
      </c>
      <c r="G944" s="12" t="s">
        <v>347</v>
      </c>
      <c r="H944" s="12">
        <v>0.55000000000000004</v>
      </c>
      <c r="I944" s="12">
        <v>23.45</v>
      </c>
      <c r="J944" s="12">
        <v>0.55000000000000004</v>
      </c>
      <c r="K944" s="12">
        <v>0</v>
      </c>
      <c r="L944" s="12">
        <v>1.39</v>
      </c>
      <c r="M944" s="12">
        <v>4</v>
      </c>
      <c r="N944" s="12">
        <v>0</v>
      </c>
      <c r="O944" s="12">
        <v>1</v>
      </c>
      <c r="P944" s="12">
        <v>0</v>
      </c>
      <c r="Q944" s="12">
        <v>0</v>
      </c>
      <c r="R944" s="12">
        <v>0</v>
      </c>
      <c r="S944" s="12">
        <v>0</v>
      </c>
      <c r="T944" s="12">
        <v>0</v>
      </c>
    </row>
    <row r="945" spans="1:20" ht="17.399999999999999" x14ac:dyDescent="0.3">
      <c r="A945" s="11">
        <v>45377</v>
      </c>
      <c r="B945" s="12">
        <v>250427</v>
      </c>
      <c r="C945" s="12" t="s">
        <v>343</v>
      </c>
      <c r="D945" s="12" t="s">
        <v>344</v>
      </c>
      <c r="E945" s="12" t="s">
        <v>345</v>
      </c>
      <c r="F945" s="12" t="s">
        <v>346</v>
      </c>
      <c r="G945" s="12" t="s">
        <v>347</v>
      </c>
      <c r="H945" s="12">
        <v>8.35</v>
      </c>
      <c r="I945" s="12">
        <v>15.65</v>
      </c>
      <c r="J945" s="12">
        <v>8.35</v>
      </c>
      <c r="K945" s="12">
        <v>0</v>
      </c>
      <c r="L945" s="12">
        <v>23.07</v>
      </c>
      <c r="M945" s="12">
        <v>3</v>
      </c>
      <c r="N945" s="12">
        <v>0</v>
      </c>
      <c r="O945" s="12">
        <v>2</v>
      </c>
      <c r="P945" s="12">
        <v>3</v>
      </c>
      <c r="Q945" s="12">
        <v>0</v>
      </c>
      <c r="R945" s="12">
        <v>1</v>
      </c>
      <c r="S945" s="12">
        <v>0</v>
      </c>
      <c r="T945" s="12">
        <v>0</v>
      </c>
    </row>
    <row r="946" spans="1:20" ht="17.399999999999999" x14ac:dyDescent="0.3">
      <c r="A946" s="11">
        <v>45378</v>
      </c>
      <c r="B946" s="12">
        <v>250427</v>
      </c>
      <c r="C946" s="12" t="s">
        <v>343</v>
      </c>
      <c r="D946" s="12" t="s">
        <v>344</v>
      </c>
      <c r="E946" s="12" t="s">
        <v>345</v>
      </c>
      <c r="F946" s="12" t="s">
        <v>346</v>
      </c>
      <c r="G946" s="12" t="s">
        <v>347</v>
      </c>
      <c r="H946" s="12">
        <v>6.72</v>
      </c>
      <c r="I946" s="12">
        <v>17.28</v>
      </c>
      <c r="J946" s="12">
        <v>6.72</v>
      </c>
      <c r="K946" s="12">
        <v>0</v>
      </c>
      <c r="L946" s="12">
        <v>16.670000000000002</v>
      </c>
      <c r="M946" s="12">
        <v>3</v>
      </c>
      <c r="N946" s="12">
        <v>0</v>
      </c>
      <c r="O946" s="12">
        <v>3</v>
      </c>
      <c r="P946" s="12">
        <v>2</v>
      </c>
      <c r="Q946" s="12">
        <v>1</v>
      </c>
      <c r="R946" s="12">
        <v>0</v>
      </c>
      <c r="S946" s="12">
        <v>0</v>
      </c>
      <c r="T946" s="12">
        <v>0</v>
      </c>
    </row>
    <row r="947" spans="1:20" ht="17.399999999999999" x14ac:dyDescent="0.3">
      <c r="A947" s="11">
        <v>45379</v>
      </c>
      <c r="B947" s="12">
        <v>250427</v>
      </c>
      <c r="C947" s="12" t="s">
        <v>343</v>
      </c>
      <c r="D947" s="12" t="s">
        <v>344</v>
      </c>
      <c r="E947" s="12" t="s">
        <v>345</v>
      </c>
      <c r="F947" s="12" t="s">
        <v>346</v>
      </c>
      <c r="G947" s="12" t="s">
        <v>347</v>
      </c>
      <c r="H947" s="12">
        <v>3.08</v>
      </c>
      <c r="I947" s="12">
        <v>20.92</v>
      </c>
      <c r="J947" s="12">
        <v>2.83</v>
      </c>
      <c r="K947" s="12">
        <v>0.25</v>
      </c>
      <c r="L947" s="12">
        <v>7.02</v>
      </c>
      <c r="M947" s="12">
        <v>3</v>
      </c>
      <c r="N947" s="12">
        <v>0</v>
      </c>
      <c r="O947" s="12">
        <v>0</v>
      </c>
      <c r="P947" s="12">
        <v>1</v>
      </c>
      <c r="Q947" s="12">
        <v>0</v>
      </c>
      <c r="R947" s="12">
        <v>2</v>
      </c>
      <c r="S947" s="12">
        <v>0</v>
      </c>
      <c r="T947" s="12">
        <v>0</v>
      </c>
    </row>
    <row r="948" spans="1:20" ht="17.399999999999999" x14ac:dyDescent="0.3">
      <c r="A948" s="11">
        <v>45381</v>
      </c>
      <c r="B948" s="12">
        <v>250427</v>
      </c>
      <c r="C948" s="12" t="s">
        <v>343</v>
      </c>
      <c r="D948" s="12" t="s">
        <v>344</v>
      </c>
      <c r="E948" s="12" t="s">
        <v>345</v>
      </c>
      <c r="F948" s="12" t="s">
        <v>346</v>
      </c>
      <c r="G948" s="12" t="s">
        <v>347</v>
      </c>
      <c r="H948" s="12">
        <v>4.43</v>
      </c>
      <c r="I948" s="12">
        <v>19.57</v>
      </c>
      <c r="J948" s="12">
        <v>4.32</v>
      </c>
      <c r="K948" s="12">
        <v>0.12</v>
      </c>
      <c r="L948" s="12">
        <v>11.58</v>
      </c>
      <c r="M948" s="12">
        <v>2</v>
      </c>
      <c r="N948" s="12">
        <v>0</v>
      </c>
      <c r="O948" s="12">
        <v>2</v>
      </c>
      <c r="P948" s="12">
        <v>0</v>
      </c>
      <c r="Q948" s="12">
        <v>0</v>
      </c>
      <c r="R948" s="12">
        <v>0</v>
      </c>
      <c r="S948" s="12">
        <v>0</v>
      </c>
      <c r="T948" s="12">
        <v>0</v>
      </c>
    </row>
    <row r="949" spans="1:20" ht="17.399999999999999" x14ac:dyDescent="0.3">
      <c r="A949" s="11">
        <v>45382</v>
      </c>
      <c r="B949" s="12">
        <v>250427</v>
      </c>
      <c r="C949" s="12" t="s">
        <v>343</v>
      </c>
      <c r="D949" s="12" t="s">
        <v>344</v>
      </c>
      <c r="E949" s="12" t="s">
        <v>345</v>
      </c>
      <c r="F949" s="12" t="s">
        <v>346</v>
      </c>
      <c r="G949" s="12" t="s">
        <v>347</v>
      </c>
      <c r="H949" s="12">
        <v>1.75</v>
      </c>
      <c r="I949" s="12">
        <v>22.25</v>
      </c>
      <c r="J949" s="12">
        <v>1.75</v>
      </c>
      <c r="K949" s="12">
        <v>0</v>
      </c>
      <c r="L949" s="12">
        <v>5.14</v>
      </c>
      <c r="M949" s="12">
        <v>3</v>
      </c>
      <c r="N949" s="12">
        <v>0</v>
      </c>
      <c r="O949" s="12">
        <v>0</v>
      </c>
      <c r="P949" s="12">
        <v>0</v>
      </c>
      <c r="Q949" s="12">
        <v>0</v>
      </c>
      <c r="R949" s="12">
        <v>0</v>
      </c>
      <c r="S949" s="12">
        <v>0</v>
      </c>
      <c r="T949" s="12">
        <v>0</v>
      </c>
    </row>
    <row r="950" spans="1:20" ht="17.399999999999999" x14ac:dyDescent="0.3">
      <c r="A950" s="11">
        <v>45384</v>
      </c>
      <c r="B950" s="12">
        <v>250427</v>
      </c>
      <c r="C950" s="12" t="s">
        <v>343</v>
      </c>
      <c r="D950" s="12" t="s">
        <v>344</v>
      </c>
      <c r="E950" s="12" t="s">
        <v>345</v>
      </c>
      <c r="F950" s="12" t="s">
        <v>346</v>
      </c>
      <c r="G950" s="12" t="s">
        <v>347</v>
      </c>
      <c r="H950" s="12">
        <v>8.6999999999999993</v>
      </c>
      <c r="I950" s="12">
        <v>15.3</v>
      </c>
      <c r="J950" s="12">
        <v>7.67</v>
      </c>
      <c r="K950" s="12">
        <v>1.03</v>
      </c>
      <c r="L950" s="12">
        <v>16.809999999999999</v>
      </c>
      <c r="M950" s="12">
        <v>2</v>
      </c>
      <c r="N950" s="12">
        <v>0</v>
      </c>
      <c r="O950" s="12">
        <v>0</v>
      </c>
      <c r="P950" s="12">
        <v>0</v>
      </c>
      <c r="Q950" s="12">
        <v>0</v>
      </c>
      <c r="R950" s="12">
        <v>8</v>
      </c>
      <c r="S950" s="12">
        <v>0</v>
      </c>
      <c r="T950" s="12">
        <v>0</v>
      </c>
    </row>
    <row r="951" spans="1:20" ht="17.399999999999999" x14ac:dyDescent="0.3">
      <c r="A951" s="11">
        <v>45385</v>
      </c>
      <c r="B951" s="12">
        <v>250427</v>
      </c>
      <c r="C951" s="12" t="s">
        <v>343</v>
      </c>
      <c r="D951" s="12" t="s">
        <v>344</v>
      </c>
      <c r="E951" s="12" t="s">
        <v>345</v>
      </c>
      <c r="F951" s="12" t="s">
        <v>346</v>
      </c>
      <c r="G951" s="12" t="s">
        <v>347</v>
      </c>
      <c r="H951" s="12">
        <v>2.77</v>
      </c>
      <c r="I951" s="12">
        <v>21.23</v>
      </c>
      <c r="J951" s="12">
        <v>2.77</v>
      </c>
      <c r="K951" s="12">
        <v>0</v>
      </c>
      <c r="L951" s="12">
        <v>6.33</v>
      </c>
      <c r="M951" s="12">
        <v>2</v>
      </c>
      <c r="N951" s="12">
        <v>0</v>
      </c>
      <c r="O951" s="12">
        <v>0</v>
      </c>
      <c r="P951" s="12">
        <v>0</v>
      </c>
      <c r="Q951" s="12">
        <v>0</v>
      </c>
      <c r="R951" s="12">
        <v>0</v>
      </c>
      <c r="S951" s="12">
        <v>0</v>
      </c>
      <c r="T951" s="12">
        <v>0</v>
      </c>
    </row>
    <row r="952" spans="1:20" ht="17.399999999999999" x14ac:dyDescent="0.3">
      <c r="A952" s="11">
        <v>45386</v>
      </c>
      <c r="B952" s="12">
        <v>250427</v>
      </c>
      <c r="C952" s="12" t="s">
        <v>343</v>
      </c>
      <c r="D952" s="12" t="s">
        <v>344</v>
      </c>
      <c r="E952" s="12" t="s">
        <v>345</v>
      </c>
      <c r="F952" s="12" t="s">
        <v>346</v>
      </c>
      <c r="G952" s="12" t="s">
        <v>347</v>
      </c>
      <c r="H952" s="12">
        <v>4.95</v>
      </c>
      <c r="I952" s="12">
        <v>19.05</v>
      </c>
      <c r="J952" s="12">
        <v>4.95</v>
      </c>
      <c r="K952" s="12">
        <v>0</v>
      </c>
      <c r="L952" s="12">
        <v>12.67</v>
      </c>
      <c r="M952" s="12">
        <v>3</v>
      </c>
      <c r="N952" s="12">
        <v>0</v>
      </c>
      <c r="O952" s="12">
        <v>3</v>
      </c>
      <c r="P952" s="12">
        <v>0</v>
      </c>
      <c r="Q952" s="12">
        <v>0</v>
      </c>
      <c r="R952" s="12">
        <v>3</v>
      </c>
      <c r="S952" s="12">
        <v>0</v>
      </c>
      <c r="T952" s="12">
        <v>1</v>
      </c>
    </row>
    <row r="953" spans="1:20" ht="17.399999999999999" x14ac:dyDescent="0.3">
      <c r="A953" s="11">
        <v>45387</v>
      </c>
      <c r="B953" s="12">
        <v>250427</v>
      </c>
      <c r="C953" s="12" t="s">
        <v>343</v>
      </c>
      <c r="D953" s="12" t="s">
        <v>344</v>
      </c>
      <c r="E953" s="12" t="s">
        <v>345</v>
      </c>
      <c r="F953" s="12" t="s">
        <v>346</v>
      </c>
      <c r="G953" s="12" t="s">
        <v>347</v>
      </c>
      <c r="H953" s="12">
        <v>3.07</v>
      </c>
      <c r="I953" s="12">
        <v>20.93</v>
      </c>
      <c r="J953" s="12">
        <v>2.27</v>
      </c>
      <c r="K953" s="12">
        <v>0.8</v>
      </c>
      <c r="L953" s="12">
        <v>7.29</v>
      </c>
      <c r="M953" s="12">
        <v>3</v>
      </c>
      <c r="N953" s="12">
        <v>0</v>
      </c>
      <c r="O953" s="12">
        <v>0</v>
      </c>
      <c r="P953" s="12">
        <v>1</v>
      </c>
      <c r="Q953" s="12">
        <v>0</v>
      </c>
      <c r="R953" s="12">
        <v>13</v>
      </c>
      <c r="S953" s="12">
        <v>0</v>
      </c>
      <c r="T953" s="12">
        <v>1</v>
      </c>
    </row>
    <row r="954" spans="1:20" ht="17.399999999999999" x14ac:dyDescent="0.3">
      <c r="A954" s="11">
        <v>45388</v>
      </c>
      <c r="B954" s="12">
        <v>250427</v>
      </c>
      <c r="C954" s="12" t="s">
        <v>343</v>
      </c>
      <c r="D954" s="12" t="s">
        <v>344</v>
      </c>
      <c r="E954" s="12" t="s">
        <v>345</v>
      </c>
      <c r="F954" s="12" t="s">
        <v>346</v>
      </c>
      <c r="G954" s="12" t="s">
        <v>347</v>
      </c>
      <c r="H954" s="12">
        <v>9.32</v>
      </c>
      <c r="I954" s="12">
        <v>14.68</v>
      </c>
      <c r="J954" s="12">
        <v>9.32</v>
      </c>
      <c r="K954" s="12">
        <v>0</v>
      </c>
      <c r="L954" s="12">
        <v>23.16</v>
      </c>
      <c r="M954" s="12">
        <v>3</v>
      </c>
      <c r="N954" s="12">
        <v>0</v>
      </c>
      <c r="O954" s="12">
        <v>0</v>
      </c>
      <c r="P954" s="12">
        <v>2</v>
      </c>
      <c r="Q954" s="12">
        <v>1</v>
      </c>
      <c r="R954" s="12">
        <v>1</v>
      </c>
      <c r="S954" s="12">
        <v>0</v>
      </c>
      <c r="T954" s="12">
        <v>0</v>
      </c>
    </row>
    <row r="955" spans="1:20" ht="17.399999999999999" x14ac:dyDescent="0.3">
      <c r="A955" s="11">
        <v>45389</v>
      </c>
      <c r="B955" s="12">
        <v>250427</v>
      </c>
      <c r="C955" s="12" t="s">
        <v>343</v>
      </c>
      <c r="D955" s="12" t="s">
        <v>344</v>
      </c>
      <c r="E955" s="12" t="s">
        <v>345</v>
      </c>
      <c r="F955" s="12" t="s">
        <v>346</v>
      </c>
      <c r="G955" s="12" t="s">
        <v>347</v>
      </c>
      <c r="H955" s="12">
        <v>3.33</v>
      </c>
      <c r="I955" s="12">
        <v>20.67</v>
      </c>
      <c r="J955" s="12">
        <v>3.33</v>
      </c>
      <c r="K955" s="12">
        <v>0</v>
      </c>
      <c r="L955" s="12">
        <v>8.4700000000000006</v>
      </c>
      <c r="M955" s="12">
        <v>2</v>
      </c>
      <c r="N955" s="12">
        <v>0</v>
      </c>
      <c r="O955" s="12">
        <v>0</v>
      </c>
      <c r="P955" s="12">
        <v>3</v>
      </c>
      <c r="Q955" s="12">
        <v>0</v>
      </c>
      <c r="R955" s="12">
        <v>0</v>
      </c>
      <c r="S955" s="12">
        <v>0</v>
      </c>
      <c r="T955" s="12">
        <v>0</v>
      </c>
    </row>
    <row r="956" spans="1:20" ht="17.399999999999999" x14ac:dyDescent="0.3">
      <c r="A956" s="11">
        <v>45390</v>
      </c>
      <c r="B956" s="12">
        <v>250427</v>
      </c>
      <c r="C956" s="12" t="s">
        <v>343</v>
      </c>
      <c r="D956" s="12" t="s">
        <v>344</v>
      </c>
      <c r="E956" s="12" t="s">
        <v>345</v>
      </c>
      <c r="F956" s="12" t="s">
        <v>346</v>
      </c>
      <c r="G956" s="12" t="s">
        <v>347</v>
      </c>
      <c r="H956" s="12">
        <v>3.7</v>
      </c>
      <c r="I956" s="12">
        <v>20.3</v>
      </c>
      <c r="J956" s="12">
        <v>3.7</v>
      </c>
      <c r="K956" s="12">
        <v>0</v>
      </c>
      <c r="L956" s="12">
        <v>8.74</v>
      </c>
      <c r="M956" s="12">
        <v>2</v>
      </c>
      <c r="N956" s="12">
        <v>0</v>
      </c>
      <c r="O956" s="12">
        <v>0</v>
      </c>
      <c r="P956" s="12">
        <v>0</v>
      </c>
      <c r="Q956" s="12">
        <v>0</v>
      </c>
      <c r="R956" s="12">
        <v>1</v>
      </c>
      <c r="S956" s="12">
        <v>0</v>
      </c>
      <c r="T956" s="12">
        <v>0</v>
      </c>
    </row>
    <row r="957" spans="1:20" ht="17.399999999999999" x14ac:dyDescent="0.3">
      <c r="A957" s="11">
        <v>45391</v>
      </c>
      <c r="B957" s="12">
        <v>250427</v>
      </c>
      <c r="C957" s="12" t="s">
        <v>343</v>
      </c>
      <c r="D957" s="12" t="s">
        <v>344</v>
      </c>
      <c r="E957" s="12" t="s">
        <v>345</v>
      </c>
      <c r="F957" s="12" t="s">
        <v>346</v>
      </c>
      <c r="G957" s="12" t="s">
        <v>347</v>
      </c>
      <c r="H957" s="12">
        <v>5.85</v>
      </c>
      <c r="I957" s="12">
        <v>18.149999999999999</v>
      </c>
      <c r="J957" s="12">
        <v>5.85</v>
      </c>
      <c r="K957" s="12">
        <v>0</v>
      </c>
      <c r="L957" s="12">
        <v>14.87</v>
      </c>
      <c r="M957" s="12">
        <v>3</v>
      </c>
      <c r="N957" s="12">
        <v>0</v>
      </c>
      <c r="O957" s="12">
        <v>1</v>
      </c>
      <c r="P957" s="12">
        <v>0</v>
      </c>
      <c r="Q957" s="12">
        <v>0</v>
      </c>
      <c r="R957" s="12">
        <v>0</v>
      </c>
      <c r="S957" s="12">
        <v>0</v>
      </c>
      <c r="T957" s="12">
        <v>0</v>
      </c>
    </row>
    <row r="958" spans="1:20" ht="17.399999999999999" x14ac:dyDescent="0.3">
      <c r="A958" s="11">
        <v>45392</v>
      </c>
      <c r="B958" s="12">
        <v>250427</v>
      </c>
      <c r="C958" s="12" t="s">
        <v>343</v>
      </c>
      <c r="D958" s="12" t="s">
        <v>344</v>
      </c>
      <c r="E958" s="12" t="s">
        <v>345</v>
      </c>
      <c r="F958" s="12" t="s">
        <v>346</v>
      </c>
      <c r="G958" s="12" t="s">
        <v>347</v>
      </c>
      <c r="H958" s="12">
        <v>8.27</v>
      </c>
      <c r="I958" s="12">
        <v>15.73</v>
      </c>
      <c r="J958" s="12">
        <v>8.27</v>
      </c>
      <c r="K958" s="12">
        <v>0</v>
      </c>
      <c r="L958" s="12">
        <v>20.83</v>
      </c>
      <c r="M958" s="12">
        <v>2</v>
      </c>
      <c r="N958" s="12">
        <v>0</v>
      </c>
      <c r="O958" s="12">
        <v>0</v>
      </c>
      <c r="P958" s="12">
        <v>1</v>
      </c>
      <c r="Q958" s="12">
        <v>1</v>
      </c>
      <c r="R958" s="12">
        <v>0</v>
      </c>
      <c r="S958" s="12">
        <v>0</v>
      </c>
      <c r="T958" s="12">
        <v>0</v>
      </c>
    </row>
    <row r="959" spans="1:20" ht="17.399999999999999" x14ac:dyDescent="0.3">
      <c r="A959" s="11">
        <v>45393</v>
      </c>
      <c r="B959" s="12">
        <v>250427</v>
      </c>
      <c r="C959" s="12" t="s">
        <v>343</v>
      </c>
      <c r="D959" s="12" t="s">
        <v>344</v>
      </c>
      <c r="E959" s="12" t="s">
        <v>345</v>
      </c>
      <c r="F959" s="12" t="s">
        <v>346</v>
      </c>
      <c r="G959" s="12" t="s">
        <v>347</v>
      </c>
      <c r="H959" s="12">
        <v>8.57</v>
      </c>
      <c r="I959" s="12">
        <v>15.43</v>
      </c>
      <c r="J959" s="12">
        <v>7.9</v>
      </c>
      <c r="K959" s="12">
        <v>0.67</v>
      </c>
      <c r="L959" s="12">
        <v>18.72</v>
      </c>
      <c r="M959" s="12">
        <v>3</v>
      </c>
      <c r="N959" s="12">
        <v>0</v>
      </c>
      <c r="O959" s="12">
        <v>2</v>
      </c>
      <c r="P959" s="12">
        <v>1</v>
      </c>
      <c r="Q959" s="12">
        <v>1</v>
      </c>
      <c r="R959" s="12">
        <v>7</v>
      </c>
      <c r="S959" s="12">
        <v>0</v>
      </c>
      <c r="T959" s="12">
        <v>0</v>
      </c>
    </row>
    <row r="960" spans="1:20" ht="17.399999999999999" x14ac:dyDescent="0.3">
      <c r="A960" s="11">
        <v>45394</v>
      </c>
      <c r="B960" s="12">
        <v>250427</v>
      </c>
      <c r="C960" s="12" t="s">
        <v>343</v>
      </c>
      <c r="D960" s="12" t="s">
        <v>344</v>
      </c>
      <c r="E960" s="12" t="s">
        <v>345</v>
      </c>
      <c r="F960" s="12" t="s">
        <v>346</v>
      </c>
      <c r="G960" s="12" t="s">
        <v>347</v>
      </c>
      <c r="H960" s="12">
        <v>4.82</v>
      </c>
      <c r="I960" s="12">
        <v>19.18</v>
      </c>
      <c r="J960" s="12">
        <v>4.25</v>
      </c>
      <c r="K960" s="12">
        <v>0.56999999999999995</v>
      </c>
      <c r="L960" s="12">
        <v>10.41</v>
      </c>
      <c r="M960" s="12">
        <v>3</v>
      </c>
      <c r="N960" s="12">
        <v>0</v>
      </c>
      <c r="O960" s="12">
        <v>2</v>
      </c>
      <c r="P960" s="12">
        <v>0</v>
      </c>
      <c r="Q960" s="12">
        <v>0</v>
      </c>
      <c r="R960" s="12">
        <v>5</v>
      </c>
      <c r="S960" s="12">
        <v>0</v>
      </c>
      <c r="T960" s="12">
        <v>0</v>
      </c>
    </row>
    <row r="961" spans="1:20" ht="17.399999999999999" x14ac:dyDescent="0.3">
      <c r="A961" s="11">
        <v>45395</v>
      </c>
      <c r="B961" s="12">
        <v>250427</v>
      </c>
      <c r="C961" s="12" t="s">
        <v>343</v>
      </c>
      <c r="D961" s="12" t="s">
        <v>344</v>
      </c>
      <c r="E961" s="12" t="s">
        <v>345</v>
      </c>
      <c r="F961" s="12" t="s">
        <v>346</v>
      </c>
      <c r="G961" s="12" t="s">
        <v>347</v>
      </c>
      <c r="H961" s="12">
        <v>6.03</v>
      </c>
      <c r="I961" s="12">
        <v>17.97</v>
      </c>
      <c r="J961" s="12">
        <v>5.27</v>
      </c>
      <c r="K961" s="12">
        <v>0.77</v>
      </c>
      <c r="L961" s="12">
        <v>10.61</v>
      </c>
      <c r="M961" s="12">
        <v>2</v>
      </c>
      <c r="N961" s="12">
        <v>0</v>
      </c>
      <c r="O961" s="12">
        <v>0</v>
      </c>
      <c r="P961" s="12">
        <v>0</v>
      </c>
      <c r="Q961" s="12">
        <v>0</v>
      </c>
      <c r="R961" s="12">
        <v>7</v>
      </c>
      <c r="S961" s="12">
        <v>0</v>
      </c>
      <c r="T961" s="12">
        <v>0</v>
      </c>
    </row>
    <row r="962" spans="1:20" ht="17.399999999999999" x14ac:dyDescent="0.3">
      <c r="A962" s="11">
        <v>45397</v>
      </c>
      <c r="B962" s="12">
        <v>250427</v>
      </c>
      <c r="C962" s="12" t="s">
        <v>343</v>
      </c>
      <c r="D962" s="12" t="s">
        <v>344</v>
      </c>
      <c r="E962" s="12" t="s">
        <v>345</v>
      </c>
      <c r="F962" s="12" t="s">
        <v>346</v>
      </c>
      <c r="G962" s="12" t="s">
        <v>347</v>
      </c>
      <c r="H962" s="12">
        <v>2.17</v>
      </c>
      <c r="I962" s="12">
        <v>21.83</v>
      </c>
      <c r="J962" s="12">
        <v>2.17</v>
      </c>
      <c r="K962" s="12">
        <v>0</v>
      </c>
      <c r="L962" s="12">
        <v>5.6</v>
      </c>
      <c r="M962" s="12">
        <v>2</v>
      </c>
      <c r="N962" s="12">
        <v>0</v>
      </c>
      <c r="O962" s="12">
        <v>0</v>
      </c>
      <c r="P962" s="12">
        <v>0</v>
      </c>
      <c r="Q962" s="12">
        <v>0</v>
      </c>
      <c r="R962" s="12">
        <v>0</v>
      </c>
      <c r="S962" s="12">
        <v>0</v>
      </c>
      <c r="T962" s="12">
        <v>0</v>
      </c>
    </row>
    <row r="963" spans="1:20" ht="17.399999999999999" x14ac:dyDescent="0.3">
      <c r="A963" s="11">
        <v>45398</v>
      </c>
      <c r="B963" s="12">
        <v>250427</v>
      </c>
      <c r="C963" s="12" t="s">
        <v>343</v>
      </c>
      <c r="D963" s="12" t="s">
        <v>344</v>
      </c>
      <c r="E963" s="12" t="s">
        <v>345</v>
      </c>
      <c r="F963" s="12" t="s">
        <v>346</v>
      </c>
      <c r="G963" s="12" t="s">
        <v>347</v>
      </c>
      <c r="H963" s="12">
        <v>4.62</v>
      </c>
      <c r="I963" s="12">
        <v>19.38</v>
      </c>
      <c r="J963" s="12">
        <v>4.2300000000000004</v>
      </c>
      <c r="K963" s="12">
        <v>0.38</v>
      </c>
      <c r="L963" s="12">
        <v>9.6999999999999993</v>
      </c>
      <c r="M963" s="12">
        <v>3</v>
      </c>
      <c r="N963" s="12">
        <v>0</v>
      </c>
      <c r="O963" s="12">
        <v>1</v>
      </c>
      <c r="P963" s="12">
        <v>0</v>
      </c>
      <c r="Q963" s="12">
        <v>0</v>
      </c>
      <c r="R963" s="12">
        <v>5</v>
      </c>
      <c r="S963" s="12">
        <v>0</v>
      </c>
      <c r="T963" s="12">
        <v>1</v>
      </c>
    </row>
    <row r="964" spans="1:20" ht="17.399999999999999" x14ac:dyDescent="0.3">
      <c r="A964" s="11">
        <v>45399</v>
      </c>
      <c r="B964" s="12">
        <v>250427</v>
      </c>
      <c r="C964" s="12" t="s">
        <v>343</v>
      </c>
      <c r="D964" s="12" t="s">
        <v>344</v>
      </c>
      <c r="E964" s="12" t="s">
        <v>345</v>
      </c>
      <c r="F964" s="12" t="s">
        <v>346</v>
      </c>
      <c r="G964" s="12" t="s">
        <v>347</v>
      </c>
      <c r="H964" s="12">
        <v>7.88</v>
      </c>
      <c r="I964" s="12">
        <v>16.12</v>
      </c>
      <c r="J964" s="12">
        <v>6.92</v>
      </c>
      <c r="K964" s="12">
        <v>0.97</v>
      </c>
      <c r="L964" s="12">
        <v>16.41</v>
      </c>
      <c r="M964" s="12">
        <v>3</v>
      </c>
      <c r="N964" s="12">
        <v>0</v>
      </c>
      <c r="O964" s="12">
        <v>2</v>
      </c>
      <c r="P964" s="12">
        <v>0</v>
      </c>
      <c r="Q964" s="12">
        <v>0</v>
      </c>
      <c r="R964" s="12">
        <v>8</v>
      </c>
      <c r="S964" s="12">
        <v>0</v>
      </c>
      <c r="T964" s="12">
        <v>0</v>
      </c>
    </row>
    <row r="965" spans="1:20" ht="17.399999999999999" x14ac:dyDescent="0.3">
      <c r="A965" s="11">
        <v>45400</v>
      </c>
      <c r="B965" s="12">
        <v>250427</v>
      </c>
      <c r="C965" s="12" t="s">
        <v>343</v>
      </c>
      <c r="D965" s="12" t="s">
        <v>344</v>
      </c>
      <c r="E965" s="12" t="s">
        <v>345</v>
      </c>
      <c r="F965" s="12" t="s">
        <v>346</v>
      </c>
      <c r="G965" s="12" t="s">
        <v>347</v>
      </c>
      <c r="H965" s="12">
        <v>7.93</v>
      </c>
      <c r="I965" s="12">
        <v>16.07</v>
      </c>
      <c r="J965" s="12">
        <v>7.93</v>
      </c>
      <c r="K965" s="12">
        <v>0</v>
      </c>
      <c r="L965" s="12">
        <v>18.47</v>
      </c>
      <c r="M965" s="12">
        <v>2</v>
      </c>
      <c r="N965" s="12">
        <v>0</v>
      </c>
      <c r="O965" s="12">
        <v>1</v>
      </c>
      <c r="P965" s="12">
        <v>0</v>
      </c>
      <c r="Q965" s="12">
        <v>0</v>
      </c>
      <c r="R965" s="12">
        <v>1</v>
      </c>
      <c r="S965" s="12">
        <v>0</v>
      </c>
      <c r="T965" s="12">
        <v>0</v>
      </c>
    </row>
    <row r="966" spans="1:20" ht="17.399999999999999" x14ac:dyDescent="0.3">
      <c r="A966" s="11">
        <v>45401</v>
      </c>
      <c r="B966" s="12">
        <v>250427</v>
      </c>
      <c r="C966" s="12" t="s">
        <v>343</v>
      </c>
      <c r="D966" s="12" t="s">
        <v>344</v>
      </c>
      <c r="E966" s="12" t="s">
        <v>345</v>
      </c>
      <c r="F966" s="12" t="s">
        <v>346</v>
      </c>
      <c r="G966" s="12" t="s">
        <v>347</v>
      </c>
      <c r="H966" s="12">
        <v>7.08</v>
      </c>
      <c r="I966" s="12">
        <v>16.920000000000002</v>
      </c>
      <c r="J966" s="12">
        <v>7.05</v>
      </c>
      <c r="K966" s="12">
        <v>0.03</v>
      </c>
      <c r="L966" s="12">
        <v>15.88</v>
      </c>
      <c r="M966" s="12">
        <v>3</v>
      </c>
      <c r="N966" s="12">
        <v>0</v>
      </c>
      <c r="O966" s="12">
        <v>0</v>
      </c>
      <c r="P966" s="12">
        <v>1</v>
      </c>
      <c r="Q966" s="12">
        <v>0</v>
      </c>
      <c r="R966" s="12">
        <v>8</v>
      </c>
      <c r="S966" s="12">
        <v>0</v>
      </c>
      <c r="T966" s="12">
        <v>1</v>
      </c>
    </row>
    <row r="967" spans="1:20" ht="17.399999999999999" x14ac:dyDescent="0.3">
      <c r="A967" s="11">
        <v>45402</v>
      </c>
      <c r="B967" s="12">
        <v>250427</v>
      </c>
      <c r="C967" s="12" t="s">
        <v>343</v>
      </c>
      <c r="D967" s="12" t="s">
        <v>344</v>
      </c>
      <c r="E967" s="12" t="s">
        <v>345</v>
      </c>
      <c r="F967" s="12" t="s">
        <v>346</v>
      </c>
      <c r="G967" s="12" t="s">
        <v>347</v>
      </c>
      <c r="H967" s="12">
        <v>2.13</v>
      </c>
      <c r="I967" s="12">
        <v>21.87</v>
      </c>
      <c r="J967" s="12">
        <v>2.13</v>
      </c>
      <c r="K967" s="12">
        <v>0</v>
      </c>
      <c r="L967" s="12">
        <v>5.41</v>
      </c>
      <c r="M967" s="12">
        <v>3</v>
      </c>
      <c r="N967" s="12">
        <v>0</v>
      </c>
      <c r="O967" s="12">
        <v>0</v>
      </c>
      <c r="P967" s="12">
        <v>0</v>
      </c>
      <c r="Q967" s="12">
        <v>0</v>
      </c>
      <c r="R967" s="12">
        <v>0</v>
      </c>
      <c r="S967" s="12">
        <v>0</v>
      </c>
      <c r="T967" s="12">
        <v>0</v>
      </c>
    </row>
    <row r="968" spans="1:20" ht="17.399999999999999" x14ac:dyDescent="0.3">
      <c r="A968" s="11">
        <v>45403</v>
      </c>
      <c r="B968" s="12">
        <v>250427</v>
      </c>
      <c r="C968" s="12" t="s">
        <v>343</v>
      </c>
      <c r="D968" s="12" t="s">
        <v>344</v>
      </c>
      <c r="E968" s="12" t="s">
        <v>345</v>
      </c>
      <c r="F968" s="12" t="s">
        <v>346</v>
      </c>
      <c r="G968" s="12" t="s">
        <v>347</v>
      </c>
      <c r="H968" s="12">
        <v>0</v>
      </c>
      <c r="I968" s="12">
        <v>24</v>
      </c>
      <c r="J968" s="12">
        <v>0</v>
      </c>
      <c r="K968" s="12">
        <v>0</v>
      </c>
      <c r="L968" s="12">
        <v>0</v>
      </c>
      <c r="M968" s="12">
        <v>0</v>
      </c>
      <c r="N968" s="12">
        <v>0</v>
      </c>
      <c r="O968" s="12">
        <v>0</v>
      </c>
      <c r="P968" s="12">
        <v>0</v>
      </c>
      <c r="Q968" s="12">
        <v>0</v>
      </c>
      <c r="R968" s="12">
        <v>0</v>
      </c>
      <c r="S968" s="12">
        <v>0</v>
      </c>
      <c r="T968" s="12">
        <v>0</v>
      </c>
    </row>
    <row r="969" spans="1:20" ht="17.399999999999999" x14ac:dyDescent="0.3">
      <c r="A969" s="11">
        <v>45404</v>
      </c>
      <c r="B969" s="12">
        <v>250427</v>
      </c>
      <c r="C969" s="12" t="s">
        <v>343</v>
      </c>
      <c r="D969" s="12" t="s">
        <v>344</v>
      </c>
      <c r="E969" s="12" t="s">
        <v>345</v>
      </c>
      <c r="F969" s="12" t="s">
        <v>346</v>
      </c>
      <c r="G969" s="12" t="s">
        <v>347</v>
      </c>
      <c r="H969" s="12">
        <v>3.12</v>
      </c>
      <c r="I969" s="12">
        <v>20.88</v>
      </c>
      <c r="J969" s="12">
        <v>3.12</v>
      </c>
      <c r="K969" s="12">
        <v>0</v>
      </c>
      <c r="L969" s="12">
        <v>7.4</v>
      </c>
      <c r="M969" s="12">
        <v>3</v>
      </c>
      <c r="N969" s="12">
        <v>0</v>
      </c>
      <c r="O969" s="12">
        <v>1</v>
      </c>
      <c r="P969" s="12">
        <v>0</v>
      </c>
      <c r="Q969" s="12">
        <v>0</v>
      </c>
      <c r="R969" s="12">
        <v>0</v>
      </c>
      <c r="S969" s="12">
        <v>0</v>
      </c>
      <c r="T969" s="12">
        <v>0</v>
      </c>
    </row>
    <row r="970" spans="1:20" ht="17.399999999999999" x14ac:dyDescent="0.3">
      <c r="A970" s="11">
        <v>45405</v>
      </c>
      <c r="B970" s="12">
        <v>250427</v>
      </c>
      <c r="C970" s="12" t="s">
        <v>343</v>
      </c>
      <c r="D970" s="12" t="s">
        <v>344</v>
      </c>
      <c r="E970" s="12" t="s">
        <v>345</v>
      </c>
      <c r="F970" s="12" t="s">
        <v>346</v>
      </c>
      <c r="G970" s="12" t="s">
        <v>347</v>
      </c>
      <c r="H970" s="12">
        <v>4.5999999999999996</v>
      </c>
      <c r="I970" s="12">
        <v>19.399999999999999</v>
      </c>
      <c r="J970" s="12">
        <v>4.2699999999999996</v>
      </c>
      <c r="K970" s="12">
        <v>0.33</v>
      </c>
      <c r="L970" s="12">
        <v>9.3000000000000007</v>
      </c>
      <c r="M970" s="12">
        <v>2</v>
      </c>
      <c r="N970" s="12">
        <v>0</v>
      </c>
      <c r="O970" s="12">
        <v>0</v>
      </c>
      <c r="P970" s="12">
        <v>0</v>
      </c>
      <c r="Q970" s="12">
        <v>0</v>
      </c>
      <c r="R970" s="12">
        <v>1</v>
      </c>
      <c r="S970" s="12">
        <v>0</v>
      </c>
      <c r="T970" s="12">
        <v>0</v>
      </c>
    </row>
    <row r="971" spans="1:20" ht="17.399999999999999" x14ac:dyDescent="0.3">
      <c r="A971" s="11">
        <v>45406</v>
      </c>
      <c r="B971" s="12">
        <v>250427</v>
      </c>
      <c r="C971" s="12" t="s">
        <v>343</v>
      </c>
      <c r="D971" s="12" t="s">
        <v>344</v>
      </c>
      <c r="E971" s="12" t="s">
        <v>345</v>
      </c>
      <c r="F971" s="12" t="s">
        <v>346</v>
      </c>
      <c r="G971" s="12" t="s">
        <v>347</v>
      </c>
      <c r="H971" s="12">
        <v>2.73</v>
      </c>
      <c r="I971" s="12">
        <v>21.27</v>
      </c>
      <c r="J971" s="12">
        <v>2.73</v>
      </c>
      <c r="K971" s="12">
        <v>0</v>
      </c>
      <c r="L971" s="12">
        <v>6.43</v>
      </c>
      <c r="M971" s="12">
        <v>2</v>
      </c>
      <c r="N971" s="12">
        <v>0</v>
      </c>
      <c r="O971" s="12">
        <v>0</v>
      </c>
      <c r="P971" s="12">
        <v>0</v>
      </c>
      <c r="Q971" s="12">
        <v>0</v>
      </c>
      <c r="R971" s="12">
        <v>0</v>
      </c>
      <c r="S971" s="12">
        <v>0</v>
      </c>
      <c r="T971" s="12">
        <v>0</v>
      </c>
    </row>
    <row r="972" spans="1:20" ht="17.399999999999999" x14ac:dyDescent="0.3">
      <c r="A972" s="11">
        <v>45407</v>
      </c>
      <c r="B972" s="12">
        <v>250427</v>
      </c>
      <c r="C972" s="12" t="s">
        <v>343</v>
      </c>
      <c r="D972" s="12" t="s">
        <v>344</v>
      </c>
      <c r="E972" s="12" t="s">
        <v>345</v>
      </c>
      <c r="F972" s="12" t="s">
        <v>346</v>
      </c>
      <c r="G972" s="12" t="s">
        <v>347</v>
      </c>
      <c r="H972" s="12">
        <v>3.83</v>
      </c>
      <c r="I972" s="12">
        <v>20.170000000000002</v>
      </c>
      <c r="J972" s="12">
        <v>3.83</v>
      </c>
      <c r="K972" s="12">
        <v>0</v>
      </c>
      <c r="L972" s="12">
        <v>9.32</v>
      </c>
      <c r="M972" s="12">
        <v>3</v>
      </c>
      <c r="N972" s="12">
        <v>0</v>
      </c>
      <c r="O972" s="12">
        <v>0</v>
      </c>
      <c r="P972" s="12">
        <v>2</v>
      </c>
      <c r="Q972" s="12">
        <v>0</v>
      </c>
      <c r="R972" s="12">
        <v>0</v>
      </c>
      <c r="S972" s="12">
        <v>0</v>
      </c>
      <c r="T972" s="12">
        <v>0</v>
      </c>
    </row>
    <row r="973" spans="1:20" ht="17.399999999999999" x14ac:dyDescent="0.3">
      <c r="A973" s="11">
        <v>45408</v>
      </c>
      <c r="B973" s="12">
        <v>250427</v>
      </c>
      <c r="C973" s="12" t="s">
        <v>343</v>
      </c>
      <c r="D973" s="12" t="s">
        <v>344</v>
      </c>
      <c r="E973" s="12" t="s">
        <v>345</v>
      </c>
      <c r="F973" s="12" t="s">
        <v>346</v>
      </c>
      <c r="G973" s="12" t="s">
        <v>347</v>
      </c>
      <c r="H973" s="12">
        <v>6.98</v>
      </c>
      <c r="I973" s="12">
        <v>17.02</v>
      </c>
      <c r="J973" s="12">
        <v>6.98</v>
      </c>
      <c r="K973" s="12">
        <v>0</v>
      </c>
      <c r="L973" s="12">
        <v>16.61</v>
      </c>
      <c r="M973" s="12">
        <v>2</v>
      </c>
      <c r="N973" s="12">
        <v>0</v>
      </c>
      <c r="O973" s="12">
        <v>1</v>
      </c>
      <c r="P973" s="12">
        <v>0</v>
      </c>
      <c r="Q973" s="12">
        <v>0</v>
      </c>
      <c r="R973" s="12">
        <v>0</v>
      </c>
      <c r="S973" s="12">
        <v>0</v>
      </c>
      <c r="T973" s="12">
        <v>0</v>
      </c>
    </row>
    <row r="974" spans="1:20" ht="17.399999999999999" x14ac:dyDescent="0.3">
      <c r="A974" s="11">
        <v>45409</v>
      </c>
      <c r="B974" s="12">
        <v>250427</v>
      </c>
      <c r="C974" s="12" t="s">
        <v>343</v>
      </c>
      <c r="D974" s="12" t="s">
        <v>344</v>
      </c>
      <c r="E974" s="12" t="s">
        <v>345</v>
      </c>
      <c r="F974" s="12" t="s">
        <v>346</v>
      </c>
      <c r="G974" s="12" t="s">
        <v>347</v>
      </c>
      <c r="H974" s="12">
        <v>5.33</v>
      </c>
      <c r="I974" s="12">
        <v>18.670000000000002</v>
      </c>
      <c r="J974" s="12">
        <v>4.4800000000000004</v>
      </c>
      <c r="K974" s="12">
        <v>0.85</v>
      </c>
      <c r="L974" s="12">
        <v>10.25</v>
      </c>
      <c r="M974" s="12">
        <v>2</v>
      </c>
      <c r="N974" s="12">
        <v>0</v>
      </c>
      <c r="O974" s="12">
        <v>1</v>
      </c>
      <c r="P974" s="12">
        <v>0</v>
      </c>
      <c r="Q974" s="12">
        <v>0</v>
      </c>
      <c r="R974" s="12">
        <v>5</v>
      </c>
      <c r="S974" s="12">
        <v>0</v>
      </c>
      <c r="T974" s="12">
        <v>1</v>
      </c>
    </row>
    <row r="975" spans="1:20" ht="17.399999999999999" x14ac:dyDescent="0.3">
      <c r="A975" s="11">
        <v>45410</v>
      </c>
      <c r="B975" s="12">
        <v>250427</v>
      </c>
      <c r="C975" s="12" t="s">
        <v>343</v>
      </c>
      <c r="D975" s="12" t="s">
        <v>344</v>
      </c>
      <c r="E975" s="12" t="s">
        <v>345</v>
      </c>
      <c r="F975" s="12" t="s">
        <v>346</v>
      </c>
      <c r="G975" s="12" t="s">
        <v>347</v>
      </c>
      <c r="H975" s="12">
        <v>7.0000000000000007E-2</v>
      </c>
      <c r="I975" s="12">
        <v>23.93</v>
      </c>
      <c r="J975" s="12">
        <v>0.03</v>
      </c>
      <c r="K975" s="12">
        <v>0.03</v>
      </c>
      <c r="L975" s="12">
        <v>0.02</v>
      </c>
      <c r="M975" s="12">
        <v>0</v>
      </c>
      <c r="N975" s="12">
        <v>0</v>
      </c>
      <c r="O975" s="12">
        <v>0</v>
      </c>
      <c r="P975" s="12">
        <v>0</v>
      </c>
      <c r="Q975" s="12">
        <v>0</v>
      </c>
      <c r="R975" s="12">
        <v>0</v>
      </c>
      <c r="S975" s="12">
        <v>0</v>
      </c>
      <c r="T975" s="12">
        <v>0</v>
      </c>
    </row>
    <row r="976" spans="1:20" ht="17.399999999999999" x14ac:dyDescent="0.3">
      <c r="A976" s="11">
        <v>45411</v>
      </c>
      <c r="B976" s="12">
        <v>250427</v>
      </c>
      <c r="C976" s="12" t="s">
        <v>343</v>
      </c>
      <c r="D976" s="12" t="s">
        <v>344</v>
      </c>
      <c r="E976" s="12" t="s">
        <v>345</v>
      </c>
      <c r="F976" s="12" t="s">
        <v>346</v>
      </c>
      <c r="G976" s="12" t="s">
        <v>347</v>
      </c>
      <c r="H976" s="12">
        <v>3.03</v>
      </c>
      <c r="I976" s="12">
        <v>20.97</v>
      </c>
      <c r="J976" s="12">
        <v>2.42</v>
      </c>
      <c r="K976" s="12">
        <v>0.62</v>
      </c>
      <c r="L976" s="12">
        <v>5.39</v>
      </c>
      <c r="M976" s="12">
        <v>2</v>
      </c>
      <c r="N976" s="12">
        <v>0</v>
      </c>
      <c r="O976" s="12">
        <v>0</v>
      </c>
      <c r="P976" s="12">
        <v>0</v>
      </c>
      <c r="Q976" s="12">
        <v>0</v>
      </c>
      <c r="R976" s="12">
        <v>7</v>
      </c>
      <c r="S976" s="12">
        <v>0</v>
      </c>
      <c r="T976" s="12">
        <v>1</v>
      </c>
    </row>
    <row r="977" spans="1:20" ht="17.399999999999999" x14ac:dyDescent="0.3">
      <c r="A977" s="11">
        <v>45412</v>
      </c>
      <c r="B977" s="12">
        <v>250427</v>
      </c>
      <c r="C977" s="12" t="s">
        <v>343</v>
      </c>
      <c r="D977" s="12" t="s">
        <v>344</v>
      </c>
      <c r="E977" s="12" t="s">
        <v>345</v>
      </c>
      <c r="F977" s="12" t="s">
        <v>346</v>
      </c>
      <c r="G977" s="12" t="s">
        <v>347</v>
      </c>
      <c r="H977" s="12">
        <v>3.08</v>
      </c>
      <c r="I977" s="12">
        <v>20.92</v>
      </c>
      <c r="J977" s="12">
        <v>1.48</v>
      </c>
      <c r="K977" s="12">
        <v>1.6</v>
      </c>
      <c r="L977" s="12">
        <v>3.66</v>
      </c>
      <c r="M977" s="12">
        <v>3</v>
      </c>
      <c r="N977" s="12">
        <v>0</v>
      </c>
      <c r="O977" s="12">
        <v>0</v>
      </c>
      <c r="P977" s="12">
        <v>0</v>
      </c>
      <c r="Q977" s="12">
        <v>0</v>
      </c>
      <c r="R977" s="12">
        <v>14</v>
      </c>
      <c r="S977" s="12">
        <v>0</v>
      </c>
      <c r="T977" s="12">
        <v>1</v>
      </c>
    </row>
    <row r="978" spans="1:20" ht="17.399999999999999" x14ac:dyDescent="0.3">
      <c r="A978" s="11">
        <v>45413</v>
      </c>
      <c r="B978" s="12">
        <v>250427</v>
      </c>
      <c r="C978" s="12" t="s">
        <v>343</v>
      </c>
      <c r="D978" s="12" t="s">
        <v>344</v>
      </c>
      <c r="E978" s="12" t="s">
        <v>345</v>
      </c>
      <c r="F978" s="12" t="s">
        <v>346</v>
      </c>
      <c r="G978" s="12" t="s">
        <v>347</v>
      </c>
      <c r="H978" s="12">
        <v>7.28</v>
      </c>
      <c r="I978" s="12">
        <v>16.72</v>
      </c>
      <c r="J978" s="12">
        <v>4.43</v>
      </c>
      <c r="K978" s="12">
        <v>2.85</v>
      </c>
      <c r="L978" s="12">
        <v>9.4</v>
      </c>
      <c r="M978" s="12">
        <v>3</v>
      </c>
      <c r="N978" s="12">
        <v>0</v>
      </c>
      <c r="O978" s="12">
        <v>0</v>
      </c>
      <c r="P978" s="12">
        <v>0</v>
      </c>
      <c r="Q978" s="12">
        <v>0</v>
      </c>
      <c r="R978" s="12">
        <v>26</v>
      </c>
      <c r="S978" s="12">
        <v>0</v>
      </c>
      <c r="T978" s="12">
        <v>4</v>
      </c>
    </row>
    <row r="979" spans="1:20" ht="17.399999999999999" x14ac:dyDescent="0.3">
      <c r="A979" s="11">
        <v>45414</v>
      </c>
      <c r="B979" s="12">
        <v>250427</v>
      </c>
      <c r="C979" s="12" t="s">
        <v>343</v>
      </c>
      <c r="D979" s="12" t="s">
        <v>344</v>
      </c>
      <c r="E979" s="12" t="s">
        <v>345</v>
      </c>
      <c r="F979" s="12" t="s">
        <v>346</v>
      </c>
      <c r="G979" s="12" t="s">
        <v>347</v>
      </c>
      <c r="H979" s="12">
        <v>9.4499999999999993</v>
      </c>
      <c r="I979" s="12">
        <v>14.55</v>
      </c>
      <c r="J979" s="12">
        <v>7.33</v>
      </c>
      <c r="K979" s="12">
        <v>2.12</v>
      </c>
      <c r="L979" s="12">
        <v>17.28</v>
      </c>
      <c r="M979" s="12">
        <v>3</v>
      </c>
      <c r="N979" s="12">
        <v>0</v>
      </c>
      <c r="O979" s="12">
        <v>0</v>
      </c>
      <c r="P979" s="12">
        <v>1</v>
      </c>
      <c r="Q979" s="12">
        <v>0</v>
      </c>
      <c r="R979" s="12">
        <v>16</v>
      </c>
      <c r="S979" s="12">
        <v>0</v>
      </c>
      <c r="T979" s="12">
        <v>1</v>
      </c>
    </row>
    <row r="980" spans="1:20" ht="17.399999999999999" x14ac:dyDescent="0.3">
      <c r="A980" s="11">
        <v>45415</v>
      </c>
      <c r="B980" s="12">
        <v>250427</v>
      </c>
      <c r="C980" s="12" t="s">
        <v>343</v>
      </c>
      <c r="D980" s="12" t="s">
        <v>344</v>
      </c>
      <c r="E980" s="12" t="s">
        <v>345</v>
      </c>
      <c r="F980" s="12" t="s">
        <v>346</v>
      </c>
      <c r="G980" s="12" t="s">
        <v>347</v>
      </c>
      <c r="H980" s="12">
        <v>9.0299999999999994</v>
      </c>
      <c r="I980" s="12">
        <v>14.97</v>
      </c>
      <c r="J980" s="12">
        <v>7.73</v>
      </c>
      <c r="K980" s="12">
        <v>1.3</v>
      </c>
      <c r="L980" s="12">
        <v>17.91</v>
      </c>
      <c r="M980" s="12">
        <v>2</v>
      </c>
      <c r="N980" s="12">
        <v>0</v>
      </c>
      <c r="O980" s="12">
        <v>0</v>
      </c>
      <c r="P980" s="12">
        <v>0</v>
      </c>
      <c r="Q980" s="12">
        <v>0</v>
      </c>
      <c r="R980" s="12">
        <v>15</v>
      </c>
      <c r="S980" s="12">
        <v>0</v>
      </c>
      <c r="T980" s="12">
        <v>2</v>
      </c>
    </row>
    <row r="981" spans="1:20" ht="17.399999999999999" x14ac:dyDescent="0.3">
      <c r="A981" s="11">
        <v>45416</v>
      </c>
      <c r="B981" s="12">
        <v>250427</v>
      </c>
      <c r="C981" s="12" t="s">
        <v>343</v>
      </c>
      <c r="D981" s="12" t="s">
        <v>344</v>
      </c>
      <c r="E981" s="12" t="s">
        <v>345</v>
      </c>
      <c r="F981" s="12" t="s">
        <v>346</v>
      </c>
      <c r="G981" s="12" t="s">
        <v>347</v>
      </c>
      <c r="H981" s="12">
        <v>10.220000000000001</v>
      </c>
      <c r="I981" s="12">
        <v>13.78</v>
      </c>
      <c r="J981" s="12">
        <v>7.62</v>
      </c>
      <c r="K981" s="12">
        <v>2.6</v>
      </c>
      <c r="L981" s="12">
        <v>17.010000000000002</v>
      </c>
      <c r="M981" s="12">
        <v>2</v>
      </c>
      <c r="N981" s="12">
        <v>0</v>
      </c>
      <c r="O981" s="12">
        <v>0</v>
      </c>
      <c r="P981" s="12">
        <v>0</v>
      </c>
      <c r="Q981" s="12">
        <v>0</v>
      </c>
      <c r="R981" s="12">
        <v>18</v>
      </c>
      <c r="S981" s="12">
        <v>0</v>
      </c>
      <c r="T981" s="12">
        <v>1</v>
      </c>
    </row>
    <row r="982" spans="1:20" ht="17.399999999999999" x14ac:dyDescent="0.3">
      <c r="A982" s="11">
        <v>45417</v>
      </c>
      <c r="B982" s="12">
        <v>250427</v>
      </c>
      <c r="C982" s="12" t="s">
        <v>343</v>
      </c>
      <c r="D982" s="12" t="s">
        <v>344</v>
      </c>
      <c r="E982" s="12" t="s">
        <v>345</v>
      </c>
      <c r="F982" s="12" t="s">
        <v>346</v>
      </c>
      <c r="G982" s="12" t="s">
        <v>347</v>
      </c>
      <c r="H982" s="12">
        <v>0</v>
      </c>
      <c r="I982" s="12">
        <v>24</v>
      </c>
      <c r="J982" s="12">
        <v>0</v>
      </c>
      <c r="K982" s="12">
        <v>0</v>
      </c>
      <c r="L982" s="12">
        <v>0</v>
      </c>
      <c r="M982" s="12">
        <v>0</v>
      </c>
      <c r="N982" s="12">
        <v>0</v>
      </c>
      <c r="O982" s="12">
        <v>0</v>
      </c>
      <c r="P982" s="12">
        <v>0</v>
      </c>
      <c r="Q982" s="12">
        <v>0</v>
      </c>
      <c r="R982" s="12">
        <v>0</v>
      </c>
      <c r="S982" s="12">
        <v>0</v>
      </c>
      <c r="T982" s="12">
        <v>0</v>
      </c>
    </row>
    <row r="983" spans="1:20" ht="17.399999999999999" x14ac:dyDescent="0.3">
      <c r="A983" s="11">
        <v>45418</v>
      </c>
      <c r="B983" s="12">
        <v>250427</v>
      </c>
      <c r="C983" s="12" t="s">
        <v>343</v>
      </c>
      <c r="D983" s="12" t="s">
        <v>344</v>
      </c>
      <c r="E983" s="12" t="s">
        <v>345</v>
      </c>
      <c r="F983" s="12" t="s">
        <v>346</v>
      </c>
      <c r="G983" s="12" t="s">
        <v>347</v>
      </c>
      <c r="H983" s="12">
        <v>2.92</v>
      </c>
      <c r="I983" s="12">
        <v>21.08</v>
      </c>
      <c r="J983" s="12">
        <v>2.68</v>
      </c>
      <c r="K983" s="12">
        <v>0.23</v>
      </c>
      <c r="L983" s="12">
        <v>5.78</v>
      </c>
      <c r="M983" s="12">
        <v>2</v>
      </c>
      <c r="N983" s="12">
        <v>0</v>
      </c>
      <c r="O983" s="12">
        <v>0</v>
      </c>
      <c r="P983" s="12">
        <v>0</v>
      </c>
      <c r="Q983" s="12">
        <v>0</v>
      </c>
      <c r="R983" s="12">
        <v>1</v>
      </c>
      <c r="S983" s="12">
        <v>0</v>
      </c>
      <c r="T983" s="12">
        <v>0</v>
      </c>
    </row>
    <row r="984" spans="1:20" ht="17.399999999999999" x14ac:dyDescent="0.3">
      <c r="A984" s="11">
        <v>45419</v>
      </c>
      <c r="B984" s="12">
        <v>250427</v>
      </c>
      <c r="C984" s="12" t="s">
        <v>343</v>
      </c>
      <c r="D984" s="12" t="s">
        <v>344</v>
      </c>
      <c r="E984" s="12" t="s">
        <v>345</v>
      </c>
      <c r="F984" s="12" t="s">
        <v>346</v>
      </c>
      <c r="G984" s="12" t="s">
        <v>347</v>
      </c>
      <c r="H984" s="12">
        <v>7.02</v>
      </c>
      <c r="I984" s="12">
        <v>16.98</v>
      </c>
      <c r="J984" s="12">
        <v>7.02</v>
      </c>
      <c r="K984" s="12">
        <v>0</v>
      </c>
      <c r="L984" s="12">
        <v>15.65</v>
      </c>
      <c r="M984" s="12">
        <v>2</v>
      </c>
      <c r="N984" s="12">
        <v>0</v>
      </c>
      <c r="O984" s="12">
        <v>0</v>
      </c>
      <c r="P984" s="12">
        <v>0</v>
      </c>
      <c r="Q984" s="12">
        <v>0</v>
      </c>
      <c r="R984" s="12">
        <v>5</v>
      </c>
      <c r="S984" s="12">
        <v>0</v>
      </c>
      <c r="T984" s="12">
        <v>0</v>
      </c>
    </row>
    <row r="985" spans="1:20" ht="17.399999999999999" x14ac:dyDescent="0.3">
      <c r="A985" s="11">
        <v>45420</v>
      </c>
      <c r="B985" s="12">
        <v>250427</v>
      </c>
      <c r="C985" s="12" t="s">
        <v>343</v>
      </c>
      <c r="D985" s="12" t="s">
        <v>344</v>
      </c>
      <c r="E985" s="12" t="s">
        <v>345</v>
      </c>
      <c r="F985" s="12" t="s">
        <v>346</v>
      </c>
      <c r="G985" s="12" t="s">
        <v>347</v>
      </c>
      <c r="H985" s="12">
        <v>5.83</v>
      </c>
      <c r="I985" s="12">
        <v>18.170000000000002</v>
      </c>
      <c r="J985" s="12">
        <v>5.22</v>
      </c>
      <c r="K985" s="12">
        <v>0.62</v>
      </c>
      <c r="L985" s="12">
        <v>12.16</v>
      </c>
      <c r="M985" s="12">
        <v>2</v>
      </c>
      <c r="N985" s="12">
        <v>0</v>
      </c>
      <c r="O985" s="12">
        <v>0</v>
      </c>
      <c r="P985" s="12">
        <v>0</v>
      </c>
      <c r="Q985" s="12">
        <v>0</v>
      </c>
      <c r="R985" s="12">
        <v>4</v>
      </c>
      <c r="S985" s="12">
        <v>0</v>
      </c>
      <c r="T985" s="12">
        <v>0</v>
      </c>
    </row>
    <row r="986" spans="1:20" ht="17.399999999999999" x14ac:dyDescent="0.3">
      <c r="A986" s="11">
        <v>45421</v>
      </c>
      <c r="B986" s="12">
        <v>250427</v>
      </c>
      <c r="C986" s="12" t="s">
        <v>343</v>
      </c>
      <c r="D986" s="12" t="s">
        <v>344</v>
      </c>
      <c r="E986" s="12" t="s">
        <v>345</v>
      </c>
      <c r="F986" s="12" t="s">
        <v>346</v>
      </c>
      <c r="G986" s="12" t="s">
        <v>347</v>
      </c>
      <c r="H986" s="12">
        <v>8.15</v>
      </c>
      <c r="I986" s="12">
        <v>15.85</v>
      </c>
      <c r="J986" s="12">
        <v>6.98</v>
      </c>
      <c r="K986" s="12">
        <v>1.17</v>
      </c>
      <c r="L986" s="12">
        <v>13.84</v>
      </c>
      <c r="M986" s="12">
        <v>2</v>
      </c>
      <c r="N986" s="12">
        <v>0</v>
      </c>
      <c r="O986" s="12">
        <v>0</v>
      </c>
      <c r="P986" s="12">
        <v>0</v>
      </c>
      <c r="Q986" s="12">
        <v>0</v>
      </c>
      <c r="R986" s="12">
        <v>9</v>
      </c>
      <c r="S986" s="12">
        <v>0</v>
      </c>
      <c r="T986" s="12">
        <v>0</v>
      </c>
    </row>
    <row r="987" spans="1:20" ht="17.399999999999999" x14ac:dyDescent="0.3">
      <c r="A987" s="11">
        <v>45422</v>
      </c>
      <c r="B987" s="12">
        <v>250427</v>
      </c>
      <c r="C987" s="12" t="s">
        <v>343</v>
      </c>
      <c r="D987" s="12" t="s">
        <v>344</v>
      </c>
      <c r="E987" s="12" t="s">
        <v>345</v>
      </c>
      <c r="F987" s="12" t="s">
        <v>346</v>
      </c>
      <c r="G987" s="12" t="s">
        <v>347</v>
      </c>
      <c r="H987" s="12">
        <v>7.25</v>
      </c>
      <c r="I987" s="12">
        <v>16.75</v>
      </c>
      <c r="J987" s="12">
        <v>6.55</v>
      </c>
      <c r="K987" s="12">
        <v>0.7</v>
      </c>
      <c r="L987" s="12">
        <v>14.12</v>
      </c>
      <c r="M987" s="12">
        <v>2</v>
      </c>
      <c r="N987" s="12">
        <v>0</v>
      </c>
      <c r="O987" s="12">
        <v>1</v>
      </c>
      <c r="P987" s="12">
        <v>0</v>
      </c>
      <c r="Q987" s="12">
        <v>0</v>
      </c>
      <c r="R987" s="12">
        <v>8</v>
      </c>
      <c r="S987" s="12">
        <v>0</v>
      </c>
      <c r="T987" s="12">
        <v>0</v>
      </c>
    </row>
    <row r="988" spans="1:20" ht="17.399999999999999" x14ac:dyDescent="0.3">
      <c r="A988" s="11">
        <v>45423</v>
      </c>
      <c r="B988" s="12">
        <v>250427</v>
      </c>
      <c r="C988" s="12" t="s">
        <v>343</v>
      </c>
      <c r="D988" s="12" t="s">
        <v>344</v>
      </c>
      <c r="E988" s="12" t="s">
        <v>345</v>
      </c>
      <c r="F988" s="12" t="s">
        <v>346</v>
      </c>
      <c r="G988" s="12" t="s">
        <v>347</v>
      </c>
      <c r="H988" s="12">
        <v>6.03</v>
      </c>
      <c r="I988" s="12">
        <v>17.97</v>
      </c>
      <c r="J988" s="12">
        <v>6.03</v>
      </c>
      <c r="K988" s="12">
        <v>0</v>
      </c>
      <c r="L988" s="12">
        <v>13.61</v>
      </c>
      <c r="M988" s="12">
        <v>2</v>
      </c>
      <c r="N988" s="12">
        <v>0</v>
      </c>
      <c r="O988" s="12">
        <v>0</v>
      </c>
      <c r="P988" s="12">
        <v>0</v>
      </c>
      <c r="Q988" s="12">
        <v>0</v>
      </c>
      <c r="R988" s="12">
        <v>3</v>
      </c>
      <c r="S988" s="12">
        <v>0</v>
      </c>
      <c r="T988" s="12">
        <v>0</v>
      </c>
    </row>
    <row r="989" spans="1:20" ht="17.399999999999999" x14ac:dyDescent="0.3">
      <c r="A989" s="11">
        <v>45424</v>
      </c>
      <c r="B989" s="12">
        <v>250427</v>
      </c>
      <c r="C989" s="12" t="s">
        <v>343</v>
      </c>
      <c r="D989" s="12" t="s">
        <v>344</v>
      </c>
      <c r="E989" s="12" t="s">
        <v>345</v>
      </c>
      <c r="F989" s="12" t="s">
        <v>346</v>
      </c>
      <c r="G989" s="12" t="s">
        <v>347</v>
      </c>
      <c r="H989" s="12">
        <v>0</v>
      </c>
      <c r="I989" s="12">
        <v>24</v>
      </c>
      <c r="J989" s="12">
        <v>0</v>
      </c>
      <c r="K989" s="12">
        <v>0</v>
      </c>
      <c r="L989" s="12">
        <v>0</v>
      </c>
      <c r="M989" s="12">
        <v>0</v>
      </c>
      <c r="N989" s="12">
        <v>0</v>
      </c>
      <c r="O989" s="12">
        <v>0</v>
      </c>
      <c r="P989" s="12">
        <v>0</v>
      </c>
      <c r="Q989" s="12">
        <v>0</v>
      </c>
      <c r="R989" s="12">
        <v>0</v>
      </c>
      <c r="S989" s="12">
        <v>0</v>
      </c>
      <c r="T989" s="12">
        <v>0</v>
      </c>
    </row>
    <row r="990" spans="1:20" ht="17.399999999999999" x14ac:dyDescent="0.3">
      <c r="A990" s="11">
        <v>45425</v>
      </c>
      <c r="B990" s="12">
        <v>250427</v>
      </c>
      <c r="C990" s="12" t="s">
        <v>343</v>
      </c>
      <c r="D990" s="12" t="s">
        <v>344</v>
      </c>
      <c r="E990" s="12" t="s">
        <v>345</v>
      </c>
      <c r="F990" s="12" t="s">
        <v>346</v>
      </c>
      <c r="G990" s="12" t="s">
        <v>347</v>
      </c>
      <c r="H990" s="12">
        <v>0</v>
      </c>
      <c r="I990" s="12">
        <v>24</v>
      </c>
      <c r="J990" s="12">
        <v>0</v>
      </c>
      <c r="K990" s="12">
        <v>0</v>
      </c>
      <c r="L990" s="12">
        <v>0</v>
      </c>
      <c r="M990" s="12">
        <v>0</v>
      </c>
      <c r="N990" s="12">
        <v>0</v>
      </c>
      <c r="O990" s="12">
        <v>0</v>
      </c>
      <c r="P990" s="12">
        <v>0</v>
      </c>
      <c r="Q990" s="12">
        <v>0</v>
      </c>
      <c r="R990" s="12">
        <v>0</v>
      </c>
      <c r="S990" s="12">
        <v>0</v>
      </c>
      <c r="T990" s="12">
        <v>0</v>
      </c>
    </row>
    <row r="991" spans="1:20" ht="17.399999999999999" x14ac:dyDescent="0.3">
      <c r="A991" s="11">
        <v>45426</v>
      </c>
      <c r="B991" s="12">
        <v>250427</v>
      </c>
      <c r="C991" s="12" t="s">
        <v>343</v>
      </c>
      <c r="D991" s="12" t="s">
        <v>344</v>
      </c>
      <c r="E991" s="12" t="s">
        <v>345</v>
      </c>
      <c r="F991" s="12" t="s">
        <v>346</v>
      </c>
      <c r="G991" s="12" t="s">
        <v>347</v>
      </c>
      <c r="H991" s="12">
        <v>3.68</v>
      </c>
      <c r="I991" s="12">
        <v>20.32</v>
      </c>
      <c r="J991" s="12">
        <v>3.67</v>
      </c>
      <c r="K991" s="12">
        <v>0.02</v>
      </c>
      <c r="L991" s="12">
        <v>7.32</v>
      </c>
      <c r="M991" s="12">
        <v>2</v>
      </c>
      <c r="N991" s="12">
        <v>0</v>
      </c>
      <c r="O991" s="12">
        <v>0</v>
      </c>
      <c r="P991" s="12">
        <v>0</v>
      </c>
      <c r="Q991" s="12">
        <v>0</v>
      </c>
      <c r="R991" s="12">
        <v>0</v>
      </c>
      <c r="S991" s="12">
        <v>0</v>
      </c>
      <c r="T991" s="12">
        <v>0</v>
      </c>
    </row>
    <row r="992" spans="1:20" ht="17.399999999999999" x14ac:dyDescent="0.3">
      <c r="A992" s="11">
        <v>45427</v>
      </c>
      <c r="B992" s="12">
        <v>250427</v>
      </c>
      <c r="C992" s="12" t="s">
        <v>343</v>
      </c>
      <c r="D992" s="12" t="s">
        <v>344</v>
      </c>
      <c r="E992" s="12" t="s">
        <v>345</v>
      </c>
      <c r="F992" s="12" t="s">
        <v>346</v>
      </c>
      <c r="G992" s="12" t="s">
        <v>347</v>
      </c>
      <c r="H992" s="12">
        <v>5.82</v>
      </c>
      <c r="I992" s="12">
        <v>18.18</v>
      </c>
      <c r="J992" s="12">
        <v>5.82</v>
      </c>
      <c r="K992" s="12">
        <v>0</v>
      </c>
      <c r="L992" s="12">
        <v>11.83</v>
      </c>
      <c r="M992" s="12">
        <v>2</v>
      </c>
      <c r="N992" s="12">
        <v>0</v>
      </c>
      <c r="O992" s="12">
        <v>0</v>
      </c>
      <c r="P992" s="12">
        <v>0</v>
      </c>
      <c r="Q992" s="12">
        <v>0</v>
      </c>
      <c r="R992" s="12">
        <v>0</v>
      </c>
      <c r="S992" s="12">
        <v>0</v>
      </c>
      <c r="T992" s="12">
        <v>0</v>
      </c>
    </row>
    <row r="993" spans="1:20" ht="17.399999999999999" x14ac:dyDescent="0.3">
      <c r="A993" s="11">
        <v>45428</v>
      </c>
      <c r="B993" s="12">
        <v>250427</v>
      </c>
      <c r="C993" s="12" t="s">
        <v>343</v>
      </c>
      <c r="D993" s="12" t="s">
        <v>344</v>
      </c>
      <c r="E993" s="12" t="s">
        <v>345</v>
      </c>
      <c r="F993" s="12" t="s">
        <v>346</v>
      </c>
      <c r="G993" s="12" t="s">
        <v>347</v>
      </c>
      <c r="H993" s="12">
        <v>2.58</v>
      </c>
      <c r="I993" s="12">
        <v>21.42</v>
      </c>
      <c r="J993" s="12">
        <v>2.58</v>
      </c>
      <c r="K993" s="12">
        <v>0</v>
      </c>
      <c r="L993" s="12">
        <v>5.59</v>
      </c>
      <c r="M993" s="12">
        <v>2</v>
      </c>
      <c r="N993" s="12">
        <v>0</v>
      </c>
      <c r="O993" s="12">
        <v>0</v>
      </c>
      <c r="P993" s="12">
        <v>0</v>
      </c>
      <c r="Q993" s="12">
        <v>0</v>
      </c>
      <c r="R993" s="12">
        <v>0</v>
      </c>
      <c r="S993" s="12">
        <v>0</v>
      </c>
      <c r="T993" s="12">
        <v>0</v>
      </c>
    </row>
    <row r="994" spans="1:20" ht="17.399999999999999" x14ac:dyDescent="0.3">
      <c r="A994" s="11">
        <v>45429</v>
      </c>
      <c r="B994" s="12">
        <v>250427</v>
      </c>
      <c r="C994" s="12" t="s">
        <v>343</v>
      </c>
      <c r="D994" s="12" t="s">
        <v>344</v>
      </c>
      <c r="E994" s="12" t="s">
        <v>345</v>
      </c>
      <c r="F994" s="12" t="s">
        <v>346</v>
      </c>
      <c r="G994" s="12" t="s">
        <v>347</v>
      </c>
      <c r="H994" s="12">
        <v>4.07</v>
      </c>
      <c r="I994" s="12">
        <v>19.93</v>
      </c>
      <c r="J994" s="12">
        <v>4.07</v>
      </c>
      <c r="K994" s="12">
        <v>0</v>
      </c>
      <c r="L994" s="12">
        <v>9.7799999999999994</v>
      </c>
      <c r="M994" s="12">
        <v>2</v>
      </c>
      <c r="N994" s="12">
        <v>0</v>
      </c>
      <c r="O994" s="12">
        <v>0</v>
      </c>
      <c r="P994" s="12">
        <v>0</v>
      </c>
      <c r="Q994" s="12">
        <v>0</v>
      </c>
      <c r="R994" s="12">
        <v>1</v>
      </c>
      <c r="S994" s="12">
        <v>0</v>
      </c>
      <c r="T994" s="12">
        <v>0</v>
      </c>
    </row>
    <row r="995" spans="1:20" ht="17.399999999999999" x14ac:dyDescent="0.3">
      <c r="A995" s="11">
        <v>45430</v>
      </c>
      <c r="B995" s="12">
        <v>250427</v>
      </c>
      <c r="C995" s="12" t="s">
        <v>343</v>
      </c>
      <c r="D995" s="12" t="s">
        <v>344</v>
      </c>
      <c r="E995" s="12" t="s">
        <v>345</v>
      </c>
      <c r="F995" s="12" t="s">
        <v>346</v>
      </c>
      <c r="G995" s="12" t="s">
        <v>347</v>
      </c>
      <c r="H995" s="12">
        <v>4.3</v>
      </c>
      <c r="I995" s="12">
        <v>19.7</v>
      </c>
      <c r="J995" s="12">
        <v>4.13</v>
      </c>
      <c r="K995" s="12">
        <v>0.17</v>
      </c>
      <c r="L995" s="12">
        <v>9.31</v>
      </c>
      <c r="M995" s="12">
        <v>2</v>
      </c>
      <c r="N995" s="12">
        <v>0</v>
      </c>
      <c r="O995" s="12">
        <v>0</v>
      </c>
      <c r="P995" s="12">
        <v>0</v>
      </c>
      <c r="Q995" s="12">
        <v>0</v>
      </c>
      <c r="R995" s="12">
        <v>1</v>
      </c>
      <c r="S995" s="12">
        <v>0</v>
      </c>
      <c r="T995" s="12">
        <v>0</v>
      </c>
    </row>
    <row r="996" spans="1:20" ht="17.399999999999999" x14ac:dyDescent="0.3">
      <c r="A996" s="11">
        <v>45431</v>
      </c>
      <c r="B996" s="12">
        <v>250427</v>
      </c>
      <c r="C996" s="12" t="s">
        <v>343</v>
      </c>
      <c r="D996" s="12" t="s">
        <v>344</v>
      </c>
      <c r="E996" s="12" t="s">
        <v>345</v>
      </c>
      <c r="F996" s="12" t="s">
        <v>346</v>
      </c>
      <c r="G996" s="12" t="s">
        <v>347</v>
      </c>
      <c r="H996" s="12">
        <v>0</v>
      </c>
      <c r="I996" s="12">
        <v>24</v>
      </c>
      <c r="J996" s="12">
        <v>0</v>
      </c>
      <c r="K996" s="12">
        <v>0</v>
      </c>
      <c r="L996" s="12">
        <v>0</v>
      </c>
      <c r="M996" s="12">
        <v>0</v>
      </c>
      <c r="N996" s="12">
        <v>0</v>
      </c>
      <c r="O996" s="12">
        <v>0</v>
      </c>
      <c r="P996" s="12">
        <v>0</v>
      </c>
      <c r="Q996" s="12">
        <v>0</v>
      </c>
      <c r="R996" s="12">
        <v>0</v>
      </c>
      <c r="S996" s="12">
        <v>0</v>
      </c>
      <c r="T996" s="12">
        <v>0</v>
      </c>
    </row>
    <row r="997" spans="1:20" ht="17.399999999999999" x14ac:dyDescent="0.3">
      <c r="A997" s="11">
        <v>45432</v>
      </c>
      <c r="B997" s="12">
        <v>250427</v>
      </c>
      <c r="C997" s="12" t="s">
        <v>343</v>
      </c>
      <c r="D997" s="12" t="s">
        <v>344</v>
      </c>
      <c r="E997" s="12" t="s">
        <v>345</v>
      </c>
      <c r="F997" s="12" t="s">
        <v>346</v>
      </c>
      <c r="G997" s="12" t="s">
        <v>347</v>
      </c>
      <c r="H997" s="12">
        <v>1.57</v>
      </c>
      <c r="I997" s="12">
        <v>22.43</v>
      </c>
      <c r="J997" s="12">
        <v>1.57</v>
      </c>
      <c r="K997" s="12">
        <v>0</v>
      </c>
      <c r="L997" s="12">
        <v>3.31</v>
      </c>
      <c r="M997" s="12">
        <v>2</v>
      </c>
      <c r="N997" s="12">
        <v>0</v>
      </c>
      <c r="O997" s="12">
        <v>0</v>
      </c>
      <c r="P997" s="12">
        <v>0</v>
      </c>
      <c r="Q997" s="12">
        <v>0</v>
      </c>
      <c r="R997" s="12">
        <v>0</v>
      </c>
      <c r="S997" s="12">
        <v>0</v>
      </c>
      <c r="T997" s="12">
        <v>0</v>
      </c>
    </row>
    <row r="998" spans="1:20" ht="17.399999999999999" x14ac:dyDescent="0.3">
      <c r="A998" s="11">
        <v>45433</v>
      </c>
      <c r="B998" s="12">
        <v>250427</v>
      </c>
      <c r="C998" s="12" t="s">
        <v>343</v>
      </c>
      <c r="D998" s="12" t="s">
        <v>344</v>
      </c>
      <c r="E998" s="12" t="s">
        <v>345</v>
      </c>
      <c r="F998" s="12" t="s">
        <v>346</v>
      </c>
      <c r="G998" s="12" t="s">
        <v>347</v>
      </c>
      <c r="H998" s="12">
        <v>3.27</v>
      </c>
      <c r="I998" s="12">
        <v>20.73</v>
      </c>
      <c r="J998" s="12">
        <v>2.95</v>
      </c>
      <c r="K998" s="12">
        <v>0.32</v>
      </c>
      <c r="L998" s="12">
        <v>6.88</v>
      </c>
      <c r="M998" s="12">
        <v>3</v>
      </c>
      <c r="N998" s="12">
        <v>0</v>
      </c>
      <c r="O998" s="12">
        <v>0</v>
      </c>
      <c r="P998" s="12">
        <v>0</v>
      </c>
      <c r="Q998" s="12">
        <v>0</v>
      </c>
      <c r="R998" s="12">
        <v>5</v>
      </c>
      <c r="S998" s="12">
        <v>0</v>
      </c>
      <c r="T998" s="12">
        <v>0</v>
      </c>
    </row>
    <row r="999" spans="1:20" ht="17.399999999999999" x14ac:dyDescent="0.3">
      <c r="A999" s="11">
        <v>45434</v>
      </c>
      <c r="B999" s="12">
        <v>250427</v>
      </c>
      <c r="C999" s="12" t="s">
        <v>343</v>
      </c>
      <c r="D999" s="12" t="s">
        <v>344</v>
      </c>
      <c r="E999" s="12" t="s">
        <v>345</v>
      </c>
      <c r="F999" s="12" t="s">
        <v>346</v>
      </c>
      <c r="G999" s="12" t="s">
        <v>347</v>
      </c>
      <c r="H999" s="12">
        <v>7.03</v>
      </c>
      <c r="I999" s="12">
        <v>16.97</v>
      </c>
      <c r="J999" s="12">
        <v>7.03</v>
      </c>
      <c r="K999" s="12">
        <v>0</v>
      </c>
      <c r="L999" s="12">
        <v>15.55</v>
      </c>
      <c r="M999" s="12">
        <v>2</v>
      </c>
      <c r="N999" s="12">
        <v>0</v>
      </c>
      <c r="O999" s="12">
        <v>0</v>
      </c>
      <c r="P999" s="12">
        <v>0</v>
      </c>
      <c r="Q999" s="12">
        <v>0</v>
      </c>
      <c r="R999" s="12">
        <v>1</v>
      </c>
      <c r="S999" s="12">
        <v>0</v>
      </c>
      <c r="T999" s="12">
        <v>0</v>
      </c>
    </row>
    <row r="1000" spans="1:20" ht="17.399999999999999" x14ac:dyDescent="0.3">
      <c r="A1000" s="11">
        <v>45435</v>
      </c>
      <c r="B1000" s="12">
        <v>250427</v>
      </c>
      <c r="C1000" s="12" t="s">
        <v>343</v>
      </c>
      <c r="D1000" s="12" t="s">
        <v>344</v>
      </c>
      <c r="E1000" s="12" t="s">
        <v>345</v>
      </c>
      <c r="F1000" s="12" t="s">
        <v>346</v>
      </c>
      <c r="G1000" s="12" t="s">
        <v>347</v>
      </c>
      <c r="H1000" s="12">
        <v>6.9</v>
      </c>
      <c r="I1000" s="12">
        <v>17.100000000000001</v>
      </c>
      <c r="J1000" s="12">
        <v>5.7</v>
      </c>
      <c r="K1000" s="12">
        <v>1.2</v>
      </c>
      <c r="L1000" s="12">
        <v>12.57</v>
      </c>
      <c r="M1000" s="12">
        <v>2</v>
      </c>
      <c r="N1000" s="12">
        <v>0</v>
      </c>
      <c r="O1000" s="12">
        <v>0</v>
      </c>
      <c r="P1000" s="12">
        <v>0</v>
      </c>
      <c r="Q1000" s="12">
        <v>0</v>
      </c>
      <c r="R1000" s="12">
        <v>12</v>
      </c>
      <c r="S1000" s="12">
        <v>0</v>
      </c>
      <c r="T1000" s="12">
        <v>0</v>
      </c>
    </row>
    <row r="1001" spans="1:20" ht="17.399999999999999" x14ac:dyDescent="0.3">
      <c r="A1001" s="11">
        <v>45436</v>
      </c>
      <c r="B1001" s="12">
        <v>250427</v>
      </c>
      <c r="C1001" s="12" t="s">
        <v>343</v>
      </c>
      <c r="D1001" s="12" t="s">
        <v>344</v>
      </c>
      <c r="E1001" s="12" t="s">
        <v>345</v>
      </c>
      <c r="F1001" s="12" t="s">
        <v>346</v>
      </c>
      <c r="G1001" s="12" t="s">
        <v>347</v>
      </c>
      <c r="H1001" s="12">
        <v>11.17</v>
      </c>
      <c r="I1001" s="12">
        <v>12.83</v>
      </c>
      <c r="J1001" s="12">
        <v>8.73</v>
      </c>
      <c r="K1001" s="12">
        <v>2.4300000000000002</v>
      </c>
      <c r="L1001" s="12">
        <v>19.46</v>
      </c>
      <c r="M1001" s="12">
        <v>2</v>
      </c>
      <c r="N1001" s="12">
        <v>0</v>
      </c>
      <c r="O1001" s="12">
        <v>0</v>
      </c>
      <c r="P1001" s="12">
        <v>0</v>
      </c>
      <c r="Q1001" s="12">
        <v>0</v>
      </c>
      <c r="R1001" s="12">
        <v>22</v>
      </c>
      <c r="S1001" s="12">
        <v>0</v>
      </c>
      <c r="T1001" s="12">
        <v>2</v>
      </c>
    </row>
    <row r="1002" spans="1:20" ht="17.399999999999999" x14ac:dyDescent="0.3">
      <c r="A1002" s="11">
        <v>45437</v>
      </c>
      <c r="B1002" s="12">
        <v>250427</v>
      </c>
      <c r="C1002" s="12" t="s">
        <v>343</v>
      </c>
      <c r="D1002" s="12" t="s">
        <v>344</v>
      </c>
      <c r="E1002" s="12" t="s">
        <v>345</v>
      </c>
      <c r="F1002" s="12" t="s">
        <v>346</v>
      </c>
      <c r="G1002" s="12" t="s">
        <v>347</v>
      </c>
      <c r="H1002" s="12">
        <v>1.33</v>
      </c>
      <c r="I1002" s="12">
        <v>22.67</v>
      </c>
      <c r="J1002" s="12">
        <v>1.33</v>
      </c>
      <c r="K1002" s="12">
        <v>0</v>
      </c>
      <c r="L1002" s="12">
        <v>3.13</v>
      </c>
      <c r="M1002" s="12">
        <v>3</v>
      </c>
      <c r="N1002" s="12">
        <v>0</v>
      </c>
      <c r="O1002" s="12">
        <v>0</v>
      </c>
      <c r="P1002" s="12">
        <v>0</v>
      </c>
      <c r="Q1002" s="12">
        <v>0</v>
      </c>
      <c r="R1002" s="12">
        <v>0</v>
      </c>
      <c r="S1002" s="12">
        <v>0</v>
      </c>
      <c r="T1002" s="12">
        <v>0</v>
      </c>
    </row>
    <row r="1003" spans="1:20" ht="17.399999999999999" x14ac:dyDescent="0.3">
      <c r="A1003" s="11">
        <v>45438</v>
      </c>
      <c r="B1003" s="12">
        <v>250427</v>
      </c>
      <c r="C1003" s="12" t="s">
        <v>343</v>
      </c>
      <c r="D1003" s="12" t="s">
        <v>344</v>
      </c>
      <c r="E1003" s="12" t="s">
        <v>345</v>
      </c>
      <c r="F1003" s="12" t="s">
        <v>346</v>
      </c>
      <c r="G1003" s="12" t="s">
        <v>347</v>
      </c>
      <c r="H1003" s="12">
        <v>0</v>
      </c>
      <c r="I1003" s="12">
        <v>24</v>
      </c>
      <c r="J1003" s="12">
        <v>0</v>
      </c>
      <c r="K1003" s="12">
        <v>0</v>
      </c>
      <c r="L1003" s="12">
        <v>0</v>
      </c>
      <c r="M1003" s="12">
        <v>0</v>
      </c>
      <c r="N1003" s="12">
        <v>0</v>
      </c>
      <c r="O1003" s="12">
        <v>0</v>
      </c>
      <c r="P1003" s="12">
        <v>0</v>
      </c>
      <c r="Q1003" s="12">
        <v>0</v>
      </c>
      <c r="R1003" s="12">
        <v>0</v>
      </c>
      <c r="S1003" s="12">
        <v>0</v>
      </c>
      <c r="T1003" s="12">
        <v>0</v>
      </c>
    </row>
    <row r="1004" spans="1:20" ht="17.399999999999999" x14ac:dyDescent="0.3">
      <c r="A1004" s="11">
        <v>45439</v>
      </c>
      <c r="B1004" s="12">
        <v>250427</v>
      </c>
      <c r="C1004" s="12" t="s">
        <v>343</v>
      </c>
      <c r="D1004" s="12" t="s">
        <v>344</v>
      </c>
      <c r="E1004" s="12" t="s">
        <v>345</v>
      </c>
      <c r="F1004" s="12" t="s">
        <v>346</v>
      </c>
      <c r="G1004" s="12" t="s">
        <v>347</v>
      </c>
      <c r="H1004" s="12">
        <v>3.43</v>
      </c>
      <c r="I1004" s="12">
        <v>20.57</v>
      </c>
      <c r="J1004" s="12">
        <v>3.43</v>
      </c>
      <c r="K1004" s="12">
        <v>0</v>
      </c>
      <c r="L1004" s="12">
        <v>7.93</v>
      </c>
      <c r="M1004" s="12">
        <v>2</v>
      </c>
      <c r="N1004" s="12">
        <v>0</v>
      </c>
      <c r="O1004" s="12">
        <v>0</v>
      </c>
      <c r="P1004" s="12">
        <v>0</v>
      </c>
      <c r="Q1004" s="12">
        <v>0</v>
      </c>
      <c r="R1004" s="12">
        <v>0</v>
      </c>
      <c r="S1004" s="12">
        <v>0</v>
      </c>
      <c r="T1004" s="12">
        <v>0</v>
      </c>
    </row>
    <row r="1005" spans="1:20" ht="17.399999999999999" x14ac:dyDescent="0.3">
      <c r="A1005" s="11">
        <v>45440</v>
      </c>
      <c r="B1005" s="12">
        <v>250427</v>
      </c>
      <c r="C1005" s="12" t="s">
        <v>343</v>
      </c>
      <c r="D1005" s="12" t="s">
        <v>344</v>
      </c>
      <c r="E1005" s="12" t="s">
        <v>345</v>
      </c>
      <c r="F1005" s="12" t="s">
        <v>346</v>
      </c>
      <c r="G1005" s="12" t="s">
        <v>347</v>
      </c>
      <c r="H1005" s="12">
        <v>8.6199999999999992</v>
      </c>
      <c r="I1005" s="12">
        <v>15.38</v>
      </c>
      <c r="J1005" s="12">
        <v>7.78</v>
      </c>
      <c r="K1005" s="12">
        <v>0.83</v>
      </c>
      <c r="L1005" s="12">
        <v>19.38</v>
      </c>
      <c r="M1005" s="12">
        <v>2</v>
      </c>
      <c r="N1005" s="12">
        <v>0</v>
      </c>
      <c r="O1005" s="12">
        <v>2</v>
      </c>
      <c r="P1005" s="12">
        <v>1</v>
      </c>
      <c r="Q1005" s="12">
        <v>0</v>
      </c>
      <c r="R1005" s="12">
        <v>7</v>
      </c>
      <c r="S1005" s="12">
        <v>0</v>
      </c>
      <c r="T1005" s="12">
        <v>1</v>
      </c>
    </row>
    <row r="1006" spans="1:20" ht="17.399999999999999" x14ac:dyDescent="0.3">
      <c r="A1006" s="11">
        <v>45441</v>
      </c>
      <c r="B1006" s="12">
        <v>250427</v>
      </c>
      <c r="C1006" s="12" t="s">
        <v>343</v>
      </c>
      <c r="D1006" s="12" t="s">
        <v>344</v>
      </c>
      <c r="E1006" s="12" t="s">
        <v>345</v>
      </c>
      <c r="F1006" s="12" t="s">
        <v>346</v>
      </c>
      <c r="G1006" s="12" t="s">
        <v>347</v>
      </c>
      <c r="H1006" s="12">
        <v>7.38</v>
      </c>
      <c r="I1006" s="12">
        <v>16.62</v>
      </c>
      <c r="J1006" s="12">
        <v>6</v>
      </c>
      <c r="K1006" s="12">
        <v>1.38</v>
      </c>
      <c r="L1006" s="12">
        <v>12.79</v>
      </c>
      <c r="M1006" s="12">
        <v>3</v>
      </c>
      <c r="N1006" s="12">
        <v>0</v>
      </c>
      <c r="O1006" s="12">
        <v>1</v>
      </c>
      <c r="P1006" s="12">
        <v>0</v>
      </c>
      <c r="Q1006" s="12">
        <v>0</v>
      </c>
      <c r="R1006" s="12">
        <v>9</v>
      </c>
      <c r="S1006" s="12">
        <v>0</v>
      </c>
      <c r="T1006" s="12">
        <v>1</v>
      </c>
    </row>
    <row r="1007" spans="1:20" ht="17.399999999999999" x14ac:dyDescent="0.3">
      <c r="A1007" s="11">
        <v>45442</v>
      </c>
      <c r="B1007" s="12">
        <v>250427</v>
      </c>
      <c r="C1007" s="12" t="s">
        <v>343</v>
      </c>
      <c r="D1007" s="12" t="s">
        <v>344</v>
      </c>
      <c r="E1007" s="12" t="s">
        <v>345</v>
      </c>
      <c r="F1007" s="12" t="s">
        <v>346</v>
      </c>
      <c r="G1007" s="12" t="s">
        <v>347</v>
      </c>
      <c r="H1007" s="12">
        <v>3.7</v>
      </c>
      <c r="I1007" s="12">
        <v>20.3</v>
      </c>
      <c r="J1007" s="12">
        <v>3.7</v>
      </c>
      <c r="K1007" s="12">
        <v>0</v>
      </c>
      <c r="L1007" s="12">
        <v>8.09</v>
      </c>
      <c r="M1007" s="12">
        <v>3</v>
      </c>
      <c r="N1007" s="12">
        <v>0</v>
      </c>
      <c r="O1007" s="12">
        <v>0</v>
      </c>
      <c r="P1007" s="12">
        <v>1</v>
      </c>
      <c r="Q1007" s="12">
        <v>0</v>
      </c>
      <c r="R1007" s="12">
        <v>1</v>
      </c>
      <c r="S1007" s="12">
        <v>0</v>
      </c>
      <c r="T1007" s="12">
        <v>0</v>
      </c>
    </row>
    <row r="1008" spans="1:20" ht="17.399999999999999" x14ac:dyDescent="0.3">
      <c r="A1008" s="11">
        <v>45443</v>
      </c>
      <c r="B1008" s="12">
        <v>250427</v>
      </c>
      <c r="C1008" s="12" t="s">
        <v>343</v>
      </c>
      <c r="D1008" s="12" t="s">
        <v>344</v>
      </c>
      <c r="E1008" s="12" t="s">
        <v>345</v>
      </c>
      <c r="F1008" s="12" t="s">
        <v>346</v>
      </c>
      <c r="G1008" s="12" t="s">
        <v>347</v>
      </c>
      <c r="H1008" s="12">
        <v>3.68</v>
      </c>
      <c r="I1008" s="12">
        <v>20.32</v>
      </c>
      <c r="J1008" s="12">
        <v>3.68</v>
      </c>
      <c r="K1008" s="12">
        <v>0</v>
      </c>
      <c r="L1008" s="12">
        <v>8.86</v>
      </c>
      <c r="M1008" s="12">
        <v>2</v>
      </c>
      <c r="N1008" s="12">
        <v>0</v>
      </c>
      <c r="O1008" s="12">
        <v>0</v>
      </c>
      <c r="P1008" s="12">
        <v>0</v>
      </c>
      <c r="Q1008" s="12">
        <v>0</v>
      </c>
      <c r="R1008" s="12">
        <v>0</v>
      </c>
      <c r="S1008" s="12">
        <v>0</v>
      </c>
      <c r="T1008" s="12">
        <v>0</v>
      </c>
    </row>
    <row r="1009" spans="1:20" ht="17.399999999999999" x14ac:dyDescent="0.3">
      <c r="A1009" s="11">
        <v>45444</v>
      </c>
      <c r="B1009" s="12">
        <v>250427</v>
      </c>
      <c r="C1009" s="12" t="s">
        <v>343</v>
      </c>
      <c r="D1009" s="12" t="s">
        <v>344</v>
      </c>
      <c r="E1009" s="12" t="s">
        <v>345</v>
      </c>
      <c r="F1009" s="12" t="s">
        <v>346</v>
      </c>
      <c r="G1009" s="12" t="s">
        <v>347</v>
      </c>
      <c r="H1009" s="12">
        <v>1.2</v>
      </c>
      <c r="I1009" s="12">
        <v>22.8</v>
      </c>
      <c r="J1009" s="12">
        <v>1.2</v>
      </c>
      <c r="K1009" s="12">
        <v>0</v>
      </c>
      <c r="L1009" s="12">
        <v>3.32</v>
      </c>
      <c r="M1009" s="12">
        <v>3</v>
      </c>
      <c r="N1009" s="12">
        <v>0</v>
      </c>
      <c r="O1009" s="12">
        <v>0</v>
      </c>
      <c r="P1009" s="12">
        <v>0</v>
      </c>
      <c r="Q1009" s="12">
        <v>0</v>
      </c>
      <c r="R1009" s="12">
        <v>0</v>
      </c>
      <c r="S1009" s="12">
        <v>0</v>
      </c>
      <c r="T1009" s="12">
        <v>0</v>
      </c>
    </row>
    <row r="1010" spans="1:20" ht="17.399999999999999" x14ac:dyDescent="0.3">
      <c r="A1010" s="11">
        <v>45445</v>
      </c>
      <c r="B1010" s="12">
        <v>250427</v>
      </c>
      <c r="C1010" s="12" t="s">
        <v>343</v>
      </c>
      <c r="D1010" s="12" t="s">
        <v>344</v>
      </c>
      <c r="E1010" s="12" t="s">
        <v>345</v>
      </c>
      <c r="F1010" s="12" t="s">
        <v>346</v>
      </c>
      <c r="G1010" s="12" t="s">
        <v>347</v>
      </c>
      <c r="H1010" s="12">
        <v>0</v>
      </c>
      <c r="I1010" s="12">
        <v>24</v>
      </c>
      <c r="J1010" s="12">
        <v>0</v>
      </c>
      <c r="K1010" s="12">
        <v>0</v>
      </c>
      <c r="L1010" s="12">
        <v>0</v>
      </c>
      <c r="M1010" s="12">
        <v>0</v>
      </c>
      <c r="N1010" s="12">
        <v>0</v>
      </c>
      <c r="O1010" s="12">
        <v>0</v>
      </c>
      <c r="P1010" s="12">
        <v>0</v>
      </c>
      <c r="Q1010" s="12">
        <v>0</v>
      </c>
      <c r="R1010" s="12">
        <v>0</v>
      </c>
      <c r="S1010" s="12">
        <v>0</v>
      </c>
      <c r="T1010" s="12">
        <v>0</v>
      </c>
    </row>
    <row r="1011" spans="1:20" ht="17.399999999999999" x14ac:dyDescent="0.3">
      <c r="A1011" s="11">
        <v>45446</v>
      </c>
      <c r="B1011" s="12">
        <v>250427</v>
      </c>
      <c r="C1011" s="12" t="s">
        <v>343</v>
      </c>
      <c r="D1011" s="12" t="s">
        <v>344</v>
      </c>
      <c r="E1011" s="12" t="s">
        <v>345</v>
      </c>
      <c r="F1011" s="12" t="s">
        <v>346</v>
      </c>
      <c r="G1011" s="12" t="s">
        <v>347</v>
      </c>
      <c r="H1011" s="12">
        <v>0</v>
      </c>
      <c r="I1011" s="12">
        <v>24</v>
      </c>
      <c r="J1011" s="12">
        <v>0</v>
      </c>
      <c r="K1011" s="12">
        <v>0</v>
      </c>
      <c r="L1011" s="12">
        <v>0</v>
      </c>
      <c r="M1011" s="12">
        <v>0</v>
      </c>
      <c r="N1011" s="12">
        <v>0</v>
      </c>
      <c r="O1011" s="12">
        <v>0</v>
      </c>
      <c r="P1011" s="12">
        <v>0</v>
      </c>
      <c r="Q1011" s="12">
        <v>0</v>
      </c>
      <c r="R1011" s="12">
        <v>0</v>
      </c>
      <c r="S1011" s="12">
        <v>0</v>
      </c>
      <c r="T1011" s="12">
        <v>0</v>
      </c>
    </row>
    <row r="1012" spans="1:20" ht="17.399999999999999" x14ac:dyDescent="0.3">
      <c r="A1012" s="11">
        <v>45447</v>
      </c>
      <c r="B1012" s="12">
        <v>250427</v>
      </c>
      <c r="C1012" s="12" t="s">
        <v>343</v>
      </c>
      <c r="D1012" s="12" t="s">
        <v>344</v>
      </c>
      <c r="E1012" s="12" t="s">
        <v>345</v>
      </c>
      <c r="F1012" s="12" t="s">
        <v>346</v>
      </c>
      <c r="G1012" s="12" t="s">
        <v>347</v>
      </c>
      <c r="H1012" s="12">
        <v>2.65</v>
      </c>
      <c r="I1012" s="12">
        <v>21.35</v>
      </c>
      <c r="J1012" s="12">
        <v>2.65</v>
      </c>
      <c r="K1012" s="12">
        <v>0</v>
      </c>
      <c r="L1012" s="12">
        <v>5.59</v>
      </c>
      <c r="M1012" s="12">
        <v>2</v>
      </c>
      <c r="N1012" s="12">
        <v>0</v>
      </c>
      <c r="O1012" s="12">
        <v>0</v>
      </c>
      <c r="P1012" s="12">
        <v>0</v>
      </c>
      <c r="Q1012" s="12">
        <v>0</v>
      </c>
      <c r="R1012" s="12">
        <v>1</v>
      </c>
      <c r="S1012" s="12">
        <v>0</v>
      </c>
      <c r="T1012" s="12">
        <v>0</v>
      </c>
    </row>
    <row r="1013" spans="1:20" ht="17.399999999999999" x14ac:dyDescent="0.3">
      <c r="A1013" s="11">
        <v>45448</v>
      </c>
      <c r="B1013" s="12">
        <v>250427</v>
      </c>
      <c r="C1013" s="12" t="s">
        <v>343</v>
      </c>
      <c r="D1013" s="12" t="s">
        <v>344</v>
      </c>
      <c r="E1013" s="12" t="s">
        <v>345</v>
      </c>
      <c r="F1013" s="12" t="s">
        <v>346</v>
      </c>
      <c r="G1013" s="12" t="s">
        <v>347</v>
      </c>
      <c r="H1013" s="12">
        <v>11.95</v>
      </c>
      <c r="I1013" s="12">
        <v>12.05</v>
      </c>
      <c r="J1013" s="12">
        <v>9.48</v>
      </c>
      <c r="K1013" s="12">
        <v>2.4700000000000002</v>
      </c>
      <c r="L1013" s="12">
        <v>20.8</v>
      </c>
      <c r="M1013" s="12">
        <v>2</v>
      </c>
      <c r="N1013" s="12">
        <v>0</v>
      </c>
      <c r="O1013" s="12">
        <v>0</v>
      </c>
      <c r="P1013" s="12">
        <v>0</v>
      </c>
      <c r="Q1013" s="12">
        <v>0</v>
      </c>
      <c r="R1013" s="12">
        <v>19</v>
      </c>
      <c r="S1013" s="12">
        <v>0</v>
      </c>
      <c r="T1013" s="12">
        <v>0</v>
      </c>
    </row>
    <row r="1014" spans="1:20" ht="17.399999999999999" x14ac:dyDescent="0.3">
      <c r="A1014" s="11">
        <v>45449</v>
      </c>
      <c r="B1014" s="12">
        <v>250427</v>
      </c>
      <c r="C1014" s="12" t="s">
        <v>343</v>
      </c>
      <c r="D1014" s="12" t="s">
        <v>344</v>
      </c>
      <c r="E1014" s="12" t="s">
        <v>345</v>
      </c>
      <c r="F1014" s="12" t="s">
        <v>346</v>
      </c>
      <c r="G1014" s="12" t="s">
        <v>347</v>
      </c>
      <c r="H1014" s="12">
        <v>5.5</v>
      </c>
      <c r="I1014" s="12">
        <v>18.5</v>
      </c>
      <c r="J1014" s="12">
        <v>5.12</v>
      </c>
      <c r="K1014" s="12">
        <v>0.38</v>
      </c>
      <c r="L1014" s="12">
        <v>11.29</v>
      </c>
      <c r="M1014" s="12">
        <v>2</v>
      </c>
      <c r="N1014" s="12">
        <v>0</v>
      </c>
      <c r="O1014" s="12">
        <v>0</v>
      </c>
      <c r="P1014" s="12">
        <v>0</v>
      </c>
      <c r="Q1014" s="12">
        <v>0</v>
      </c>
      <c r="R1014" s="12">
        <v>3</v>
      </c>
      <c r="S1014" s="12">
        <v>0</v>
      </c>
      <c r="T1014" s="12">
        <v>0</v>
      </c>
    </row>
    <row r="1015" spans="1:20" ht="17.399999999999999" x14ac:dyDescent="0.3">
      <c r="A1015" s="11">
        <v>45450</v>
      </c>
      <c r="B1015" s="12">
        <v>250427</v>
      </c>
      <c r="C1015" s="12" t="s">
        <v>343</v>
      </c>
      <c r="D1015" s="12" t="s">
        <v>344</v>
      </c>
      <c r="E1015" s="12" t="s">
        <v>345</v>
      </c>
      <c r="F1015" s="12" t="s">
        <v>346</v>
      </c>
      <c r="G1015" s="12" t="s">
        <v>347</v>
      </c>
      <c r="H1015" s="12">
        <v>8.1</v>
      </c>
      <c r="I1015" s="12">
        <v>15.9</v>
      </c>
      <c r="J1015" s="12">
        <v>6.2</v>
      </c>
      <c r="K1015" s="12">
        <v>1.9</v>
      </c>
      <c r="L1015" s="12">
        <v>12.72</v>
      </c>
      <c r="M1015" s="12">
        <v>2</v>
      </c>
      <c r="N1015" s="12">
        <v>0</v>
      </c>
      <c r="O1015" s="12">
        <v>0</v>
      </c>
      <c r="P1015" s="12">
        <v>0</v>
      </c>
      <c r="Q1015" s="12">
        <v>0</v>
      </c>
      <c r="R1015" s="12">
        <v>15</v>
      </c>
      <c r="S1015" s="12">
        <v>0</v>
      </c>
      <c r="T1015" s="12">
        <v>1</v>
      </c>
    </row>
    <row r="1016" spans="1:20" ht="17.399999999999999" x14ac:dyDescent="0.3">
      <c r="A1016" s="11">
        <v>45451</v>
      </c>
      <c r="B1016" s="12">
        <v>250427</v>
      </c>
      <c r="C1016" s="12" t="s">
        <v>343</v>
      </c>
      <c r="D1016" s="12" t="s">
        <v>344</v>
      </c>
      <c r="E1016" s="12" t="s">
        <v>345</v>
      </c>
      <c r="F1016" s="12" t="s">
        <v>346</v>
      </c>
      <c r="G1016" s="12" t="s">
        <v>347</v>
      </c>
      <c r="H1016" s="12">
        <v>7.12</v>
      </c>
      <c r="I1016" s="12">
        <v>16.88</v>
      </c>
      <c r="J1016" s="12">
        <v>5.77</v>
      </c>
      <c r="K1016" s="12">
        <v>1.35</v>
      </c>
      <c r="L1016" s="12">
        <v>12.76</v>
      </c>
      <c r="M1016" s="12">
        <v>3</v>
      </c>
      <c r="N1016" s="12">
        <v>0</v>
      </c>
      <c r="O1016" s="12">
        <v>0</v>
      </c>
      <c r="P1016" s="12">
        <v>0</v>
      </c>
      <c r="Q1016" s="12">
        <v>0</v>
      </c>
      <c r="R1016" s="12">
        <v>12</v>
      </c>
      <c r="S1016" s="12">
        <v>0</v>
      </c>
      <c r="T1016" s="12">
        <v>1</v>
      </c>
    </row>
    <row r="1017" spans="1:20" ht="17.399999999999999" x14ac:dyDescent="0.3">
      <c r="A1017" s="11">
        <v>45452</v>
      </c>
      <c r="B1017" s="12">
        <v>250427</v>
      </c>
      <c r="C1017" s="12" t="s">
        <v>343</v>
      </c>
      <c r="D1017" s="12" t="s">
        <v>344</v>
      </c>
      <c r="E1017" s="12" t="s">
        <v>345</v>
      </c>
      <c r="F1017" s="12" t="s">
        <v>346</v>
      </c>
      <c r="G1017" s="12" t="s">
        <v>347</v>
      </c>
      <c r="H1017" s="12">
        <v>0</v>
      </c>
      <c r="I1017" s="12">
        <v>24</v>
      </c>
      <c r="J1017" s="12">
        <v>0</v>
      </c>
      <c r="K1017" s="12">
        <v>0</v>
      </c>
      <c r="L1017" s="12">
        <v>0</v>
      </c>
      <c r="M1017" s="12">
        <v>0</v>
      </c>
      <c r="N1017" s="12">
        <v>0</v>
      </c>
      <c r="O1017" s="12">
        <v>0</v>
      </c>
      <c r="P1017" s="12">
        <v>0</v>
      </c>
      <c r="Q1017" s="12">
        <v>0</v>
      </c>
      <c r="R1017" s="12">
        <v>0</v>
      </c>
      <c r="S1017" s="12">
        <v>0</v>
      </c>
      <c r="T1017" s="12">
        <v>0</v>
      </c>
    </row>
    <row r="1018" spans="1:20" ht="17.399999999999999" x14ac:dyDescent="0.3">
      <c r="A1018" s="11">
        <v>45453</v>
      </c>
      <c r="B1018" s="12">
        <v>250427</v>
      </c>
      <c r="C1018" s="12" t="s">
        <v>343</v>
      </c>
      <c r="D1018" s="12" t="s">
        <v>344</v>
      </c>
      <c r="E1018" s="12" t="s">
        <v>345</v>
      </c>
      <c r="F1018" s="12" t="s">
        <v>346</v>
      </c>
      <c r="G1018" s="12" t="s">
        <v>347</v>
      </c>
      <c r="H1018" s="12">
        <v>0</v>
      </c>
      <c r="I1018" s="12">
        <v>24</v>
      </c>
      <c r="J1018" s="12">
        <v>0</v>
      </c>
      <c r="K1018" s="12">
        <v>0</v>
      </c>
      <c r="L1018" s="12">
        <v>0</v>
      </c>
      <c r="M1018" s="12">
        <v>0</v>
      </c>
      <c r="N1018" s="12">
        <v>0</v>
      </c>
      <c r="O1018" s="12">
        <v>0</v>
      </c>
      <c r="P1018" s="12">
        <v>0</v>
      </c>
      <c r="Q1018" s="12">
        <v>0</v>
      </c>
      <c r="R1018" s="12">
        <v>0</v>
      </c>
      <c r="S1018" s="12">
        <v>0</v>
      </c>
      <c r="T1018" s="12">
        <v>0</v>
      </c>
    </row>
    <row r="1019" spans="1:20" ht="17.399999999999999" x14ac:dyDescent="0.3">
      <c r="A1019" s="11">
        <v>45454</v>
      </c>
      <c r="B1019" s="12">
        <v>250427</v>
      </c>
      <c r="C1019" s="12" t="s">
        <v>343</v>
      </c>
      <c r="D1019" s="12" t="s">
        <v>344</v>
      </c>
      <c r="E1019" s="12" t="s">
        <v>345</v>
      </c>
      <c r="F1019" s="12" t="s">
        <v>346</v>
      </c>
      <c r="G1019" s="12" t="s">
        <v>347</v>
      </c>
      <c r="H1019" s="12">
        <v>1.67</v>
      </c>
      <c r="I1019" s="12">
        <v>22.33</v>
      </c>
      <c r="J1019" s="12">
        <v>1.67</v>
      </c>
      <c r="K1019" s="12">
        <v>0</v>
      </c>
      <c r="L1019" s="12">
        <v>3.15</v>
      </c>
      <c r="M1019" s="12">
        <v>3</v>
      </c>
      <c r="N1019" s="12">
        <v>0</v>
      </c>
      <c r="O1019" s="12">
        <v>0</v>
      </c>
      <c r="P1019" s="12">
        <v>0</v>
      </c>
      <c r="Q1019" s="12">
        <v>0</v>
      </c>
      <c r="R1019" s="12">
        <v>0</v>
      </c>
      <c r="S1019" s="12">
        <v>0</v>
      </c>
      <c r="T1019" s="12">
        <v>0</v>
      </c>
    </row>
    <row r="1020" spans="1:20" ht="17.399999999999999" x14ac:dyDescent="0.3">
      <c r="A1020" s="11">
        <v>45455</v>
      </c>
      <c r="B1020" s="12">
        <v>250427</v>
      </c>
      <c r="C1020" s="12" t="s">
        <v>343</v>
      </c>
      <c r="D1020" s="12" t="s">
        <v>344</v>
      </c>
      <c r="E1020" s="12" t="s">
        <v>345</v>
      </c>
      <c r="F1020" s="12" t="s">
        <v>346</v>
      </c>
      <c r="G1020" s="12" t="s">
        <v>347</v>
      </c>
      <c r="H1020" s="12">
        <v>5.93</v>
      </c>
      <c r="I1020" s="12">
        <v>18.07</v>
      </c>
      <c r="J1020" s="12">
        <v>4.87</v>
      </c>
      <c r="K1020" s="12">
        <v>1.07</v>
      </c>
      <c r="L1020" s="12">
        <v>11</v>
      </c>
      <c r="M1020" s="12">
        <v>2</v>
      </c>
      <c r="N1020" s="12">
        <v>0</v>
      </c>
      <c r="O1020" s="12">
        <v>1</v>
      </c>
      <c r="P1020" s="12">
        <v>1</v>
      </c>
      <c r="Q1020" s="12">
        <v>0</v>
      </c>
      <c r="R1020" s="12">
        <v>7</v>
      </c>
      <c r="S1020" s="12">
        <v>0</v>
      </c>
      <c r="T1020" s="12">
        <v>1</v>
      </c>
    </row>
    <row r="1021" spans="1:20" ht="17.399999999999999" x14ac:dyDescent="0.3">
      <c r="A1021" s="11">
        <v>45456</v>
      </c>
      <c r="B1021" s="12">
        <v>250427</v>
      </c>
      <c r="C1021" s="12" t="s">
        <v>343</v>
      </c>
      <c r="D1021" s="12" t="s">
        <v>344</v>
      </c>
      <c r="E1021" s="12" t="s">
        <v>345</v>
      </c>
      <c r="F1021" s="12" t="s">
        <v>346</v>
      </c>
      <c r="G1021" s="12" t="s">
        <v>347</v>
      </c>
      <c r="H1021" s="12">
        <v>8</v>
      </c>
      <c r="I1021" s="12">
        <v>16</v>
      </c>
      <c r="J1021" s="12">
        <v>7.05</v>
      </c>
      <c r="K1021" s="12">
        <v>0.95</v>
      </c>
      <c r="L1021" s="12">
        <v>14.91</v>
      </c>
      <c r="M1021" s="12">
        <v>3</v>
      </c>
      <c r="N1021" s="12">
        <v>0</v>
      </c>
      <c r="O1021" s="12">
        <v>0</v>
      </c>
      <c r="P1021" s="12">
        <v>0</v>
      </c>
      <c r="Q1021" s="12">
        <v>0</v>
      </c>
      <c r="R1021" s="12">
        <v>6</v>
      </c>
      <c r="S1021" s="12">
        <v>0</v>
      </c>
      <c r="T1021" s="12">
        <v>0</v>
      </c>
    </row>
    <row r="1022" spans="1:20" ht="17.399999999999999" x14ac:dyDescent="0.3">
      <c r="A1022" s="11">
        <v>45457</v>
      </c>
      <c r="B1022" s="12">
        <v>250427</v>
      </c>
      <c r="C1022" s="12" t="s">
        <v>343</v>
      </c>
      <c r="D1022" s="12" t="s">
        <v>344</v>
      </c>
      <c r="E1022" s="12" t="s">
        <v>345</v>
      </c>
      <c r="F1022" s="12" t="s">
        <v>346</v>
      </c>
      <c r="G1022" s="12" t="s">
        <v>347</v>
      </c>
      <c r="H1022" s="12">
        <v>7.05</v>
      </c>
      <c r="I1022" s="12">
        <v>16.95</v>
      </c>
      <c r="J1022" s="12">
        <v>7.05</v>
      </c>
      <c r="K1022" s="12">
        <v>0</v>
      </c>
      <c r="L1022" s="12">
        <v>17.350000000000001</v>
      </c>
      <c r="M1022" s="12">
        <v>3</v>
      </c>
      <c r="N1022" s="12">
        <v>0</v>
      </c>
      <c r="O1022" s="12">
        <v>0</v>
      </c>
      <c r="P1022" s="12">
        <v>0</v>
      </c>
      <c r="Q1022" s="12">
        <v>0</v>
      </c>
      <c r="R1022" s="12">
        <v>1</v>
      </c>
      <c r="S1022" s="12">
        <v>0</v>
      </c>
      <c r="T1022" s="12">
        <v>0</v>
      </c>
    </row>
    <row r="1023" spans="1:20" ht="17.399999999999999" x14ac:dyDescent="0.3">
      <c r="A1023" s="11">
        <v>45458</v>
      </c>
      <c r="B1023" s="12">
        <v>250427</v>
      </c>
      <c r="C1023" s="12" t="s">
        <v>343</v>
      </c>
      <c r="D1023" s="12" t="s">
        <v>344</v>
      </c>
      <c r="E1023" s="12" t="s">
        <v>345</v>
      </c>
      <c r="F1023" s="12" t="s">
        <v>346</v>
      </c>
      <c r="G1023" s="12" t="s">
        <v>347</v>
      </c>
      <c r="H1023" s="12">
        <v>7.27</v>
      </c>
      <c r="I1023" s="12">
        <v>16.73</v>
      </c>
      <c r="J1023" s="12">
        <v>6.62</v>
      </c>
      <c r="K1023" s="12">
        <v>0.65</v>
      </c>
      <c r="L1023" s="12">
        <v>13.08</v>
      </c>
      <c r="M1023" s="12">
        <v>2</v>
      </c>
      <c r="N1023" s="12">
        <v>0</v>
      </c>
      <c r="O1023" s="12">
        <v>0</v>
      </c>
      <c r="P1023" s="12">
        <v>2</v>
      </c>
      <c r="Q1023" s="12">
        <v>0</v>
      </c>
      <c r="R1023" s="12">
        <v>5</v>
      </c>
      <c r="S1023" s="12">
        <v>0</v>
      </c>
      <c r="T1023" s="12">
        <v>0</v>
      </c>
    </row>
    <row r="1024" spans="1:20" ht="17.399999999999999" x14ac:dyDescent="0.3">
      <c r="A1024" s="11">
        <v>45459</v>
      </c>
      <c r="B1024" s="12">
        <v>250427</v>
      </c>
      <c r="C1024" s="12" t="s">
        <v>343</v>
      </c>
      <c r="D1024" s="12" t="s">
        <v>344</v>
      </c>
      <c r="E1024" s="12" t="s">
        <v>345</v>
      </c>
      <c r="F1024" s="12" t="s">
        <v>346</v>
      </c>
      <c r="G1024" s="12" t="s">
        <v>347</v>
      </c>
      <c r="H1024" s="12">
        <v>7.78</v>
      </c>
      <c r="I1024" s="12">
        <v>16.22</v>
      </c>
      <c r="J1024" s="12">
        <v>5.6</v>
      </c>
      <c r="K1024" s="12">
        <v>2.1800000000000002</v>
      </c>
      <c r="L1024" s="12">
        <v>12.14</v>
      </c>
      <c r="M1024" s="12">
        <v>3</v>
      </c>
      <c r="N1024" s="12">
        <v>0</v>
      </c>
      <c r="O1024" s="12">
        <v>0</v>
      </c>
      <c r="P1024" s="12">
        <v>0</v>
      </c>
      <c r="Q1024" s="12">
        <v>0</v>
      </c>
      <c r="R1024" s="12">
        <v>14</v>
      </c>
      <c r="S1024" s="12">
        <v>0</v>
      </c>
      <c r="T1024" s="12">
        <v>0</v>
      </c>
    </row>
    <row r="1025" spans="1:20" ht="17.399999999999999" x14ac:dyDescent="0.3">
      <c r="A1025" s="11">
        <v>45460</v>
      </c>
      <c r="B1025" s="12">
        <v>250427</v>
      </c>
      <c r="C1025" s="12" t="s">
        <v>343</v>
      </c>
      <c r="D1025" s="12" t="s">
        <v>344</v>
      </c>
      <c r="E1025" s="12" t="s">
        <v>345</v>
      </c>
      <c r="F1025" s="12" t="s">
        <v>346</v>
      </c>
      <c r="G1025" s="12" t="s">
        <v>347</v>
      </c>
      <c r="H1025" s="12">
        <v>2.93</v>
      </c>
      <c r="I1025" s="12">
        <v>21.07</v>
      </c>
      <c r="J1025" s="12">
        <v>2.93</v>
      </c>
      <c r="K1025" s="12">
        <v>0</v>
      </c>
      <c r="L1025" s="12">
        <v>5.77</v>
      </c>
      <c r="M1025" s="12">
        <v>2</v>
      </c>
      <c r="N1025" s="12">
        <v>0</v>
      </c>
      <c r="O1025" s="12">
        <v>0</v>
      </c>
      <c r="P1025" s="12">
        <v>0</v>
      </c>
      <c r="Q1025" s="12">
        <v>0</v>
      </c>
      <c r="R1025" s="12">
        <v>0</v>
      </c>
      <c r="S1025" s="12">
        <v>0</v>
      </c>
      <c r="T1025" s="12">
        <v>0</v>
      </c>
    </row>
    <row r="1026" spans="1:20" ht="17.399999999999999" x14ac:dyDescent="0.3">
      <c r="A1026" s="11">
        <v>45461</v>
      </c>
      <c r="B1026" s="12">
        <v>250427</v>
      </c>
      <c r="C1026" s="12" t="s">
        <v>343</v>
      </c>
      <c r="D1026" s="12" t="s">
        <v>344</v>
      </c>
      <c r="E1026" s="12" t="s">
        <v>345</v>
      </c>
      <c r="F1026" s="12" t="s">
        <v>346</v>
      </c>
      <c r="G1026" s="12" t="s">
        <v>347</v>
      </c>
      <c r="H1026" s="12">
        <v>0.72</v>
      </c>
      <c r="I1026" s="12">
        <v>23.28</v>
      </c>
      <c r="J1026" s="12">
        <v>0.72</v>
      </c>
      <c r="K1026" s="12">
        <v>0</v>
      </c>
      <c r="L1026" s="12">
        <v>1.29</v>
      </c>
      <c r="M1026" s="12">
        <v>2</v>
      </c>
      <c r="N1026" s="12">
        <v>0</v>
      </c>
      <c r="O1026" s="12">
        <v>0</v>
      </c>
      <c r="P1026" s="12">
        <v>0</v>
      </c>
      <c r="Q1026" s="12">
        <v>0</v>
      </c>
      <c r="R1026" s="12">
        <v>0</v>
      </c>
      <c r="S1026" s="12">
        <v>0</v>
      </c>
      <c r="T1026" s="12">
        <v>0</v>
      </c>
    </row>
    <row r="1027" spans="1:20" ht="17.399999999999999" x14ac:dyDescent="0.3">
      <c r="A1027" s="11">
        <v>45462</v>
      </c>
      <c r="B1027" s="12">
        <v>250427</v>
      </c>
      <c r="C1027" s="12" t="s">
        <v>343</v>
      </c>
      <c r="D1027" s="12" t="s">
        <v>344</v>
      </c>
      <c r="E1027" s="12" t="s">
        <v>345</v>
      </c>
      <c r="F1027" s="12" t="s">
        <v>346</v>
      </c>
      <c r="G1027" s="12" t="s">
        <v>347</v>
      </c>
      <c r="H1027" s="12">
        <v>1.57</v>
      </c>
      <c r="I1027" s="12">
        <v>22.43</v>
      </c>
      <c r="J1027" s="12">
        <v>1.57</v>
      </c>
      <c r="K1027" s="12">
        <v>0</v>
      </c>
      <c r="L1027" s="12">
        <v>2.68</v>
      </c>
      <c r="M1027" s="12">
        <v>2</v>
      </c>
      <c r="N1027" s="12">
        <v>0</v>
      </c>
      <c r="O1027" s="12">
        <v>0</v>
      </c>
      <c r="P1027" s="12">
        <v>0</v>
      </c>
      <c r="Q1027" s="12">
        <v>0</v>
      </c>
      <c r="R1027" s="12">
        <v>0</v>
      </c>
      <c r="S1027" s="12">
        <v>0</v>
      </c>
      <c r="T1027" s="12">
        <v>0</v>
      </c>
    </row>
    <row r="1028" spans="1:20" ht="17.399999999999999" x14ac:dyDescent="0.3">
      <c r="A1028" s="11">
        <v>45463</v>
      </c>
      <c r="B1028" s="12">
        <v>250427</v>
      </c>
      <c r="C1028" s="12" t="s">
        <v>343</v>
      </c>
      <c r="D1028" s="12" t="s">
        <v>344</v>
      </c>
      <c r="E1028" s="12" t="s">
        <v>345</v>
      </c>
      <c r="F1028" s="12" t="s">
        <v>346</v>
      </c>
      <c r="G1028" s="12" t="s">
        <v>347</v>
      </c>
      <c r="H1028" s="12">
        <v>5.92</v>
      </c>
      <c r="I1028" s="12">
        <v>18.079999999999998</v>
      </c>
      <c r="J1028" s="12">
        <v>5.33</v>
      </c>
      <c r="K1028" s="12">
        <v>0.57999999999999996</v>
      </c>
      <c r="L1028" s="12">
        <v>11.53</v>
      </c>
      <c r="M1028" s="12">
        <v>2</v>
      </c>
      <c r="N1028" s="12">
        <v>0</v>
      </c>
      <c r="O1028" s="12">
        <v>1</v>
      </c>
      <c r="P1028" s="12">
        <v>0</v>
      </c>
      <c r="Q1028" s="12">
        <v>0</v>
      </c>
      <c r="R1028" s="12">
        <v>9</v>
      </c>
      <c r="S1028" s="12">
        <v>0</v>
      </c>
      <c r="T1028" s="12">
        <v>1</v>
      </c>
    </row>
    <row r="1029" spans="1:20" ht="17.399999999999999" x14ac:dyDescent="0.3">
      <c r="A1029" s="11">
        <v>45464</v>
      </c>
      <c r="B1029" s="12">
        <v>250427</v>
      </c>
      <c r="C1029" s="12" t="s">
        <v>343</v>
      </c>
      <c r="D1029" s="12" t="s">
        <v>344</v>
      </c>
      <c r="E1029" s="12" t="s">
        <v>345</v>
      </c>
      <c r="F1029" s="12" t="s">
        <v>346</v>
      </c>
      <c r="G1029" s="12" t="s">
        <v>347</v>
      </c>
      <c r="H1029" s="12">
        <v>8.73</v>
      </c>
      <c r="I1029" s="12">
        <v>15.27</v>
      </c>
      <c r="J1029" s="12">
        <v>6.2</v>
      </c>
      <c r="K1029" s="12">
        <v>2.5299999999999998</v>
      </c>
      <c r="L1029" s="12">
        <v>13.51</v>
      </c>
      <c r="M1029" s="12">
        <v>2</v>
      </c>
      <c r="N1029" s="12">
        <v>0</v>
      </c>
      <c r="O1029" s="12">
        <v>0</v>
      </c>
      <c r="P1029" s="12">
        <v>1</v>
      </c>
      <c r="Q1029" s="12">
        <v>0</v>
      </c>
      <c r="R1029" s="12">
        <v>19</v>
      </c>
      <c r="S1029" s="12">
        <v>0</v>
      </c>
      <c r="T1029" s="12">
        <v>0</v>
      </c>
    </row>
    <row r="1030" spans="1:20" ht="17.399999999999999" x14ac:dyDescent="0.3">
      <c r="A1030" s="11">
        <v>45465</v>
      </c>
      <c r="B1030" s="12">
        <v>250427</v>
      </c>
      <c r="C1030" s="12" t="s">
        <v>343</v>
      </c>
      <c r="D1030" s="12" t="s">
        <v>344</v>
      </c>
      <c r="E1030" s="12" t="s">
        <v>345</v>
      </c>
      <c r="F1030" s="12" t="s">
        <v>346</v>
      </c>
      <c r="G1030" s="12" t="s">
        <v>347</v>
      </c>
      <c r="H1030" s="12">
        <v>10.65</v>
      </c>
      <c r="I1030" s="12">
        <v>13.35</v>
      </c>
      <c r="J1030" s="12">
        <v>8.6300000000000008</v>
      </c>
      <c r="K1030" s="12">
        <v>2.02</v>
      </c>
      <c r="L1030" s="12">
        <v>18.77</v>
      </c>
      <c r="M1030" s="12">
        <v>2</v>
      </c>
      <c r="N1030" s="12">
        <v>0</v>
      </c>
      <c r="O1030" s="12">
        <v>0</v>
      </c>
      <c r="P1030" s="12">
        <v>0</v>
      </c>
      <c r="Q1030" s="12">
        <v>0</v>
      </c>
      <c r="R1030" s="12">
        <v>15</v>
      </c>
      <c r="S1030" s="12">
        <v>0</v>
      </c>
      <c r="T1030" s="12">
        <v>0</v>
      </c>
    </row>
    <row r="1031" spans="1:20" ht="17.399999999999999" x14ac:dyDescent="0.3">
      <c r="A1031" s="11">
        <v>45466</v>
      </c>
      <c r="B1031" s="12">
        <v>250427</v>
      </c>
      <c r="C1031" s="12" t="s">
        <v>343</v>
      </c>
      <c r="D1031" s="12" t="s">
        <v>344</v>
      </c>
      <c r="E1031" s="12" t="s">
        <v>345</v>
      </c>
      <c r="F1031" s="12" t="s">
        <v>346</v>
      </c>
      <c r="G1031" s="12" t="s">
        <v>347</v>
      </c>
      <c r="H1031" s="12">
        <v>0</v>
      </c>
      <c r="I1031" s="12">
        <v>24</v>
      </c>
      <c r="J1031" s="12">
        <v>0</v>
      </c>
      <c r="K1031" s="12">
        <v>0</v>
      </c>
      <c r="L1031" s="12">
        <v>0</v>
      </c>
      <c r="M1031" s="12">
        <v>0</v>
      </c>
      <c r="N1031" s="12">
        <v>0</v>
      </c>
      <c r="O1031" s="12">
        <v>0</v>
      </c>
      <c r="P1031" s="12">
        <v>0</v>
      </c>
      <c r="Q1031" s="12">
        <v>0</v>
      </c>
      <c r="R1031" s="12">
        <v>0</v>
      </c>
      <c r="S1031" s="12">
        <v>0</v>
      </c>
      <c r="T1031" s="12">
        <v>0</v>
      </c>
    </row>
    <row r="1032" spans="1:20" ht="17.399999999999999" x14ac:dyDescent="0.3">
      <c r="A1032" s="11">
        <v>45467</v>
      </c>
      <c r="B1032" s="12">
        <v>250427</v>
      </c>
      <c r="C1032" s="12" t="s">
        <v>343</v>
      </c>
      <c r="D1032" s="12" t="s">
        <v>344</v>
      </c>
      <c r="E1032" s="12" t="s">
        <v>345</v>
      </c>
      <c r="F1032" s="12" t="s">
        <v>346</v>
      </c>
      <c r="G1032" s="12" t="s">
        <v>347</v>
      </c>
      <c r="H1032" s="12">
        <v>2.0699999999999998</v>
      </c>
      <c r="I1032" s="12">
        <v>21.93</v>
      </c>
      <c r="J1032" s="12">
        <v>1.78</v>
      </c>
      <c r="K1032" s="12">
        <v>0.28000000000000003</v>
      </c>
      <c r="L1032" s="12">
        <v>3.67</v>
      </c>
      <c r="M1032" s="12">
        <v>3</v>
      </c>
      <c r="N1032" s="12">
        <v>0</v>
      </c>
      <c r="O1032" s="12">
        <v>0</v>
      </c>
      <c r="P1032" s="12">
        <v>0</v>
      </c>
      <c r="Q1032" s="12">
        <v>0</v>
      </c>
      <c r="R1032" s="12">
        <v>3</v>
      </c>
      <c r="S1032" s="12">
        <v>0</v>
      </c>
      <c r="T1032" s="12">
        <v>0</v>
      </c>
    </row>
    <row r="1033" spans="1:20" ht="17.399999999999999" x14ac:dyDescent="0.3">
      <c r="A1033" s="11">
        <v>45468</v>
      </c>
      <c r="B1033" s="12">
        <v>250427</v>
      </c>
      <c r="C1033" s="12" t="s">
        <v>343</v>
      </c>
      <c r="D1033" s="12" t="s">
        <v>344</v>
      </c>
      <c r="E1033" s="12" t="s">
        <v>345</v>
      </c>
      <c r="F1033" s="12" t="s">
        <v>346</v>
      </c>
      <c r="G1033" s="12" t="s">
        <v>347</v>
      </c>
      <c r="H1033" s="12">
        <v>8.68</v>
      </c>
      <c r="I1033" s="12">
        <v>15.32</v>
      </c>
      <c r="J1033" s="12">
        <v>8.68</v>
      </c>
      <c r="K1033" s="12">
        <v>0</v>
      </c>
      <c r="L1033" s="12">
        <v>18.48</v>
      </c>
      <c r="M1033" s="12">
        <v>2</v>
      </c>
      <c r="N1033" s="12">
        <v>0</v>
      </c>
      <c r="O1033" s="12">
        <v>0</v>
      </c>
      <c r="P1033" s="12">
        <v>0</v>
      </c>
      <c r="Q1033" s="12">
        <v>0</v>
      </c>
      <c r="R1033" s="12">
        <v>1</v>
      </c>
      <c r="S1033" s="12">
        <v>0</v>
      </c>
      <c r="T1033" s="12">
        <v>0</v>
      </c>
    </row>
    <row r="1034" spans="1:20" ht="17.399999999999999" x14ac:dyDescent="0.3">
      <c r="A1034" s="11">
        <v>45469</v>
      </c>
      <c r="B1034" s="12">
        <v>250427</v>
      </c>
      <c r="C1034" s="12" t="s">
        <v>343</v>
      </c>
      <c r="D1034" s="12" t="s">
        <v>344</v>
      </c>
      <c r="E1034" s="12" t="s">
        <v>345</v>
      </c>
      <c r="F1034" s="12" t="s">
        <v>346</v>
      </c>
      <c r="G1034" s="12" t="s">
        <v>347</v>
      </c>
      <c r="H1034" s="12">
        <v>5.78</v>
      </c>
      <c r="I1034" s="12">
        <v>18.22</v>
      </c>
      <c r="J1034" s="12">
        <v>4.2699999999999996</v>
      </c>
      <c r="K1034" s="12">
        <v>1.52</v>
      </c>
      <c r="L1034" s="12">
        <v>8.4499999999999993</v>
      </c>
      <c r="M1034" s="12">
        <v>2</v>
      </c>
      <c r="N1034" s="12">
        <v>0</v>
      </c>
      <c r="O1034" s="12">
        <v>1</v>
      </c>
      <c r="P1034" s="12">
        <v>0</v>
      </c>
      <c r="Q1034" s="12">
        <v>0</v>
      </c>
      <c r="R1034" s="12">
        <v>12</v>
      </c>
      <c r="S1034" s="12">
        <v>0</v>
      </c>
      <c r="T1034" s="12">
        <v>0</v>
      </c>
    </row>
    <row r="1035" spans="1:20" ht="17.399999999999999" x14ac:dyDescent="0.3">
      <c r="A1035" s="11">
        <v>45470</v>
      </c>
      <c r="B1035" s="12">
        <v>250427</v>
      </c>
      <c r="C1035" s="12" t="s">
        <v>343</v>
      </c>
      <c r="D1035" s="12" t="s">
        <v>344</v>
      </c>
      <c r="E1035" s="12" t="s">
        <v>345</v>
      </c>
      <c r="F1035" s="12" t="s">
        <v>346</v>
      </c>
      <c r="G1035" s="12" t="s">
        <v>347</v>
      </c>
      <c r="H1035" s="12">
        <v>2.2999999999999998</v>
      </c>
      <c r="I1035" s="12">
        <v>21.7</v>
      </c>
      <c r="J1035" s="12">
        <v>2.2999999999999998</v>
      </c>
      <c r="K1035" s="12">
        <v>0</v>
      </c>
      <c r="L1035" s="12">
        <v>3.77</v>
      </c>
      <c r="M1035" s="12">
        <v>2</v>
      </c>
      <c r="N1035" s="12">
        <v>0</v>
      </c>
      <c r="O1035" s="12">
        <v>0</v>
      </c>
      <c r="P1035" s="12">
        <v>0</v>
      </c>
      <c r="Q1035" s="12">
        <v>0</v>
      </c>
      <c r="R1035" s="12">
        <v>1</v>
      </c>
      <c r="S1035" s="12">
        <v>0</v>
      </c>
      <c r="T1035" s="12">
        <v>0</v>
      </c>
    </row>
    <row r="1036" spans="1:20" ht="17.399999999999999" x14ac:dyDescent="0.3">
      <c r="A1036" s="11">
        <v>45471</v>
      </c>
      <c r="B1036" s="12">
        <v>250427</v>
      </c>
      <c r="C1036" s="12" t="s">
        <v>343</v>
      </c>
      <c r="D1036" s="12" t="s">
        <v>344</v>
      </c>
      <c r="E1036" s="12" t="s">
        <v>345</v>
      </c>
      <c r="F1036" s="12" t="s">
        <v>346</v>
      </c>
      <c r="G1036" s="12" t="s">
        <v>347</v>
      </c>
      <c r="H1036" s="12">
        <v>8.1</v>
      </c>
      <c r="I1036" s="12">
        <v>15.9</v>
      </c>
      <c r="J1036" s="12">
        <v>7.15</v>
      </c>
      <c r="K1036" s="12">
        <v>0.95</v>
      </c>
      <c r="L1036" s="12">
        <v>15.68</v>
      </c>
      <c r="M1036" s="12">
        <v>2</v>
      </c>
      <c r="N1036" s="12">
        <v>0</v>
      </c>
      <c r="O1036" s="12">
        <v>0</v>
      </c>
      <c r="P1036" s="12">
        <v>0</v>
      </c>
      <c r="Q1036" s="12">
        <v>0</v>
      </c>
      <c r="R1036" s="12">
        <v>12</v>
      </c>
      <c r="S1036" s="12">
        <v>0</v>
      </c>
      <c r="T1036" s="12">
        <v>1</v>
      </c>
    </row>
    <row r="1037" spans="1:20" ht="17.399999999999999" x14ac:dyDescent="0.3">
      <c r="A1037" s="11">
        <v>45472</v>
      </c>
      <c r="B1037" s="12">
        <v>250427</v>
      </c>
      <c r="C1037" s="12" t="s">
        <v>343</v>
      </c>
      <c r="D1037" s="12" t="s">
        <v>344</v>
      </c>
      <c r="E1037" s="12" t="s">
        <v>345</v>
      </c>
      <c r="F1037" s="12" t="s">
        <v>346</v>
      </c>
      <c r="G1037" s="12" t="s">
        <v>347</v>
      </c>
      <c r="H1037" s="12">
        <v>3.48</v>
      </c>
      <c r="I1037" s="12">
        <v>20.52</v>
      </c>
      <c r="J1037" s="12">
        <v>3.48</v>
      </c>
      <c r="K1037" s="12">
        <v>0</v>
      </c>
      <c r="L1037" s="12">
        <v>6.66</v>
      </c>
      <c r="M1037" s="12">
        <v>3</v>
      </c>
      <c r="N1037" s="12">
        <v>0</v>
      </c>
      <c r="O1037" s="12">
        <v>0</v>
      </c>
      <c r="P1037" s="12">
        <v>0</v>
      </c>
      <c r="Q1037" s="12">
        <v>0</v>
      </c>
      <c r="R1037" s="12">
        <v>2</v>
      </c>
      <c r="S1037" s="12">
        <v>0</v>
      </c>
      <c r="T1037" s="12">
        <v>0</v>
      </c>
    </row>
    <row r="1038" spans="1:20" ht="17.399999999999999" x14ac:dyDescent="0.3">
      <c r="A1038" s="11">
        <v>45473</v>
      </c>
      <c r="B1038" s="12">
        <v>250427</v>
      </c>
      <c r="C1038" s="12" t="s">
        <v>343</v>
      </c>
      <c r="D1038" s="12" t="s">
        <v>344</v>
      </c>
      <c r="E1038" s="12" t="s">
        <v>345</v>
      </c>
      <c r="F1038" s="12" t="s">
        <v>346</v>
      </c>
      <c r="G1038" s="12" t="s">
        <v>347</v>
      </c>
      <c r="H1038" s="12">
        <v>5.13</v>
      </c>
      <c r="I1038" s="12">
        <v>18.87</v>
      </c>
      <c r="J1038" s="12">
        <v>4.9000000000000004</v>
      </c>
      <c r="K1038" s="12">
        <v>0.23</v>
      </c>
      <c r="L1038" s="12">
        <v>10.98</v>
      </c>
      <c r="M1038" s="12">
        <v>2</v>
      </c>
      <c r="N1038" s="12">
        <v>0</v>
      </c>
      <c r="O1038" s="12">
        <v>0</v>
      </c>
      <c r="P1038" s="12">
        <v>0</v>
      </c>
      <c r="Q1038" s="12">
        <v>0</v>
      </c>
      <c r="R1038" s="12">
        <v>6</v>
      </c>
      <c r="S1038" s="12">
        <v>0</v>
      </c>
      <c r="T1038" s="12">
        <v>0</v>
      </c>
    </row>
    <row r="1039" spans="1:20" ht="17.399999999999999" x14ac:dyDescent="0.3">
      <c r="A1039" s="11">
        <v>45474</v>
      </c>
      <c r="B1039" s="12">
        <v>250427</v>
      </c>
      <c r="C1039" s="12" t="s">
        <v>343</v>
      </c>
      <c r="D1039" s="12" t="s">
        <v>344</v>
      </c>
      <c r="E1039" s="12" t="s">
        <v>345</v>
      </c>
      <c r="F1039" s="12" t="s">
        <v>346</v>
      </c>
      <c r="G1039" s="12" t="s">
        <v>347</v>
      </c>
      <c r="H1039" s="12">
        <v>0</v>
      </c>
      <c r="I1039" s="12">
        <v>24</v>
      </c>
      <c r="J1039" s="12">
        <v>0</v>
      </c>
      <c r="K1039" s="12">
        <v>0</v>
      </c>
      <c r="L1039" s="12">
        <v>0</v>
      </c>
      <c r="M1039" s="12">
        <v>0</v>
      </c>
      <c r="N1039" s="12">
        <v>0</v>
      </c>
      <c r="O1039" s="12">
        <v>0</v>
      </c>
      <c r="P1039" s="12">
        <v>0</v>
      </c>
      <c r="Q1039" s="12">
        <v>0</v>
      </c>
      <c r="R1039" s="12">
        <v>0</v>
      </c>
      <c r="S1039" s="12">
        <v>0</v>
      </c>
      <c r="T1039" s="12">
        <v>0</v>
      </c>
    </row>
    <row r="1040" spans="1:20" ht="17.399999999999999" x14ac:dyDescent="0.3">
      <c r="A1040" s="11">
        <v>45475</v>
      </c>
      <c r="B1040" s="12">
        <v>250427</v>
      </c>
      <c r="C1040" s="12" t="s">
        <v>343</v>
      </c>
      <c r="D1040" s="12" t="s">
        <v>344</v>
      </c>
      <c r="E1040" s="12" t="s">
        <v>345</v>
      </c>
      <c r="F1040" s="12" t="s">
        <v>346</v>
      </c>
      <c r="G1040" s="12" t="s">
        <v>347</v>
      </c>
      <c r="H1040" s="12">
        <v>2.5499999999999998</v>
      </c>
      <c r="I1040" s="12">
        <v>21.45</v>
      </c>
      <c r="J1040" s="12">
        <v>2.5499999999999998</v>
      </c>
      <c r="K1040" s="12">
        <v>0</v>
      </c>
      <c r="L1040" s="12">
        <v>5</v>
      </c>
      <c r="M1040" s="12">
        <v>3</v>
      </c>
      <c r="N1040" s="12">
        <v>0</v>
      </c>
      <c r="O1040" s="12">
        <v>0</v>
      </c>
      <c r="P1040" s="12">
        <v>0</v>
      </c>
      <c r="Q1040" s="12">
        <v>0</v>
      </c>
      <c r="R1040" s="12">
        <v>0</v>
      </c>
      <c r="S1040" s="12">
        <v>0</v>
      </c>
      <c r="T1040" s="12">
        <v>0</v>
      </c>
    </row>
    <row r="1041" spans="1:20" ht="17.399999999999999" x14ac:dyDescent="0.3">
      <c r="A1041" s="11">
        <v>45476</v>
      </c>
      <c r="B1041" s="12">
        <v>250427</v>
      </c>
      <c r="C1041" s="12" t="s">
        <v>343</v>
      </c>
      <c r="D1041" s="12" t="s">
        <v>344</v>
      </c>
      <c r="E1041" s="12" t="s">
        <v>345</v>
      </c>
      <c r="F1041" s="12" t="s">
        <v>346</v>
      </c>
      <c r="G1041" s="12" t="s">
        <v>347</v>
      </c>
      <c r="H1041" s="12">
        <v>1.62</v>
      </c>
      <c r="I1041" s="12">
        <v>22.38</v>
      </c>
      <c r="J1041" s="12">
        <v>1</v>
      </c>
      <c r="K1041" s="12">
        <v>0.62</v>
      </c>
      <c r="L1041" s="12">
        <v>1.63</v>
      </c>
      <c r="M1041" s="12">
        <v>2</v>
      </c>
      <c r="N1041" s="12">
        <v>0</v>
      </c>
      <c r="O1041" s="12">
        <v>0</v>
      </c>
      <c r="P1041" s="12">
        <v>0</v>
      </c>
      <c r="Q1041" s="12">
        <v>0</v>
      </c>
      <c r="R1041" s="12">
        <v>5</v>
      </c>
      <c r="S1041" s="12">
        <v>0</v>
      </c>
      <c r="T1041" s="12">
        <v>1</v>
      </c>
    </row>
    <row r="1042" spans="1:20" ht="17.399999999999999" x14ac:dyDescent="0.3">
      <c r="A1042" s="11">
        <v>45477</v>
      </c>
      <c r="B1042" s="12">
        <v>250427</v>
      </c>
      <c r="C1042" s="12" t="s">
        <v>343</v>
      </c>
      <c r="D1042" s="12" t="s">
        <v>344</v>
      </c>
      <c r="E1042" s="12" t="s">
        <v>345</v>
      </c>
      <c r="F1042" s="12" t="s">
        <v>346</v>
      </c>
      <c r="G1042" s="12" t="s">
        <v>347</v>
      </c>
      <c r="H1042" s="12">
        <v>9.02</v>
      </c>
      <c r="I1042" s="12">
        <v>14.98</v>
      </c>
      <c r="J1042" s="12">
        <v>7.8</v>
      </c>
      <c r="K1042" s="12">
        <v>1.22</v>
      </c>
      <c r="L1042" s="12">
        <v>16.2</v>
      </c>
      <c r="M1042" s="12">
        <v>2</v>
      </c>
      <c r="N1042" s="12">
        <v>0</v>
      </c>
      <c r="O1042" s="12">
        <v>0</v>
      </c>
      <c r="P1042" s="12">
        <v>0</v>
      </c>
      <c r="Q1042" s="12">
        <v>0</v>
      </c>
      <c r="R1042" s="12">
        <v>11</v>
      </c>
      <c r="S1042" s="12">
        <v>0</v>
      </c>
      <c r="T1042" s="12">
        <v>0</v>
      </c>
    </row>
    <row r="1043" spans="1:20" ht="17.399999999999999" x14ac:dyDescent="0.3">
      <c r="A1043" s="11">
        <v>45478</v>
      </c>
      <c r="B1043" s="12">
        <v>250427</v>
      </c>
      <c r="C1043" s="12" t="s">
        <v>343</v>
      </c>
      <c r="D1043" s="12" t="s">
        <v>344</v>
      </c>
      <c r="E1043" s="12" t="s">
        <v>345</v>
      </c>
      <c r="F1043" s="12" t="s">
        <v>346</v>
      </c>
      <c r="G1043" s="12" t="s">
        <v>347</v>
      </c>
      <c r="H1043" s="12">
        <v>8.92</v>
      </c>
      <c r="I1043" s="12">
        <v>15.08</v>
      </c>
      <c r="J1043" s="12">
        <v>8.92</v>
      </c>
      <c r="K1043" s="12">
        <v>0</v>
      </c>
      <c r="L1043" s="12">
        <v>20.48</v>
      </c>
      <c r="M1043" s="12">
        <v>2</v>
      </c>
      <c r="N1043" s="12">
        <v>0</v>
      </c>
      <c r="O1043" s="12">
        <v>0</v>
      </c>
      <c r="P1043" s="12">
        <v>0</v>
      </c>
      <c r="Q1043" s="12">
        <v>1</v>
      </c>
      <c r="R1043" s="12">
        <v>3</v>
      </c>
      <c r="S1043" s="12">
        <v>0</v>
      </c>
      <c r="T1043" s="12">
        <v>0</v>
      </c>
    </row>
    <row r="1044" spans="1:20" ht="17.399999999999999" x14ac:dyDescent="0.3">
      <c r="A1044" s="11">
        <v>45479</v>
      </c>
      <c r="B1044" s="12">
        <v>250427</v>
      </c>
      <c r="C1044" s="12" t="s">
        <v>343</v>
      </c>
      <c r="D1044" s="12" t="s">
        <v>344</v>
      </c>
      <c r="E1044" s="12" t="s">
        <v>345</v>
      </c>
      <c r="F1044" s="12" t="s">
        <v>346</v>
      </c>
      <c r="G1044" s="12" t="s">
        <v>347</v>
      </c>
      <c r="H1044" s="12">
        <v>8.7799999999999994</v>
      </c>
      <c r="I1044" s="12">
        <v>15.22</v>
      </c>
      <c r="J1044" s="12">
        <v>8.7799999999999994</v>
      </c>
      <c r="K1044" s="12">
        <v>0</v>
      </c>
      <c r="L1044" s="12">
        <v>19.7</v>
      </c>
      <c r="M1044" s="12">
        <v>2</v>
      </c>
      <c r="N1044" s="12">
        <v>0</v>
      </c>
      <c r="O1044" s="12">
        <v>1</v>
      </c>
      <c r="P1044" s="12">
        <v>0</v>
      </c>
      <c r="Q1044" s="12">
        <v>0</v>
      </c>
      <c r="R1044" s="12">
        <v>3</v>
      </c>
      <c r="S1044" s="12">
        <v>0</v>
      </c>
      <c r="T1044" s="12">
        <v>0</v>
      </c>
    </row>
    <row r="1045" spans="1:20" ht="17.399999999999999" x14ac:dyDescent="0.3">
      <c r="A1045" s="11">
        <v>45480</v>
      </c>
      <c r="B1045" s="12">
        <v>250427</v>
      </c>
      <c r="C1045" s="12" t="s">
        <v>343</v>
      </c>
      <c r="D1045" s="12" t="s">
        <v>344</v>
      </c>
      <c r="E1045" s="12" t="s">
        <v>345</v>
      </c>
      <c r="F1045" s="12" t="s">
        <v>346</v>
      </c>
      <c r="G1045" s="12" t="s">
        <v>347</v>
      </c>
      <c r="H1045" s="12">
        <v>5.98</v>
      </c>
      <c r="I1045" s="12">
        <v>18.02</v>
      </c>
      <c r="J1045" s="12">
        <v>5.18</v>
      </c>
      <c r="K1045" s="12">
        <v>0.8</v>
      </c>
      <c r="L1045" s="12">
        <v>11.75</v>
      </c>
      <c r="M1045" s="12">
        <v>2</v>
      </c>
      <c r="N1045" s="12">
        <v>0</v>
      </c>
      <c r="O1045" s="12">
        <v>0</v>
      </c>
      <c r="P1045" s="12">
        <v>0</v>
      </c>
      <c r="Q1045" s="12">
        <v>0</v>
      </c>
      <c r="R1045" s="12">
        <v>5</v>
      </c>
      <c r="S1045" s="12">
        <v>0</v>
      </c>
      <c r="T1045" s="12">
        <v>0</v>
      </c>
    </row>
    <row r="1046" spans="1:20" ht="17.399999999999999" x14ac:dyDescent="0.3">
      <c r="A1046" s="11">
        <v>45481</v>
      </c>
      <c r="B1046" s="12">
        <v>250427</v>
      </c>
      <c r="C1046" s="12" t="s">
        <v>343</v>
      </c>
      <c r="D1046" s="12" t="s">
        <v>344</v>
      </c>
      <c r="E1046" s="12" t="s">
        <v>345</v>
      </c>
      <c r="F1046" s="12" t="s">
        <v>346</v>
      </c>
      <c r="G1046" s="12" t="s">
        <v>347</v>
      </c>
      <c r="H1046" s="12">
        <v>3.6</v>
      </c>
      <c r="I1046" s="12">
        <v>20.399999999999999</v>
      </c>
      <c r="J1046" s="12">
        <v>3.6</v>
      </c>
      <c r="K1046" s="12">
        <v>0</v>
      </c>
      <c r="L1046" s="12">
        <v>7.03</v>
      </c>
      <c r="M1046" s="12">
        <v>2</v>
      </c>
      <c r="N1046" s="12">
        <v>0</v>
      </c>
      <c r="O1046" s="12">
        <v>0</v>
      </c>
      <c r="P1046" s="12">
        <v>0</v>
      </c>
      <c r="Q1046" s="12">
        <v>0</v>
      </c>
      <c r="R1046" s="12">
        <v>0</v>
      </c>
      <c r="S1046" s="12">
        <v>0</v>
      </c>
      <c r="T1046" s="12">
        <v>0</v>
      </c>
    </row>
    <row r="1047" spans="1:20" ht="17.399999999999999" x14ac:dyDescent="0.3">
      <c r="A1047" s="11">
        <v>45482</v>
      </c>
      <c r="B1047" s="12">
        <v>250427</v>
      </c>
      <c r="C1047" s="12" t="s">
        <v>343</v>
      </c>
      <c r="D1047" s="12" t="s">
        <v>344</v>
      </c>
      <c r="E1047" s="12" t="s">
        <v>345</v>
      </c>
      <c r="F1047" s="12" t="s">
        <v>346</v>
      </c>
      <c r="G1047" s="12" t="s">
        <v>347</v>
      </c>
      <c r="H1047" s="12">
        <v>3.35</v>
      </c>
      <c r="I1047" s="12">
        <v>20.65</v>
      </c>
      <c r="J1047" s="12">
        <v>3.32</v>
      </c>
      <c r="K1047" s="12">
        <v>0.03</v>
      </c>
      <c r="L1047" s="12">
        <v>6.5</v>
      </c>
      <c r="M1047" s="12">
        <v>2</v>
      </c>
      <c r="N1047" s="12">
        <v>0</v>
      </c>
      <c r="O1047" s="12">
        <v>0</v>
      </c>
      <c r="P1047" s="12">
        <v>0</v>
      </c>
      <c r="Q1047" s="12">
        <v>0</v>
      </c>
      <c r="R1047" s="12">
        <v>0</v>
      </c>
      <c r="S1047" s="12">
        <v>0</v>
      </c>
      <c r="T1047" s="12">
        <v>0</v>
      </c>
    </row>
    <row r="1048" spans="1:20" ht="17.399999999999999" x14ac:dyDescent="0.3">
      <c r="A1048" s="11">
        <v>45483</v>
      </c>
      <c r="B1048" s="12">
        <v>250427</v>
      </c>
      <c r="C1048" s="12" t="s">
        <v>343</v>
      </c>
      <c r="D1048" s="12" t="s">
        <v>344</v>
      </c>
      <c r="E1048" s="12" t="s">
        <v>345</v>
      </c>
      <c r="F1048" s="12" t="s">
        <v>346</v>
      </c>
      <c r="G1048" s="12" t="s">
        <v>347</v>
      </c>
      <c r="H1048" s="12">
        <v>2.48</v>
      </c>
      <c r="I1048" s="12">
        <v>21.52</v>
      </c>
      <c r="J1048" s="12">
        <v>2.48</v>
      </c>
      <c r="K1048" s="12">
        <v>0</v>
      </c>
      <c r="L1048" s="12">
        <v>5.51</v>
      </c>
      <c r="M1048" s="12">
        <v>2</v>
      </c>
      <c r="N1048" s="12">
        <v>0</v>
      </c>
      <c r="O1048" s="12">
        <v>0</v>
      </c>
      <c r="P1048" s="12">
        <v>0</v>
      </c>
      <c r="Q1048" s="12">
        <v>0</v>
      </c>
      <c r="R1048" s="12">
        <v>0</v>
      </c>
      <c r="S1048" s="12">
        <v>0</v>
      </c>
      <c r="T1048" s="12">
        <v>0</v>
      </c>
    </row>
    <row r="1049" spans="1:20" ht="17.399999999999999" x14ac:dyDescent="0.3">
      <c r="A1049" s="11">
        <v>45484</v>
      </c>
      <c r="B1049" s="12">
        <v>250427</v>
      </c>
      <c r="C1049" s="12" t="s">
        <v>343</v>
      </c>
      <c r="D1049" s="12" t="s">
        <v>344</v>
      </c>
      <c r="E1049" s="12" t="s">
        <v>345</v>
      </c>
      <c r="F1049" s="12" t="s">
        <v>346</v>
      </c>
      <c r="G1049" s="12" t="s">
        <v>347</v>
      </c>
      <c r="H1049" s="12">
        <v>1.92</v>
      </c>
      <c r="I1049" s="12">
        <v>22.08</v>
      </c>
      <c r="J1049" s="12">
        <v>1.8</v>
      </c>
      <c r="K1049" s="12">
        <v>0.12</v>
      </c>
      <c r="L1049" s="12">
        <v>2.57</v>
      </c>
      <c r="M1049" s="12">
        <v>2</v>
      </c>
      <c r="N1049" s="12">
        <v>0</v>
      </c>
      <c r="O1049" s="12">
        <v>0</v>
      </c>
      <c r="P1049" s="12">
        <v>0</v>
      </c>
      <c r="Q1049" s="12">
        <v>0</v>
      </c>
      <c r="R1049" s="12">
        <v>1</v>
      </c>
      <c r="S1049" s="12">
        <v>0</v>
      </c>
      <c r="T1049" s="12">
        <v>0</v>
      </c>
    </row>
    <row r="1050" spans="1:20" ht="17.399999999999999" x14ac:dyDescent="0.3">
      <c r="A1050" s="11">
        <v>45485</v>
      </c>
      <c r="B1050" s="12">
        <v>250427</v>
      </c>
      <c r="C1050" s="12" t="s">
        <v>343</v>
      </c>
      <c r="D1050" s="12" t="s">
        <v>344</v>
      </c>
      <c r="E1050" s="12" t="s">
        <v>345</v>
      </c>
      <c r="F1050" s="12" t="s">
        <v>346</v>
      </c>
      <c r="G1050" s="12" t="s">
        <v>347</v>
      </c>
      <c r="H1050" s="12">
        <v>6.62</v>
      </c>
      <c r="I1050" s="12">
        <v>17.38</v>
      </c>
      <c r="J1050" s="12">
        <v>6.08</v>
      </c>
      <c r="K1050" s="12">
        <v>0.53</v>
      </c>
      <c r="L1050" s="12">
        <v>12.23</v>
      </c>
      <c r="M1050" s="12">
        <v>2</v>
      </c>
      <c r="N1050" s="12">
        <v>0</v>
      </c>
      <c r="O1050" s="12">
        <v>0</v>
      </c>
      <c r="P1050" s="12">
        <v>0</v>
      </c>
      <c r="Q1050" s="12">
        <v>0</v>
      </c>
      <c r="R1050" s="12">
        <v>4</v>
      </c>
      <c r="S1050" s="12">
        <v>0</v>
      </c>
      <c r="T1050" s="12">
        <v>0</v>
      </c>
    </row>
    <row r="1051" spans="1:20" ht="17.399999999999999" x14ac:dyDescent="0.3">
      <c r="A1051" s="11">
        <v>45486</v>
      </c>
      <c r="B1051" s="12">
        <v>250427</v>
      </c>
      <c r="C1051" s="12" t="s">
        <v>343</v>
      </c>
      <c r="D1051" s="12" t="s">
        <v>344</v>
      </c>
      <c r="E1051" s="12" t="s">
        <v>345</v>
      </c>
      <c r="F1051" s="12" t="s">
        <v>346</v>
      </c>
      <c r="G1051" s="12" t="s">
        <v>347</v>
      </c>
      <c r="H1051" s="12">
        <v>9.07</v>
      </c>
      <c r="I1051" s="12">
        <v>14.93</v>
      </c>
      <c r="J1051" s="12">
        <v>9.07</v>
      </c>
      <c r="K1051" s="12">
        <v>0</v>
      </c>
      <c r="L1051" s="12">
        <v>21.67</v>
      </c>
      <c r="M1051" s="12">
        <v>2</v>
      </c>
      <c r="N1051" s="12">
        <v>0</v>
      </c>
      <c r="O1051" s="12">
        <v>1</v>
      </c>
      <c r="P1051" s="12">
        <v>3</v>
      </c>
      <c r="Q1051" s="12">
        <v>0</v>
      </c>
      <c r="R1051" s="12">
        <v>1</v>
      </c>
      <c r="S1051" s="12">
        <v>0</v>
      </c>
      <c r="T1051" s="12">
        <v>0</v>
      </c>
    </row>
    <row r="1052" spans="1:20" ht="17.399999999999999" x14ac:dyDescent="0.3">
      <c r="A1052" s="11">
        <v>45487</v>
      </c>
      <c r="B1052" s="12">
        <v>250427</v>
      </c>
      <c r="C1052" s="12" t="s">
        <v>343</v>
      </c>
      <c r="D1052" s="12" t="s">
        <v>344</v>
      </c>
      <c r="E1052" s="12" t="s">
        <v>345</v>
      </c>
      <c r="F1052" s="12" t="s">
        <v>346</v>
      </c>
      <c r="G1052" s="12" t="s">
        <v>347</v>
      </c>
      <c r="H1052" s="12">
        <v>3.68</v>
      </c>
      <c r="I1052" s="12">
        <v>20.32</v>
      </c>
      <c r="J1052" s="12">
        <v>3.05</v>
      </c>
      <c r="K1052" s="12">
        <v>0.63</v>
      </c>
      <c r="L1052" s="12">
        <v>6.66</v>
      </c>
      <c r="M1052" s="12">
        <v>2</v>
      </c>
      <c r="N1052" s="12">
        <v>0</v>
      </c>
      <c r="O1052" s="12">
        <v>1</v>
      </c>
      <c r="P1052" s="12">
        <v>1</v>
      </c>
      <c r="Q1052" s="12">
        <v>0</v>
      </c>
      <c r="R1052" s="12">
        <v>4</v>
      </c>
      <c r="S1052" s="12">
        <v>0</v>
      </c>
      <c r="T1052" s="12">
        <v>0</v>
      </c>
    </row>
    <row r="1053" spans="1:20" ht="17.399999999999999" x14ac:dyDescent="0.3">
      <c r="A1053" s="11">
        <v>45488</v>
      </c>
      <c r="B1053" s="12">
        <v>250427</v>
      </c>
      <c r="C1053" s="12" t="s">
        <v>343</v>
      </c>
      <c r="D1053" s="12" t="s">
        <v>344</v>
      </c>
      <c r="E1053" s="12" t="s">
        <v>345</v>
      </c>
      <c r="F1053" s="12" t="s">
        <v>346</v>
      </c>
      <c r="G1053" s="12" t="s">
        <v>347</v>
      </c>
      <c r="H1053" s="12">
        <v>1.65</v>
      </c>
      <c r="I1053" s="12">
        <v>22.35</v>
      </c>
      <c r="J1053" s="12">
        <v>1.65</v>
      </c>
      <c r="K1053" s="12">
        <v>0</v>
      </c>
      <c r="L1053" s="12">
        <v>3.1</v>
      </c>
      <c r="M1053" s="12">
        <v>2</v>
      </c>
      <c r="N1053" s="12">
        <v>0</v>
      </c>
      <c r="O1053" s="12">
        <v>0</v>
      </c>
      <c r="P1053" s="12">
        <v>0</v>
      </c>
      <c r="Q1053" s="12">
        <v>0</v>
      </c>
      <c r="R1053" s="12">
        <v>0</v>
      </c>
      <c r="S1053" s="12">
        <v>0</v>
      </c>
      <c r="T1053" s="12">
        <v>0</v>
      </c>
    </row>
    <row r="1054" spans="1:20" ht="17.399999999999999" x14ac:dyDescent="0.3">
      <c r="A1054" s="11">
        <v>45489</v>
      </c>
      <c r="B1054" s="12">
        <v>250427</v>
      </c>
      <c r="C1054" s="12" t="s">
        <v>343</v>
      </c>
      <c r="D1054" s="12" t="s">
        <v>344</v>
      </c>
      <c r="E1054" s="12" t="s">
        <v>345</v>
      </c>
      <c r="F1054" s="12" t="s">
        <v>346</v>
      </c>
      <c r="G1054" s="12" t="s">
        <v>347</v>
      </c>
      <c r="H1054" s="12">
        <v>4.18</v>
      </c>
      <c r="I1054" s="12">
        <v>19.82</v>
      </c>
      <c r="J1054" s="12">
        <v>4.13</v>
      </c>
      <c r="K1054" s="12">
        <v>0.05</v>
      </c>
      <c r="L1054" s="12">
        <v>9.4700000000000006</v>
      </c>
      <c r="M1054" s="12">
        <v>2</v>
      </c>
      <c r="N1054" s="12">
        <v>0</v>
      </c>
      <c r="O1054" s="12">
        <v>0</v>
      </c>
      <c r="P1054" s="12">
        <v>0</v>
      </c>
      <c r="Q1054" s="12">
        <v>0</v>
      </c>
      <c r="R1054" s="12">
        <v>3</v>
      </c>
      <c r="S1054" s="12">
        <v>0</v>
      </c>
      <c r="T1054" s="12">
        <v>0</v>
      </c>
    </row>
    <row r="1055" spans="1:20" ht="17.399999999999999" x14ac:dyDescent="0.3">
      <c r="A1055" s="11">
        <v>45490</v>
      </c>
      <c r="B1055" s="12">
        <v>250427</v>
      </c>
      <c r="C1055" s="12" t="s">
        <v>343</v>
      </c>
      <c r="D1055" s="12" t="s">
        <v>344</v>
      </c>
      <c r="E1055" s="12" t="s">
        <v>345</v>
      </c>
      <c r="F1055" s="12" t="s">
        <v>346</v>
      </c>
      <c r="G1055" s="12" t="s">
        <v>347</v>
      </c>
      <c r="H1055" s="12">
        <v>4.8499999999999996</v>
      </c>
      <c r="I1055" s="12">
        <v>19.149999999999999</v>
      </c>
      <c r="J1055" s="12">
        <v>4.43</v>
      </c>
      <c r="K1055" s="12">
        <v>0.42</v>
      </c>
      <c r="L1055" s="12">
        <v>10.02</v>
      </c>
      <c r="M1055" s="12">
        <v>2</v>
      </c>
      <c r="N1055" s="12">
        <v>0</v>
      </c>
      <c r="O1055" s="12">
        <v>0</v>
      </c>
      <c r="P1055" s="12">
        <v>0</v>
      </c>
      <c r="Q1055" s="12">
        <v>0</v>
      </c>
      <c r="R1055" s="12">
        <v>1</v>
      </c>
      <c r="S1055" s="12">
        <v>0</v>
      </c>
      <c r="T1055" s="12">
        <v>0</v>
      </c>
    </row>
    <row r="1056" spans="1:20" ht="17.399999999999999" x14ac:dyDescent="0.3">
      <c r="A1056" s="11">
        <v>45491</v>
      </c>
      <c r="B1056" s="12">
        <v>250427</v>
      </c>
      <c r="C1056" s="12" t="s">
        <v>343</v>
      </c>
      <c r="D1056" s="12" t="s">
        <v>344</v>
      </c>
      <c r="E1056" s="12" t="s">
        <v>345</v>
      </c>
      <c r="F1056" s="12" t="s">
        <v>346</v>
      </c>
      <c r="G1056" s="12" t="s">
        <v>347</v>
      </c>
      <c r="H1056" s="12">
        <v>5.73</v>
      </c>
      <c r="I1056" s="12">
        <v>18.27</v>
      </c>
      <c r="J1056" s="12">
        <v>5.73</v>
      </c>
      <c r="K1056" s="12">
        <v>0</v>
      </c>
      <c r="L1056" s="12">
        <v>12.73</v>
      </c>
      <c r="M1056" s="12">
        <v>2</v>
      </c>
      <c r="N1056" s="12">
        <v>0</v>
      </c>
      <c r="O1056" s="12">
        <v>0</v>
      </c>
      <c r="P1056" s="12">
        <v>0</v>
      </c>
      <c r="Q1056" s="12">
        <v>0</v>
      </c>
      <c r="R1056" s="12">
        <v>1</v>
      </c>
      <c r="S1056" s="12">
        <v>0</v>
      </c>
      <c r="T1056" s="12">
        <v>0</v>
      </c>
    </row>
    <row r="1057" spans="1:20" ht="17.399999999999999" x14ac:dyDescent="0.3">
      <c r="A1057" s="11">
        <v>45492</v>
      </c>
      <c r="B1057" s="12">
        <v>250427</v>
      </c>
      <c r="C1057" s="12" t="s">
        <v>343</v>
      </c>
      <c r="D1057" s="12" t="s">
        <v>344</v>
      </c>
      <c r="E1057" s="12" t="s">
        <v>345</v>
      </c>
      <c r="F1057" s="12" t="s">
        <v>346</v>
      </c>
      <c r="G1057" s="12" t="s">
        <v>347</v>
      </c>
      <c r="H1057" s="12">
        <v>4.63</v>
      </c>
      <c r="I1057" s="12">
        <v>19.37</v>
      </c>
      <c r="J1057" s="12">
        <v>4.63</v>
      </c>
      <c r="K1057" s="12">
        <v>0</v>
      </c>
      <c r="L1057" s="12">
        <v>9.56</v>
      </c>
      <c r="M1057" s="12">
        <v>2</v>
      </c>
      <c r="N1057" s="12">
        <v>0</v>
      </c>
      <c r="O1057" s="12">
        <v>0</v>
      </c>
      <c r="P1057" s="12">
        <v>1</v>
      </c>
      <c r="Q1057" s="12">
        <v>0</v>
      </c>
      <c r="R1057" s="12">
        <v>0</v>
      </c>
      <c r="S1057" s="12">
        <v>0</v>
      </c>
      <c r="T1057" s="12">
        <v>0</v>
      </c>
    </row>
    <row r="1058" spans="1:20" ht="17.399999999999999" x14ac:dyDescent="0.3">
      <c r="A1058" s="11">
        <v>45493</v>
      </c>
      <c r="B1058" s="12">
        <v>250427</v>
      </c>
      <c r="C1058" s="12" t="s">
        <v>343</v>
      </c>
      <c r="D1058" s="12" t="s">
        <v>344</v>
      </c>
      <c r="E1058" s="12" t="s">
        <v>345</v>
      </c>
      <c r="F1058" s="12" t="s">
        <v>346</v>
      </c>
      <c r="G1058" s="12" t="s">
        <v>347</v>
      </c>
      <c r="H1058" s="12">
        <v>7.48</v>
      </c>
      <c r="I1058" s="12">
        <v>16.52</v>
      </c>
      <c r="J1058" s="12">
        <v>7.48</v>
      </c>
      <c r="K1058" s="12">
        <v>0</v>
      </c>
      <c r="L1058" s="12">
        <v>17.52</v>
      </c>
      <c r="M1058" s="12">
        <v>2</v>
      </c>
      <c r="N1058" s="12">
        <v>0</v>
      </c>
      <c r="O1058" s="12">
        <v>2</v>
      </c>
      <c r="P1058" s="12">
        <v>0</v>
      </c>
      <c r="Q1058" s="12">
        <v>2</v>
      </c>
      <c r="R1058" s="12">
        <v>2</v>
      </c>
      <c r="S1058" s="12">
        <v>0</v>
      </c>
      <c r="T1058" s="12">
        <v>0</v>
      </c>
    </row>
    <row r="1059" spans="1:20" ht="17.399999999999999" x14ac:dyDescent="0.3">
      <c r="A1059" s="11">
        <v>45494</v>
      </c>
      <c r="B1059" s="12">
        <v>250427</v>
      </c>
      <c r="C1059" s="12" t="s">
        <v>343</v>
      </c>
      <c r="D1059" s="12" t="s">
        <v>344</v>
      </c>
      <c r="E1059" s="12" t="s">
        <v>345</v>
      </c>
      <c r="F1059" s="12" t="s">
        <v>346</v>
      </c>
      <c r="G1059" s="12" t="s">
        <v>347</v>
      </c>
      <c r="H1059" s="12">
        <v>1.1499999999999999</v>
      </c>
      <c r="I1059" s="12">
        <v>22.85</v>
      </c>
      <c r="J1059" s="12">
        <v>0.68</v>
      </c>
      <c r="K1059" s="12">
        <v>0.47</v>
      </c>
      <c r="L1059" s="12">
        <v>1.89</v>
      </c>
      <c r="M1059" s="12">
        <v>2</v>
      </c>
      <c r="N1059" s="12">
        <v>0</v>
      </c>
      <c r="O1059" s="12">
        <v>0</v>
      </c>
      <c r="P1059" s="12">
        <v>0</v>
      </c>
      <c r="Q1059" s="12">
        <v>0</v>
      </c>
      <c r="R1059" s="12">
        <v>5</v>
      </c>
      <c r="S1059" s="12">
        <v>0</v>
      </c>
      <c r="T1059" s="12">
        <v>1</v>
      </c>
    </row>
    <row r="1060" spans="1:20" ht="17.399999999999999" x14ac:dyDescent="0.3">
      <c r="A1060" s="11">
        <v>45495</v>
      </c>
      <c r="B1060" s="12">
        <v>250427</v>
      </c>
      <c r="C1060" s="12" t="s">
        <v>343</v>
      </c>
      <c r="D1060" s="12" t="s">
        <v>344</v>
      </c>
      <c r="E1060" s="12" t="s">
        <v>345</v>
      </c>
      <c r="F1060" s="12" t="s">
        <v>346</v>
      </c>
      <c r="G1060" s="12" t="s">
        <v>347</v>
      </c>
      <c r="H1060" s="12">
        <v>3.25</v>
      </c>
      <c r="I1060" s="12">
        <v>20.75</v>
      </c>
      <c r="J1060" s="12">
        <v>3.03</v>
      </c>
      <c r="K1060" s="12">
        <v>0.22</v>
      </c>
      <c r="L1060" s="12">
        <v>5.69</v>
      </c>
      <c r="M1060" s="12">
        <v>2</v>
      </c>
      <c r="N1060" s="12">
        <v>0</v>
      </c>
      <c r="O1060" s="12">
        <v>0</v>
      </c>
      <c r="P1060" s="12">
        <v>0</v>
      </c>
      <c r="Q1060" s="12">
        <v>0</v>
      </c>
      <c r="R1060" s="12">
        <v>1</v>
      </c>
      <c r="S1060" s="12">
        <v>0</v>
      </c>
      <c r="T1060" s="12">
        <v>0</v>
      </c>
    </row>
    <row r="1061" spans="1:20" ht="17.399999999999999" x14ac:dyDescent="0.3">
      <c r="A1061" s="11">
        <v>45496</v>
      </c>
      <c r="B1061" s="12">
        <v>250427</v>
      </c>
      <c r="C1061" s="12" t="s">
        <v>343</v>
      </c>
      <c r="D1061" s="12" t="s">
        <v>344</v>
      </c>
      <c r="E1061" s="12" t="s">
        <v>345</v>
      </c>
      <c r="F1061" s="12" t="s">
        <v>346</v>
      </c>
      <c r="G1061" s="12" t="s">
        <v>347</v>
      </c>
      <c r="H1061" s="12">
        <v>3.08</v>
      </c>
      <c r="I1061" s="12">
        <v>20.92</v>
      </c>
      <c r="J1061" s="12">
        <v>2.95</v>
      </c>
      <c r="K1061" s="12">
        <v>0.13</v>
      </c>
      <c r="L1061" s="12">
        <v>4.8899999999999997</v>
      </c>
      <c r="M1061" s="12">
        <v>2</v>
      </c>
      <c r="N1061" s="12">
        <v>0</v>
      </c>
      <c r="O1061" s="12">
        <v>0</v>
      </c>
      <c r="P1061" s="12">
        <v>0</v>
      </c>
      <c r="Q1061" s="12">
        <v>0</v>
      </c>
      <c r="R1061" s="12">
        <v>0</v>
      </c>
      <c r="S1061" s="12">
        <v>0</v>
      </c>
      <c r="T1061" s="12">
        <v>0</v>
      </c>
    </row>
    <row r="1062" spans="1:20" ht="17.399999999999999" x14ac:dyDescent="0.3">
      <c r="A1062" s="11">
        <v>45497</v>
      </c>
      <c r="B1062" s="12">
        <v>250427</v>
      </c>
      <c r="C1062" s="12" t="s">
        <v>343</v>
      </c>
      <c r="D1062" s="12" t="s">
        <v>344</v>
      </c>
      <c r="E1062" s="12" t="s">
        <v>345</v>
      </c>
      <c r="F1062" s="12" t="s">
        <v>346</v>
      </c>
      <c r="G1062" s="12" t="s">
        <v>347</v>
      </c>
      <c r="H1062" s="12">
        <v>7.4</v>
      </c>
      <c r="I1062" s="12">
        <v>16.600000000000001</v>
      </c>
      <c r="J1062" s="12">
        <v>6.95</v>
      </c>
      <c r="K1062" s="12">
        <v>0.45</v>
      </c>
      <c r="L1062" s="12">
        <v>15.96</v>
      </c>
      <c r="M1062" s="12">
        <v>2</v>
      </c>
      <c r="N1062" s="12">
        <v>0</v>
      </c>
      <c r="O1062" s="12">
        <v>0</v>
      </c>
      <c r="P1062" s="12">
        <v>2</v>
      </c>
      <c r="Q1062" s="12">
        <v>0</v>
      </c>
      <c r="R1062" s="12">
        <v>4</v>
      </c>
      <c r="S1062" s="12">
        <v>0</v>
      </c>
      <c r="T1062" s="12">
        <v>0</v>
      </c>
    </row>
    <row r="1063" spans="1:20" ht="17.399999999999999" x14ac:dyDescent="0.3">
      <c r="A1063" s="11">
        <v>45498</v>
      </c>
      <c r="B1063" s="12">
        <v>250427</v>
      </c>
      <c r="C1063" s="12" t="s">
        <v>343</v>
      </c>
      <c r="D1063" s="12" t="s">
        <v>344</v>
      </c>
      <c r="E1063" s="12" t="s">
        <v>345</v>
      </c>
      <c r="F1063" s="12" t="s">
        <v>346</v>
      </c>
      <c r="G1063" s="12" t="s">
        <v>347</v>
      </c>
      <c r="H1063" s="12">
        <v>4.7300000000000004</v>
      </c>
      <c r="I1063" s="12">
        <v>19.27</v>
      </c>
      <c r="J1063" s="12">
        <v>4.58</v>
      </c>
      <c r="K1063" s="12">
        <v>0.15</v>
      </c>
      <c r="L1063" s="12">
        <v>10.81</v>
      </c>
      <c r="M1063" s="12">
        <v>2</v>
      </c>
      <c r="N1063" s="12">
        <v>0</v>
      </c>
      <c r="O1063" s="12">
        <v>0</v>
      </c>
      <c r="P1063" s="12">
        <v>0</v>
      </c>
      <c r="Q1063" s="12">
        <v>1</v>
      </c>
      <c r="R1063" s="12">
        <v>1</v>
      </c>
      <c r="S1063" s="12">
        <v>0</v>
      </c>
      <c r="T1063" s="12">
        <v>0</v>
      </c>
    </row>
    <row r="1064" spans="1:20" ht="17.399999999999999" x14ac:dyDescent="0.3">
      <c r="A1064" s="11">
        <v>45499</v>
      </c>
      <c r="B1064" s="12">
        <v>250427</v>
      </c>
      <c r="C1064" s="12" t="s">
        <v>343</v>
      </c>
      <c r="D1064" s="12" t="s">
        <v>344</v>
      </c>
      <c r="E1064" s="12" t="s">
        <v>345</v>
      </c>
      <c r="F1064" s="12" t="s">
        <v>346</v>
      </c>
      <c r="G1064" s="12" t="s">
        <v>347</v>
      </c>
      <c r="H1064" s="12">
        <v>6.7</v>
      </c>
      <c r="I1064" s="12">
        <v>17.3</v>
      </c>
      <c r="J1064" s="12">
        <v>6.7</v>
      </c>
      <c r="K1064" s="12">
        <v>0</v>
      </c>
      <c r="L1064" s="12">
        <v>15.5</v>
      </c>
      <c r="M1064" s="12">
        <v>3</v>
      </c>
      <c r="N1064" s="12">
        <v>0</v>
      </c>
      <c r="O1064" s="12">
        <v>0</v>
      </c>
      <c r="P1064" s="12">
        <v>0</v>
      </c>
      <c r="Q1064" s="12">
        <v>0</v>
      </c>
      <c r="R1064" s="12">
        <v>2</v>
      </c>
      <c r="S1064" s="12">
        <v>0</v>
      </c>
      <c r="T1064" s="12">
        <v>0</v>
      </c>
    </row>
    <row r="1065" spans="1:20" ht="17.399999999999999" x14ac:dyDescent="0.3">
      <c r="A1065" s="11">
        <v>45500</v>
      </c>
      <c r="B1065" s="12">
        <v>250427</v>
      </c>
      <c r="C1065" s="12" t="s">
        <v>343</v>
      </c>
      <c r="D1065" s="12" t="s">
        <v>344</v>
      </c>
      <c r="E1065" s="12" t="s">
        <v>345</v>
      </c>
      <c r="F1065" s="12" t="s">
        <v>346</v>
      </c>
      <c r="G1065" s="12" t="s">
        <v>347</v>
      </c>
      <c r="H1065" s="12">
        <v>4.88</v>
      </c>
      <c r="I1065" s="12">
        <v>19.12</v>
      </c>
      <c r="J1065" s="12">
        <v>4.88</v>
      </c>
      <c r="K1065" s="12">
        <v>0</v>
      </c>
      <c r="L1065" s="12">
        <v>10.87</v>
      </c>
      <c r="M1065" s="12">
        <v>2</v>
      </c>
      <c r="N1065" s="12">
        <v>0</v>
      </c>
      <c r="O1065" s="12">
        <v>0</v>
      </c>
      <c r="P1065" s="12">
        <v>0</v>
      </c>
      <c r="Q1065" s="12">
        <v>0</v>
      </c>
      <c r="R1065" s="12">
        <v>5</v>
      </c>
      <c r="S1065" s="12">
        <v>0</v>
      </c>
      <c r="T1065" s="12">
        <v>0</v>
      </c>
    </row>
    <row r="1066" spans="1:20" ht="17.399999999999999" x14ac:dyDescent="0.3">
      <c r="A1066" s="11">
        <v>45501</v>
      </c>
      <c r="B1066" s="12">
        <v>250427</v>
      </c>
      <c r="C1066" s="12" t="s">
        <v>343</v>
      </c>
      <c r="D1066" s="12" t="s">
        <v>344</v>
      </c>
      <c r="E1066" s="12" t="s">
        <v>345</v>
      </c>
      <c r="F1066" s="12" t="s">
        <v>346</v>
      </c>
      <c r="G1066" s="12" t="s">
        <v>347</v>
      </c>
      <c r="H1066" s="12">
        <v>0.13</v>
      </c>
      <c r="I1066" s="12">
        <v>23.87</v>
      </c>
      <c r="J1066" s="12">
        <v>0.13</v>
      </c>
      <c r="K1066" s="12">
        <v>0</v>
      </c>
      <c r="L1066" s="12">
        <v>0.3</v>
      </c>
      <c r="M1066" s="12">
        <v>2</v>
      </c>
      <c r="N1066" s="12">
        <v>0</v>
      </c>
      <c r="O1066" s="12">
        <v>0</v>
      </c>
      <c r="P1066" s="12">
        <v>0</v>
      </c>
      <c r="Q1066" s="12">
        <v>0</v>
      </c>
      <c r="R1066" s="12">
        <v>0</v>
      </c>
      <c r="S1066" s="12">
        <v>0</v>
      </c>
      <c r="T1066" s="12">
        <v>0</v>
      </c>
    </row>
    <row r="1067" spans="1:20" ht="17.399999999999999" x14ac:dyDescent="0.3">
      <c r="A1067" s="11">
        <v>45502</v>
      </c>
      <c r="B1067" s="12">
        <v>250427</v>
      </c>
      <c r="C1067" s="12" t="s">
        <v>343</v>
      </c>
      <c r="D1067" s="12" t="s">
        <v>344</v>
      </c>
      <c r="E1067" s="12" t="s">
        <v>345</v>
      </c>
      <c r="F1067" s="12" t="s">
        <v>346</v>
      </c>
      <c r="G1067" s="12" t="s">
        <v>347</v>
      </c>
      <c r="H1067" s="12">
        <v>2.23</v>
      </c>
      <c r="I1067" s="12">
        <v>21.77</v>
      </c>
      <c r="J1067" s="12">
        <v>2.23</v>
      </c>
      <c r="K1067" s="12">
        <v>0</v>
      </c>
      <c r="L1067" s="12">
        <v>5.35</v>
      </c>
      <c r="M1067" s="12">
        <v>3</v>
      </c>
      <c r="N1067" s="12">
        <v>0</v>
      </c>
      <c r="O1067" s="12">
        <v>0</v>
      </c>
      <c r="P1067" s="12">
        <v>0</v>
      </c>
      <c r="Q1067" s="12">
        <v>0</v>
      </c>
      <c r="R1067" s="12">
        <v>1</v>
      </c>
      <c r="S1067" s="12">
        <v>0</v>
      </c>
      <c r="T1067" s="12">
        <v>0</v>
      </c>
    </row>
    <row r="1068" spans="1:20" ht="17.399999999999999" x14ac:dyDescent="0.3">
      <c r="A1068" s="11">
        <v>45503</v>
      </c>
      <c r="B1068" s="12">
        <v>250427</v>
      </c>
      <c r="C1068" s="12" t="s">
        <v>343</v>
      </c>
      <c r="D1068" s="12" t="s">
        <v>344</v>
      </c>
      <c r="E1068" s="12" t="s">
        <v>345</v>
      </c>
      <c r="F1068" s="12" t="s">
        <v>346</v>
      </c>
      <c r="G1068" s="12" t="s">
        <v>347</v>
      </c>
      <c r="H1068" s="12">
        <v>4.38</v>
      </c>
      <c r="I1068" s="12">
        <v>19.62</v>
      </c>
      <c r="J1068" s="12">
        <v>4.38</v>
      </c>
      <c r="K1068" s="12">
        <v>0</v>
      </c>
      <c r="L1068" s="12">
        <v>10.87</v>
      </c>
      <c r="M1068" s="12">
        <v>2</v>
      </c>
      <c r="N1068" s="12">
        <v>0</v>
      </c>
      <c r="O1068" s="12">
        <v>0</v>
      </c>
      <c r="P1068" s="12">
        <v>0</v>
      </c>
      <c r="Q1068" s="12">
        <v>0</v>
      </c>
      <c r="R1068" s="12">
        <v>1</v>
      </c>
      <c r="S1068" s="12">
        <v>0</v>
      </c>
      <c r="T1068" s="12">
        <v>0</v>
      </c>
    </row>
    <row r="1069" spans="1:20" ht="17.399999999999999" x14ac:dyDescent="0.3">
      <c r="A1069" s="11">
        <v>45504</v>
      </c>
      <c r="B1069" s="12">
        <v>250427</v>
      </c>
      <c r="C1069" s="12" t="s">
        <v>343</v>
      </c>
      <c r="D1069" s="12" t="s">
        <v>344</v>
      </c>
      <c r="E1069" s="12" t="s">
        <v>345</v>
      </c>
      <c r="F1069" s="12" t="s">
        <v>346</v>
      </c>
      <c r="G1069" s="12" t="s">
        <v>347</v>
      </c>
      <c r="H1069" s="12">
        <v>4.32</v>
      </c>
      <c r="I1069" s="12">
        <v>19.68</v>
      </c>
      <c r="J1069" s="12">
        <v>4.32</v>
      </c>
      <c r="K1069" s="12">
        <v>0</v>
      </c>
      <c r="L1069" s="12">
        <v>10.48</v>
      </c>
      <c r="M1069" s="12">
        <v>2</v>
      </c>
      <c r="N1069" s="12">
        <v>0</v>
      </c>
      <c r="O1069" s="12">
        <v>0</v>
      </c>
      <c r="P1069" s="12">
        <v>2</v>
      </c>
      <c r="Q1069" s="12">
        <v>0</v>
      </c>
      <c r="R1069" s="12">
        <v>1</v>
      </c>
      <c r="S1069" s="12">
        <v>0</v>
      </c>
      <c r="T1069" s="12">
        <v>0</v>
      </c>
    </row>
    <row r="1070" spans="1:20" ht="17.399999999999999" x14ac:dyDescent="0.3">
      <c r="A1070" s="11">
        <v>45505</v>
      </c>
      <c r="B1070" s="12">
        <v>250427</v>
      </c>
      <c r="C1070" s="12" t="s">
        <v>343</v>
      </c>
      <c r="D1070" s="12" t="s">
        <v>344</v>
      </c>
      <c r="E1070" s="12" t="s">
        <v>345</v>
      </c>
      <c r="F1070" s="12" t="s">
        <v>346</v>
      </c>
      <c r="G1070" s="12" t="s">
        <v>347</v>
      </c>
      <c r="H1070" s="12">
        <v>4.63</v>
      </c>
      <c r="I1070" s="12">
        <v>19.37</v>
      </c>
      <c r="J1070" s="12">
        <v>4.62</v>
      </c>
      <c r="K1070" s="12">
        <v>0.02</v>
      </c>
      <c r="L1070" s="12">
        <v>10.25</v>
      </c>
      <c r="M1070" s="12">
        <v>3</v>
      </c>
      <c r="N1070" s="12">
        <v>0</v>
      </c>
      <c r="O1070" s="12">
        <v>0</v>
      </c>
      <c r="P1070" s="12">
        <v>0</v>
      </c>
      <c r="Q1070" s="12">
        <v>0</v>
      </c>
      <c r="R1070" s="12">
        <v>2</v>
      </c>
      <c r="S1070" s="12">
        <v>0</v>
      </c>
      <c r="T1070" s="12">
        <v>0</v>
      </c>
    </row>
    <row r="1071" spans="1:20" ht="17.399999999999999" x14ac:dyDescent="0.3">
      <c r="A1071" s="11">
        <v>45506</v>
      </c>
      <c r="B1071" s="12">
        <v>250427</v>
      </c>
      <c r="C1071" s="12" t="s">
        <v>343</v>
      </c>
      <c r="D1071" s="12" t="s">
        <v>344</v>
      </c>
      <c r="E1071" s="12" t="s">
        <v>345</v>
      </c>
      <c r="F1071" s="12" t="s">
        <v>346</v>
      </c>
      <c r="G1071" s="12" t="s">
        <v>347</v>
      </c>
      <c r="H1071" s="12">
        <v>0</v>
      </c>
      <c r="I1071" s="12">
        <v>24</v>
      </c>
      <c r="J1071" s="12">
        <v>0</v>
      </c>
      <c r="K1071" s="12">
        <v>0</v>
      </c>
      <c r="L1071" s="12">
        <v>0</v>
      </c>
      <c r="M1071" s="12">
        <v>0</v>
      </c>
      <c r="N1071" s="12">
        <v>0</v>
      </c>
      <c r="O1071" s="12">
        <v>0</v>
      </c>
      <c r="P1071" s="12">
        <v>0</v>
      </c>
      <c r="Q1071" s="12">
        <v>0</v>
      </c>
      <c r="R1071" s="12">
        <v>0</v>
      </c>
      <c r="S1071" s="12">
        <v>0</v>
      </c>
      <c r="T1071" s="12">
        <v>0</v>
      </c>
    </row>
    <row r="1072" spans="1:20" ht="17.399999999999999" x14ac:dyDescent="0.3">
      <c r="A1072" s="11">
        <v>45507</v>
      </c>
      <c r="B1072" s="12">
        <v>250427</v>
      </c>
      <c r="C1072" s="12" t="s">
        <v>343</v>
      </c>
      <c r="D1072" s="12" t="s">
        <v>344</v>
      </c>
      <c r="E1072" s="12" t="s">
        <v>345</v>
      </c>
      <c r="F1072" s="12" t="s">
        <v>346</v>
      </c>
      <c r="G1072" s="12" t="s">
        <v>347</v>
      </c>
      <c r="H1072" s="12">
        <v>0</v>
      </c>
      <c r="I1072" s="12">
        <v>24</v>
      </c>
      <c r="J1072" s="12">
        <v>0</v>
      </c>
      <c r="K1072" s="12">
        <v>0</v>
      </c>
      <c r="L1072" s="12">
        <v>0</v>
      </c>
      <c r="M1072" s="12">
        <v>0</v>
      </c>
      <c r="N1072" s="12">
        <v>0</v>
      </c>
      <c r="O1072" s="12">
        <v>0</v>
      </c>
      <c r="P1072" s="12">
        <v>0</v>
      </c>
      <c r="Q1072" s="12">
        <v>0</v>
      </c>
      <c r="R1072" s="12">
        <v>0</v>
      </c>
      <c r="S1072" s="12">
        <v>0</v>
      </c>
      <c r="T1072" s="12">
        <v>0</v>
      </c>
    </row>
    <row r="1073" spans="1:20" ht="17.399999999999999" x14ac:dyDescent="0.3">
      <c r="A1073" s="11">
        <v>45508</v>
      </c>
      <c r="B1073" s="12">
        <v>250427</v>
      </c>
      <c r="C1073" s="12" t="s">
        <v>343</v>
      </c>
      <c r="D1073" s="12" t="s">
        <v>344</v>
      </c>
      <c r="E1073" s="12" t="s">
        <v>345</v>
      </c>
      <c r="F1073" s="12" t="s">
        <v>346</v>
      </c>
      <c r="G1073" s="12" t="s">
        <v>347</v>
      </c>
      <c r="H1073" s="12">
        <v>0</v>
      </c>
      <c r="I1073" s="12">
        <v>24</v>
      </c>
      <c r="J1073" s="12">
        <v>0</v>
      </c>
      <c r="K1073" s="12">
        <v>0</v>
      </c>
      <c r="L1073" s="12">
        <v>0</v>
      </c>
      <c r="M1073" s="12">
        <v>0</v>
      </c>
      <c r="N1073" s="12">
        <v>0</v>
      </c>
      <c r="O1073" s="12">
        <v>0</v>
      </c>
      <c r="P1073" s="12">
        <v>0</v>
      </c>
      <c r="Q1073" s="12">
        <v>0</v>
      </c>
      <c r="R1073" s="12">
        <v>0</v>
      </c>
      <c r="S1073" s="12">
        <v>0</v>
      </c>
      <c r="T1073" s="12">
        <v>0</v>
      </c>
    </row>
    <row r="1074" spans="1:20" ht="17.399999999999999" x14ac:dyDescent="0.3">
      <c r="A1074" s="11">
        <v>45509</v>
      </c>
      <c r="B1074" s="12">
        <v>250427</v>
      </c>
      <c r="C1074" s="12" t="s">
        <v>343</v>
      </c>
      <c r="D1074" s="12" t="s">
        <v>344</v>
      </c>
      <c r="E1074" s="12" t="s">
        <v>345</v>
      </c>
      <c r="F1074" s="12" t="s">
        <v>346</v>
      </c>
      <c r="G1074" s="12" t="s">
        <v>347</v>
      </c>
      <c r="H1074" s="12">
        <v>0</v>
      </c>
      <c r="I1074" s="12">
        <v>24</v>
      </c>
      <c r="J1074" s="12">
        <v>0</v>
      </c>
      <c r="K1074" s="12">
        <v>0</v>
      </c>
      <c r="L1074" s="12">
        <v>0</v>
      </c>
      <c r="M1074" s="12">
        <v>0</v>
      </c>
      <c r="N1074" s="12">
        <v>0</v>
      </c>
      <c r="O1074" s="12">
        <v>0</v>
      </c>
      <c r="P1074" s="12">
        <v>0</v>
      </c>
      <c r="Q1074" s="12">
        <v>0</v>
      </c>
      <c r="R1074" s="12">
        <v>0</v>
      </c>
      <c r="S1074" s="12">
        <v>0</v>
      </c>
      <c r="T1074" s="12">
        <v>0</v>
      </c>
    </row>
    <row r="1075" spans="1:20" ht="17.399999999999999" x14ac:dyDescent="0.3">
      <c r="A1075" s="11">
        <v>45510</v>
      </c>
      <c r="B1075" s="12">
        <v>250427</v>
      </c>
      <c r="C1075" s="12" t="s">
        <v>343</v>
      </c>
      <c r="D1075" s="12" t="s">
        <v>344</v>
      </c>
      <c r="E1075" s="12" t="s">
        <v>345</v>
      </c>
      <c r="F1075" s="12" t="s">
        <v>346</v>
      </c>
      <c r="G1075" s="12" t="s">
        <v>347</v>
      </c>
      <c r="H1075" s="12">
        <v>0</v>
      </c>
      <c r="I1075" s="12">
        <v>24</v>
      </c>
      <c r="J1075" s="12">
        <v>0</v>
      </c>
      <c r="K1075" s="12">
        <v>0</v>
      </c>
      <c r="L1075" s="12">
        <v>0</v>
      </c>
      <c r="M1075" s="12">
        <v>0</v>
      </c>
      <c r="N1075" s="12">
        <v>0</v>
      </c>
      <c r="O1075" s="12">
        <v>0</v>
      </c>
      <c r="P1075" s="12">
        <v>0</v>
      </c>
      <c r="Q1075" s="12">
        <v>0</v>
      </c>
      <c r="R1075" s="12">
        <v>0</v>
      </c>
      <c r="S1075" s="12">
        <v>0</v>
      </c>
      <c r="T1075" s="12">
        <v>0</v>
      </c>
    </row>
    <row r="1076" spans="1:20" ht="17.399999999999999" x14ac:dyDescent="0.3">
      <c r="A1076" s="11">
        <v>45511</v>
      </c>
      <c r="B1076" s="12">
        <v>250427</v>
      </c>
      <c r="C1076" s="12" t="s">
        <v>343</v>
      </c>
      <c r="D1076" s="12" t="s">
        <v>344</v>
      </c>
      <c r="E1076" s="12" t="s">
        <v>345</v>
      </c>
      <c r="F1076" s="12" t="s">
        <v>346</v>
      </c>
      <c r="G1076" s="12" t="s">
        <v>347</v>
      </c>
      <c r="H1076" s="12">
        <v>0</v>
      </c>
      <c r="I1076" s="12">
        <v>24</v>
      </c>
      <c r="J1076" s="12">
        <v>0</v>
      </c>
      <c r="K1076" s="12">
        <v>0</v>
      </c>
      <c r="L1076" s="12">
        <v>0</v>
      </c>
      <c r="M1076" s="12">
        <v>0</v>
      </c>
      <c r="N1076" s="12">
        <v>0</v>
      </c>
      <c r="O1076" s="12">
        <v>0</v>
      </c>
      <c r="P1076" s="12">
        <v>0</v>
      </c>
      <c r="Q1076" s="12">
        <v>0</v>
      </c>
      <c r="R1076" s="12">
        <v>0</v>
      </c>
      <c r="S1076" s="12">
        <v>0</v>
      </c>
      <c r="T1076" s="12">
        <v>0</v>
      </c>
    </row>
    <row r="1077" spans="1:20" ht="17.399999999999999" x14ac:dyDescent="0.3">
      <c r="A1077" s="11">
        <v>45512</v>
      </c>
      <c r="B1077" s="12">
        <v>250427</v>
      </c>
      <c r="C1077" s="12" t="s">
        <v>343</v>
      </c>
      <c r="D1077" s="12" t="s">
        <v>344</v>
      </c>
      <c r="E1077" s="12" t="s">
        <v>345</v>
      </c>
      <c r="F1077" s="12" t="s">
        <v>346</v>
      </c>
      <c r="G1077" s="12" t="s">
        <v>347</v>
      </c>
      <c r="H1077" s="12">
        <v>0</v>
      </c>
      <c r="I1077" s="12">
        <v>24</v>
      </c>
      <c r="J1077" s="12">
        <v>0</v>
      </c>
      <c r="K1077" s="12">
        <v>0</v>
      </c>
      <c r="L1077" s="12">
        <v>0</v>
      </c>
      <c r="M1077" s="12">
        <v>0</v>
      </c>
      <c r="N1077" s="12">
        <v>0</v>
      </c>
      <c r="O1077" s="12">
        <v>0</v>
      </c>
      <c r="P1077" s="12">
        <v>0</v>
      </c>
      <c r="Q1077" s="12">
        <v>0</v>
      </c>
      <c r="R1077" s="12">
        <v>0</v>
      </c>
      <c r="S1077" s="12">
        <v>0</v>
      </c>
      <c r="T1077" s="12">
        <v>0</v>
      </c>
    </row>
    <row r="1078" spans="1:20" ht="17.399999999999999" x14ac:dyDescent="0.3">
      <c r="A1078" s="11">
        <v>45513</v>
      </c>
      <c r="B1078" s="12">
        <v>250427</v>
      </c>
      <c r="C1078" s="12" t="s">
        <v>343</v>
      </c>
      <c r="D1078" s="12" t="s">
        <v>344</v>
      </c>
      <c r="E1078" s="12" t="s">
        <v>345</v>
      </c>
      <c r="F1078" s="12" t="s">
        <v>346</v>
      </c>
      <c r="G1078" s="12" t="s">
        <v>347</v>
      </c>
      <c r="H1078" s="12">
        <v>0</v>
      </c>
      <c r="I1078" s="12">
        <v>24</v>
      </c>
      <c r="J1078" s="12">
        <v>0</v>
      </c>
      <c r="K1078" s="12">
        <v>0</v>
      </c>
      <c r="L1078" s="12">
        <v>0</v>
      </c>
      <c r="M1078" s="12">
        <v>0</v>
      </c>
      <c r="N1078" s="12">
        <v>0</v>
      </c>
      <c r="O1078" s="12">
        <v>0</v>
      </c>
      <c r="P1078" s="12">
        <v>0</v>
      </c>
      <c r="Q1078" s="12">
        <v>0</v>
      </c>
      <c r="R1078" s="12">
        <v>0</v>
      </c>
      <c r="S1078" s="12">
        <v>0</v>
      </c>
      <c r="T1078" s="12">
        <v>0</v>
      </c>
    </row>
    <row r="1079" spans="1:20" ht="17.399999999999999" x14ac:dyDescent="0.3">
      <c r="A1079" s="11">
        <v>45514</v>
      </c>
      <c r="B1079" s="12">
        <v>250427</v>
      </c>
      <c r="C1079" s="12" t="s">
        <v>343</v>
      </c>
      <c r="D1079" s="12" t="s">
        <v>344</v>
      </c>
      <c r="E1079" s="12" t="s">
        <v>345</v>
      </c>
      <c r="F1079" s="12" t="s">
        <v>346</v>
      </c>
      <c r="G1079" s="12" t="s">
        <v>347</v>
      </c>
      <c r="H1079" s="12">
        <v>0</v>
      </c>
      <c r="I1079" s="12">
        <v>24</v>
      </c>
      <c r="J1079" s="12">
        <v>0</v>
      </c>
      <c r="K1079" s="12">
        <v>0</v>
      </c>
      <c r="L1079" s="12">
        <v>0</v>
      </c>
      <c r="M1079" s="12">
        <v>0</v>
      </c>
      <c r="N1079" s="12">
        <v>0</v>
      </c>
      <c r="O1079" s="12">
        <v>0</v>
      </c>
      <c r="P1079" s="12">
        <v>0</v>
      </c>
      <c r="Q1079" s="12">
        <v>0</v>
      </c>
      <c r="R1079" s="12">
        <v>0</v>
      </c>
      <c r="S1079" s="12">
        <v>0</v>
      </c>
      <c r="T1079" s="12">
        <v>0</v>
      </c>
    </row>
    <row r="1080" spans="1:20" x14ac:dyDescent="0.3">
      <c r="A1080" s="11">
        <v>44986</v>
      </c>
      <c r="B1080" s="12">
        <v>250477</v>
      </c>
      <c r="C1080" s="12" t="s">
        <v>343</v>
      </c>
      <c r="D1080" s="12" t="s">
        <v>348</v>
      </c>
      <c r="E1080" s="12" t="s">
        <v>345</v>
      </c>
      <c r="F1080" s="12"/>
      <c r="G1080" s="12"/>
      <c r="H1080" s="12">
        <v>15.82</v>
      </c>
      <c r="I1080" s="12">
        <v>8.18</v>
      </c>
      <c r="J1080" s="12">
        <v>14.63</v>
      </c>
      <c r="K1080" s="12">
        <v>1.18</v>
      </c>
      <c r="L1080" s="12">
        <v>62.18</v>
      </c>
      <c r="M1080" s="12">
        <v>4</v>
      </c>
      <c r="N1080" s="12">
        <v>0</v>
      </c>
      <c r="O1080" s="12">
        <v>68</v>
      </c>
      <c r="P1080" s="12">
        <v>0</v>
      </c>
      <c r="Q1080" s="12">
        <v>0</v>
      </c>
      <c r="R1080" s="12">
        <v>5</v>
      </c>
      <c r="S1080" s="12">
        <v>63</v>
      </c>
      <c r="T1080" s="12">
        <v>0</v>
      </c>
    </row>
    <row r="1081" spans="1:20" x14ac:dyDescent="0.3">
      <c r="A1081" s="11">
        <v>44987</v>
      </c>
      <c r="B1081" s="12">
        <v>250477</v>
      </c>
      <c r="C1081" s="12" t="s">
        <v>343</v>
      </c>
      <c r="D1081" s="12" t="s">
        <v>348</v>
      </c>
      <c r="E1081" s="12" t="s">
        <v>345</v>
      </c>
      <c r="F1081" s="12"/>
      <c r="G1081" s="12"/>
      <c r="H1081" s="12">
        <v>10.85</v>
      </c>
      <c r="I1081" s="12">
        <v>13.15</v>
      </c>
      <c r="J1081" s="12">
        <v>10.62</v>
      </c>
      <c r="K1081" s="12">
        <v>0.23</v>
      </c>
      <c r="L1081" s="12">
        <v>51.45</v>
      </c>
      <c r="M1081" s="12">
        <v>5</v>
      </c>
      <c r="N1081" s="12">
        <v>0</v>
      </c>
      <c r="O1081" s="12">
        <v>92</v>
      </c>
      <c r="P1081" s="12">
        <v>2</v>
      </c>
      <c r="Q1081" s="12">
        <v>0</v>
      </c>
      <c r="R1081" s="12">
        <v>0</v>
      </c>
      <c r="S1081" s="12">
        <v>78</v>
      </c>
      <c r="T1081" s="12">
        <v>0</v>
      </c>
    </row>
    <row r="1082" spans="1:20" x14ac:dyDescent="0.3">
      <c r="A1082" s="11">
        <v>44988</v>
      </c>
      <c r="B1082" s="12">
        <v>250477</v>
      </c>
      <c r="C1082" s="12" t="s">
        <v>343</v>
      </c>
      <c r="D1082" s="12" t="s">
        <v>348</v>
      </c>
      <c r="E1082" s="12" t="s">
        <v>345</v>
      </c>
      <c r="F1082" s="12"/>
      <c r="G1082" s="12"/>
      <c r="H1082" s="12">
        <v>15.1</v>
      </c>
      <c r="I1082" s="12">
        <v>8.9</v>
      </c>
      <c r="J1082" s="12">
        <v>13.78</v>
      </c>
      <c r="K1082" s="12">
        <v>1.32</v>
      </c>
      <c r="L1082" s="12">
        <v>59.31</v>
      </c>
      <c r="M1082" s="12">
        <v>5</v>
      </c>
      <c r="N1082" s="12">
        <v>0</v>
      </c>
      <c r="O1082" s="12">
        <v>98</v>
      </c>
      <c r="P1082" s="12">
        <v>4</v>
      </c>
      <c r="Q1082" s="12">
        <v>0</v>
      </c>
      <c r="R1082" s="12">
        <v>4</v>
      </c>
      <c r="S1082" s="12">
        <v>115</v>
      </c>
      <c r="T1082" s="12">
        <v>0</v>
      </c>
    </row>
    <row r="1083" spans="1:20" x14ac:dyDescent="0.3">
      <c r="A1083" s="11">
        <v>44989</v>
      </c>
      <c r="B1083" s="12">
        <v>250477</v>
      </c>
      <c r="C1083" s="12" t="s">
        <v>343</v>
      </c>
      <c r="D1083" s="12" t="s">
        <v>348</v>
      </c>
      <c r="E1083" s="12" t="s">
        <v>345</v>
      </c>
      <c r="F1083" s="12"/>
      <c r="G1083" s="12"/>
      <c r="H1083" s="12">
        <v>10.119999999999999</v>
      </c>
      <c r="I1083" s="12">
        <v>13.88</v>
      </c>
      <c r="J1083" s="12">
        <v>8.6199999999999992</v>
      </c>
      <c r="K1083" s="12">
        <v>1.5</v>
      </c>
      <c r="L1083" s="12">
        <v>28.65</v>
      </c>
      <c r="M1083" s="12">
        <v>4</v>
      </c>
      <c r="N1083" s="12">
        <v>0</v>
      </c>
      <c r="O1083" s="12">
        <v>27</v>
      </c>
      <c r="P1083" s="12">
        <v>0</v>
      </c>
      <c r="Q1083" s="12">
        <v>0</v>
      </c>
      <c r="R1083" s="12">
        <v>6</v>
      </c>
      <c r="S1083" s="12">
        <v>31</v>
      </c>
      <c r="T1083" s="12">
        <v>0</v>
      </c>
    </row>
    <row r="1084" spans="1:20" x14ac:dyDescent="0.3">
      <c r="A1084" s="11">
        <v>44990</v>
      </c>
      <c r="B1084" s="12">
        <v>250477</v>
      </c>
      <c r="C1084" s="12" t="s">
        <v>343</v>
      </c>
      <c r="D1084" s="12" t="s">
        <v>348</v>
      </c>
      <c r="E1084" s="12" t="s">
        <v>345</v>
      </c>
      <c r="F1084" s="12"/>
      <c r="G1084" s="12"/>
      <c r="H1084" s="12">
        <v>2.02</v>
      </c>
      <c r="I1084" s="12">
        <v>21.98</v>
      </c>
      <c r="J1084" s="12">
        <v>1.47</v>
      </c>
      <c r="K1084" s="12">
        <v>0.55000000000000004</v>
      </c>
      <c r="L1084" s="12">
        <v>4.8600000000000003</v>
      </c>
      <c r="M1084" s="12">
        <v>4</v>
      </c>
      <c r="N1084" s="12">
        <v>0</v>
      </c>
      <c r="O1084" s="12">
        <v>4</v>
      </c>
      <c r="P1084" s="12">
        <v>0</v>
      </c>
      <c r="Q1084" s="12">
        <v>0</v>
      </c>
      <c r="R1084" s="12">
        <v>4</v>
      </c>
      <c r="S1084" s="12">
        <v>4</v>
      </c>
      <c r="T1084" s="12">
        <v>0</v>
      </c>
    </row>
    <row r="1085" spans="1:20" x14ac:dyDescent="0.3">
      <c r="A1085" s="11">
        <v>44991</v>
      </c>
      <c r="B1085" s="12">
        <v>250477</v>
      </c>
      <c r="C1085" s="12" t="s">
        <v>343</v>
      </c>
      <c r="D1085" s="12" t="s">
        <v>348</v>
      </c>
      <c r="E1085" s="12" t="s">
        <v>345</v>
      </c>
      <c r="F1085" s="12"/>
      <c r="G1085" s="12"/>
      <c r="H1085" s="12">
        <v>9.1300000000000008</v>
      </c>
      <c r="I1085" s="12">
        <v>14.87</v>
      </c>
      <c r="J1085" s="12">
        <v>7.52</v>
      </c>
      <c r="K1085" s="12">
        <v>1.62</v>
      </c>
      <c r="L1085" s="12">
        <v>22.64</v>
      </c>
      <c r="M1085" s="12">
        <v>4</v>
      </c>
      <c r="N1085" s="12">
        <v>0</v>
      </c>
      <c r="O1085" s="12">
        <v>34</v>
      </c>
      <c r="P1085" s="12">
        <v>0</v>
      </c>
      <c r="Q1085" s="12">
        <v>0</v>
      </c>
      <c r="R1085" s="12">
        <v>7</v>
      </c>
      <c r="S1085" s="12">
        <v>39</v>
      </c>
      <c r="T1085" s="12">
        <v>0</v>
      </c>
    </row>
    <row r="1086" spans="1:20" x14ac:dyDescent="0.3">
      <c r="A1086" s="11">
        <v>44992</v>
      </c>
      <c r="B1086" s="12">
        <v>250477</v>
      </c>
      <c r="C1086" s="12" t="s">
        <v>343</v>
      </c>
      <c r="D1086" s="12" t="s">
        <v>348</v>
      </c>
      <c r="E1086" s="12" t="s">
        <v>345</v>
      </c>
      <c r="F1086" s="12"/>
      <c r="G1086" s="12"/>
      <c r="H1086" s="12">
        <v>0.62</v>
      </c>
      <c r="I1086" s="12">
        <v>23.38</v>
      </c>
      <c r="J1086" s="12">
        <v>0.13</v>
      </c>
      <c r="K1086" s="12">
        <v>0.48</v>
      </c>
      <c r="L1086" s="12">
        <v>0.21</v>
      </c>
      <c r="M1086" s="12">
        <v>3</v>
      </c>
      <c r="N1086" s="12">
        <v>0</v>
      </c>
      <c r="O1086" s="12">
        <v>0</v>
      </c>
      <c r="P1086" s="12">
        <v>0</v>
      </c>
      <c r="Q1086" s="12">
        <v>0</v>
      </c>
      <c r="R1086" s="12">
        <v>4</v>
      </c>
      <c r="S1086" s="12">
        <v>0</v>
      </c>
      <c r="T1086" s="12">
        <v>0</v>
      </c>
    </row>
    <row r="1087" spans="1:20" x14ac:dyDescent="0.3">
      <c r="A1087" s="11">
        <v>44993</v>
      </c>
      <c r="B1087" s="12">
        <v>250477</v>
      </c>
      <c r="C1087" s="12" t="s">
        <v>343</v>
      </c>
      <c r="D1087" s="12" t="s">
        <v>348</v>
      </c>
      <c r="E1087" s="12" t="s">
        <v>345</v>
      </c>
      <c r="F1087" s="12"/>
      <c r="G1087" s="12"/>
      <c r="H1087" s="12">
        <v>9.6199999999999992</v>
      </c>
      <c r="I1087" s="12">
        <v>14.38</v>
      </c>
      <c r="J1087" s="12">
        <v>9.2200000000000006</v>
      </c>
      <c r="K1087" s="12">
        <v>0.4</v>
      </c>
      <c r="L1087" s="12">
        <v>34.840000000000003</v>
      </c>
      <c r="M1087" s="12">
        <v>5</v>
      </c>
      <c r="N1087" s="12">
        <v>0</v>
      </c>
      <c r="O1087" s="12">
        <v>49</v>
      </c>
      <c r="P1087" s="12">
        <v>0</v>
      </c>
      <c r="Q1087" s="12">
        <v>0</v>
      </c>
      <c r="R1087" s="12">
        <v>0</v>
      </c>
      <c r="S1087" s="12">
        <v>51</v>
      </c>
      <c r="T1087" s="12">
        <v>0</v>
      </c>
    </row>
    <row r="1088" spans="1:20" x14ac:dyDescent="0.3">
      <c r="A1088" s="11">
        <v>44994</v>
      </c>
      <c r="B1088" s="12">
        <v>250477</v>
      </c>
      <c r="C1088" s="12" t="s">
        <v>343</v>
      </c>
      <c r="D1088" s="12" t="s">
        <v>348</v>
      </c>
      <c r="E1088" s="12" t="s">
        <v>345</v>
      </c>
      <c r="F1088" s="12"/>
      <c r="G1088" s="12"/>
      <c r="H1088" s="12">
        <v>2.9</v>
      </c>
      <c r="I1088" s="12">
        <v>21.1</v>
      </c>
      <c r="J1088" s="12">
        <v>2.58</v>
      </c>
      <c r="K1088" s="12">
        <v>0.32</v>
      </c>
      <c r="L1088" s="12">
        <v>8.32</v>
      </c>
      <c r="M1088" s="12">
        <v>3</v>
      </c>
      <c r="N1088" s="12">
        <v>0</v>
      </c>
      <c r="O1088" s="12">
        <v>0</v>
      </c>
      <c r="P1088" s="12">
        <v>1</v>
      </c>
      <c r="Q1088" s="12">
        <v>0</v>
      </c>
      <c r="R1088" s="12">
        <v>0</v>
      </c>
      <c r="S1088" s="12">
        <v>0</v>
      </c>
      <c r="T1088" s="12">
        <v>0</v>
      </c>
    </row>
    <row r="1089" spans="1:20" x14ac:dyDescent="0.3">
      <c r="A1089" s="11">
        <v>44995</v>
      </c>
      <c r="B1089" s="12">
        <v>250477</v>
      </c>
      <c r="C1089" s="12" t="s">
        <v>343</v>
      </c>
      <c r="D1089" s="12" t="s">
        <v>348</v>
      </c>
      <c r="E1089" s="12" t="s">
        <v>345</v>
      </c>
      <c r="F1089" s="12"/>
      <c r="G1089" s="12"/>
      <c r="H1089" s="12">
        <v>1.87</v>
      </c>
      <c r="I1089" s="12">
        <v>22.13</v>
      </c>
      <c r="J1089" s="12">
        <v>7.0000000000000007E-2</v>
      </c>
      <c r="K1089" s="12">
        <v>1.8</v>
      </c>
      <c r="L1089" s="12">
        <v>0.06</v>
      </c>
      <c r="M1089" s="12">
        <v>0</v>
      </c>
      <c r="N1089" s="12">
        <v>0</v>
      </c>
      <c r="O1089" s="12">
        <v>0</v>
      </c>
      <c r="P1089" s="12">
        <v>0</v>
      </c>
      <c r="Q1089" s="12">
        <v>0</v>
      </c>
      <c r="R1089" s="12">
        <v>19</v>
      </c>
      <c r="S1089" s="12">
        <v>0</v>
      </c>
      <c r="T1089" s="12">
        <v>1</v>
      </c>
    </row>
    <row r="1090" spans="1:20" x14ac:dyDescent="0.3">
      <c r="A1090" s="11">
        <v>44996</v>
      </c>
      <c r="B1090" s="12">
        <v>250477</v>
      </c>
      <c r="C1090" s="12" t="s">
        <v>343</v>
      </c>
      <c r="D1090" s="12" t="s">
        <v>348</v>
      </c>
      <c r="E1090" s="12" t="s">
        <v>345</v>
      </c>
      <c r="F1090" s="12"/>
      <c r="G1090" s="12"/>
      <c r="H1090" s="12">
        <v>1.5</v>
      </c>
      <c r="I1090" s="12">
        <v>22.5</v>
      </c>
      <c r="J1090" s="12">
        <v>0.25</v>
      </c>
      <c r="K1090" s="12">
        <v>1.25</v>
      </c>
      <c r="L1090" s="12">
        <v>0.12</v>
      </c>
      <c r="M1090" s="12">
        <v>0</v>
      </c>
      <c r="N1090" s="12">
        <v>0</v>
      </c>
      <c r="O1090" s="12">
        <v>0</v>
      </c>
      <c r="P1090" s="12">
        <v>0</v>
      </c>
      <c r="Q1090" s="12">
        <v>0</v>
      </c>
      <c r="R1090" s="12">
        <v>12</v>
      </c>
      <c r="S1090" s="12">
        <v>0</v>
      </c>
      <c r="T1090" s="12">
        <v>1</v>
      </c>
    </row>
    <row r="1091" spans="1:20" x14ac:dyDescent="0.3">
      <c r="A1091" s="11">
        <v>44997</v>
      </c>
      <c r="B1091" s="12">
        <v>250477</v>
      </c>
      <c r="C1091" s="12" t="s">
        <v>343</v>
      </c>
      <c r="D1091" s="12" t="s">
        <v>348</v>
      </c>
      <c r="E1091" s="12" t="s">
        <v>345</v>
      </c>
      <c r="F1091" s="12"/>
      <c r="G1091" s="12"/>
      <c r="H1091" s="12">
        <v>0</v>
      </c>
      <c r="I1091" s="12">
        <v>24</v>
      </c>
      <c r="J1091" s="12">
        <v>0</v>
      </c>
      <c r="K1091" s="12">
        <v>0</v>
      </c>
      <c r="L1091" s="12">
        <v>0</v>
      </c>
      <c r="M1091" s="12">
        <v>0</v>
      </c>
      <c r="N1091" s="12">
        <v>0</v>
      </c>
      <c r="O1091" s="12">
        <v>0</v>
      </c>
      <c r="P1091" s="12">
        <v>0</v>
      </c>
      <c r="Q1091" s="12">
        <v>0</v>
      </c>
      <c r="R1091" s="12">
        <v>0</v>
      </c>
      <c r="S1091" s="12">
        <v>0</v>
      </c>
      <c r="T1091" s="12">
        <v>0</v>
      </c>
    </row>
    <row r="1092" spans="1:20" x14ac:dyDescent="0.3">
      <c r="A1092" s="11">
        <v>44998</v>
      </c>
      <c r="B1092" s="12">
        <v>250477</v>
      </c>
      <c r="C1092" s="12" t="s">
        <v>343</v>
      </c>
      <c r="D1092" s="12" t="s">
        <v>348</v>
      </c>
      <c r="E1092" s="12" t="s">
        <v>345</v>
      </c>
      <c r="F1092" s="12"/>
      <c r="G1092" s="12"/>
      <c r="H1092" s="12">
        <v>1.28</v>
      </c>
      <c r="I1092" s="12">
        <v>22.72</v>
      </c>
      <c r="J1092" s="12">
        <v>0.18</v>
      </c>
      <c r="K1092" s="12">
        <v>1.1000000000000001</v>
      </c>
      <c r="L1092" s="12">
        <v>0.09</v>
      </c>
      <c r="M1092" s="12">
        <v>0</v>
      </c>
      <c r="N1092" s="12">
        <v>0</v>
      </c>
      <c r="O1092" s="12">
        <v>0</v>
      </c>
      <c r="P1092" s="12">
        <v>0</v>
      </c>
      <c r="Q1092" s="12">
        <v>0</v>
      </c>
      <c r="R1092" s="12">
        <v>5</v>
      </c>
      <c r="S1092" s="12">
        <v>0</v>
      </c>
      <c r="T1092" s="12">
        <v>0</v>
      </c>
    </row>
    <row r="1093" spans="1:20" x14ac:dyDescent="0.3">
      <c r="A1093" s="11">
        <v>44999</v>
      </c>
      <c r="B1093" s="12">
        <v>250477</v>
      </c>
      <c r="C1093" s="12" t="s">
        <v>343</v>
      </c>
      <c r="D1093" s="12" t="s">
        <v>348</v>
      </c>
      <c r="E1093" s="12" t="s">
        <v>345</v>
      </c>
      <c r="F1093" s="12"/>
      <c r="G1093" s="12"/>
      <c r="H1093" s="12">
        <v>0</v>
      </c>
      <c r="I1093" s="12">
        <v>24</v>
      </c>
      <c r="J1093" s="12">
        <v>0</v>
      </c>
      <c r="K1093" s="12">
        <v>0</v>
      </c>
      <c r="L1093" s="12">
        <v>0</v>
      </c>
      <c r="M1093" s="12">
        <v>0</v>
      </c>
      <c r="N1093" s="12">
        <v>0</v>
      </c>
      <c r="O1093" s="12">
        <v>0</v>
      </c>
      <c r="P1093" s="12">
        <v>0</v>
      </c>
      <c r="Q1093" s="12">
        <v>0</v>
      </c>
      <c r="R1093" s="12">
        <v>0</v>
      </c>
      <c r="S1093" s="12">
        <v>0</v>
      </c>
      <c r="T1093" s="12">
        <v>0</v>
      </c>
    </row>
    <row r="1094" spans="1:20" x14ac:dyDescent="0.3">
      <c r="A1094" s="11">
        <v>45000</v>
      </c>
      <c r="B1094" s="12">
        <v>250477</v>
      </c>
      <c r="C1094" s="12" t="s">
        <v>343</v>
      </c>
      <c r="D1094" s="12" t="s">
        <v>348</v>
      </c>
      <c r="E1094" s="12" t="s">
        <v>345</v>
      </c>
      <c r="F1094" s="12"/>
      <c r="G1094" s="12"/>
      <c r="H1094" s="12">
        <v>0</v>
      </c>
      <c r="I1094" s="12">
        <v>24</v>
      </c>
      <c r="J1094" s="12">
        <v>0</v>
      </c>
      <c r="K1094" s="12">
        <v>0</v>
      </c>
      <c r="L1094" s="12">
        <v>0</v>
      </c>
      <c r="M1094" s="12">
        <v>0</v>
      </c>
      <c r="N1094" s="12">
        <v>0</v>
      </c>
      <c r="O1094" s="12">
        <v>0</v>
      </c>
      <c r="P1094" s="12">
        <v>0</v>
      </c>
      <c r="Q1094" s="12">
        <v>0</v>
      </c>
      <c r="R1094" s="12">
        <v>0</v>
      </c>
      <c r="S1094" s="12">
        <v>0</v>
      </c>
      <c r="T1094" s="12">
        <v>0</v>
      </c>
    </row>
    <row r="1095" spans="1:20" ht="17.399999999999999" x14ac:dyDescent="0.3">
      <c r="A1095" s="11">
        <v>45001</v>
      </c>
      <c r="B1095" s="12">
        <v>250477</v>
      </c>
      <c r="C1095" s="12" t="s">
        <v>343</v>
      </c>
      <c r="D1095" s="12" t="s">
        <v>344</v>
      </c>
      <c r="E1095" s="12" t="s">
        <v>345</v>
      </c>
      <c r="F1095" s="12"/>
      <c r="G1095" s="12"/>
      <c r="H1095" s="12">
        <v>0</v>
      </c>
      <c r="I1095" s="12">
        <v>24</v>
      </c>
      <c r="J1095" s="12">
        <v>0</v>
      </c>
      <c r="K1095" s="12">
        <v>0</v>
      </c>
      <c r="L1095" s="12">
        <v>0</v>
      </c>
      <c r="M1095" s="12">
        <v>0</v>
      </c>
      <c r="N1095" s="12">
        <v>0</v>
      </c>
      <c r="O1095" s="12">
        <v>0</v>
      </c>
      <c r="P1095" s="12">
        <v>0</v>
      </c>
      <c r="Q1095" s="12">
        <v>0</v>
      </c>
      <c r="R1095" s="12">
        <v>0</v>
      </c>
      <c r="S1095" s="12">
        <v>0</v>
      </c>
      <c r="T1095" s="12">
        <v>0</v>
      </c>
    </row>
    <row r="1096" spans="1:20" ht="17.399999999999999" x14ac:dyDescent="0.3">
      <c r="A1096" s="11">
        <v>45002</v>
      </c>
      <c r="B1096" s="12">
        <v>250477</v>
      </c>
      <c r="C1096" s="12" t="s">
        <v>343</v>
      </c>
      <c r="D1096" s="12" t="s">
        <v>344</v>
      </c>
      <c r="E1096" s="12" t="s">
        <v>345</v>
      </c>
      <c r="F1096" s="12"/>
      <c r="G1096" s="12"/>
      <c r="H1096" s="12">
        <v>4.67</v>
      </c>
      <c r="I1096" s="12">
        <v>19.329999999999998</v>
      </c>
      <c r="J1096" s="12">
        <v>3.4</v>
      </c>
      <c r="K1096" s="12">
        <v>1.27</v>
      </c>
      <c r="L1096" s="12">
        <v>9.58</v>
      </c>
      <c r="M1096" s="12">
        <v>4</v>
      </c>
      <c r="N1096" s="12">
        <v>0</v>
      </c>
      <c r="O1096" s="12">
        <v>11</v>
      </c>
      <c r="P1096" s="12">
        <v>1</v>
      </c>
      <c r="Q1096" s="12">
        <v>0</v>
      </c>
      <c r="R1096" s="12">
        <v>10</v>
      </c>
      <c r="S1096" s="12">
        <v>11</v>
      </c>
      <c r="T1096" s="12">
        <v>2</v>
      </c>
    </row>
    <row r="1097" spans="1:20" ht="17.399999999999999" x14ac:dyDescent="0.3">
      <c r="A1097" s="11">
        <v>45003</v>
      </c>
      <c r="B1097" s="12">
        <v>250477</v>
      </c>
      <c r="C1097" s="12" t="s">
        <v>343</v>
      </c>
      <c r="D1097" s="12" t="s">
        <v>344</v>
      </c>
      <c r="E1097" s="12" t="s">
        <v>345</v>
      </c>
      <c r="F1097" s="12"/>
      <c r="G1097" s="12"/>
      <c r="H1097" s="12">
        <v>17.38</v>
      </c>
      <c r="I1097" s="12">
        <v>6.62</v>
      </c>
      <c r="J1097" s="12">
        <v>15.47</v>
      </c>
      <c r="K1097" s="12">
        <v>1.92</v>
      </c>
      <c r="L1097" s="12">
        <v>70.239999999999995</v>
      </c>
      <c r="M1097" s="12">
        <v>5</v>
      </c>
      <c r="N1097" s="12">
        <v>0</v>
      </c>
      <c r="O1097" s="12">
        <v>97</v>
      </c>
      <c r="P1097" s="12">
        <v>4</v>
      </c>
      <c r="Q1097" s="12">
        <v>0</v>
      </c>
      <c r="R1097" s="12">
        <v>14</v>
      </c>
      <c r="S1097" s="12">
        <v>116</v>
      </c>
      <c r="T1097" s="12">
        <v>1</v>
      </c>
    </row>
    <row r="1098" spans="1:20" ht="17.399999999999999" x14ac:dyDescent="0.3">
      <c r="A1098" s="11">
        <v>45004</v>
      </c>
      <c r="B1098" s="12">
        <v>250477</v>
      </c>
      <c r="C1098" s="12" t="s">
        <v>343</v>
      </c>
      <c r="D1098" s="12" t="s">
        <v>344</v>
      </c>
      <c r="E1098" s="12" t="s">
        <v>345</v>
      </c>
      <c r="F1098" s="12"/>
      <c r="G1098" s="12"/>
      <c r="H1098" s="12">
        <v>12.18</v>
      </c>
      <c r="I1098" s="12">
        <v>11.82</v>
      </c>
      <c r="J1098" s="12">
        <v>9.57</v>
      </c>
      <c r="K1098" s="12">
        <v>2.62</v>
      </c>
      <c r="L1098" s="12">
        <v>30.57</v>
      </c>
      <c r="M1098" s="12">
        <v>4</v>
      </c>
      <c r="N1098" s="12">
        <v>0</v>
      </c>
      <c r="O1098" s="12">
        <v>28</v>
      </c>
      <c r="P1098" s="12">
        <v>0</v>
      </c>
      <c r="Q1098" s="12">
        <v>0</v>
      </c>
      <c r="R1098" s="12">
        <v>21</v>
      </c>
      <c r="S1098" s="12">
        <v>30</v>
      </c>
      <c r="T1098" s="12">
        <v>1</v>
      </c>
    </row>
    <row r="1099" spans="1:20" ht="17.399999999999999" x14ac:dyDescent="0.3">
      <c r="A1099" s="11">
        <v>45005</v>
      </c>
      <c r="B1099" s="12">
        <v>250477</v>
      </c>
      <c r="C1099" s="12" t="s">
        <v>343</v>
      </c>
      <c r="D1099" s="12" t="s">
        <v>344</v>
      </c>
      <c r="E1099" s="12" t="s">
        <v>345</v>
      </c>
      <c r="F1099" s="12"/>
      <c r="G1099" s="12"/>
      <c r="H1099" s="12">
        <v>7.08</v>
      </c>
      <c r="I1099" s="12">
        <v>16.920000000000002</v>
      </c>
      <c r="J1099" s="12">
        <v>6.6</v>
      </c>
      <c r="K1099" s="12">
        <v>0.48</v>
      </c>
      <c r="L1099" s="12">
        <v>35.409999999999997</v>
      </c>
      <c r="M1099" s="12">
        <v>6</v>
      </c>
      <c r="N1099" s="12">
        <v>0</v>
      </c>
      <c r="O1099" s="12">
        <v>120</v>
      </c>
      <c r="P1099" s="12">
        <v>1</v>
      </c>
      <c r="Q1099" s="12">
        <v>0</v>
      </c>
      <c r="R1099" s="12">
        <v>1</v>
      </c>
      <c r="S1099" s="12">
        <v>150</v>
      </c>
      <c r="T1099" s="12">
        <v>0</v>
      </c>
    </row>
    <row r="1100" spans="1:20" ht="17.399999999999999" x14ac:dyDescent="0.3">
      <c r="A1100" s="11">
        <v>45006</v>
      </c>
      <c r="B1100" s="12">
        <v>250477</v>
      </c>
      <c r="C1100" s="12" t="s">
        <v>343</v>
      </c>
      <c r="D1100" s="12" t="s">
        <v>344</v>
      </c>
      <c r="E1100" s="12" t="s">
        <v>345</v>
      </c>
      <c r="F1100" s="12"/>
      <c r="G1100" s="12"/>
      <c r="H1100" s="12">
        <v>1.27</v>
      </c>
      <c r="I1100" s="12">
        <v>22.73</v>
      </c>
      <c r="J1100" s="12">
        <v>1.08</v>
      </c>
      <c r="K1100" s="12">
        <v>0.18</v>
      </c>
      <c r="L1100" s="12">
        <v>2.64</v>
      </c>
      <c r="M1100" s="12">
        <v>4</v>
      </c>
      <c r="N1100" s="12">
        <v>0</v>
      </c>
      <c r="O1100" s="12">
        <v>1</v>
      </c>
      <c r="P1100" s="12">
        <v>0</v>
      </c>
      <c r="Q1100" s="12">
        <v>0</v>
      </c>
      <c r="R1100" s="12">
        <v>0</v>
      </c>
      <c r="S1100" s="12">
        <v>1</v>
      </c>
      <c r="T1100" s="12">
        <v>0</v>
      </c>
    </row>
    <row r="1101" spans="1:20" ht="17.399999999999999" x14ac:dyDescent="0.3">
      <c r="A1101" s="11">
        <v>45007</v>
      </c>
      <c r="B1101" s="12">
        <v>250477</v>
      </c>
      <c r="C1101" s="12" t="s">
        <v>343</v>
      </c>
      <c r="D1101" s="12" t="s">
        <v>344</v>
      </c>
      <c r="E1101" s="12" t="s">
        <v>345</v>
      </c>
      <c r="F1101" s="12"/>
      <c r="G1101" s="12"/>
      <c r="H1101" s="12">
        <v>5.88</v>
      </c>
      <c r="I1101" s="12">
        <v>18.12</v>
      </c>
      <c r="J1101" s="12">
        <v>4.72</v>
      </c>
      <c r="K1101" s="12">
        <v>1.17</v>
      </c>
      <c r="L1101" s="12">
        <v>16.39</v>
      </c>
      <c r="M1101" s="12">
        <v>5</v>
      </c>
      <c r="N1101" s="12">
        <v>0</v>
      </c>
      <c r="O1101" s="12">
        <v>11</v>
      </c>
      <c r="P1101" s="12">
        <v>0</v>
      </c>
      <c r="Q1101" s="12">
        <v>0</v>
      </c>
      <c r="R1101" s="12">
        <v>7</v>
      </c>
      <c r="S1101" s="12">
        <v>12</v>
      </c>
      <c r="T1101" s="12">
        <v>0</v>
      </c>
    </row>
    <row r="1102" spans="1:20" ht="17.399999999999999" x14ac:dyDescent="0.3">
      <c r="A1102" s="11">
        <v>45008</v>
      </c>
      <c r="B1102" s="12">
        <v>250477</v>
      </c>
      <c r="C1102" s="12" t="s">
        <v>343</v>
      </c>
      <c r="D1102" s="12" t="s">
        <v>344</v>
      </c>
      <c r="E1102" s="12" t="s">
        <v>345</v>
      </c>
      <c r="F1102" s="12"/>
      <c r="G1102" s="12"/>
      <c r="H1102" s="12">
        <v>13.52</v>
      </c>
      <c r="I1102" s="12">
        <v>10.48</v>
      </c>
      <c r="J1102" s="12">
        <v>12.63</v>
      </c>
      <c r="K1102" s="12">
        <v>0.88</v>
      </c>
      <c r="L1102" s="12">
        <v>46.19</v>
      </c>
      <c r="M1102" s="12">
        <v>4</v>
      </c>
      <c r="N1102" s="12">
        <v>0</v>
      </c>
      <c r="O1102" s="12">
        <v>42</v>
      </c>
      <c r="P1102" s="12">
        <v>3</v>
      </c>
      <c r="Q1102" s="12">
        <v>0</v>
      </c>
      <c r="R1102" s="12">
        <v>2</v>
      </c>
      <c r="S1102" s="12">
        <v>46</v>
      </c>
      <c r="T1102" s="12">
        <v>0</v>
      </c>
    </row>
    <row r="1103" spans="1:20" ht="17.399999999999999" x14ac:dyDescent="0.3">
      <c r="A1103" s="11">
        <v>45009</v>
      </c>
      <c r="B1103" s="12">
        <v>250477</v>
      </c>
      <c r="C1103" s="12" t="s">
        <v>343</v>
      </c>
      <c r="D1103" s="12" t="s">
        <v>344</v>
      </c>
      <c r="E1103" s="12" t="s">
        <v>345</v>
      </c>
      <c r="F1103" s="12"/>
      <c r="G1103" s="12"/>
      <c r="H1103" s="12">
        <v>7.9</v>
      </c>
      <c r="I1103" s="12">
        <v>16.100000000000001</v>
      </c>
      <c r="J1103" s="12">
        <v>7.08</v>
      </c>
      <c r="K1103" s="12">
        <v>0.82</v>
      </c>
      <c r="L1103" s="12">
        <v>25.81</v>
      </c>
      <c r="M1103" s="12">
        <v>4</v>
      </c>
      <c r="N1103" s="12">
        <v>0</v>
      </c>
      <c r="O1103" s="12">
        <v>16</v>
      </c>
      <c r="P1103" s="12">
        <v>0</v>
      </c>
      <c r="Q1103" s="12">
        <v>0</v>
      </c>
      <c r="R1103" s="12">
        <v>4</v>
      </c>
      <c r="S1103" s="12">
        <v>21</v>
      </c>
      <c r="T1103" s="12">
        <v>0</v>
      </c>
    </row>
    <row r="1104" spans="1:20" ht="17.399999999999999" x14ac:dyDescent="0.3">
      <c r="A1104" s="11">
        <v>45010</v>
      </c>
      <c r="B1104" s="12">
        <v>250477</v>
      </c>
      <c r="C1104" s="12" t="s">
        <v>343</v>
      </c>
      <c r="D1104" s="12" t="s">
        <v>344</v>
      </c>
      <c r="E1104" s="12" t="s">
        <v>345</v>
      </c>
      <c r="F1104" s="12"/>
      <c r="G1104" s="12"/>
      <c r="H1104" s="12">
        <v>10.42</v>
      </c>
      <c r="I1104" s="12">
        <v>13.58</v>
      </c>
      <c r="J1104" s="12">
        <v>9.83</v>
      </c>
      <c r="K1104" s="12">
        <v>0.57999999999999996</v>
      </c>
      <c r="L1104" s="12">
        <v>41.54</v>
      </c>
      <c r="M1104" s="12">
        <v>6</v>
      </c>
      <c r="N1104" s="12">
        <v>0</v>
      </c>
      <c r="O1104" s="12">
        <v>104</v>
      </c>
      <c r="P1104" s="12">
        <v>0</v>
      </c>
      <c r="Q1104" s="12">
        <v>0</v>
      </c>
      <c r="R1104" s="12">
        <v>3</v>
      </c>
      <c r="S1104" s="12">
        <v>130</v>
      </c>
      <c r="T1104" s="12">
        <v>1</v>
      </c>
    </row>
    <row r="1105" spans="1:20" ht="17.399999999999999" x14ac:dyDescent="0.3">
      <c r="A1105" s="11">
        <v>45011</v>
      </c>
      <c r="B1105" s="12">
        <v>250477</v>
      </c>
      <c r="C1105" s="12" t="s">
        <v>343</v>
      </c>
      <c r="D1105" s="12" t="s">
        <v>344</v>
      </c>
      <c r="E1105" s="12" t="s">
        <v>345</v>
      </c>
      <c r="F1105" s="12"/>
      <c r="G1105" s="12"/>
      <c r="H1105" s="12">
        <v>0.08</v>
      </c>
      <c r="I1105" s="12">
        <v>23.92</v>
      </c>
      <c r="J1105" s="12">
        <v>7.0000000000000007E-2</v>
      </c>
      <c r="K1105" s="12">
        <v>0.02</v>
      </c>
      <c r="L1105" s="12">
        <v>0.06</v>
      </c>
      <c r="M1105" s="12">
        <v>0</v>
      </c>
      <c r="N1105" s="12">
        <v>0</v>
      </c>
      <c r="O1105" s="12">
        <v>0</v>
      </c>
      <c r="P1105" s="12">
        <v>0</v>
      </c>
      <c r="Q1105" s="12">
        <v>0</v>
      </c>
      <c r="R1105" s="12">
        <v>0</v>
      </c>
      <c r="S1105" s="12">
        <v>0</v>
      </c>
      <c r="T1105" s="12">
        <v>0</v>
      </c>
    </row>
    <row r="1106" spans="1:20" ht="17.399999999999999" x14ac:dyDescent="0.3">
      <c r="A1106" s="11">
        <v>45012</v>
      </c>
      <c r="B1106" s="12">
        <v>250477</v>
      </c>
      <c r="C1106" s="12" t="s">
        <v>343</v>
      </c>
      <c r="D1106" s="12" t="s">
        <v>344</v>
      </c>
      <c r="E1106" s="12" t="s">
        <v>345</v>
      </c>
      <c r="F1106" s="12"/>
      <c r="G1106" s="12"/>
      <c r="H1106" s="12">
        <v>10.98</v>
      </c>
      <c r="I1106" s="12">
        <v>13.02</v>
      </c>
      <c r="J1106" s="12">
        <v>10.23</v>
      </c>
      <c r="K1106" s="12">
        <v>0.75</v>
      </c>
      <c r="L1106" s="12">
        <v>36.97</v>
      </c>
      <c r="M1106" s="12">
        <v>5</v>
      </c>
      <c r="N1106" s="12">
        <v>0</v>
      </c>
      <c r="O1106" s="12">
        <v>85</v>
      </c>
      <c r="P1106" s="12">
        <v>1</v>
      </c>
      <c r="Q1106" s="12">
        <v>0</v>
      </c>
      <c r="R1106" s="12">
        <v>3</v>
      </c>
      <c r="S1106" s="12">
        <v>97</v>
      </c>
      <c r="T1106" s="12">
        <v>1</v>
      </c>
    </row>
    <row r="1107" spans="1:20" ht="17.399999999999999" x14ac:dyDescent="0.3">
      <c r="A1107" s="11">
        <v>45013</v>
      </c>
      <c r="B1107" s="12">
        <v>250477</v>
      </c>
      <c r="C1107" s="12" t="s">
        <v>343</v>
      </c>
      <c r="D1107" s="12" t="s">
        <v>344</v>
      </c>
      <c r="E1107" s="12" t="s">
        <v>345</v>
      </c>
      <c r="F1107" s="12"/>
      <c r="G1107" s="12"/>
      <c r="H1107" s="12">
        <v>12.85</v>
      </c>
      <c r="I1107" s="12">
        <v>11.15</v>
      </c>
      <c r="J1107" s="12">
        <v>11.82</v>
      </c>
      <c r="K1107" s="12">
        <v>1.03</v>
      </c>
      <c r="L1107" s="12">
        <v>33.49</v>
      </c>
      <c r="M1107" s="12">
        <v>4</v>
      </c>
      <c r="N1107" s="12">
        <v>0</v>
      </c>
      <c r="O1107" s="12">
        <v>10</v>
      </c>
      <c r="P1107" s="12">
        <v>0</v>
      </c>
      <c r="Q1107" s="12">
        <v>0</v>
      </c>
      <c r="R1107" s="12">
        <v>3</v>
      </c>
      <c r="S1107" s="12">
        <v>10</v>
      </c>
      <c r="T1107" s="12">
        <v>0</v>
      </c>
    </row>
    <row r="1108" spans="1:20" ht="17.399999999999999" x14ac:dyDescent="0.3">
      <c r="A1108" s="11">
        <v>45014</v>
      </c>
      <c r="B1108" s="12">
        <v>250477</v>
      </c>
      <c r="C1108" s="12" t="s">
        <v>343</v>
      </c>
      <c r="D1108" s="12" t="s">
        <v>344</v>
      </c>
      <c r="E1108" s="12" t="s">
        <v>345</v>
      </c>
      <c r="F1108" s="12"/>
      <c r="G1108" s="12"/>
      <c r="H1108" s="12">
        <v>8.3000000000000007</v>
      </c>
      <c r="I1108" s="12">
        <v>15.7</v>
      </c>
      <c r="J1108" s="12">
        <v>7.4</v>
      </c>
      <c r="K1108" s="12">
        <v>0.9</v>
      </c>
      <c r="L1108" s="12">
        <v>24.23</v>
      </c>
      <c r="M1108" s="12">
        <v>4</v>
      </c>
      <c r="N1108" s="12">
        <v>0</v>
      </c>
      <c r="O1108" s="12">
        <v>18</v>
      </c>
      <c r="P1108" s="12">
        <v>1</v>
      </c>
      <c r="Q1108" s="12">
        <v>0</v>
      </c>
      <c r="R1108" s="12">
        <v>3</v>
      </c>
      <c r="S1108" s="12">
        <v>18</v>
      </c>
      <c r="T1108" s="12">
        <v>0</v>
      </c>
    </row>
    <row r="1109" spans="1:20" ht="17.399999999999999" x14ac:dyDescent="0.3">
      <c r="A1109" s="11">
        <v>45015</v>
      </c>
      <c r="B1109" s="12">
        <v>250477</v>
      </c>
      <c r="C1109" s="12" t="s">
        <v>343</v>
      </c>
      <c r="D1109" s="12" t="s">
        <v>344</v>
      </c>
      <c r="E1109" s="12" t="s">
        <v>345</v>
      </c>
      <c r="F1109" s="12"/>
      <c r="G1109" s="12"/>
      <c r="H1109" s="12">
        <v>6.33</v>
      </c>
      <c r="I1109" s="12">
        <v>17.670000000000002</v>
      </c>
      <c r="J1109" s="12">
        <v>5.9</v>
      </c>
      <c r="K1109" s="12">
        <v>0.43</v>
      </c>
      <c r="L1109" s="12">
        <v>16.16</v>
      </c>
      <c r="M1109" s="12">
        <v>4</v>
      </c>
      <c r="N1109" s="12">
        <v>0</v>
      </c>
      <c r="O1109" s="12">
        <v>11</v>
      </c>
      <c r="P1109" s="12">
        <v>0</v>
      </c>
      <c r="Q1109" s="12">
        <v>0</v>
      </c>
      <c r="R1109" s="12">
        <v>0</v>
      </c>
      <c r="S1109" s="12">
        <v>12</v>
      </c>
      <c r="T1109" s="12">
        <v>0</v>
      </c>
    </row>
    <row r="1110" spans="1:20" ht="17.399999999999999" x14ac:dyDescent="0.3">
      <c r="A1110" s="11">
        <v>45016</v>
      </c>
      <c r="B1110" s="12">
        <v>250477</v>
      </c>
      <c r="C1110" s="12" t="s">
        <v>343</v>
      </c>
      <c r="D1110" s="12" t="s">
        <v>344</v>
      </c>
      <c r="E1110" s="12" t="s">
        <v>345</v>
      </c>
      <c r="F1110" s="12"/>
      <c r="G1110" s="12"/>
      <c r="H1110" s="12">
        <v>4.87</v>
      </c>
      <c r="I1110" s="12">
        <v>19.13</v>
      </c>
      <c r="J1110" s="12">
        <v>4.2</v>
      </c>
      <c r="K1110" s="12">
        <v>0.67</v>
      </c>
      <c r="L1110" s="12">
        <v>12.5</v>
      </c>
      <c r="M1110" s="12">
        <v>5</v>
      </c>
      <c r="N1110" s="12">
        <v>0</v>
      </c>
      <c r="O1110" s="12">
        <v>16</v>
      </c>
      <c r="P1110" s="12">
        <v>1</v>
      </c>
      <c r="Q1110" s="12">
        <v>0</v>
      </c>
      <c r="R1110" s="12">
        <v>1</v>
      </c>
      <c r="S1110" s="12">
        <v>18</v>
      </c>
      <c r="T1110" s="12">
        <v>0</v>
      </c>
    </row>
    <row r="1111" spans="1:20" ht="17.399999999999999" x14ac:dyDescent="0.3">
      <c r="A1111" s="11">
        <v>45017</v>
      </c>
      <c r="B1111" s="12">
        <v>250477</v>
      </c>
      <c r="C1111" s="12" t="s">
        <v>343</v>
      </c>
      <c r="D1111" s="12" t="s">
        <v>344</v>
      </c>
      <c r="E1111" s="12" t="s">
        <v>345</v>
      </c>
      <c r="F1111" s="12"/>
      <c r="G1111" s="12"/>
      <c r="H1111" s="12">
        <v>6.08</v>
      </c>
      <c r="I1111" s="12">
        <v>17.920000000000002</v>
      </c>
      <c r="J1111" s="12">
        <v>4.75</v>
      </c>
      <c r="K1111" s="12">
        <v>1.33</v>
      </c>
      <c r="L1111" s="12">
        <v>19.309999999999999</v>
      </c>
      <c r="M1111" s="12">
        <v>5</v>
      </c>
      <c r="N1111" s="12">
        <v>0</v>
      </c>
      <c r="O1111" s="12">
        <v>27</v>
      </c>
      <c r="P1111" s="12">
        <v>1</v>
      </c>
      <c r="Q1111" s="12">
        <v>0</v>
      </c>
      <c r="R1111" s="12">
        <v>9</v>
      </c>
      <c r="S1111" s="12">
        <v>35</v>
      </c>
      <c r="T1111" s="12">
        <v>0</v>
      </c>
    </row>
    <row r="1112" spans="1:20" ht="17.399999999999999" x14ac:dyDescent="0.3">
      <c r="A1112" s="11">
        <v>45018</v>
      </c>
      <c r="B1112" s="12">
        <v>250477</v>
      </c>
      <c r="C1112" s="12" t="s">
        <v>343</v>
      </c>
      <c r="D1112" s="12" t="s">
        <v>344</v>
      </c>
      <c r="E1112" s="12" t="s">
        <v>345</v>
      </c>
      <c r="F1112" s="12"/>
      <c r="G1112" s="12"/>
      <c r="H1112" s="12">
        <v>6.23</v>
      </c>
      <c r="I1112" s="12">
        <v>17.77</v>
      </c>
      <c r="J1112" s="12">
        <v>5.4</v>
      </c>
      <c r="K1112" s="12">
        <v>0.83</v>
      </c>
      <c r="L1112" s="12">
        <v>20.55</v>
      </c>
      <c r="M1112" s="12">
        <v>4</v>
      </c>
      <c r="N1112" s="12">
        <v>0</v>
      </c>
      <c r="O1112" s="12">
        <v>28</v>
      </c>
      <c r="P1112" s="12">
        <v>0</v>
      </c>
      <c r="Q1112" s="12">
        <v>0</v>
      </c>
      <c r="R1112" s="12">
        <v>5</v>
      </c>
      <c r="S1112" s="12">
        <v>29</v>
      </c>
      <c r="T1112" s="12">
        <v>0</v>
      </c>
    </row>
    <row r="1113" spans="1:20" ht="17.399999999999999" x14ac:dyDescent="0.3">
      <c r="A1113" s="11">
        <v>45019</v>
      </c>
      <c r="B1113" s="12">
        <v>250477</v>
      </c>
      <c r="C1113" s="12" t="s">
        <v>343</v>
      </c>
      <c r="D1113" s="12" t="s">
        <v>344</v>
      </c>
      <c r="E1113" s="12" t="s">
        <v>345</v>
      </c>
      <c r="F1113" s="12"/>
      <c r="G1113" s="12"/>
      <c r="H1113" s="12">
        <v>6.02</v>
      </c>
      <c r="I1113" s="12">
        <v>17.98</v>
      </c>
      <c r="J1113" s="12">
        <v>5.47</v>
      </c>
      <c r="K1113" s="12">
        <v>0.55000000000000004</v>
      </c>
      <c r="L1113" s="12">
        <v>17.12</v>
      </c>
      <c r="M1113" s="12">
        <v>5</v>
      </c>
      <c r="N1113" s="12">
        <v>0</v>
      </c>
      <c r="O1113" s="12">
        <v>18</v>
      </c>
      <c r="P1113" s="12">
        <v>1</v>
      </c>
      <c r="Q1113" s="12">
        <v>0</v>
      </c>
      <c r="R1113" s="12">
        <v>1</v>
      </c>
      <c r="S1113" s="12">
        <v>21</v>
      </c>
      <c r="T1113" s="12">
        <v>0</v>
      </c>
    </row>
    <row r="1114" spans="1:20" ht="17.399999999999999" x14ac:dyDescent="0.3">
      <c r="A1114" s="11">
        <v>45020</v>
      </c>
      <c r="B1114" s="12">
        <v>250477</v>
      </c>
      <c r="C1114" s="12" t="s">
        <v>343</v>
      </c>
      <c r="D1114" s="12" t="s">
        <v>344</v>
      </c>
      <c r="E1114" s="12" t="s">
        <v>345</v>
      </c>
      <c r="F1114" s="12"/>
      <c r="G1114" s="12"/>
      <c r="H1114" s="12">
        <v>15.72</v>
      </c>
      <c r="I1114" s="12">
        <v>8.2799999999999994</v>
      </c>
      <c r="J1114" s="12">
        <v>14.2</v>
      </c>
      <c r="K1114" s="12">
        <v>1.52</v>
      </c>
      <c r="L1114" s="12">
        <v>53.15</v>
      </c>
      <c r="M1114" s="12">
        <v>5</v>
      </c>
      <c r="N1114" s="12">
        <v>0</v>
      </c>
      <c r="O1114" s="12">
        <v>161</v>
      </c>
      <c r="P1114" s="12">
        <v>6</v>
      </c>
      <c r="Q1114" s="12">
        <v>1</v>
      </c>
      <c r="R1114" s="12">
        <v>6</v>
      </c>
      <c r="S1114" s="12">
        <v>184</v>
      </c>
      <c r="T1114" s="12">
        <v>0</v>
      </c>
    </row>
    <row r="1115" spans="1:20" ht="17.399999999999999" x14ac:dyDescent="0.3">
      <c r="A1115" s="11">
        <v>45021</v>
      </c>
      <c r="B1115" s="12">
        <v>250477</v>
      </c>
      <c r="C1115" s="12" t="s">
        <v>343</v>
      </c>
      <c r="D1115" s="12" t="s">
        <v>344</v>
      </c>
      <c r="E1115" s="12" t="s">
        <v>345</v>
      </c>
      <c r="F1115" s="12"/>
      <c r="G1115" s="12"/>
      <c r="H1115" s="12">
        <v>13.18</v>
      </c>
      <c r="I1115" s="12">
        <v>10.82</v>
      </c>
      <c r="J1115" s="12">
        <v>12.53</v>
      </c>
      <c r="K1115" s="12">
        <v>0.65</v>
      </c>
      <c r="L1115" s="12">
        <v>39.86</v>
      </c>
      <c r="M1115" s="12">
        <v>4</v>
      </c>
      <c r="N1115" s="12">
        <v>0</v>
      </c>
      <c r="O1115" s="12">
        <v>32</v>
      </c>
      <c r="P1115" s="12">
        <v>3</v>
      </c>
      <c r="Q1115" s="12">
        <v>1</v>
      </c>
      <c r="R1115" s="12">
        <v>1</v>
      </c>
      <c r="S1115" s="12">
        <v>36</v>
      </c>
      <c r="T1115" s="12">
        <v>0</v>
      </c>
    </row>
    <row r="1116" spans="1:20" ht="17.399999999999999" x14ac:dyDescent="0.3">
      <c r="A1116" s="11">
        <v>45022</v>
      </c>
      <c r="B1116" s="12">
        <v>250477</v>
      </c>
      <c r="C1116" s="12" t="s">
        <v>343</v>
      </c>
      <c r="D1116" s="12" t="s">
        <v>344</v>
      </c>
      <c r="E1116" s="12" t="s">
        <v>345</v>
      </c>
      <c r="F1116" s="12"/>
      <c r="G1116" s="12"/>
      <c r="H1116" s="12">
        <v>10.92</v>
      </c>
      <c r="I1116" s="12">
        <v>13.08</v>
      </c>
      <c r="J1116" s="12">
        <v>10.02</v>
      </c>
      <c r="K1116" s="12">
        <v>0.9</v>
      </c>
      <c r="L1116" s="12">
        <v>29.83</v>
      </c>
      <c r="M1116" s="12">
        <v>4</v>
      </c>
      <c r="N1116" s="12">
        <v>0</v>
      </c>
      <c r="O1116" s="12">
        <v>12</v>
      </c>
      <c r="P1116" s="12">
        <v>2</v>
      </c>
      <c r="Q1116" s="12">
        <v>0</v>
      </c>
      <c r="R1116" s="12">
        <v>0</v>
      </c>
      <c r="S1116" s="12">
        <v>13</v>
      </c>
      <c r="T1116" s="12">
        <v>0</v>
      </c>
    </row>
    <row r="1117" spans="1:20" ht="17.399999999999999" x14ac:dyDescent="0.3">
      <c r="A1117" s="11">
        <v>45023</v>
      </c>
      <c r="B1117" s="12">
        <v>250477</v>
      </c>
      <c r="C1117" s="12" t="s">
        <v>343</v>
      </c>
      <c r="D1117" s="12" t="s">
        <v>344</v>
      </c>
      <c r="E1117" s="12" t="s">
        <v>345</v>
      </c>
      <c r="F1117" s="12"/>
      <c r="G1117" s="12"/>
      <c r="H1117" s="12">
        <v>2.82</v>
      </c>
      <c r="I1117" s="12">
        <v>21.18</v>
      </c>
      <c r="J1117" s="12">
        <v>2.4</v>
      </c>
      <c r="K1117" s="12">
        <v>0.42</v>
      </c>
      <c r="L1117" s="12">
        <v>10.34</v>
      </c>
      <c r="M1117" s="12">
        <v>5</v>
      </c>
      <c r="N1117" s="12">
        <v>0</v>
      </c>
      <c r="O1117" s="12">
        <v>21</v>
      </c>
      <c r="P1117" s="12">
        <v>0</v>
      </c>
      <c r="Q1117" s="12">
        <v>0</v>
      </c>
      <c r="R1117" s="12">
        <v>0</v>
      </c>
      <c r="S1117" s="12">
        <v>23</v>
      </c>
      <c r="T1117" s="12">
        <v>0</v>
      </c>
    </row>
    <row r="1118" spans="1:20" ht="17.399999999999999" x14ac:dyDescent="0.3">
      <c r="A1118" s="11">
        <v>45024</v>
      </c>
      <c r="B1118" s="12">
        <v>250477</v>
      </c>
      <c r="C1118" s="12" t="s">
        <v>343</v>
      </c>
      <c r="D1118" s="12" t="s">
        <v>344</v>
      </c>
      <c r="E1118" s="12" t="s">
        <v>345</v>
      </c>
      <c r="F1118" s="12"/>
      <c r="G1118" s="12"/>
      <c r="H1118" s="12">
        <v>10.68</v>
      </c>
      <c r="I1118" s="12">
        <v>13.32</v>
      </c>
      <c r="J1118" s="12">
        <v>9.7799999999999994</v>
      </c>
      <c r="K1118" s="12">
        <v>0.9</v>
      </c>
      <c r="L1118" s="12">
        <v>31.79</v>
      </c>
      <c r="M1118" s="12">
        <v>4</v>
      </c>
      <c r="N1118" s="12">
        <v>0</v>
      </c>
      <c r="O1118" s="12">
        <v>16</v>
      </c>
      <c r="P1118" s="12">
        <v>1</v>
      </c>
      <c r="Q1118" s="12">
        <v>0</v>
      </c>
      <c r="R1118" s="12">
        <v>2</v>
      </c>
      <c r="S1118" s="12">
        <v>19</v>
      </c>
      <c r="T1118" s="12">
        <v>0</v>
      </c>
    </row>
    <row r="1119" spans="1:20" ht="17.399999999999999" x14ac:dyDescent="0.3">
      <c r="A1119" s="11">
        <v>45025</v>
      </c>
      <c r="B1119" s="12">
        <v>250477</v>
      </c>
      <c r="C1119" s="12" t="s">
        <v>343</v>
      </c>
      <c r="D1119" s="12" t="s">
        <v>344</v>
      </c>
      <c r="E1119" s="12" t="s">
        <v>345</v>
      </c>
      <c r="F1119" s="12"/>
      <c r="G1119" s="12"/>
      <c r="H1119" s="12">
        <v>6.02</v>
      </c>
      <c r="I1119" s="12">
        <v>17.98</v>
      </c>
      <c r="J1119" s="12">
        <v>5.6</v>
      </c>
      <c r="K1119" s="12">
        <v>0.42</v>
      </c>
      <c r="L1119" s="12">
        <v>19.47</v>
      </c>
      <c r="M1119" s="12">
        <v>4</v>
      </c>
      <c r="N1119" s="12">
        <v>0</v>
      </c>
      <c r="O1119" s="12">
        <v>18</v>
      </c>
      <c r="P1119" s="12">
        <v>0</v>
      </c>
      <c r="Q1119" s="12">
        <v>0</v>
      </c>
      <c r="R1119" s="12">
        <v>0</v>
      </c>
      <c r="S1119" s="12">
        <v>19</v>
      </c>
      <c r="T1119" s="12">
        <v>0</v>
      </c>
    </row>
    <row r="1120" spans="1:20" ht="17.399999999999999" x14ac:dyDescent="0.3">
      <c r="A1120" s="11">
        <v>45026</v>
      </c>
      <c r="B1120" s="12">
        <v>250477</v>
      </c>
      <c r="C1120" s="12" t="s">
        <v>343</v>
      </c>
      <c r="D1120" s="12" t="s">
        <v>344</v>
      </c>
      <c r="E1120" s="12" t="s">
        <v>345</v>
      </c>
      <c r="F1120" s="12"/>
      <c r="G1120" s="12"/>
      <c r="H1120" s="12">
        <v>20.75</v>
      </c>
      <c r="I1120" s="12">
        <v>3.25</v>
      </c>
      <c r="J1120" s="12">
        <v>19.32</v>
      </c>
      <c r="K1120" s="12">
        <v>1.43</v>
      </c>
      <c r="L1120" s="12">
        <v>66.39</v>
      </c>
      <c r="M1120" s="12">
        <v>4</v>
      </c>
      <c r="N1120" s="12">
        <v>0</v>
      </c>
      <c r="O1120" s="12">
        <v>45</v>
      </c>
      <c r="P1120" s="12">
        <v>0</v>
      </c>
      <c r="Q1120" s="12">
        <v>0</v>
      </c>
      <c r="R1120" s="12">
        <v>4</v>
      </c>
      <c r="S1120" s="12">
        <v>49</v>
      </c>
      <c r="T1120" s="12">
        <v>0</v>
      </c>
    </row>
    <row r="1121" spans="1:20" ht="17.399999999999999" x14ac:dyDescent="0.3">
      <c r="A1121" s="11">
        <v>45027</v>
      </c>
      <c r="B1121" s="12">
        <v>250477</v>
      </c>
      <c r="C1121" s="12" t="s">
        <v>343</v>
      </c>
      <c r="D1121" s="12" t="s">
        <v>344</v>
      </c>
      <c r="E1121" s="12" t="s">
        <v>345</v>
      </c>
      <c r="F1121" s="12"/>
      <c r="G1121" s="12"/>
      <c r="H1121" s="12">
        <v>19.78</v>
      </c>
      <c r="I1121" s="12">
        <v>4.22</v>
      </c>
      <c r="J1121" s="12">
        <v>18.52</v>
      </c>
      <c r="K1121" s="12">
        <v>1.27</v>
      </c>
      <c r="L1121" s="12">
        <v>65.19</v>
      </c>
      <c r="M1121" s="12">
        <v>3</v>
      </c>
      <c r="N1121" s="12">
        <v>0</v>
      </c>
      <c r="O1121" s="12">
        <v>53</v>
      </c>
      <c r="P1121" s="12">
        <v>2</v>
      </c>
      <c r="Q1121" s="12">
        <v>1</v>
      </c>
      <c r="R1121" s="12">
        <v>5</v>
      </c>
      <c r="S1121" s="12">
        <v>56</v>
      </c>
      <c r="T1121" s="12">
        <v>0</v>
      </c>
    </row>
    <row r="1122" spans="1:20" ht="17.399999999999999" x14ac:dyDescent="0.3">
      <c r="A1122" s="11">
        <v>45028</v>
      </c>
      <c r="B1122" s="12">
        <v>250477</v>
      </c>
      <c r="C1122" s="12" t="s">
        <v>343</v>
      </c>
      <c r="D1122" s="12" t="s">
        <v>344</v>
      </c>
      <c r="E1122" s="12" t="s">
        <v>345</v>
      </c>
      <c r="F1122" s="12"/>
      <c r="G1122" s="12"/>
      <c r="H1122" s="12">
        <v>20.38</v>
      </c>
      <c r="I1122" s="12">
        <v>3.62</v>
      </c>
      <c r="J1122" s="12">
        <v>17.670000000000002</v>
      </c>
      <c r="K1122" s="12">
        <v>2.72</v>
      </c>
      <c r="L1122" s="12">
        <v>63.65</v>
      </c>
      <c r="M1122" s="12">
        <v>4</v>
      </c>
      <c r="N1122" s="12">
        <v>0</v>
      </c>
      <c r="O1122" s="12">
        <v>50</v>
      </c>
      <c r="P1122" s="12">
        <v>3</v>
      </c>
      <c r="Q1122" s="12">
        <v>0</v>
      </c>
      <c r="R1122" s="12">
        <v>6</v>
      </c>
      <c r="S1122" s="12">
        <v>53</v>
      </c>
      <c r="T1122" s="12">
        <v>0</v>
      </c>
    </row>
    <row r="1123" spans="1:20" ht="17.399999999999999" x14ac:dyDescent="0.3">
      <c r="A1123" s="11">
        <v>45029</v>
      </c>
      <c r="B1123" s="12">
        <v>250477</v>
      </c>
      <c r="C1123" s="12" t="s">
        <v>343</v>
      </c>
      <c r="D1123" s="12" t="s">
        <v>344</v>
      </c>
      <c r="E1123" s="12" t="s">
        <v>345</v>
      </c>
      <c r="F1123" s="12"/>
      <c r="G1123" s="12"/>
      <c r="H1123" s="12">
        <v>18.149999999999999</v>
      </c>
      <c r="I1123" s="12">
        <v>5.85</v>
      </c>
      <c r="J1123" s="12">
        <v>16.25</v>
      </c>
      <c r="K1123" s="12">
        <v>1.9</v>
      </c>
      <c r="L1123" s="12">
        <v>46.53</v>
      </c>
      <c r="M1123" s="12">
        <v>4</v>
      </c>
      <c r="N1123" s="12">
        <v>0</v>
      </c>
      <c r="O1123" s="12">
        <v>39</v>
      </c>
      <c r="P1123" s="12">
        <v>4</v>
      </c>
      <c r="Q1123" s="12">
        <v>0</v>
      </c>
      <c r="R1123" s="12">
        <v>1</v>
      </c>
      <c r="S1123" s="12">
        <v>40</v>
      </c>
      <c r="T1123" s="12">
        <v>0</v>
      </c>
    </row>
    <row r="1124" spans="1:20" ht="17.399999999999999" x14ac:dyDescent="0.3">
      <c r="A1124" s="11">
        <v>45030</v>
      </c>
      <c r="B1124" s="12">
        <v>250477</v>
      </c>
      <c r="C1124" s="12" t="s">
        <v>343</v>
      </c>
      <c r="D1124" s="12" t="s">
        <v>344</v>
      </c>
      <c r="E1124" s="12" t="s">
        <v>345</v>
      </c>
      <c r="F1124" s="12"/>
      <c r="G1124" s="12"/>
      <c r="H1124" s="12">
        <v>17.57</v>
      </c>
      <c r="I1124" s="12">
        <v>6.43</v>
      </c>
      <c r="J1124" s="12">
        <v>16.63</v>
      </c>
      <c r="K1124" s="12">
        <v>0.93</v>
      </c>
      <c r="L1124" s="12">
        <v>50.56</v>
      </c>
      <c r="M1124" s="12">
        <v>4</v>
      </c>
      <c r="N1124" s="12">
        <v>0</v>
      </c>
      <c r="O1124" s="12">
        <v>21</v>
      </c>
      <c r="P1124" s="12">
        <v>1</v>
      </c>
      <c r="Q1124" s="12">
        <v>1</v>
      </c>
      <c r="R1124" s="12">
        <v>0</v>
      </c>
      <c r="S1124" s="12">
        <v>20</v>
      </c>
      <c r="T1124" s="12">
        <v>0</v>
      </c>
    </row>
    <row r="1125" spans="1:20" ht="17.399999999999999" x14ac:dyDescent="0.3">
      <c r="A1125" s="11">
        <v>45031</v>
      </c>
      <c r="B1125" s="12">
        <v>250477</v>
      </c>
      <c r="C1125" s="12" t="s">
        <v>343</v>
      </c>
      <c r="D1125" s="12" t="s">
        <v>344</v>
      </c>
      <c r="E1125" s="12" t="s">
        <v>345</v>
      </c>
      <c r="F1125" s="12"/>
      <c r="G1125" s="12"/>
      <c r="H1125" s="12">
        <v>16.55</v>
      </c>
      <c r="I1125" s="12">
        <v>7.45</v>
      </c>
      <c r="J1125" s="12">
        <v>15.37</v>
      </c>
      <c r="K1125" s="12">
        <v>1.18</v>
      </c>
      <c r="L1125" s="12">
        <v>46.41</v>
      </c>
      <c r="M1125" s="12">
        <v>4</v>
      </c>
      <c r="N1125" s="12">
        <v>0</v>
      </c>
      <c r="O1125" s="12">
        <v>28</v>
      </c>
      <c r="P1125" s="12">
        <v>0</v>
      </c>
      <c r="Q1125" s="12">
        <v>0</v>
      </c>
      <c r="R1125" s="12">
        <v>4</v>
      </c>
      <c r="S1125" s="12">
        <v>27</v>
      </c>
      <c r="T1125" s="12">
        <v>0</v>
      </c>
    </row>
    <row r="1126" spans="1:20" ht="17.399999999999999" x14ac:dyDescent="0.3">
      <c r="A1126" s="11">
        <v>45032</v>
      </c>
      <c r="B1126" s="12">
        <v>250477</v>
      </c>
      <c r="C1126" s="12" t="s">
        <v>343</v>
      </c>
      <c r="D1126" s="12" t="s">
        <v>344</v>
      </c>
      <c r="E1126" s="12" t="s">
        <v>345</v>
      </c>
      <c r="F1126" s="12"/>
      <c r="G1126" s="12"/>
      <c r="H1126" s="12">
        <v>14.1</v>
      </c>
      <c r="I1126" s="12">
        <v>9.9</v>
      </c>
      <c r="J1126" s="12">
        <v>12.27</v>
      </c>
      <c r="K1126" s="12">
        <v>1.83</v>
      </c>
      <c r="L1126" s="12">
        <v>39.729999999999997</v>
      </c>
      <c r="M1126" s="12">
        <v>4</v>
      </c>
      <c r="N1126" s="12">
        <v>0</v>
      </c>
      <c r="O1126" s="12">
        <v>42</v>
      </c>
      <c r="P1126" s="12">
        <v>1</v>
      </c>
      <c r="Q1126" s="12">
        <v>0</v>
      </c>
      <c r="R1126" s="12">
        <v>8</v>
      </c>
      <c r="S1126" s="12">
        <v>50</v>
      </c>
      <c r="T1126" s="12">
        <v>0</v>
      </c>
    </row>
    <row r="1127" spans="1:20" ht="17.399999999999999" x14ac:dyDescent="0.3">
      <c r="A1127" s="11">
        <v>45033</v>
      </c>
      <c r="B1127" s="12">
        <v>250477</v>
      </c>
      <c r="C1127" s="12" t="s">
        <v>343</v>
      </c>
      <c r="D1127" s="12" t="s">
        <v>344</v>
      </c>
      <c r="E1127" s="12" t="s">
        <v>345</v>
      </c>
      <c r="F1127" s="12"/>
      <c r="G1127" s="12"/>
      <c r="H1127" s="12">
        <v>20.05</v>
      </c>
      <c r="I1127" s="12">
        <v>3.95</v>
      </c>
      <c r="J1127" s="12">
        <v>17.8</v>
      </c>
      <c r="K1127" s="12">
        <v>2.25</v>
      </c>
      <c r="L1127" s="12">
        <v>61.8</v>
      </c>
      <c r="M1127" s="12">
        <v>4</v>
      </c>
      <c r="N1127" s="12">
        <v>0</v>
      </c>
      <c r="O1127" s="12">
        <v>84</v>
      </c>
      <c r="P1127" s="12">
        <v>4</v>
      </c>
      <c r="Q1127" s="12">
        <v>0</v>
      </c>
      <c r="R1127" s="12">
        <v>10</v>
      </c>
      <c r="S1127" s="12">
        <v>97</v>
      </c>
      <c r="T1127" s="12">
        <v>1</v>
      </c>
    </row>
    <row r="1128" spans="1:20" ht="17.399999999999999" x14ac:dyDescent="0.3">
      <c r="A1128" s="11">
        <v>45034</v>
      </c>
      <c r="B1128" s="12">
        <v>250477</v>
      </c>
      <c r="C1128" s="12" t="s">
        <v>343</v>
      </c>
      <c r="D1128" s="12" t="s">
        <v>344</v>
      </c>
      <c r="E1128" s="12" t="s">
        <v>345</v>
      </c>
      <c r="F1128" s="12"/>
      <c r="G1128" s="12"/>
      <c r="H1128" s="12">
        <v>22.1</v>
      </c>
      <c r="I1128" s="12">
        <v>1.9</v>
      </c>
      <c r="J1128" s="12">
        <v>21.1</v>
      </c>
      <c r="K1128" s="12">
        <v>1</v>
      </c>
      <c r="L1128" s="12">
        <v>74.680000000000007</v>
      </c>
      <c r="M1128" s="12">
        <v>4</v>
      </c>
      <c r="N1128" s="12">
        <v>0</v>
      </c>
      <c r="O1128" s="12">
        <v>131</v>
      </c>
      <c r="P1128" s="12">
        <v>0</v>
      </c>
      <c r="Q1128" s="12">
        <v>0</v>
      </c>
      <c r="R1128" s="12">
        <v>2</v>
      </c>
      <c r="S1128" s="12">
        <v>145</v>
      </c>
      <c r="T1128" s="12">
        <v>0</v>
      </c>
    </row>
    <row r="1129" spans="1:20" ht="17.399999999999999" x14ac:dyDescent="0.3">
      <c r="A1129" s="11">
        <v>45035</v>
      </c>
      <c r="B1129" s="12">
        <v>250477</v>
      </c>
      <c r="C1129" s="12" t="s">
        <v>343</v>
      </c>
      <c r="D1129" s="12" t="s">
        <v>344</v>
      </c>
      <c r="E1129" s="12" t="s">
        <v>345</v>
      </c>
      <c r="F1129" s="12"/>
      <c r="G1129" s="12"/>
      <c r="H1129" s="12">
        <v>21.67</v>
      </c>
      <c r="I1129" s="12">
        <v>2.33</v>
      </c>
      <c r="J1129" s="12">
        <v>19.38</v>
      </c>
      <c r="K1129" s="12">
        <v>2.2799999999999998</v>
      </c>
      <c r="L1129" s="12">
        <v>70.73</v>
      </c>
      <c r="M1129" s="12">
        <v>4</v>
      </c>
      <c r="N1129" s="12">
        <v>0</v>
      </c>
      <c r="O1129" s="12">
        <v>109</v>
      </c>
      <c r="P1129" s="12">
        <v>7</v>
      </c>
      <c r="Q1129" s="12">
        <v>0</v>
      </c>
      <c r="R1129" s="12">
        <v>5</v>
      </c>
      <c r="S1129" s="12">
        <v>122</v>
      </c>
      <c r="T1129" s="12">
        <v>0</v>
      </c>
    </row>
    <row r="1130" spans="1:20" ht="17.399999999999999" x14ac:dyDescent="0.3">
      <c r="A1130" s="11">
        <v>45036</v>
      </c>
      <c r="B1130" s="12">
        <v>250477</v>
      </c>
      <c r="C1130" s="12" t="s">
        <v>343</v>
      </c>
      <c r="D1130" s="12" t="s">
        <v>344</v>
      </c>
      <c r="E1130" s="12" t="s">
        <v>345</v>
      </c>
      <c r="F1130" s="12"/>
      <c r="G1130" s="12"/>
      <c r="H1130" s="12">
        <v>18.03</v>
      </c>
      <c r="I1130" s="12">
        <v>5.97</v>
      </c>
      <c r="J1130" s="12">
        <v>16.829999999999998</v>
      </c>
      <c r="K1130" s="12">
        <v>1.2</v>
      </c>
      <c r="L1130" s="12">
        <v>60.82</v>
      </c>
      <c r="M1130" s="12">
        <v>4</v>
      </c>
      <c r="N1130" s="12">
        <v>0</v>
      </c>
      <c r="O1130" s="12">
        <v>129</v>
      </c>
      <c r="P1130" s="12">
        <v>1</v>
      </c>
      <c r="Q1130" s="12">
        <v>0</v>
      </c>
      <c r="R1130" s="12">
        <v>1</v>
      </c>
      <c r="S1130" s="12">
        <v>147</v>
      </c>
      <c r="T1130" s="12">
        <v>0</v>
      </c>
    </row>
    <row r="1131" spans="1:20" ht="17.399999999999999" x14ac:dyDescent="0.3">
      <c r="A1131" s="11">
        <v>45037</v>
      </c>
      <c r="B1131" s="12">
        <v>250477</v>
      </c>
      <c r="C1131" s="12" t="s">
        <v>343</v>
      </c>
      <c r="D1131" s="12" t="s">
        <v>344</v>
      </c>
      <c r="E1131" s="12" t="s">
        <v>345</v>
      </c>
      <c r="F1131" s="12"/>
      <c r="G1131" s="12"/>
      <c r="H1131" s="12">
        <v>21.27</v>
      </c>
      <c r="I1131" s="12">
        <v>2.73</v>
      </c>
      <c r="J1131" s="12">
        <v>19.670000000000002</v>
      </c>
      <c r="K1131" s="12">
        <v>1.6</v>
      </c>
      <c r="L1131" s="12">
        <v>76.099999999999994</v>
      </c>
      <c r="M1131" s="12">
        <v>4</v>
      </c>
      <c r="N1131" s="12">
        <v>0</v>
      </c>
      <c r="O1131" s="12">
        <v>106</v>
      </c>
      <c r="P1131" s="12">
        <v>3</v>
      </c>
      <c r="Q1131" s="12">
        <v>0</v>
      </c>
      <c r="R1131" s="12">
        <v>3</v>
      </c>
      <c r="S1131" s="12">
        <v>124</v>
      </c>
      <c r="T1131" s="12">
        <v>0</v>
      </c>
    </row>
    <row r="1132" spans="1:20" ht="17.399999999999999" x14ac:dyDescent="0.3">
      <c r="A1132" s="11">
        <v>45038</v>
      </c>
      <c r="B1132" s="12">
        <v>250477</v>
      </c>
      <c r="C1132" s="12" t="s">
        <v>343</v>
      </c>
      <c r="D1132" s="12" t="s">
        <v>344</v>
      </c>
      <c r="E1132" s="12" t="s">
        <v>345</v>
      </c>
      <c r="F1132" s="12"/>
      <c r="G1132" s="12"/>
      <c r="H1132" s="12">
        <v>23.17</v>
      </c>
      <c r="I1132" s="12">
        <v>0.83</v>
      </c>
      <c r="J1132" s="12">
        <v>22</v>
      </c>
      <c r="K1132" s="12">
        <v>1.17</v>
      </c>
      <c r="L1132" s="12">
        <v>65.52</v>
      </c>
      <c r="M1132" s="12">
        <v>3</v>
      </c>
      <c r="N1132" s="12">
        <v>0</v>
      </c>
      <c r="O1132" s="12">
        <v>15</v>
      </c>
      <c r="P1132" s="12">
        <v>4</v>
      </c>
      <c r="Q1132" s="12">
        <v>0</v>
      </c>
      <c r="R1132" s="12">
        <v>1</v>
      </c>
      <c r="S1132" s="12">
        <v>17</v>
      </c>
      <c r="T1132" s="12">
        <v>0</v>
      </c>
    </row>
    <row r="1133" spans="1:20" ht="17.399999999999999" x14ac:dyDescent="0.3">
      <c r="A1133" s="11">
        <v>45039</v>
      </c>
      <c r="B1133" s="12">
        <v>250477</v>
      </c>
      <c r="C1133" s="12" t="s">
        <v>343</v>
      </c>
      <c r="D1133" s="12" t="s">
        <v>344</v>
      </c>
      <c r="E1133" s="12" t="s">
        <v>345</v>
      </c>
      <c r="F1133" s="12"/>
      <c r="G1133" s="12"/>
      <c r="H1133" s="12">
        <v>10.119999999999999</v>
      </c>
      <c r="I1133" s="12">
        <v>13.88</v>
      </c>
      <c r="J1133" s="12">
        <v>9.3800000000000008</v>
      </c>
      <c r="K1133" s="12">
        <v>0.73</v>
      </c>
      <c r="L1133" s="12">
        <v>37.9</v>
      </c>
      <c r="M1133" s="12">
        <v>5</v>
      </c>
      <c r="N1133" s="12">
        <v>0</v>
      </c>
      <c r="O1133" s="12">
        <v>90</v>
      </c>
      <c r="P1133" s="12">
        <v>1</v>
      </c>
      <c r="Q1133" s="12">
        <v>0</v>
      </c>
      <c r="R1133" s="12">
        <v>2</v>
      </c>
      <c r="S1133" s="12">
        <v>99</v>
      </c>
      <c r="T1133" s="12">
        <v>0</v>
      </c>
    </row>
    <row r="1134" spans="1:20" ht="17.399999999999999" x14ac:dyDescent="0.3">
      <c r="A1134" s="11">
        <v>45040</v>
      </c>
      <c r="B1134" s="12">
        <v>250477</v>
      </c>
      <c r="C1134" s="12" t="s">
        <v>343</v>
      </c>
      <c r="D1134" s="12" t="s">
        <v>344</v>
      </c>
      <c r="E1134" s="12" t="s">
        <v>345</v>
      </c>
      <c r="F1134" s="12"/>
      <c r="G1134" s="12"/>
      <c r="H1134" s="12">
        <v>16.579999999999998</v>
      </c>
      <c r="I1134" s="12">
        <v>7.42</v>
      </c>
      <c r="J1134" s="12">
        <v>14.58</v>
      </c>
      <c r="K1134" s="12">
        <v>2</v>
      </c>
      <c r="L1134" s="12">
        <v>43.82</v>
      </c>
      <c r="M1134" s="12">
        <v>4</v>
      </c>
      <c r="N1134" s="12">
        <v>0</v>
      </c>
      <c r="O1134" s="12">
        <v>24</v>
      </c>
      <c r="P1134" s="12">
        <v>1</v>
      </c>
      <c r="Q1134" s="12">
        <v>0</v>
      </c>
      <c r="R1134" s="12">
        <v>8</v>
      </c>
      <c r="S1134" s="12">
        <v>27</v>
      </c>
      <c r="T1134" s="12">
        <v>0</v>
      </c>
    </row>
    <row r="1135" spans="1:20" ht="17.399999999999999" x14ac:dyDescent="0.3">
      <c r="A1135" s="11">
        <v>45041</v>
      </c>
      <c r="B1135" s="12">
        <v>250477</v>
      </c>
      <c r="C1135" s="12" t="s">
        <v>343</v>
      </c>
      <c r="D1135" s="12" t="s">
        <v>344</v>
      </c>
      <c r="E1135" s="12" t="s">
        <v>345</v>
      </c>
      <c r="F1135" s="12"/>
      <c r="G1135" s="12"/>
      <c r="H1135" s="12">
        <v>21.43</v>
      </c>
      <c r="I1135" s="12">
        <v>2.57</v>
      </c>
      <c r="J1135" s="12">
        <v>19.53</v>
      </c>
      <c r="K1135" s="12">
        <v>1.9</v>
      </c>
      <c r="L1135" s="12">
        <v>67.13</v>
      </c>
      <c r="M1135" s="12">
        <v>4</v>
      </c>
      <c r="N1135" s="12">
        <v>0</v>
      </c>
      <c r="O1135" s="12">
        <v>42</v>
      </c>
      <c r="P1135" s="12">
        <v>2</v>
      </c>
      <c r="Q1135" s="12">
        <v>0</v>
      </c>
      <c r="R1135" s="12">
        <v>4</v>
      </c>
      <c r="S1135" s="12">
        <v>45</v>
      </c>
      <c r="T1135" s="12">
        <v>0</v>
      </c>
    </row>
    <row r="1136" spans="1:20" ht="17.399999999999999" x14ac:dyDescent="0.3">
      <c r="A1136" s="11">
        <v>45042</v>
      </c>
      <c r="B1136" s="12">
        <v>250477</v>
      </c>
      <c r="C1136" s="12" t="s">
        <v>343</v>
      </c>
      <c r="D1136" s="12" t="s">
        <v>344</v>
      </c>
      <c r="E1136" s="12" t="s">
        <v>345</v>
      </c>
      <c r="F1136" s="12"/>
      <c r="G1136" s="12"/>
      <c r="H1136" s="12">
        <v>21.87</v>
      </c>
      <c r="I1136" s="12">
        <v>2.13</v>
      </c>
      <c r="J1136" s="12">
        <v>20.43</v>
      </c>
      <c r="K1136" s="12">
        <v>1.43</v>
      </c>
      <c r="L1136" s="12">
        <v>75.17</v>
      </c>
      <c r="M1136" s="12">
        <v>4</v>
      </c>
      <c r="N1136" s="12">
        <v>0</v>
      </c>
      <c r="O1136" s="12">
        <v>115</v>
      </c>
      <c r="P1136" s="12">
        <v>3</v>
      </c>
      <c r="Q1136" s="12">
        <v>0</v>
      </c>
      <c r="R1136" s="12">
        <v>3</v>
      </c>
      <c r="S1136" s="12">
        <v>132</v>
      </c>
      <c r="T1136" s="12">
        <v>0</v>
      </c>
    </row>
    <row r="1137" spans="1:20" ht="17.399999999999999" x14ac:dyDescent="0.3">
      <c r="A1137" s="11">
        <v>45043</v>
      </c>
      <c r="B1137" s="12">
        <v>250477</v>
      </c>
      <c r="C1137" s="12" t="s">
        <v>343</v>
      </c>
      <c r="D1137" s="12" t="s">
        <v>344</v>
      </c>
      <c r="E1137" s="12" t="s">
        <v>345</v>
      </c>
      <c r="F1137" s="12"/>
      <c r="G1137" s="12"/>
      <c r="H1137" s="12">
        <v>9.4</v>
      </c>
      <c r="I1137" s="12">
        <v>14.6</v>
      </c>
      <c r="J1137" s="12">
        <v>7.73</v>
      </c>
      <c r="K1137" s="12">
        <v>1.67</v>
      </c>
      <c r="L1137" s="12">
        <v>25.09</v>
      </c>
      <c r="M1137" s="12">
        <v>4</v>
      </c>
      <c r="N1137" s="12">
        <v>0</v>
      </c>
      <c r="O1137" s="12">
        <v>36</v>
      </c>
      <c r="P1137" s="12">
        <v>0</v>
      </c>
      <c r="Q1137" s="12">
        <v>0</v>
      </c>
      <c r="R1137" s="12">
        <v>8</v>
      </c>
      <c r="S1137" s="12">
        <v>41</v>
      </c>
      <c r="T1137" s="12">
        <v>0</v>
      </c>
    </row>
    <row r="1138" spans="1:20" ht="17.399999999999999" x14ac:dyDescent="0.3">
      <c r="A1138" s="11">
        <v>45044</v>
      </c>
      <c r="B1138" s="12">
        <v>250477</v>
      </c>
      <c r="C1138" s="12" t="s">
        <v>343</v>
      </c>
      <c r="D1138" s="12" t="s">
        <v>344</v>
      </c>
      <c r="E1138" s="12" t="s">
        <v>345</v>
      </c>
      <c r="F1138" s="12"/>
      <c r="G1138" s="12"/>
      <c r="H1138" s="12">
        <v>8.07</v>
      </c>
      <c r="I1138" s="12">
        <v>15.93</v>
      </c>
      <c r="J1138" s="12">
        <v>5.72</v>
      </c>
      <c r="K1138" s="12">
        <v>2.35</v>
      </c>
      <c r="L1138" s="12">
        <v>17.84</v>
      </c>
      <c r="M1138" s="12">
        <v>4</v>
      </c>
      <c r="N1138" s="12">
        <v>0</v>
      </c>
      <c r="O1138" s="12">
        <v>1</v>
      </c>
      <c r="P1138" s="12">
        <v>0</v>
      </c>
      <c r="Q1138" s="12">
        <v>0</v>
      </c>
      <c r="R1138" s="12">
        <v>19</v>
      </c>
      <c r="S1138" s="12">
        <v>2</v>
      </c>
      <c r="T1138" s="12">
        <v>4</v>
      </c>
    </row>
    <row r="1139" spans="1:20" ht="17.399999999999999" x14ac:dyDescent="0.3">
      <c r="A1139" s="11">
        <v>45045</v>
      </c>
      <c r="B1139" s="12">
        <v>250477</v>
      </c>
      <c r="C1139" s="12" t="s">
        <v>343</v>
      </c>
      <c r="D1139" s="12" t="s">
        <v>344</v>
      </c>
      <c r="E1139" s="12" t="s">
        <v>345</v>
      </c>
      <c r="F1139" s="12"/>
      <c r="G1139" s="12"/>
      <c r="H1139" s="12">
        <v>13.75</v>
      </c>
      <c r="I1139" s="12">
        <v>10.25</v>
      </c>
      <c r="J1139" s="12">
        <v>12.12</v>
      </c>
      <c r="K1139" s="12">
        <v>1.63</v>
      </c>
      <c r="L1139" s="12">
        <v>41.98</v>
      </c>
      <c r="M1139" s="12">
        <v>4</v>
      </c>
      <c r="N1139" s="12">
        <v>0</v>
      </c>
      <c r="O1139" s="12">
        <v>32</v>
      </c>
      <c r="P1139" s="12">
        <v>1</v>
      </c>
      <c r="Q1139" s="12">
        <v>0</v>
      </c>
      <c r="R1139" s="12">
        <v>9</v>
      </c>
      <c r="S1139" s="12">
        <v>37</v>
      </c>
      <c r="T1139" s="12">
        <v>1</v>
      </c>
    </row>
    <row r="1140" spans="1:20" ht="17.399999999999999" x14ac:dyDescent="0.3">
      <c r="A1140" s="11">
        <v>45046</v>
      </c>
      <c r="B1140" s="12">
        <v>250477</v>
      </c>
      <c r="C1140" s="12" t="s">
        <v>343</v>
      </c>
      <c r="D1140" s="12" t="s">
        <v>344</v>
      </c>
      <c r="E1140" s="12" t="s">
        <v>345</v>
      </c>
      <c r="F1140" s="12"/>
      <c r="G1140" s="12"/>
      <c r="H1140" s="12">
        <v>11.98</v>
      </c>
      <c r="I1140" s="12">
        <v>12.02</v>
      </c>
      <c r="J1140" s="12">
        <v>10.62</v>
      </c>
      <c r="K1140" s="12">
        <v>1.37</v>
      </c>
      <c r="L1140" s="12">
        <v>35.25</v>
      </c>
      <c r="M1140" s="12">
        <v>4</v>
      </c>
      <c r="N1140" s="12">
        <v>0</v>
      </c>
      <c r="O1140" s="12">
        <v>14</v>
      </c>
      <c r="P1140" s="12">
        <v>0</v>
      </c>
      <c r="Q1140" s="12">
        <v>0</v>
      </c>
      <c r="R1140" s="12">
        <v>1</v>
      </c>
      <c r="S1140" s="12">
        <v>15</v>
      </c>
      <c r="T1140" s="12">
        <v>0</v>
      </c>
    </row>
    <row r="1141" spans="1:20" ht="17.399999999999999" x14ac:dyDescent="0.3">
      <c r="A1141" s="11">
        <v>45047</v>
      </c>
      <c r="B1141" s="12">
        <v>250477</v>
      </c>
      <c r="C1141" s="12" t="s">
        <v>343</v>
      </c>
      <c r="D1141" s="12" t="s">
        <v>344</v>
      </c>
      <c r="E1141" s="12" t="s">
        <v>345</v>
      </c>
      <c r="F1141" s="12"/>
      <c r="G1141" s="12"/>
      <c r="H1141" s="12">
        <v>4</v>
      </c>
      <c r="I1141" s="12">
        <v>20</v>
      </c>
      <c r="J1141" s="12">
        <v>3.6</v>
      </c>
      <c r="K1141" s="12">
        <v>0.4</v>
      </c>
      <c r="L1141" s="12">
        <v>11.93</v>
      </c>
      <c r="M1141" s="12">
        <v>4</v>
      </c>
      <c r="N1141" s="12">
        <v>0</v>
      </c>
      <c r="O1141" s="12">
        <v>0</v>
      </c>
      <c r="P1141" s="12">
        <v>0</v>
      </c>
      <c r="Q1141" s="12">
        <v>0</v>
      </c>
      <c r="R1141" s="12">
        <v>1</v>
      </c>
      <c r="S1141" s="12">
        <v>0</v>
      </c>
      <c r="T1141" s="12">
        <v>0</v>
      </c>
    </row>
    <row r="1142" spans="1:20" ht="17.399999999999999" x14ac:dyDescent="0.3">
      <c r="A1142" s="11">
        <v>45048</v>
      </c>
      <c r="B1142" s="12">
        <v>250477</v>
      </c>
      <c r="C1142" s="12" t="s">
        <v>343</v>
      </c>
      <c r="D1142" s="12" t="s">
        <v>344</v>
      </c>
      <c r="E1142" s="12" t="s">
        <v>345</v>
      </c>
      <c r="F1142" s="12"/>
      <c r="G1142" s="12"/>
      <c r="H1142" s="12">
        <v>12.27</v>
      </c>
      <c r="I1142" s="12">
        <v>11.73</v>
      </c>
      <c r="J1142" s="12">
        <v>11.47</v>
      </c>
      <c r="K1142" s="12">
        <v>0.8</v>
      </c>
      <c r="L1142" s="12">
        <v>37.15</v>
      </c>
      <c r="M1142" s="12">
        <v>4</v>
      </c>
      <c r="N1142" s="12">
        <v>0</v>
      </c>
      <c r="O1142" s="12">
        <v>18</v>
      </c>
      <c r="P1142" s="12">
        <v>0</v>
      </c>
      <c r="Q1142" s="12">
        <v>0</v>
      </c>
      <c r="R1142" s="12">
        <v>1</v>
      </c>
      <c r="S1142" s="12">
        <v>19</v>
      </c>
      <c r="T1142" s="12">
        <v>0</v>
      </c>
    </row>
    <row r="1143" spans="1:20" ht="17.399999999999999" x14ac:dyDescent="0.3">
      <c r="A1143" s="11">
        <v>45049</v>
      </c>
      <c r="B1143" s="12">
        <v>250477</v>
      </c>
      <c r="C1143" s="12" t="s">
        <v>343</v>
      </c>
      <c r="D1143" s="12" t="s">
        <v>344</v>
      </c>
      <c r="E1143" s="12" t="s">
        <v>345</v>
      </c>
      <c r="F1143" s="12"/>
      <c r="G1143" s="12"/>
      <c r="H1143" s="12">
        <v>7.6</v>
      </c>
      <c r="I1143" s="12">
        <v>16.399999999999999</v>
      </c>
      <c r="J1143" s="12">
        <v>6.58</v>
      </c>
      <c r="K1143" s="12">
        <v>1.02</v>
      </c>
      <c r="L1143" s="12">
        <v>22.32</v>
      </c>
      <c r="M1143" s="12">
        <v>4</v>
      </c>
      <c r="N1143" s="12">
        <v>0</v>
      </c>
      <c r="O1143" s="12">
        <v>6</v>
      </c>
      <c r="P1143" s="12">
        <v>2</v>
      </c>
      <c r="Q1143" s="12">
        <v>0</v>
      </c>
      <c r="R1143" s="12">
        <v>2</v>
      </c>
      <c r="S1143" s="12">
        <v>8</v>
      </c>
      <c r="T1143" s="12">
        <v>0</v>
      </c>
    </row>
    <row r="1144" spans="1:20" ht="17.399999999999999" x14ac:dyDescent="0.3">
      <c r="A1144" s="11">
        <v>45050</v>
      </c>
      <c r="B1144" s="12">
        <v>250477</v>
      </c>
      <c r="C1144" s="12" t="s">
        <v>343</v>
      </c>
      <c r="D1144" s="12" t="s">
        <v>344</v>
      </c>
      <c r="E1144" s="12" t="s">
        <v>345</v>
      </c>
      <c r="F1144" s="12"/>
      <c r="G1144" s="12"/>
      <c r="H1144" s="12">
        <v>0.02</v>
      </c>
      <c r="I1144" s="12">
        <v>23.98</v>
      </c>
      <c r="J1144" s="12">
        <v>0.02</v>
      </c>
      <c r="K1144" s="12">
        <v>0</v>
      </c>
      <c r="L1144" s="12">
        <v>0</v>
      </c>
      <c r="M1144" s="12">
        <v>0</v>
      </c>
      <c r="N1144" s="12">
        <v>0</v>
      </c>
      <c r="O1144" s="12">
        <v>0</v>
      </c>
      <c r="P1144" s="12">
        <v>0</v>
      </c>
      <c r="Q1144" s="12">
        <v>0</v>
      </c>
      <c r="R1144" s="12">
        <v>0</v>
      </c>
      <c r="S1144" s="12">
        <v>0</v>
      </c>
      <c r="T1144" s="12">
        <v>0</v>
      </c>
    </row>
    <row r="1145" spans="1:20" ht="17.399999999999999" x14ac:dyDescent="0.3">
      <c r="A1145" s="11">
        <v>45051</v>
      </c>
      <c r="B1145" s="12">
        <v>250477</v>
      </c>
      <c r="C1145" s="12" t="s">
        <v>343</v>
      </c>
      <c r="D1145" s="12" t="s">
        <v>344</v>
      </c>
      <c r="E1145" s="12" t="s">
        <v>345</v>
      </c>
      <c r="F1145" s="12"/>
      <c r="G1145" s="12"/>
      <c r="H1145" s="12">
        <v>0</v>
      </c>
      <c r="I1145" s="12">
        <v>24</v>
      </c>
      <c r="J1145" s="12">
        <v>0</v>
      </c>
      <c r="K1145" s="12">
        <v>0</v>
      </c>
      <c r="L1145" s="12">
        <v>0</v>
      </c>
      <c r="M1145" s="12">
        <v>0</v>
      </c>
      <c r="N1145" s="12">
        <v>0</v>
      </c>
      <c r="O1145" s="12">
        <v>0</v>
      </c>
      <c r="P1145" s="12">
        <v>0</v>
      </c>
      <c r="Q1145" s="12">
        <v>0</v>
      </c>
      <c r="R1145" s="12">
        <v>0</v>
      </c>
      <c r="S1145" s="12">
        <v>0</v>
      </c>
      <c r="T1145" s="12">
        <v>0</v>
      </c>
    </row>
    <row r="1146" spans="1:20" ht="17.399999999999999" x14ac:dyDescent="0.3">
      <c r="A1146" s="11">
        <v>45158</v>
      </c>
      <c r="B1146" s="12">
        <v>250477</v>
      </c>
      <c r="C1146" s="12" t="s">
        <v>343</v>
      </c>
      <c r="D1146" s="12" t="s">
        <v>344</v>
      </c>
      <c r="E1146" s="12" t="s">
        <v>345</v>
      </c>
      <c r="F1146" s="12"/>
      <c r="G1146" s="12"/>
      <c r="H1146" s="12">
        <v>0.2</v>
      </c>
      <c r="I1146" s="12">
        <v>23.8</v>
      </c>
      <c r="J1146" s="12">
        <v>0</v>
      </c>
      <c r="K1146" s="12">
        <v>0.2</v>
      </c>
      <c r="L1146" s="12">
        <v>0</v>
      </c>
      <c r="M1146" s="12">
        <v>0</v>
      </c>
      <c r="N1146" s="12">
        <v>0</v>
      </c>
      <c r="O1146" s="12">
        <v>0</v>
      </c>
      <c r="P1146" s="12">
        <v>0</v>
      </c>
      <c r="Q1146" s="12">
        <v>0</v>
      </c>
      <c r="R1146" s="12">
        <v>3</v>
      </c>
      <c r="S1146" s="12">
        <v>0</v>
      </c>
      <c r="T1146" s="12">
        <v>1</v>
      </c>
    </row>
    <row r="1147" spans="1:20" ht="17.399999999999999" x14ac:dyDescent="0.3">
      <c r="A1147" s="11">
        <v>45163</v>
      </c>
      <c r="B1147" s="12">
        <v>250477</v>
      </c>
      <c r="C1147" s="12" t="s">
        <v>343</v>
      </c>
      <c r="D1147" s="12" t="s">
        <v>344</v>
      </c>
      <c r="E1147" s="12" t="s">
        <v>345</v>
      </c>
      <c r="F1147" s="12"/>
      <c r="G1147" s="12"/>
      <c r="H1147" s="12">
        <v>0.47</v>
      </c>
      <c r="I1147" s="12">
        <v>23.53</v>
      </c>
      <c r="J1147" s="12">
        <v>0</v>
      </c>
      <c r="K1147" s="12">
        <v>0.47</v>
      </c>
      <c r="L1147" s="12">
        <v>0</v>
      </c>
      <c r="M1147" s="12">
        <v>0</v>
      </c>
      <c r="N1147" s="12">
        <v>0</v>
      </c>
      <c r="O1147" s="12">
        <v>1</v>
      </c>
      <c r="P1147" s="12">
        <v>0</v>
      </c>
      <c r="Q1147" s="12">
        <v>0</v>
      </c>
      <c r="R1147" s="12">
        <v>2</v>
      </c>
      <c r="S1147" s="12">
        <v>0</v>
      </c>
      <c r="T1147" s="12">
        <v>0</v>
      </c>
    </row>
    <row r="1148" spans="1:20" ht="17.399999999999999" x14ac:dyDescent="0.3">
      <c r="A1148" s="11">
        <v>45164</v>
      </c>
      <c r="B1148" s="12">
        <v>250477</v>
      </c>
      <c r="C1148" s="12" t="s">
        <v>343</v>
      </c>
      <c r="D1148" s="12" t="s">
        <v>344</v>
      </c>
      <c r="E1148" s="12" t="s">
        <v>345</v>
      </c>
      <c r="F1148" s="12"/>
      <c r="G1148" s="12"/>
      <c r="H1148" s="12">
        <v>0</v>
      </c>
      <c r="I1148" s="12">
        <v>24</v>
      </c>
      <c r="J1148" s="12">
        <v>0</v>
      </c>
      <c r="K1148" s="12">
        <v>0</v>
      </c>
      <c r="L1148" s="12">
        <v>0</v>
      </c>
      <c r="M1148" s="12">
        <v>0</v>
      </c>
      <c r="N1148" s="12">
        <v>0</v>
      </c>
      <c r="O1148" s="12">
        <v>0</v>
      </c>
      <c r="P1148" s="12">
        <v>0</v>
      </c>
      <c r="Q1148" s="12">
        <v>0</v>
      </c>
      <c r="R1148" s="12">
        <v>0</v>
      </c>
      <c r="S1148" s="12">
        <v>0</v>
      </c>
      <c r="T1148" s="12">
        <v>0</v>
      </c>
    </row>
    <row r="1149" spans="1:20" ht="17.399999999999999" x14ac:dyDescent="0.3">
      <c r="A1149" s="11">
        <v>45166</v>
      </c>
      <c r="B1149" s="12">
        <v>250477</v>
      </c>
      <c r="C1149" s="12" t="s">
        <v>343</v>
      </c>
      <c r="D1149" s="12" t="s">
        <v>344</v>
      </c>
      <c r="E1149" s="12" t="s">
        <v>345</v>
      </c>
      <c r="F1149" s="12"/>
      <c r="G1149" s="12"/>
      <c r="H1149" s="12">
        <v>1.93</v>
      </c>
      <c r="I1149" s="12">
        <v>22.07</v>
      </c>
      <c r="J1149" s="12">
        <v>0.08</v>
      </c>
      <c r="K1149" s="12">
        <v>1.85</v>
      </c>
      <c r="L1149" s="12">
        <v>0.24</v>
      </c>
      <c r="M1149" s="12">
        <v>0</v>
      </c>
      <c r="N1149" s="12">
        <v>0</v>
      </c>
      <c r="O1149" s="12">
        <v>0</v>
      </c>
      <c r="P1149" s="12">
        <v>0</v>
      </c>
      <c r="Q1149" s="12">
        <v>0</v>
      </c>
      <c r="R1149" s="12">
        <v>11</v>
      </c>
      <c r="S1149" s="12">
        <v>0</v>
      </c>
      <c r="T1149" s="12">
        <v>2</v>
      </c>
    </row>
    <row r="1150" spans="1:20" ht="17.399999999999999" x14ac:dyDescent="0.3">
      <c r="A1150" s="11">
        <v>45167</v>
      </c>
      <c r="B1150" s="12">
        <v>250477</v>
      </c>
      <c r="C1150" s="12" t="s">
        <v>343</v>
      </c>
      <c r="D1150" s="12" t="s">
        <v>344</v>
      </c>
      <c r="E1150" s="12" t="s">
        <v>345</v>
      </c>
      <c r="F1150" s="12"/>
      <c r="G1150" s="12"/>
      <c r="H1150" s="12">
        <v>0.78</v>
      </c>
      <c r="I1150" s="12">
        <v>23.22</v>
      </c>
      <c r="J1150" s="12">
        <v>7.0000000000000007E-2</v>
      </c>
      <c r="K1150" s="12">
        <v>0.72</v>
      </c>
      <c r="L1150" s="12">
        <v>0.2</v>
      </c>
      <c r="M1150" s="12">
        <v>2</v>
      </c>
      <c r="N1150" s="12">
        <v>0</v>
      </c>
      <c r="O1150" s="12">
        <v>0</v>
      </c>
      <c r="P1150" s="12">
        <v>0</v>
      </c>
      <c r="Q1150" s="12">
        <v>0</v>
      </c>
      <c r="R1150" s="12">
        <v>1</v>
      </c>
      <c r="S1150" s="12">
        <v>0</v>
      </c>
      <c r="T1150" s="12">
        <v>0</v>
      </c>
    </row>
    <row r="1151" spans="1:20" ht="17.399999999999999" x14ac:dyDescent="0.3">
      <c r="A1151" s="11">
        <v>45168</v>
      </c>
      <c r="B1151" s="12">
        <v>250477</v>
      </c>
      <c r="C1151" s="12" t="s">
        <v>343</v>
      </c>
      <c r="D1151" s="12" t="s">
        <v>344</v>
      </c>
      <c r="E1151" s="12" t="s">
        <v>345</v>
      </c>
      <c r="F1151" s="12"/>
      <c r="G1151" s="12"/>
      <c r="H1151" s="12">
        <v>0.75</v>
      </c>
      <c r="I1151" s="12">
        <v>23.25</v>
      </c>
      <c r="J1151" s="12">
        <v>7.0000000000000007E-2</v>
      </c>
      <c r="K1151" s="12">
        <v>0.68</v>
      </c>
      <c r="L1151" s="12">
        <v>0.01</v>
      </c>
      <c r="M1151" s="12">
        <v>0</v>
      </c>
      <c r="N1151" s="12">
        <v>0</v>
      </c>
      <c r="O1151" s="12">
        <v>0</v>
      </c>
      <c r="P1151" s="12">
        <v>0</v>
      </c>
      <c r="Q1151" s="12">
        <v>0</v>
      </c>
      <c r="R1151" s="12">
        <v>2</v>
      </c>
      <c r="S1151" s="12">
        <v>0</v>
      </c>
      <c r="T1151" s="12">
        <v>0</v>
      </c>
    </row>
    <row r="1152" spans="1:20" ht="17.399999999999999" x14ac:dyDescent="0.3">
      <c r="A1152" s="11">
        <v>45169</v>
      </c>
      <c r="B1152" s="12">
        <v>250477</v>
      </c>
      <c r="C1152" s="12" t="s">
        <v>343</v>
      </c>
      <c r="D1152" s="12" t="s">
        <v>344</v>
      </c>
      <c r="E1152" s="12" t="s">
        <v>345</v>
      </c>
      <c r="F1152" s="12"/>
      <c r="G1152" s="12"/>
      <c r="H1152" s="12">
        <v>0.6</v>
      </c>
      <c r="I1152" s="12">
        <v>23.4</v>
      </c>
      <c r="J1152" s="12">
        <v>0.17</v>
      </c>
      <c r="K1152" s="12">
        <v>0.43</v>
      </c>
      <c r="L1152" s="12">
        <v>0.38</v>
      </c>
      <c r="M1152" s="12">
        <v>3</v>
      </c>
      <c r="N1152" s="12">
        <v>0</v>
      </c>
      <c r="O1152" s="12">
        <v>4</v>
      </c>
      <c r="P1152" s="12">
        <v>0</v>
      </c>
      <c r="Q1152" s="12">
        <v>0</v>
      </c>
      <c r="R1152" s="12">
        <v>1</v>
      </c>
      <c r="S1152" s="12">
        <v>0</v>
      </c>
      <c r="T1152" s="12">
        <v>0</v>
      </c>
    </row>
    <row r="1153" spans="1:20" ht="17.399999999999999" x14ac:dyDescent="0.3">
      <c r="A1153" s="11">
        <v>45170</v>
      </c>
      <c r="B1153" s="12">
        <v>250477</v>
      </c>
      <c r="C1153" s="12" t="s">
        <v>343</v>
      </c>
      <c r="D1153" s="12" t="s">
        <v>344</v>
      </c>
      <c r="E1153" s="12" t="s">
        <v>345</v>
      </c>
      <c r="F1153" s="12"/>
      <c r="G1153" s="12"/>
      <c r="H1153" s="12">
        <v>6.83</v>
      </c>
      <c r="I1153" s="12">
        <v>17.170000000000002</v>
      </c>
      <c r="J1153" s="12">
        <v>3.5</v>
      </c>
      <c r="K1153" s="12">
        <v>3.33</v>
      </c>
      <c r="L1153" s="12">
        <v>6.7</v>
      </c>
      <c r="M1153" s="12">
        <v>6</v>
      </c>
      <c r="N1153" s="12">
        <v>0</v>
      </c>
      <c r="O1153" s="12">
        <v>16</v>
      </c>
      <c r="P1153" s="12">
        <v>1</v>
      </c>
      <c r="Q1153" s="12">
        <v>0</v>
      </c>
      <c r="R1153" s="12">
        <v>23</v>
      </c>
      <c r="S1153" s="12">
        <v>0</v>
      </c>
      <c r="T1153" s="12">
        <v>2</v>
      </c>
    </row>
    <row r="1154" spans="1:20" ht="17.399999999999999" x14ac:dyDescent="0.3">
      <c r="A1154" s="11">
        <v>45171</v>
      </c>
      <c r="B1154" s="12">
        <v>250477</v>
      </c>
      <c r="C1154" s="12" t="s">
        <v>343</v>
      </c>
      <c r="D1154" s="12" t="s">
        <v>344</v>
      </c>
      <c r="E1154" s="12" t="s">
        <v>345</v>
      </c>
      <c r="F1154" s="12"/>
      <c r="G1154" s="12"/>
      <c r="H1154" s="12">
        <v>3.72</v>
      </c>
      <c r="I1154" s="12">
        <v>20.28</v>
      </c>
      <c r="J1154" s="12">
        <v>0.28000000000000003</v>
      </c>
      <c r="K1154" s="12">
        <v>3.43</v>
      </c>
      <c r="L1154" s="12">
        <v>0.52</v>
      </c>
      <c r="M1154" s="12">
        <v>6</v>
      </c>
      <c r="N1154" s="12">
        <v>0</v>
      </c>
      <c r="O1154" s="12">
        <v>2</v>
      </c>
      <c r="P1154" s="12">
        <v>0</v>
      </c>
      <c r="Q1154" s="12">
        <v>0</v>
      </c>
      <c r="R1154" s="12">
        <v>26</v>
      </c>
      <c r="S1154" s="12">
        <v>0</v>
      </c>
      <c r="T1154" s="12">
        <v>2</v>
      </c>
    </row>
    <row r="1155" spans="1:20" ht="17.399999999999999" x14ac:dyDescent="0.3">
      <c r="A1155" s="11">
        <v>45172</v>
      </c>
      <c r="B1155" s="12">
        <v>250477</v>
      </c>
      <c r="C1155" s="12" t="s">
        <v>343</v>
      </c>
      <c r="D1155" s="12" t="s">
        <v>344</v>
      </c>
      <c r="E1155" s="12" t="s">
        <v>345</v>
      </c>
      <c r="F1155" s="12"/>
      <c r="G1155" s="12"/>
      <c r="H1155" s="12">
        <v>1.05</v>
      </c>
      <c r="I1155" s="12">
        <v>22.95</v>
      </c>
      <c r="J1155" s="12">
        <v>0.62</v>
      </c>
      <c r="K1155" s="12">
        <v>0.43</v>
      </c>
      <c r="L1155" s="12">
        <v>2.39</v>
      </c>
      <c r="M1155" s="12">
        <v>5</v>
      </c>
      <c r="N1155" s="12">
        <v>0</v>
      </c>
      <c r="O1155" s="12">
        <v>6</v>
      </c>
      <c r="P1155" s="12">
        <v>0</v>
      </c>
      <c r="Q1155" s="12">
        <v>0</v>
      </c>
      <c r="R1155" s="12">
        <v>2</v>
      </c>
      <c r="S1155" s="12">
        <v>0</v>
      </c>
      <c r="T1155" s="12">
        <v>0</v>
      </c>
    </row>
    <row r="1156" spans="1:20" ht="17.399999999999999" x14ac:dyDescent="0.3">
      <c r="A1156" s="11">
        <v>45173</v>
      </c>
      <c r="B1156" s="12">
        <v>250477</v>
      </c>
      <c r="C1156" s="12" t="s">
        <v>343</v>
      </c>
      <c r="D1156" s="12" t="s">
        <v>344</v>
      </c>
      <c r="E1156" s="12" t="s">
        <v>345</v>
      </c>
      <c r="F1156" s="12"/>
      <c r="G1156" s="12"/>
      <c r="H1156" s="12">
        <v>7.5</v>
      </c>
      <c r="I1156" s="12">
        <v>16.5</v>
      </c>
      <c r="J1156" s="12">
        <v>6.52</v>
      </c>
      <c r="K1156" s="12">
        <v>0.98</v>
      </c>
      <c r="L1156" s="12">
        <v>20.34</v>
      </c>
      <c r="M1156" s="12">
        <v>4</v>
      </c>
      <c r="N1156" s="12">
        <v>0</v>
      </c>
      <c r="O1156" s="12">
        <v>7</v>
      </c>
      <c r="P1156" s="12">
        <v>0</v>
      </c>
      <c r="Q1156" s="12">
        <v>0</v>
      </c>
      <c r="R1156" s="12">
        <v>5</v>
      </c>
      <c r="S1156" s="12">
        <v>0</v>
      </c>
      <c r="T1156" s="12">
        <v>1</v>
      </c>
    </row>
    <row r="1157" spans="1:20" ht="17.399999999999999" x14ac:dyDescent="0.3">
      <c r="A1157" s="11">
        <v>45174</v>
      </c>
      <c r="B1157" s="12">
        <v>250477</v>
      </c>
      <c r="C1157" s="12" t="s">
        <v>343</v>
      </c>
      <c r="D1157" s="12" t="s">
        <v>344</v>
      </c>
      <c r="E1157" s="12" t="s">
        <v>345</v>
      </c>
      <c r="F1157" s="12"/>
      <c r="G1157" s="12"/>
      <c r="H1157" s="12">
        <v>5.0999999999999996</v>
      </c>
      <c r="I1157" s="12">
        <v>18.899999999999999</v>
      </c>
      <c r="J1157" s="12">
        <v>4.45</v>
      </c>
      <c r="K1157" s="12">
        <v>0.65</v>
      </c>
      <c r="L1157" s="12">
        <v>13.77</v>
      </c>
      <c r="M1157" s="12">
        <v>5</v>
      </c>
      <c r="N1157" s="12">
        <v>0</v>
      </c>
      <c r="O1157" s="12">
        <v>15</v>
      </c>
      <c r="P1157" s="12">
        <v>1</v>
      </c>
      <c r="Q1157" s="12">
        <v>0</v>
      </c>
      <c r="R1157" s="12">
        <v>5</v>
      </c>
      <c r="S1157" s="12">
        <v>18</v>
      </c>
      <c r="T1157" s="12">
        <v>0</v>
      </c>
    </row>
    <row r="1158" spans="1:20" ht="17.399999999999999" x14ac:dyDescent="0.3">
      <c r="A1158" s="11">
        <v>45175</v>
      </c>
      <c r="B1158" s="12">
        <v>250477</v>
      </c>
      <c r="C1158" s="12" t="s">
        <v>343</v>
      </c>
      <c r="D1158" s="12" t="s">
        <v>344</v>
      </c>
      <c r="E1158" s="12" t="s">
        <v>345</v>
      </c>
      <c r="F1158" s="12"/>
      <c r="G1158" s="12"/>
      <c r="H1158" s="12">
        <v>0.6</v>
      </c>
      <c r="I1158" s="12">
        <v>23.4</v>
      </c>
      <c r="J1158" s="12">
        <v>0.2</v>
      </c>
      <c r="K1158" s="12">
        <v>0.4</v>
      </c>
      <c r="L1158" s="12">
        <v>0.08</v>
      </c>
      <c r="M1158" s="12">
        <v>2</v>
      </c>
      <c r="N1158" s="12">
        <v>0</v>
      </c>
      <c r="O1158" s="12">
        <v>0</v>
      </c>
      <c r="P1158" s="12">
        <v>0</v>
      </c>
      <c r="Q1158" s="12">
        <v>0</v>
      </c>
      <c r="R1158" s="12">
        <v>2</v>
      </c>
      <c r="S1158" s="12">
        <v>0</v>
      </c>
      <c r="T1158" s="12">
        <v>0</v>
      </c>
    </row>
    <row r="1159" spans="1:20" ht="17.399999999999999" x14ac:dyDescent="0.3">
      <c r="A1159" s="11">
        <v>45176</v>
      </c>
      <c r="B1159" s="12">
        <v>250477</v>
      </c>
      <c r="C1159" s="12" t="s">
        <v>343</v>
      </c>
      <c r="D1159" s="12" t="s">
        <v>344</v>
      </c>
      <c r="E1159" s="12" t="s">
        <v>345</v>
      </c>
      <c r="F1159" s="12"/>
      <c r="G1159" s="12"/>
      <c r="H1159" s="12">
        <v>9.6</v>
      </c>
      <c r="I1159" s="12">
        <v>14.4</v>
      </c>
      <c r="J1159" s="12">
        <v>8.73</v>
      </c>
      <c r="K1159" s="12">
        <v>0.87</v>
      </c>
      <c r="L1159" s="12">
        <v>26.73</v>
      </c>
      <c r="M1159" s="12">
        <v>4</v>
      </c>
      <c r="N1159" s="12">
        <v>0</v>
      </c>
      <c r="O1159" s="12">
        <v>49</v>
      </c>
      <c r="P1159" s="12">
        <v>3</v>
      </c>
      <c r="Q1159" s="12">
        <v>1</v>
      </c>
      <c r="R1159" s="12">
        <v>2</v>
      </c>
      <c r="S1159" s="12">
        <v>50</v>
      </c>
      <c r="T1159" s="12">
        <v>0</v>
      </c>
    </row>
    <row r="1160" spans="1:20" ht="17.399999999999999" x14ac:dyDescent="0.3">
      <c r="A1160" s="11">
        <v>45177</v>
      </c>
      <c r="B1160" s="12">
        <v>250477</v>
      </c>
      <c r="C1160" s="12" t="s">
        <v>343</v>
      </c>
      <c r="D1160" s="12" t="s">
        <v>344</v>
      </c>
      <c r="E1160" s="12" t="s">
        <v>345</v>
      </c>
      <c r="F1160" s="12"/>
      <c r="G1160" s="12"/>
      <c r="H1160" s="12">
        <v>10.15</v>
      </c>
      <c r="I1160" s="12">
        <v>13.85</v>
      </c>
      <c r="J1160" s="12">
        <v>9</v>
      </c>
      <c r="K1160" s="12">
        <v>1.1499999999999999</v>
      </c>
      <c r="L1160" s="12">
        <v>23.37</v>
      </c>
      <c r="M1160" s="12">
        <v>4</v>
      </c>
      <c r="N1160" s="12">
        <v>0</v>
      </c>
      <c r="O1160" s="12">
        <v>23</v>
      </c>
      <c r="P1160" s="12">
        <v>0</v>
      </c>
      <c r="Q1160" s="12">
        <v>0</v>
      </c>
      <c r="R1160" s="12">
        <v>2</v>
      </c>
      <c r="S1160" s="12">
        <v>27</v>
      </c>
      <c r="T1160" s="12">
        <v>0</v>
      </c>
    </row>
    <row r="1161" spans="1:20" ht="17.399999999999999" x14ac:dyDescent="0.3">
      <c r="A1161" s="11">
        <v>45178</v>
      </c>
      <c r="B1161" s="12">
        <v>250477</v>
      </c>
      <c r="C1161" s="12" t="s">
        <v>343</v>
      </c>
      <c r="D1161" s="12" t="s">
        <v>344</v>
      </c>
      <c r="E1161" s="12" t="s">
        <v>345</v>
      </c>
      <c r="F1161" s="12"/>
      <c r="G1161" s="12"/>
      <c r="H1161" s="12">
        <v>8.4499999999999993</v>
      </c>
      <c r="I1161" s="12">
        <v>15.55</v>
      </c>
      <c r="J1161" s="12">
        <v>7.63</v>
      </c>
      <c r="K1161" s="12">
        <v>0.82</v>
      </c>
      <c r="L1161" s="12">
        <v>27.51</v>
      </c>
      <c r="M1161" s="12">
        <v>5</v>
      </c>
      <c r="N1161" s="12">
        <v>0</v>
      </c>
      <c r="O1161" s="12">
        <v>63</v>
      </c>
      <c r="P1161" s="12">
        <v>3</v>
      </c>
      <c r="Q1161" s="12">
        <v>1</v>
      </c>
      <c r="R1161" s="12">
        <v>3</v>
      </c>
      <c r="S1161" s="12">
        <v>71</v>
      </c>
      <c r="T1161" s="12">
        <v>0</v>
      </c>
    </row>
    <row r="1162" spans="1:20" ht="17.399999999999999" x14ac:dyDescent="0.3">
      <c r="A1162" s="11">
        <v>45179</v>
      </c>
      <c r="B1162" s="12">
        <v>250477</v>
      </c>
      <c r="C1162" s="12" t="s">
        <v>343</v>
      </c>
      <c r="D1162" s="12" t="s">
        <v>344</v>
      </c>
      <c r="E1162" s="12" t="s">
        <v>345</v>
      </c>
      <c r="F1162" s="12"/>
      <c r="G1162" s="12"/>
      <c r="H1162" s="12">
        <v>5.75</v>
      </c>
      <c r="I1162" s="12">
        <v>18.25</v>
      </c>
      <c r="J1162" s="12">
        <v>5.38</v>
      </c>
      <c r="K1162" s="12">
        <v>0.37</v>
      </c>
      <c r="L1162" s="12">
        <v>16.14</v>
      </c>
      <c r="M1162" s="12">
        <v>5</v>
      </c>
      <c r="N1162" s="12">
        <v>0</v>
      </c>
      <c r="O1162" s="12">
        <v>23</v>
      </c>
      <c r="P1162" s="12">
        <v>0</v>
      </c>
      <c r="Q1162" s="12">
        <v>0</v>
      </c>
      <c r="R1162" s="12">
        <v>0</v>
      </c>
      <c r="S1162" s="12">
        <v>24</v>
      </c>
      <c r="T1162" s="12">
        <v>0</v>
      </c>
    </row>
    <row r="1163" spans="1:20" ht="17.399999999999999" x14ac:dyDescent="0.3">
      <c r="A1163" s="11">
        <v>45180</v>
      </c>
      <c r="B1163" s="12">
        <v>250477</v>
      </c>
      <c r="C1163" s="12" t="s">
        <v>343</v>
      </c>
      <c r="D1163" s="12" t="s">
        <v>344</v>
      </c>
      <c r="E1163" s="12" t="s">
        <v>345</v>
      </c>
      <c r="F1163" s="12"/>
      <c r="G1163" s="12"/>
      <c r="H1163" s="12">
        <v>7.4</v>
      </c>
      <c r="I1163" s="12">
        <v>16.600000000000001</v>
      </c>
      <c r="J1163" s="12">
        <v>6.4</v>
      </c>
      <c r="K1163" s="12">
        <v>1</v>
      </c>
      <c r="L1163" s="12">
        <v>17.489999999999998</v>
      </c>
      <c r="M1163" s="12">
        <v>4</v>
      </c>
      <c r="N1163" s="12">
        <v>0</v>
      </c>
      <c r="O1163" s="12">
        <v>14</v>
      </c>
      <c r="P1163" s="12">
        <v>2</v>
      </c>
      <c r="Q1163" s="12">
        <v>0</v>
      </c>
      <c r="R1163" s="12">
        <v>2</v>
      </c>
      <c r="S1163" s="12">
        <v>15</v>
      </c>
      <c r="T1163" s="12">
        <v>0</v>
      </c>
    </row>
    <row r="1164" spans="1:20" ht="17.399999999999999" x14ac:dyDescent="0.3">
      <c r="A1164" s="11">
        <v>45181</v>
      </c>
      <c r="B1164" s="12">
        <v>250477</v>
      </c>
      <c r="C1164" s="12" t="s">
        <v>343</v>
      </c>
      <c r="D1164" s="12" t="s">
        <v>344</v>
      </c>
      <c r="E1164" s="12" t="s">
        <v>345</v>
      </c>
      <c r="F1164" s="12"/>
      <c r="G1164" s="12"/>
      <c r="H1164" s="12">
        <v>10.57</v>
      </c>
      <c r="I1164" s="12">
        <v>13.43</v>
      </c>
      <c r="J1164" s="12">
        <v>9.4499999999999993</v>
      </c>
      <c r="K1164" s="12">
        <v>1.1200000000000001</v>
      </c>
      <c r="L1164" s="12">
        <v>25.88</v>
      </c>
      <c r="M1164" s="12">
        <v>4</v>
      </c>
      <c r="N1164" s="12">
        <v>0</v>
      </c>
      <c r="O1164" s="12">
        <v>34</v>
      </c>
      <c r="P1164" s="12">
        <v>5</v>
      </c>
      <c r="Q1164" s="12">
        <v>0</v>
      </c>
      <c r="R1164" s="12">
        <v>5</v>
      </c>
      <c r="S1164" s="12">
        <v>39</v>
      </c>
      <c r="T1164" s="12">
        <v>0</v>
      </c>
    </row>
    <row r="1165" spans="1:20" ht="17.399999999999999" x14ac:dyDescent="0.3">
      <c r="A1165" s="11">
        <v>45182</v>
      </c>
      <c r="B1165" s="12">
        <v>250477</v>
      </c>
      <c r="C1165" s="12" t="s">
        <v>343</v>
      </c>
      <c r="D1165" s="12" t="s">
        <v>344</v>
      </c>
      <c r="E1165" s="12" t="s">
        <v>345</v>
      </c>
      <c r="F1165" s="12"/>
      <c r="G1165" s="12"/>
      <c r="H1165" s="12">
        <v>10.92</v>
      </c>
      <c r="I1165" s="12">
        <v>13.08</v>
      </c>
      <c r="J1165" s="12">
        <v>10.32</v>
      </c>
      <c r="K1165" s="12">
        <v>0.6</v>
      </c>
      <c r="L1165" s="12">
        <v>30.23</v>
      </c>
      <c r="M1165" s="12">
        <v>4</v>
      </c>
      <c r="N1165" s="12">
        <v>0</v>
      </c>
      <c r="O1165" s="12">
        <v>23</v>
      </c>
      <c r="P1165" s="12">
        <v>3</v>
      </c>
      <c r="Q1165" s="12">
        <v>0</v>
      </c>
      <c r="R1165" s="12">
        <v>2</v>
      </c>
      <c r="S1165" s="12">
        <v>24</v>
      </c>
      <c r="T1165" s="12">
        <v>0</v>
      </c>
    </row>
    <row r="1166" spans="1:20" ht="17.399999999999999" x14ac:dyDescent="0.3">
      <c r="A1166" s="11">
        <v>45183</v>
      </c>
      <c r="B1166" s="12">
        <v>250477</v>
      </c>
      <c r="C1166" s="12" t="s">
        <v>343</v>
      </c>
      <c r="D1166" s="12" t="s">
        <v>344</v>
      </c>
      <c r="E1166" s="12" t="s">
        <v>345</v>
      </c>
      <c r="F1166" s="12"/>
      <c r="G1166" s="12"/>
      <c r="H1166" s="12">
        <v>0.45</v>
      </c>
      <c r="I1166" s="12">
        <v>23.55</v>
      </c>
      <c r="J1166" s="12">
        <v>7.0000000000000007E-2</v>
      </c>
      <c r="K1166" s="12">
        <v>0.38</v>
      </c>
      <c r="L1166" s="12">
        <v>7.0000000000000007E-2</v>
      </c>
      <c r="M1166" s="12">
        <v>0</v>
      </c>
      <c r="N1166" s="12">
        <v>0</v>
      </c>
      <c r="O1166" s="12">
        <v>0</v>
      </c>
      <c r="P1166" s="12">
        <v>0</v>
      </c>
      <c r="Q1166" s="12">
        <v>0</v>
      </c>
      <c r="R1166" s="12">
        <v>3</v>
      </c>
      <c r="S1166" s="12">
        <v>0</v>
      </c>
      <c r="T1166" s="12">
        <v>1</v>
      </c>
    </row>
    <row r="1167" spans="1:20" ht="17.399999999999999" x14ac:dyDescent="0.3">
      <c r="A1167" s="11">
        <v>45184</v>
      </c>
      <c r="B1167" s="12">
        <v>250477</v>
      </c>
      <c r="C1167" s="12" t="s">
        <v>343</v>
      </c>
      <c r="D1167" s="12" t="s">
        <v>344</v>
      </c>
      <c r="E1167" s="12" t="s">
        <v>345</v>
      </c>
      <c r="F1167" s="12"/>
      <c r="G1167" s="12"/>
      <c r="H1167" s="12">
        <v>7.55</v>
      </c>
      <c r="I1167" s="12">
        <v>16.45</v>
      </c>
      <c r="J1167" s="12">
        <v>7.03</v>
      </c>
      <c r="K1167" s="12">
        <v>0.52</v>
      </c>
      <c r="L1167" s="12">
        <v>24.39</v>
      </c>
      <c r="M1167" s="12">
        <v>5</v>
      </c>
      <c r="N1167" s="12">
        <v>0</v>
      </c>
      <c r="O1167" s="12">
        <v>2</v>
      </c>
      <c r="P1167" s="12">
        <v>0</v>
      </c>
      <c r="Q1167" s="12">
        <v>0</v>
      </c>
      <c r="R1167" s="12">
        <v>0</v>
      </c>
      <c r="S1167" s="12">
        <v>2</v>
      </c>
      <c r="T1167" s="12">
        <v>0</v>
      </c>
    </row>
    <row r="1168" spans="1:20" ht="17.399999999999999" x14ac:dyDescent="0.3">
      <c r="A1168" s="11">
        <v>45185</v>
      </c>
      <c r="B1168" s="12">
        <v>250477</v>
      </c>
      <c r="C1168" s="12" t="s">
        <v>343</v>
      </c>
      <c r="D1168" s="12" t="s">
        <v>344</v>
      </c>
      <c r="E1168" s="12" t="s">
        <v>345</v>
      </c>
      <c r="F1168" s="12"/>
      <c r="G1168" s="12"/>
      <c r="H1168" s="12">
        <v>8.7799999999999994</v>
      </c>
      <c r="I1168" s="12">
        <v>15.22</v>
      </c>
      <c r="J1168" s="12">
        <v>8.3699999999999992</v>
      </c>
      <c r="K1168" s="12">
        <v>0.42</v>
      </c>
      <c r="L1168" s="12">
        <v>30.17</v>
      </c>
      <c r="M1168" s="12">
        <v>5</v>
      </c>
      <c r="N1168" s="12">
        <v>0</v>
      </c>
      <c r="O1168" s="12">
        <v>47</v>
      </c>
      <c r="P1168" s="12">
        <v>3</v>
      </c>
      <c r="Q1168" s="12">
        <v>0</v>
      </c>
      <c r="R1168" s="12">
        <v>0</v>
      </c>
      <c r="S1168" s="12">
        <v>53</v>
      </c>
      <c r="T1168" s="12">
        <v>0</v>
      </c>
    </row>
    <row r="1169" spans="1:20" ht="17.399999999999999" x14ac:dyDescent="0.3">
      <c r="A1169" s="11">
        <v>45186</v>
      </c>
      <c r="B1169" s="12">
        <v>250477</v>
      </c>
      <c r="C1169" s="12" t="s">
        <v>343</v>
      </c>
      <c r="D1169" s="12" t="s">
        <v>344</v>
      </c>
      <c r="E1169" s="12" t="s">
        <v>345</v>
      </c>
      <c r="F1169" s="12"/>
      <c r="G1169" s="12"/>
      <c r="H1169" s="12">
        <v>5.63</v>
      </c>
      <c r="I1169" s="12">
        <v>18.37</v>
      </c>
      <c r="J1169" s="12">
        <v>4.67</v>
      </c>
      <c r="K1169" s="12">
        <v>0.97</v>
      </c>
      <c r="L1169" s="12">
        <v>16.86</v>
      </c>
      <c r="M1169" s="12">
        <v>5</v>
      </c>
      <c r="N1169" s="12">
        <v>0</v>
      </c>
      <c r="O1169" s="12">
        <v>19</v>
      </c>
      <c r="P1169" s="12">
        <v>2</v>
      </c>
      <c r="Q1169" s="12">
        <v>0</v>
      </c>
      <c r="R1169" s="12">
        <v>3</v>
      </c>
      <c r="S1169" s="12">
        <v>20</v>
      </c>
      <c r="T1169" s="12">
        <v>0</v>
      </c>
    </row>
    <row r="1170" spans="1:20" ht="17.399999999999999" x14ac:dyDescent="0.3">
      <c r="A1170" s="11">
        <v>45187</v>
      </c>
      <c r="B1170" s="12">
        <v>250477</v>
      </c>
      <c r="C1170" s="12" t="s">
        <v>343</v>
      </c>
      <c r="D1170" s="12" t="s">
        <v>344</v>
      </c>
      <c r="E1170" s="12" t="s">
        <v>345</v>
      </c>
      <c r="F1170" s="12"/>
      <c r="G1170" s="12"/>
      <c r="H1170" s="12">
        <v>12.83</v>
      </c>
      <c r="I1170" s="12">
        <v>11.17</v>
      </c>
      <c r="J1170" s="12">
        <v>12.52</v>
      </c>
      <c r="K1170" s="12">
        <v>0.32</v>
      </c>
      <c r="L1170" s="12">
        <v>44.38</v>
      </c>
      <c r="M1170" s="12">
        <v>5</v>
      </c>
      <c r="N1170" s="12">
        <v>0</v>
      </c>
      <c r="O1170" s="12">
        <v>53</v>
      </c>
      <c r="P1170" s="12">
        <v>3</v>
      </c>
      <c r="Q1170" s="12">
        <v>0</v>
      </c>
      <c r="R1170" s="12">
        <v>0</v>
      </c>
      <c r="S1170" s="12">
        <v>54</v>
      </c>
      <c r="T1170" s="12">
        <v>0</v>
      </c>
    </row>
    <row r="1171" spans="1:20" ht="17.399999999999999" x14ac:dyDescent="0.3">
      <c r="A1171" s="11">
        <v>45188</v>
      </c>
      <c r="B1171" s="12">
        <v>250477</v>
      </c>
      <c r="C1171" s="12" t="s">
        <v>343</v>
      </c>
      <c r="D1171" s="12" t="s">
        <v>344</v>
      </c>
      <c r="E1171" s="12" t="s">
        <v>345</v>
      </c>
      <c r="F1171" s="12"/>
      <c r="G1171" s="12"/>
      <c r="H1171" s="12">
        <v>9.15</v>
      </c>
      <c r="I1171" s="12">
        <v>14.85</v>
      </c>
      <c r="J1171" s="12">
        <v>8.07</v>
      </c>
      <c r="K1171" s="12">
        <v>1.08</v>
      </c>
      <c r="L1171" s="12">
        <v>25.75</v>
      </c>
      <c r="M1171" s="12">
        <v>4</v>
      </c>
      <c r="N1171" s="12">
        <v>0</v>
      </c>
      <c r="O1171" s="12">
        <v>69</v>
      </c>
      <c r="P1171" s="12">
        <v>1</v>
      </c>
      <c r="Q1171" s="12">
        <v>0</v>
      </c>
      <c r="R1171" s="12">
        <v>4</v>
      </c>
      <c r="S1171" s="12">
        <v>77</v>
      </c>
      <c r="T1171" s="12">
        <v>0</v>
      </c>
    </row>
    <row r="1172" spans="1:20" ht="17.399999999999999" x14ac:dyDescent="0.3">
      <c r="A1172" s="11">
        <v>45189</v>
      </c>
      <c r="B1172" s="12">
        <v>250477</v>
      </c>
      <c r="C1172" s="12" t="s">
        <v>343</v>
      </c>
      <c r="D1172" s="12" t="s">
        <v>344</v>
      </c>
      <c r="E1172" s="12" t="s">
        <v>345</v>
      </c>
      <c r="F1172" s="12"/>
      <c r="G1172" s="12"/>
      <c r="H1172" s="12">
        <v>12.73</v>
      </c>
      <c r="I1172" s="12">
        <v>11.27</v>
      </c>
      <c r="J1172" s="12">
        <v>12.25</v>
      </c>
      <c r="K1172" s="12">
        <v>0.48</v>
      </c>
      <c r="L1172" s="12">
        <v>38.14</v>
      </c>
      <c r="M1172" s="12">
        <v>4</v>
      </c>
      <c r="N1172" s="12">
        <v>0</v>
      </c>
      <c r="O1172" s="12">
        <v>47</v>
      </c>
      <c r="P1172" s="12">
        <v>2</v>
      </c>
      <c r="Q1172" s="12">
        <v>0</v>
      </c>
      <c r="R1172" s="12">
        <v>1</v>
      </c>
      <c r="S1172" s="12">
        <v>54</v>
      </c>
      <c r="T1172" s="12">
        <v>0</v>
      </c>
    </row>
    <row r="1173" spans="1:20" ht="17.399999999999999" x14ac:dyDescent="0.3">
      <c r="A1173" s="11">
        <v>45190</v>
      </c>
      <c r="B1173" s="12">
        <v>250477</v>
      </c>
      <c r="C1173" s="12" t="s">
        <v>343</v>
      </c>
      <c r="D1173" s="12" t="s">
        <v>344</v>
      </c>
      <c r="E1173" s="12" t="s">
        <v>345</v>
      </c>
      <c r="F1173" s="12"/>
      <c r="G1173" s="12"/>
      <c r="H1173" s="12">
        <v>0</v>
      </c>
      <c r="I1173" s="12">
        <v>24</v>
      </c>
      <c r="J1173" s="12">
        <v>0</v>
      </c>
      <c r="K1173" s="12">
        <v>0</v>
      </c>
      <c r="L1173" s="12">
        <v>0</v>
      </c>
      <c r="M1173" s="12">
        <v>0</v>
      </c>
      <c r="N1173" s="12">
        <v>0</v>
      </c>
      <c r="O1173" s="12">
        <v>0</v>
      </c>
      <c r="P1173" s="12">
        <v>0</v>
      </c>
      <c r="Q1173" s="12">
        <v>0</v>
      </c>
      <c r="R1173" s="12">
        <v>0</v>
      </c>
      <c r="S1173" s="12">
        <v>0</v>
      </c>
      <c r="T1173" s="12">
        <v>0</v>
      </c>
    </row>
    <row r="1174" spans="1:20" ht="17.399999999999999" x14ac:dyDescent="0.3">
      <c r="A1174" s="11">
        <v>45191</v>
      </c>
      <c r="B1174" s="12">
        <v>250477</v>
      </c>
      <c r="C1174" s="12" t="s">
        <v>343</v>
      </c>
      <c r="D1174" s="12" t="s">
        <v>344</v>
      </c>
      <c r="E1174" s="12" t="s">
        <v>345</v>
      </c>
      <c r="F1174" s="12"/>
      <c r="G1174" s="12"/>
      <c r="H1174" s="12">
        <v>9.6</v>
      </c>
      <c r="I1174" s="12">
        <v>14.4</v>
      </c>
      <c r="J1174" s="12">
        <v>8.7200000000000006</v>
      </c>
      <c r="K1174" s="12">
        <v>0.88</v>
      </c>
      <c r="L1174" s="12">
        <v>26.2</v>
      </c>
      <c r="M1174" s="12">
        <v>4</v>
      </c>
      <c r="N1174" s="12">
        <v>0</v>
      </c>
      <c r="O1174" s="12">
        <v>40</v>
      </c>
      <c r="P1174" s="12">
        <v>4</v>
      </c>
      <c r="Q1174" s="12">
        <v>2</v>
      </c>
      <c r="R1174" s="12">
        <v>1</v>
      </c>
      <c r="S1174" s="12">
        <v>44</v>
      </c>
      <c r="T1174" s="12">
        <v>0</v>
      </c>
    </row>
    <row r="1175" spans="1:20" ht="17.399999999999999" x14ac:dyDescent="0.3">
      <c r="A1175" s="11">
        <v>45192</v>
      </c>
      <c r="B1175" s="12">
        <v>250477</v>
      </c>
      <c r="C1175" s="12" t="s">
        <v>343</v>
      </c>
      <c r="D1175" s="12" t="s">
        <v>344</v>
      </c>
      <c r="E1175" s="12" t="s">
        <v>345</v>
      </c>
      <c r="F1175" s="12"/>
      <c r="G1175" s="12"/>
      <c r="H1175" s="12">
        <v>7.82</v>
      </c>
      <c r="I1175" s="12">
        <v>16.18</v>
      </c>
      <c r="J1175" s="12">
        <v>7.52</v>
      </c>
      <c r="K1175" s="12">
        <v>0.3</v>
      </c>
      <c r="L1175" s="12">
        <v>23.73</v>
      </c>
      <c r="M1175" s="12">
        <v>4</v>
      </c>
      <c r="N1175" s="12">
        <v>0</v>
      </c>
      <c r="O1175" s="12">
        <v>38</v>
      </c>
      <c r="P1175" s="12">
        <v>3</v>
      </c>
      <c r="Q1175" s="12">
        <v>0</v>
      </c>
      <c r="R1175" s="12">
        <v>0</v>
      </c>
      <c r="S1175" s="12">
        <v>40</v>
      </c>
      <c r="T1175" s="12">
        <v>0</v>
      </c>
    </row>
    <row r="1176" spans="1:20" ht="17.399999999999999" x14ac:dyDescent="0.3">
      <c r="A1176" s="11">
        <v>45193</v>
      </c>
      <c r="B1176" s="12">
        <v>250477</v>
      </c>
      <c r="C1176" s="12" t="s">
        <v>343</v>
      </c>
      <c r="D1176" s="12" t="s">
        <v>344</v>
      </c>
      <c r="E1176" s="12" t="s">
        <v>345</v>
      </c>
      <c r="F1176" s="12"/>
      <c r="G1176" s="12"/>
      <c r="H1176" s="12">
        <v>8.77</v>
      </c>
      <c r="I1176" s="12">
        <v>15.23</v>
      </c>
      <c r="J1176" s="12">
        <v>8.0299999999999994</v>
      </c>
      <c r="K1176" s="12">
        <v>0.73</v>
      </c>
      <c r="L1176" s="12">
        <v>31.21</v>
      </c>
      <c r="M1176" s="12">
        <v>5</v>
      </c>
      <c r="N1176" s="12">
        <v>0</v>
      </c>
      <c r="O1176" s="12">
        <v>75</v>
      </c>
      <c r="P1176" s="12">
        <v>4</v>
      </c>
      <c r="Q1176" s="12">
        <v>1</v>
      </c>
      <c r="R1176" s="12">
        <v>1</v>
      </c>
      <c r="S1176" s="12">
        <v>89</v>
      </c>
      <c r="T1176" s="12">
        <v>0</v>
      </c>
    </row>
    <row r="1177" spans="1:20" ht="17.399999999999999" x14ac:dyDescent="0.3">
      <c r="A1177" s="11">
        <v>45194</v>
      </c>
      <c r="B1177" s="12">
        <v>250477</v>
      </c>
      <c r="C1177" s="12" t="s">
        <v>343</v>
      </c>
      <c r="D1177" s="12" t="s">
        <v>344</v>
      </c>
      <c r="E1177" s="12" t="s">
        <v>345</v>
      </c>
      <c r="F1177" s="12"/>
      <c r="G1177" s="12"/>
      <c r="H1177" s="12">
        <v>13.17</v>
      </c>
      <c r="I1177" s="12">
        <v>10.83</v>
      </c>
      <c r="J1177" s="12">
        <v>11.37</v>
      </c>
      <c r="K1177" s="12">
        <v>1.8</v>
      </c>
      <c r="L1177" s="12">
        <v>36.96</v>
      </c>
      <c r="M1177" s="12">
        <v>5</v>
      </c>
      <c r="N1177" s="12">
        <v>0</v>
      </c>
      <c r="O1177" s="12">
        <v>58</v>
      </c>
      <c r="P1177" s="12">
        <v>7</v>
      </c>
      <c r="Q1177" s="12">
        <v>1</v>
      </c>
      <c r="R1177" s="12">
        <v>8</v>
      </c>
      <c r="S1177" s="12">
        <v>65</v>
      </c>
      <c r="T1177" s="12">
        <v>0</v>
      </c>
    </row>
    <row r="1178" spans="1:20" ht="17.399999999999999" x14ac:dyDescent="0.3">
      <c r="A1178" s="11">
        <v>45195</v>
      </c>
      <c r="B1178" s="12">
        <v>250477</v>
      </c>
      <c r="C1178" s="12" t="s">
        <v>343</v>
      </c>
      <c r="D1178" s="12" t="s">
        <v>344</v>
      </c>
      <c r="E1178" s="12" t="s">
        <v>345</v>
      </c>
      <c r="F1178" s="12"/>
      <c r="G1178" s="12"/>
      <c r="H1178" s="12">
        <v>12.57</v>
      </c>
      <c r="I1178" s="12">
        <v>11.43</v>
      </c>
      <c r="J1178" s="12">
        <v>11.23</v>
      </c>
      <c r="K1178" s="12">
        <v>1.33</v>
      </c>
      <c r="L1178" s="12">
        <v>35.35</v>
      </c>
      <c r="M1178" s="12">
        <v>4</v>
      </c>
      <c r="N1178" s="12">
        <v>0</v>
      </c>
      <c r="O1178" s="12">
        <v>52</v>
      </c>
      <c r="P1178" s="12">
        <v>8</v>
      </c>
      <c r="Q1178" s="12">
        <v>1</v>
      </c>
      <c r="R1178" s="12">
        <v>7</v>
      </c>
      <c r="S1178" s="12">
        <v>53</v>
      </c>
      <c r="T1178" s="12">
        <v>0</v>
      </c>
    </row>
    <row r="1179" spans="1:20" ht="17.399999999999999" x14ac:dyDescent="0.3">
      <c r="A1179" s="11">
        <v>45196</v>
      </c>
      <c r="B1179" s="12">
        <v>250477</v>
      </c>
      <c r="C1179" s="12" t="s">
        <v>343</v>
      </c>
      <c r="D1179" s="12" t="s">
        <v>344</v>
      </c>
      <c r="E1179" s="12" t="s">
        <v>345</v>
      </c>
      <c r="F1179" s="12"/>
      <c r="G1179" s="12"/>
      <c r="H1179" s="12">
        <v>16.079999999999998</v>
      </c>
      <c r="I1179" s="12">
        <v>7.92</v>
      </c>
      <c r="J1179" s="12">
        <v>15.23</v>
      </c>
      <c r="K1179" s="12">
        <v>0.85</v>
      </c>
      <c r="L1179" s="12">
        <v>50.56</v>
      </c>
      <c r="M1179" s="12">
        <v>4</v>
      </c>
      <c r="N1179" s="12">
        <v>0</v>
      </c>
      <c r="O1179" s="12">
        <v>66</v>
      </c>
      <c r="P1179" s="12">
        <v>6</v>
      </c>
      <c r="Q1179" s="12">
        <v>1</v>
      </c>
      <c r="R1179" s="12">
        <v>3</v>
      </c>
      <c r="S1179" s="12">
        <v>74</v>
      </c>
      <c r="T1179" s="12">
        <v>1</v>
      </c>
    </row>
    <row r="1180" spans="1:20" ht="17.399999999999999" x14ac:dyDescent="0.3">
      <c r="A1180" s="11">
        <v>45197</v>
      </c>
      <c r="B1180" s="12">
        <v>250477</v>
      </c>
      <c r="C1180" s="12" t="s">
        <v>343</v>
      </c>
      <c r="D1180" s="12" t="s">
        <v>344</v>
      </c>
      <c r="E1180" s="12" t="s">
        <v>345</v>
      </c>
      <c r="F1180" s="12"/>
      <c r="G1180" s="12"/>
      <c r="H1180" s="12">
        <v>16.100000000000001</v>
      </c>
      <c r="I1180" s="12">
        <v>7.9</v>
      </c>
      <c r="J1180" s="12">
        <v>15.23</v>
      </c>
      <c r="K1180" s="12">
        <v>0.87</v>
      </c>
      <c r="L1180" s="12">
        <v>48.59</v>
      </c>
      <c r="M1180" s="12">
        <v>4</v>
      </c>
      <c r="N1180" s="12">
        <v>0</v>
      </c>
      <c r="O1180" s="12">
        <v>61</v>
      </c>
      <c r="P1180" s="12">
        <v>0</v>
      </c>
      <c r="Q1180" s="12">
        <v>0</v>
      </c>
      <c r="R1180" s="12">
        <v>1</v>
      </c>
      <c r="S1180" s="12">
        <v>70</v>
      </c>
      <c r="T1180" s="12">
        <v>0</v>
      </c>
    </row>
    <row r="1181" spans="1:20" ht="17.399999999999999" x14ac:dyDescent="0.3">
      <c r="A1181" s="11">
        <v>45198</v>
      </c>
      <c r="B1181" s="12">
        <v>250477</v>
      </c>
      <c r="C1181" s="12" t="s">
        <v>343</v>
      </c>
      <c r="D1181" s="12" t="s">
        <v>344</v>
      </c>
      <c r="E1181" s="12" t="s">
        <v>345</v>
      </c>
      <c r="F1181" s="12"/>
      <c r="G1181" s="12"/>
      <c r="H1181" s="12">
        <v>18.23</v>
      </c>
      <c r="I1181" s="12">
        <v>5.77</v>
      </c>
      <c r="J1181" s="12">
        <v>17.5</v>
      </c>
      <c r="K1181" s="12">
        <v>0.73</v>
      </c>
      <c r="L1181" s="12">
        <v>64.069999999999993</v>
      </c>
      <c r="M1181" s="12">
        <v>5</v>
      </c>
      <c r="N1181" s="12">
        <v>0</v>
      </c>
      <c r="O1181" s="12">
        <v>132</v>
      </c>
      <c r="P1181" s="12">
        <v>4</v>
      </c>
      <c r="Q1181" s="12">
        <v>1</v>
      </c>
      <c r="R1181" s="12">
        <v>1</v>
      </c>
      <c r="S1181" s="12">
        <v>148</v>
      </c>
      <c r="T1181" s="12">
        <v>0</v>
      </c>
    </row>
    <row r="1182" spans="1:20" ht="17.399999999999999" x14ac:dyDescent="0.3">
      <c r="A1182" s="11">
        <v>45199</v>
      </c>
      <c r="B1182" s="12">
        <v>250477</v>
      </c>
      <c r="C1182" s="12" t="s">
        <v>343</v>
      </c>
      <c r="D1182" s="12" t="s">
        <v>344</v>
      </c>
      <c r="E1182" s="12" t="s">
        <v>345</v>
      </c>
      <c r="F1182" s="12"/>
      <c r="G1182" s="12"/>
      <c r="H1182" s="12">
        <v>11.83</v>
      </c>
      <c r="I1182" s="12">
        <v>12.17</v>
      </c>
      <c r="J1182" s="12">
        <v>11.2</v>
      </c>
      <c r="K1182" s="12">
        <v>0.63</v>
      </c>
      <c r="L1182" s="12">
        <v>33.4</v>
      </c>
      <c r="M1182" s="12">
        <v>4</v>
      </c>
      <c r="N1182" s="12">
        <v>0</v>
      </c>
      <c r="O1182" s="12">
        <v>15</v>
      </c>
      <c r="P1182" s="12">
        <v>0</v>
      </c>
      <c r="Q1182" s="12">
        <v>0</v>
      </c>
      <c r="R1182" s="12">
        <v>4</v>
      </c>
      <c r="S1182" s="12">
        <v>16</v>
      </c>
      <c r="T1182" s="12">
        <v>0</v>
      </c>
    </row>
    <row r="1183" spans="1:20" ht="17.399999999999999" x14ac:dyDescent="0.3">
      <c r="A1183" s="11">
        <v>45200</v>
      </c>
      <c r="B1183" s="12">
        <v>250477</v>
      </c>
      <c r="C1183" s="12" t="s">
        <v>343</v>
      </c>
      <c r="D1183" s="12" t="s">
        <v>344</v>
      </c>
      <c r="E1183" s="12" t="s">
        <v>345</v>
      </c>
      <c r="F1183" s="12"/>
      <c r="G1183" s="12"/>
      <c r="H1183" s="12">
        <v>11.33</v>
      </c>
      <c r="I1183" s="12">
        <v>12.67</v>
      </c>
      <c r="J1183" s="12">
        <v>10.58</v>
      </c>
      <c r="K1183" s="12">
        <v>0.75</v>
      </c>
      <c r="L1183" s="12">
        <v>34.130000000000003</v>
      </c>
      <c r="M1183" s="12">
        <v>4</v>
      </c>
      <c r="N1183" s="12">
        <v>0</v>
      </c>
      <c r="O1183" s="12">
        <v>37</v>
      </c>
      <c r="P1183" s="12">
        <v>1</v>
      </c>
      <c r="Q1183" s="12">
        <v>0</v>
      </c>
      <c r="R1183" s="12">
        <v>2</v>
      </c>
      <c r="S1183" s="12">
        <v>43</v>
      </c>
      <c r="T1183" s="12">
        <v>0</v>
      </c>
    </row>
    <row r="1184" spans="1:20" ht="17.399999999999999" x14ac:dyDescent="0.3">
      <c r="A1184" s="11">
        <v>45201</v>
      </c>
      <c r="B1184" s="12">
        <v>250477</v>
      </c>
      <c r="C1184" s="12" t="s">
        <v>343</v>
      </c>
      <c r="D1184" s="12" t="s">
        <v>344</v>
      </c>
      <c r="E1184" s="12" t="s">
        <v>345</v>
      </c>
      <c r="F1184" s="12"/>
      <c r="G1184" s="12"/>
      <c r="H1184" s="12">
        <v>15.07</v>
      </c>
      <c r="I1184" s="12">
        <v>8.93</v>
      </c>
      <c r="J1184" s="12">
        <v>14.58</v>
      </c>
      <c r="K1184" s="12">
        <v>0.48</v>
      </c>
      <c r="L1184" s="12">
        <v>47.27</v>
      </c>
      <c r="M1184" s="12">
        <v>4</v>
      </c>
      <c r="N1184" s="12">
        <v>0</v>
      </c>
      <c r="O1184" s="12">
        <v>52</v>
      </c>
      <c r="P1184" s="12">
        <v>3</v>
      </c>
      <c r="Q1184" s="12">
        <v>0</v>
      </c>
      <c r="R1184" s="12">
        <v>0</v>
      </c>
      <c r="S1184" s="12">
        <v>57</v>
      </c>
      <c r="T1184" s="12">
        <v>0</v>
      </c>
    </row>
    <row r="1185" spans="1:20" ht="17.399999999999999" x14ac:dyDescent="0.3">
      <c r="A1185" s="11">
        <v>45202</v>
      </c>
      <c r="B1185" s="12">
        <v>250477</v>
      </c>
      <c r="C1185" s="12" t="s">
        <v>343</v>
      </c>
      <c r="D1185" s="12" t="s">
        <v>344</v>
      </c>
      <c r="E1185" s="12" t="s">
        <v>345</v>
      </c>
      <c r="F1185" s="12"/>
      <c r="G1185" s="12"/>
      <c r="H1185" s="12">
        <v>21.55</v>
      </c>
      <c r="I1185" s="12">
        <v>2.4500000000000002</v>
      </c>
      <c r="J1185" s="12">
        <v>20.32</v>
      </c>
      <c r="K1185" s="12">
        <v>1.23</v>
      </c>
      <c r="L1185" s="12">
        <v>73.34</v>
      </c>
      <c r="M1185" s="12">
        <v>4</v>
      </c>
      <c r="N1185" s="12">
        <v>0</v>
      </c>
      <c r="O1185" s="12">
        <v>151</v>
      </c>
      <c r="P1185" s="12">
        <v>10</v>
      </c>
      <c r="Q1185" s="12">
        <v>1</v>
      </c>
      <c r="R1185" s="12">
        <v>1</v>
      </c>
      <c r="S1185" s="12">
        <v>169</v>
      </c>
      <c r="T1185" s="12">
        <v>0</v>
      </c>
    </row>
    <row r="1186" spans="1:20" ht="17.399999999999999" x14ac:dyDescent="0.3">
      <c r="A1186" s="11">
        <v>45203</v>
      </c>
      <c r="B1186" s="12">
        <v>250477</v>
      </c>
      <c r="C1186" s="12" t="s">
        <v>343</v>
      </c>
      <c r="D1186" s="12" t="s">
        <v>344</v>
      </c>
      <c r="E1186" s="12" t="s">
        <v>345</v>
      </c>
      <c r="F1186" s="12"/>
      <c r="G1186" s="12"/>
      <c r="H1186" s="12">
        <v>22.03</v>
      </c>
      <c r="I1186" s="12">
        <v>1.97</v>
      </c>
      <c r="J1186" s="12">
        <v>20.57</v>
      </c>
      <c r="K1186" s="12">
        <v>1.47</v>
      </c>
      <c r="L1186" s="12">
        <v>71.45</v>
      </c>
      <c r="M1186" s="12">
        <v>4</v>
      </c>
      <c r="N1186" s="12">
        <v>0</v>
      </c>
      <c r="O1186" s="12">
        <v>125</v>
      </c>
      <c r="P1186" s="12">
        <v>7</v>
      </c>
      <c r="Q1186" s="12">
        <v>1</v>
      </c>
      <c r="R1186" s="12">
        <v>6</v>
      </c>
      <c r="S1186" s="12">
        <v>130</v>
      </c>
      <c r="T1186" s="12">
        <v>1</v>
      </c>
    </row>
    <row r="1187" spans="1:20" ht="17.399999999999999" x14ac:dyDescent="0.3">
      <c r="A1187" s="11">
        <v>45204</v>
      </c>
      <c r="B1187" s="12">
        <v>250477</v>
      </c>
      <c r="C1187" s="12" t="s">
        <v>343</v>
      </c>
      <c r="D1187" s="12" t="s">
        <v>344</v>
      </c>
      <c r="E1187" s="12" t="s">
        <v>345</v>
      </c>
      <c r="F1187" s="12"/>
      <c r="G1187" s="12"/>
      <c r="H1187" s="12">
        <v>20.72</v>
      </c>
      <c r="I1187" s="12">
        <v>3.28</v>
      </c>
      <c r="J1187" s="12">
        <v>19.62</v>
      </c>
      <c r="K1187" s="12">
        <v>1.1000000000000001</v>
      </c>
      <c r="L1187" s="12">
        <v>63.67</v>
      </c>
      <c r="M1187" s="12">
        <v>4</v>
      </c>
      <c r="N1187" s="12">
        <v>0</v>
      </c>
      <c r="O1187" s="12">
        <v>136</v>
      </c>
      <c r="P1187" s="12">
        <v>5</v>
      </c>
      <c r="Q1187" s="12">
        <v>2</v>
      </c>
      <c r="R1187" s="12">
        <v>5</v>
      </c>
      <c r="S1187" s="12">
        <v>149</v>
      </c>
      <c r="T1187" s="12">
        <v>1</v>
      </c>
    </row>
    <row r="1188" spans="1:20" ht="17.399999999999999" x14ac:dyDescent="0.3">
      <c r="A1188" s="11">
        <v>45205</v>
      </c>
      <c r="B1188" s="12">
        <v>250477</v>
      </c>
      <c r="C1188" s="12" t="s">
        <v>343</v>
      </c>
      <c r="D1188" s="12" t="s">
        <v>344</v>
      </c>
      <c r="E1188" s="12" t="s">
        <v>345</v>
      </c>
      <c r="F1188" s="12"/>
      <c r="G1188" s="12"/>
      <c r="H1188" s="12">
        <v>20.329999999999998</v>
      </c>
      <c r="I1188" s="12">
        <v>3.67</v>
      </c>
      <c r="J1188" s="12">
        <v>19.579999999999998</v>
      </c>
      <c r="K1188" s="12">
        <v>0.75</v>
      </c>
      <c r="L1188" s="12">
        <v>69.06</v>
      </c>
      <c r="M1188" s="12">
        <v>4</v>
      </c>
      <c r="N1188" s="12">
        <v>0</v>
      </c>
      <c r="O1188" s="12">
        <v>149</v>
      </c>
      <c r="P1188" s="12">
        <v>6</v>
      </c>
      <c r="Q1188" s="12">
        <v>0</v>
      </c>
      <c r="R1188" s="12">
        <v>2</v>
      </c>
      <c r="S1188" s="12">
        <v>165</v>
      </c>
      <c r="T1188" s="12">
        <v>0</v>
      </c>
    </row>
    <row r="1189" spans="1:20" ht="17.399999999999999" x14ac:dyDescent="0.3">
      <c r="A1189" s="11">
        <v>45206</v>
      </c>
      <c r="B1189" s="12">
        <v>250477</v>
      </c>
      <c r="C1189" s="12" t="s">
        <v>343</v>
      </c>
      <c r="D1189" s="12" t="s">
        <v>344</v>
      </c>
      <c r="E1189" s="12" t="s">
        <v>345</v>
      </c>
      <c r="F1189" s="12"/>
      <c r="G1189" s="12"/>
      <c r="H1189" s="12">
        <v>16.079999999999998</v>
      </c>
      <c r="I1189" s="12">
        <v>7.92</v>
      </c>
      <c r="J1189" s="12">
        <v>15.35</v>
      </c>
      <c r="K1189" s="12">
        <v>0.73</v>
      </c>
      <c r="L1189" s="12">
        <v>52.15</v>
      </c>
      <c r="M1189" s="12">
        <v>4</v>
      </c>
      <c r="N1189" s="12">
        <v>0</v>
      </c>
      <c r="O1189" s="12">
        <v>81</v>
      </c>
      <c r="P1189" s="12">
        <v>8</v>
      </c>
      <c r="Q1189" s="12">
        <v>0</v>
      </c>
      <c r="R1189" s="12">
        <v>1</v>
      </c>
      <c r="S1189" s="12">
        <v>93</v>
      </c>
      <c r="T1189" s="12">
        <v>0</v>
      </c>
    </row>
    <row r="1190" spans="1:20" ht="17.399999999999999" x14ac:dyDescent="0.3">
      <c r="A1190" s="11">
        <v>45207</v>
      </c>
      <c r="B1190" s="12">
        <v>250477</v>
      </c>
      <c r="C1190" s="12" t="s">
        <v>343</v>
      </c>
      <c r="D1190" s="12" t="s">
        <v>344</v>
      </c>
      <c r="E1190" s="12" t="s">
        <v>345</v>
      </c>
      <c r="F1190" s="12"/>
      <c r="G1190" s="12"/>
      <c r="H1190" s="12">
        <v>17.7</v>
      </c>
      <c r="I1190" s="12">
        <v>6.3</v>
      </c>
      <c r="J1190" s="12">
        <v>16.079999999999998</v>
      </c>
      <c r="K1190" s="12">
        <v>1.62</v>
      </c>
      <c r="L1190" s="12">
        <v>47.73</v>
      </c>
      <c r="M1190" s="12">
        <v>3</v>
      </c>
      <c r="N1190" s="12">
        <v>0</v>
      </c>
      <c r="O1190" s="12">
        <v>54</v>
      </c>
      <c r="P1190" s="12">
        <v>6</v>
      </c>
      <c r="Q1190" s="12">
        <v>1</v>
      </c>
      <c r="R1190" s="12">
        <v>4</v>
      </c>
      <c r="S1190" s="12">
        <v>60</v>
      </c>
      <c r="T1190" s="12">
        <v>0</v>
      </c>
    </row>
    <row r="1191" spans="1:20" ht="17.399999999999999" x14ac:dyDescent="0.3">
      <c r="A1191" s="11">
        <v>45208</v>
      </c>
      <c r="B1191" s="12">
        <v>250477</v>
      </c>
      <c r="C1191" s="12" t="s">
        <v>343</v>
      </c>
      <c r="D1191" s="12" t="s">
        <v>344</v>
      </c>
      <c r="E1191" s="12" t="s">
        <v>345</v>
      </c>
      <c r="F1191" s="12"/>
      <c r="G1191" s="12"/>
      <c r="H1191" s="12">
        <v>15.97</v>
      </c>
      <c r="I1191" s="12">
        <v>8.0299999999999994</v>
      </c>
      <c r="J1191" s="12">
        <v>14.73</v>
      </c>
      <c r="K1191" s="12">
        <v>1.23</v>
      </c>
      <c r="L1191" s="12">
        <v>49.59</v>
      </c>
      <c r="M1191" s="12">
        <v>5</v>
      </c>
      <c r="N1191" s="12">
        <v>0</v>
      </c>
      <c r="O1191" s="12">
        <v>94</v>
      </c>
      <c r="P1191" s="12">
        <v>9</v>
      </c>
      <c r="Q1191" s="12">
        <v>1</v>
      </c>
      <c r="R1191" s="12">
        <v>2</v>
      </c>
      <c r="S1191" s="12">
        <v>108</v>
      </c>
      <c r="T1191" s="12">
        <v>0</v>
      </c>
    </row>
    <row r="1192" spans="1:20" ht="17.399999999999999" x14ac:dyDescent="0.3">
      <c r="A1192" s="11">
        <v>45209</v>
      </c>
      <c r="B1192" s="12">
        <v>250477</v>
      </c>
      <c r="C1192" s="12" t="s">
        <v>343</v>
      </c>
      <c r="D1192" s="12" t="s">
        <v>344</v>
      </c>
      <c r="E1192" s="12" t="s">
        <v>345</v>
      </c>
      <c r="F1192" s="12"/>
      <c r="G1192" s="12"/>
      <c r="H1192" s="12">
        <v>19.579999999999998</v>
      </c>
      <c r="I1192" s="12">
        <v>4.42</v>
      </c>
      <c r="J1192" s="12">
        <v>17.649999999999999</v>
      </c>
      <c r="K1192" s="12">
        <v>1.93</v>
      </c>
      <c r="L1192" s="12">
        <v>56.72</v>
      </c>
      <c r="M1192" s="12">
        <v>4</v>
      </c>
      <c r="N1192" s="12">
        <v>0</v>
      </c>
      <c r="O1192" s="12">
        <v>79</v>
      </c>
      <c r="P1192" s="12">
        <v>4</v>
      </c>
      <c r="Q1192" s="12">
        <v>0</v>
      </c>
      <c r="R1192" s="12">
        <v>4</v>
      </c>
      <c r="S1192" s="12">
        <v>84</v>
      </c>
      <c r="T1192" s="12">
        <v>0</v>
      </c>
    </row>
    <row r="1193" spans="1:20" ht="17.399999999999999" x14ac:dyDescent="0.3">
      <c r="A1193" s="11">
        <v>45210</v>
      </c>
      <c r="B1193" s="12">
        <v>250477</v>
      </c>
      <c r="C1193" s="12" t="s">
        <v>343</v>
      </c>
      <c r="D1193" s="12" t="s">
        <v>344</v>
      </c>
      <c r="E1193" s="12" t="s">
        <v>345</v>
      </c>
      <c r="F1193" s="12"/>
      <c r="G1193" s="12"/>
      <c r="H1193" s="12">
        <v>20.87</v>
      </c>
      <c r="I1193" s="12">
        <v>3.13</v>
      </c>
      <c r="J1193" s="12">
        <v>19.93</v>
      </c>
      <c r="K1193" s="12">
        <v>0.93</v>
      </c>
      <c r="L1193" s="12">
        <v>59.24</v>
      </c>
      <c r="M1193" s="12">
        <v>4</v>
      </c>
      <c r="N1193" s="12">
        <v>0</v>
      </c>
      <c r="O1193" s="12">
        <v>122</v>
      </c>
      <c r="P1193" s="12">
        <v>1</v>
      </c>
      <c r="Q1193" s="12">
        <v>2</v>
      </c>
      <c r="R1193" s="12">
        <v>0</v>
      </c>
      <c r="S1193" s="12">
        <v>138</v>
      </c>
      <c r="T1193" s="12">
        <v>0</v>
      </c>
    </row>
    <row r="1194" spans="1:20" ht="17.399999999999999" x14ac:dyDescent="0.3">
      <c r="A1194" s="11">
        <v>45211</v>
      </c>
      <c r="B1194" s="12">
        <v>250477</v>
      </c>
      <c r="C1194" s="12" t="s">
        <v>343</v>
      </c>
      <c r="D1194" s="12" t="s">
        <v>344</v>
      </c>
      <c r="E1194" s="12" t="s">
        <v>345</v>
      </c>
      <c r="F1194" s="12"/>
      <c r="G1194" s="12"/>
      <c r="H1194" s="12">
        <v>20.350000000000001</v>
      </c>
      <c r="I1194" s="12">
        <v>3.65</v>
      </c>
      <c r="J1194" s="12">
        <v>18.53</v>
      </c>
      <c r="K1194" s="12">
        <v>1.82</v>
      </c>
      <c r="L1194" s="12">
        <v>62.05</v>
      </c>
      <c r="M1194" s="12">
        <v>4</v>
      </c>
      <c r="N1194" s="12">
        <v>0</v>
      </c>
      <c r="O1194" s="12">
        <v>119</v>
      </c>
      <c r="P1194" s="12">
        <v>3</v>
      </c>
      <c r="Q1194" s="12">
        <v>1</v>
      </c>
      <c r="R1194" s="12">
        <v>7</v>
      </c>
      <c r="S1194" s="12">
        <v>133</v>
      </c>
      <c r="T1194" s="12">
        <v>0</v>
      </c>
    </row>
    <row r="1195" spans="1:20" ht="17.399999999999999" x14ac:dyDescent="0.3">
      <c r="A1195" s="11">
        <v>45212</v>
      </c>
      <c r="B1195" s="12">
        <v>250477</v>
      </c>
      <c r="C1195" s="12" t="s">
        <v>343</v>
      </c>
      <c r="D1195" s="12" t="s">
        <v>344</v>
      </c>
      <c r="E1195" s="12" t="s">
        <v>345</v>
      </c>
      <c r="F1195" s="12"/>
      <c r="G1195" s="12"/>
      <c r="H1195" s="12">
        <v>20.079999999999998</v>
      </c>
      <c r="I1195" s="12">
        <v>3.92</v>
      </c>
      <c r="J1195" s="12">
        <v>17.829999999999998</v>
      </c>
      <c r="K1195" s="12">
        <v>2.25</v>
      </c>
      <c r="L1195" s="12">
        <v>55.41</v>
      </c>
      <c r="M1195" s="12">
        <v>4</v>
      </c>
      <c r="N1195" s="12">
        <v>0</v>
      </c>
      <c r="O1195" s="12">
        <v>85</v>
      </c>
      <c r="P1195" s="12">
        <v>6</v>
      </c>
      <c r="Q1195" s="12">
        <v>1</v>
      </c>
      <c r="R1195" s="12">
        <v>8</v>
      </c>
      <c r="S1195" s="12">
        <v>92</v>
      </c>
      <c r="T1195" s="12">
        <v>1</v>
      </c>
    </row>
    <row r="1196" spans="1:20" ht="17.399999999999999" x14ac:dyDescent="0.3">
      <c r="A1196" s="11">
        <v>45213</v>
      </c>
      <c r="B1196" s="12">
        <v>250477</v>
      </c>
      <c r="C1196" s="12" t="s">
        <v>343</v>
      </c>
      <c r="D1196" s="12" t="s">
        <v>344</v>
      </c>
      <c r="E1196" s="12" t="s">
        <v>345</v>
      </c>
      <c r="F1196" s="12"/>
      <c r="G1196" s="12"/>
      <c r="H1196" s="12">
        <v>16.670000000000002</v>
      </c>
      <c r="I1196" s="12">
        <v>7.33</v>
      </c>
      <c r="J1196" s="12">
        <v>15.68</v>
      </c>
      <c r="K1196" s="12">
        <v>0.98</v>
      </c>
      <c r="L1196" s="12">
        <v>48.41</v>
      </c>
      <c r="M1196" s="12">
        <v>4</v>
      </c>
      <c r="N1196" s="12">
        <v>0</v>
      </c>
      <c r="O1196" s="12">
        <v>57</v>
      </c>
      <c r="P1196" s="12">
        <v>3</v>
      </c>
      <c r="Q1196" s="12">
        <v>1</v>
      </c>
      <c r="R1196" s="12">
        <v>3</v>
      </c>
      <c r="S1196" s="12">
        <v>66</v>
      </c>
      <c r="T1196" s="12">
        <v>0</v>
      </c>
    </row>
    <row r="1197" spans="1:20" ht="17.399999999999999" x14ac:dyDescent="0.3">
      <c r="A1197" s="11">
        <v>45214</v>
      </c>
      <c r="B1197" s="12">
        <v>250477</v>
      </c>
      <c r="C1197" s="12" t="s">
        <v>343</v>
      </c>
      <c r="D1197" s="12" t="s">
        <v>344</v>
      </c>
      <c r="E1197" s="12" t="s">
        <v>345</v>
      </c>
      <c r="F1197" s="12"/>
      <c r="G1197" s="12"/>
      <c r="H1197" s="12">
        <v>10.88</v>
      </c>
      <c r="I1197" s="12">
        <v>13.12</v>
      </c>
      <c r="J1197" s="12">
        <v>9.68</v>
      </c>
      <c r="K1197" s="12">
        <v>1.2</v>
      </c>
      <c r="L1197" s="12">
        <v>36.6</v>
      </c>
      <c r="M1197" s="12">
        <v>4</v>
      </c>
      <c r="N1197" s="12">
        <v>0</v>
      </c>
      <c r="O1197" s="12">
        <v>62</v>
      </c>
      <c r="P1197" s="12">
        <v>8</v>
      </c>
      <c r="Q1197" s="12">
        <v>0</v>
      </c>
      <c r="R1197" s="12">
        <v>5</v>
      </c>
      <c r="S1197" s="12">
        <v>72</v>
      </c>
      <c r="T1197" s="12">
        <v>0</v>
      </c>
    </row>
    <row r="1198" spans="1:20" ht="17.399999999999999" x14ac:dyDescent="0.3">
      <c r="A1198" s="11">
        <v>45215</v>
      </c>
      <c r="B1198" s="12">
        <v>250477</v>
      </c>
      <c r="C1198" s="12" t="s">
        <v>343</v>
      </c>
      <c r="D1198" s="12" t="s">
        <v>344</v>
      </c>
      <c r="E1198" s="12" t="s">
        <v>345</v>
      </c>
      <c r="F1198" s="12"/>
      <c r="G1198" s="12"/>
      <c r="H1198" s="12">
        <v>17.18</v>
      </c>
      <c r="I1198" s="12">
        <v>6.82</v>
      </c>
      <c r="J1198" s="12">
        <v>15.77</v>
      </c>
      <c r="K1198" s="12">
        <v>1.42</v>
      </c>
      <c r="L1198" s="12">
        <v>56.27</v>
      </c>
      <c r="M1198" s="12">
        <v>5</v>
      </c>
      <c r="N1198" s="12">
        <v>0</v>
      </c>
      <c r="O1198" s="12">
        <v>97</v>
      </c>
      <c r="P1198" s="12">
        <v>7</v>
      </c>
      <c r="Q1198" s="12">
        <v>2</v>
      </c>
      <c r="R1198" s="12">
        <v>3</v>
      </c>
      <c r="S1198" s="12">
        <v>108</v>
      </c>
      <c r="T1198" s="12">
        <v>0</v>
      </c>
    </row>
    <row r="1199" spans="1:20" ht="17.399999999999999" x14ac:dyDescent="0.3">
      <c r="A1199" s="11">
        <v>45216</v>
      </c>
      <c r="B1199" s="12">
        <v>250477</v>
      </c>
      <c r="C1199" s="12" t="s">
        <v>343</v>
      </c>
      <c r="D1199" s="12" t="s">
        <v>344</v>
      </c>
      <c r="E1199" s="12" t="s">
        <v>345</v>
      </c>
      <c r="F1199" s="12"/>
      <c r="G1199" s="12"/>
      <c r="H1199" s="12">
        <v>19.05</v>
      </c>
      <c r="I1199" s="12">
        <v>4.95</v>
      </c>
      <c r="J1199" s="12">
        <v>18.02</v>
      </c>
      <c r="K1199" s="12">
        <v>1.03</v>
      </c>
      <c r="L1199" s="12">
        <v>69.39</v>
      </c>
      <c r="M1199" s="12">
        <v>4</v>
      </c>
      <c r="N1199" s="12">
        <v>0</v>
      </c>
      <c r="O1199" s="12">
        <v>80</v>
      </c>
      <c r="P1199" s="12">
        <v>4</v>
      </c>
      <c r="Q1199" s="12">
        <v>0</v>
      </c>
      <c r="R1199" s="12">
        <v>0</v>
      </c>
      <c r="S1199" s="12">
        <v>92</v>
      </c>
      <c r="T1199" s="12">
        <v>0</v>
      </c>
    </row>
    <row r="1200" spans="1:20" ht="17.399999999999999" x14ac:dyDescent="0.3">
      <c r="A1200" s="11">
        <v>45217</v>
      </c>
      <c r="B1200" s="12">
        <v>250477</v>
      </c>
      <c r="C1200" s="12" t="s">
        <v>343</v>
      </c>
      <c r="D1200" s="12" t="s">
        <v>344</v>
      </c>
      <c r="E1200" s="12" t="s">
        <v>345</v>
      </c>
      <c r="F1200" s="12"/>
      <c r="G1200" s="12"/>
      <c r="H1200" s="12">
        <v>16.079999999999998</v>
      </c>
      <c r="I1200" s="12">
        <v>7.92</v>
      </c>
      <c r="J1200" s="12">
        <v>15.1</v>
      </c>
      <c r="K1200" s="12">
        <v>0.98</v>
      </c>
      <c r="L1200" s="12">
        <v>51.25</v>
      </c>
      <c r="M1200" s="12">
        <v>4</v>
      </c>
      <c r="N1200" s="12">
        <v>0</v>
      </c>
      <c r="O1200" s="12">
        <v>52</v>
      </c>
      <c r="P1200" s="12">
        <v>5</v>
      </c>
      <c r="Q1200" s="12">
        <v>0</v>
      </c>
      <c r="R1200" s="12">
        <v>1</v>
      </c>
      <c r="S1200" s="12">
        <v>59</v>
      </c>
      <c r="T1200" s="12">
        <v>0</v>
      </c>
    </row>
    <row r="1201" spans="1:20" ht="17.399999999999999" x14ac:dyDescent="0.3">
      <c r="A1201" s="11">
        <v>45218</v>
      </c>
      <c r="B1201" s="12">
        <v>250477</v>
      </c>
      <c r="C1201" s="12" t="s">
        <v>343</v>
      </c>
      <c r="D1201" s="12" t="s">
        <v>344</v>
      </c>
      <c r="E1201" s="12" t="s">
        <v>345</v>
      </c>
      <c r="F1201" s="12"/>
      <c r="G1201" s="12"/>
      <c r="H1201" s="12">
        <v>21.73</v>
      </c>
      <c r="I1201" s="12">
        <v>2.27</v>
      </c>
      <c r="J1201" s="12">
        <v>21.3</v>
      </c>
      <c r="K1201" s="12">
        <v>0.43</v>
      </c>
      <c r="L1201" s="12">
        <v>65.81</v>
      </c>
      <c r="M1201" s="12">
        <v>4</v>
      </c>
      <c r="N1201" s="12">
        <v>0</v>
      </c>
      <c r="O1201" s="12">
        <v>34</v>
      </c>
      <c r="P1201" s="12">
        <v>4</v>
      </c>
      <c r="Q1201" s="12">
        <v>0</v>
      </c>
      <c r="R1201" s="12">
        <v>1</v>
      </c>
      <c r="S1201" s="12">
        <v>38</v>
      </c>
      <c r="T1201" s="12">
        <v>0</v>
      </c>
    </row>
    <row r="1202" spans="1:20" ht="17.399999999999999" x14ac:dyDescent="0.3">
      <c r="A1202" s="11">
        <v>45219</v>
      </c>
      <c r="B1202" s="12">
        <v>250477</v>
      </c>
      <c r="C1202" s="12" t="s">
        <v>343</v>
      </c>
      <c r="D1202" s="12" t="s">
        <v>344</v>
      </c>
      <c r="E1202" s="12" t="s">
        <v>345</v>
      </c>
      <c r="F1202" s="12"/>
      <c r="G1202" s="12"/>
      <c r="H1202" s="12">
        <v>22.08</v>
      </c>
      <c r="I1202" s="12">
        <v>1.92</v>
      </c>
      <c r="J1202" s="12">
        <v>21.02</v>
      </c>
      <c r="K1202" s="12">
        <v>1.07</v>
      </c>
      <c r="L1202" s="12">
        <v>66.06</v>
      </c>
      <c r="M1202" s="12">
        <v>4</v>
      </c>
      <c r="N1202" s="12">
        <v>0</v>
      </c>
      <c r="O1202" s="12">
        <v>46</v>
      </c>
      <c r="P1202" s="12">
        <v>10</v>
      </c>
      <c r="Q1202" s="12">
        <v>0</v>
      </c>
      <c r="R1202" s="12">
        <v>2</v>
      </c>
      <c r="S1202" s="12">
        <v>54</v>
      </c>
      <c r="T1202" s="12">
        <v>0</v>
      </c>
    </row>
    <row r="1203" spans="1:20" ht="17.399999999999999" x14ac:dyDescent="0.3">
      <c r="A1203" s="11">
        <v>45220</v>
      </c>
      <c r="B1203" s="12">
        <v>250477</v>
      </c>
      <c r="C1203" s="12" t="s">
        <v>343</v>
      </c>
      <c r="D1203" s="12" t="s">
        <v>344</v>
      </c>
      <c r="E1203" s="12" t="s">
        <v>345</v>
      </c>
      <c r="F1203" s="12"/>
      <c r="G1203" s="12"/>
      <c r="H1203" s="12">
        <v>18.5</v>
      </c>
      <c r="I1203" s="12">
        <v>5.5</v>
      </c>
      <c r="J1203" s="12">
        <v>18.149999999999999</v>
      </c>
      <c r="K1203" s="12">
        <v>0.35</v>
      </c>
      <c r="L1203" s="12">
        <v>53.98</v>
      </c>
      <c r="M1203" s="12">
        <v>4</v>
      </c>
      <c r="N1203" s="12">
        <v>0</v>
      </c>
      <c r="O1203" s="12">
        <v>122</v>
      </c>
      <c r="P1203" s="12">
        <v>14</v>
      </c>
      <c r="Q1203" s="12">
        <v>1</v>
      </c>
      <c r="R1203" s="12">
        <v>1</v>
      </c>
      <c r="S1203" s="12">
        <v>153</v>
      </c>
      <c r="T1203" s="12">
        <v>0</v>
      </c>
    </row>
    <row r="1204" spans="1:20" ht="17.399999999999999" x14ac:dyDescent="0.3">
      <c r="A1204" s="11">
        <v>45221</v>
      </c>
      <c r="B1204" s="12">
        <v>250477</v>
      </c>
      <c r="C1204" s="12" t="s">
        <v>343</v>
      </c>
      <c r="D1204" s="12" t="s">
        <v>344</v>
      </c>
      <c r="E1204" s="12" t="s">
        <v>345</v>
      </c>
      <c r="F1204" s="12"/>
      <c r="G1204" s="12"/>
      <c r="H1204" s="12">
        <v>17.170000000000002</v>
      </c>
      <c r="I1204" s="12">
        <v>6.83</v>
      </c>
      <c r="J1204" s="12">
        <v>14.52</v>
      </c>
      <c r="K1204" s="12">
        <v>2.65</v>
      </c>
      <c r="L1204" s="12">
        <v>48.88</v>
      </c>
      <c r="M1204" s="12">
        <v>5</v>
      </c>
      <c r="N1204" s="12">
        <v>0</v>
      </c>
      <c r="O1204" s="12">
        <v>78</v>
      </c>
      <c r="P1204" s="12">
        <v>0</v>
      </c>
      <c r="Q1204" s="12">
        <v>1</v>
      </c>
      <c r="R1204" s="12">
        <v>10</v>
      </c>
      <c r="S1204" s="12">
        <v>99</v>
      </c>
      <c r="T1204" s="12">
        <v>0</v>
      </c>
    </row>
    <row r="1205" spans="1:20" ht="17.399999999999999" x14ac:dyDescent="0.3">
      <c r="A1205" s="11">
        <v>45222</v>
      </c>
      <c r="B1205" s="12">
        <v>250477</v>
      </c>
      <c r="C1205" s="12" t="s">
        <v>343</v>
      </c>
      <c r="D1205" s="12" t="s">
        <v>344</v>
      </c>
      <c r="E1205" s="12" t="s">
        <v>345</v>
      </c>
      <c r="F1205" s="12"/>
      <c r="G1205" s="12"/>
      <c r="H1205" s="12">
        <v>16.57</v>
      </c>
      <c r="I1205" s="12">
        <v>7.43</v>
      </c>
      <c r="J1205" s="12">
        <v>15.85</v>
      </c>
      <c r="K1205" s="12">
        <v>0.72</v>
      </c>
      <c r="L1205" s="12">
        <v>52.02</v>
      </c>
      <c r="M1205" s="12">
        <v>4</v>
      </c>
      <c r="N1205" s="12">
        <v>0</v>
      </c>
      <c r="O1205" s="12">
        <v>106</v>
      </c>
      <c r="P1205" s="12">
        <v>3</v>
      </c>
      <c r="Q1205" s="12">
        <v>3</v>
      </c>
      <c r="R1205" s="12">
        <v>0</v>
      </c>
      <c r="S1205" s="12">
        <v>125</v>
      </c>
      <c r="T1205" s="12">
        <v>0</v>
      </c>
    </row>
    <row r="1206" spans="1:20" ht="17.399999999999999" x14ac:dyDescent="0.3">
      <c r="A1206" s="11">
        <v>45223</v>
      </c>
      <c r="B1206" s="12">
        <v>250477</v>
      </c>
      <c r="C1206" s="12" t="s">
        <v>343</v>
      </c>
      <c r="D1206" s="12" t="s">
        <v>344</v>
      </c>
      <c r="E1206" s="12" t="s">
        <v>345</v>
      </c>
      <c r="F1206" s="12"/>
      <c r="G1206" s="12"/>
      <c r="H1206" s="12">
        <v>18.8</v>
      </c>
      <c r="I1206" s="12">
        <v>5.2</v>
      </c>
      <c r="J1206" s="12">
        <v>17.899999999999999</v>
      </c>
      <c r="K1206" s="12">
        <v>0.9</v>
      </c>
      <c r="L1206" s="12">
        <v>60.53</v>
      </c>
      <c r="M1206" s="12">
        <v>4</v>
      </c>
      <c r="N1206" s="12">
        <v>0</v>
      </c>
      <c r="O1206" s="12">
        <v>117</v>
      </c>
      <c r="P1206" s="12">
        <v>7</v>
      </c>
      <c r="Q1206" s="12">
        <v>5</v>
      </c>
      <c r="R1206" s="12">
        <v>5</v>
      </c>
      <c r="S1206" s="12">
        <v>131</v>
      </c>
      <c r="T1206" s="12">
        <v>0</v>
      </c>
    </row>
    <row r="1207" spans="1:20" ht="17.399999999999999" x14ac:dyDescent="0.3">
      <c r="A1207" s="11">
        <v>45224</v>
      </c>
      <c r="B1207" s="12">
        <v>250477</v>
      </c>
      <c r="C1207" s="12" t="s">
        <v>343</v>
      </c>
      <c r="D1207" s="12" t="s">
        <v>344</v>
      </c>
      <c r="E1207" s="12" t="s">
        <v>345</v>
      </c>
      <c r="F1207" s="12"/>
      <c r="G1207" s="12"/>
      <c r="H1207" s="12">
        <v>14.32</v>
      </c>
      <c r="I1207" s="12">
        <v>9.68</v>
      </c>
      <c r="J1207" s="12">
        <v>13.33</v>
      </c>
      <c r="K1207" s="12">
        <v>0.98</v>
      </c>
      <c r="L1207" s="12">
        <v>40.86</v>
      </c>
      <c r="M1207" s="12">
        <v>3</v>
      </c>
      <c r="N1207" s="12">
        <v>0</v>
      </c>
      <c r="O1207" s="12">
        <v>65</v>
      </c>
      <c r="P1207" s="12">
        <v>4</v>
      </c>
      <c r="Q1207" s="12">
        <v>0</v>
      </c>
      <c r="R1207" s="12">
        <v>4</v>
      </c>
      <c r="S1207" s="12">
        <v>76</v>
      </c>
      <c r="T1207" s="12">
        <v>0</v>
      </c>
    </row>
    <row r="1208" spans="1:20" ht="17.399999999999999" x14ac:dyDescent="0.3">
      <c r="A1208" s="11">
        <v>45225</v>
      </c>
      <c r="B1208" s="12">
        <v>250477</v>
      </c>
      <c r="C1208" s="12" t="s">
        <v>343</v>
      </c>
      <c r="D1208" s="12" t="s">
        <v>344</v>
      </c>
      <c r="E1208" s="12" t="s">
        <v>345</v>
      </c>
      <c r="F1208" s="12"/>
      <c r="G1208" s="12"/>
      <c r="H1208" s="12">
        <v>14.07</v>
      </c>
      <c r="I1208" s="12">
        <v>9.93</v>
      </c>
      <c r="J1208" s="12">
        <v>13.32</v>
      </c>
      <c r="K1208" s="12">
        <v>0.75</v>
      </c>
      <c r="L1208" s="12">
        <v>43.37</v>
      </c>
      <c r="M1208" s="12">
        <v>4</v>
      </c>
      <c r="N1208" s="12">
        <v>0</v>
      </c>
      <c r="O1208" s="12">
        <v>85</v>
      </c>
      <c r="P1208" s="12">
        <v>1</v>
      </c>
      <c r="Q1208" s="12">
        <v>1</v>
      </c>
      <c r="R1208" s="12">
        <v>1</v>
      </c>
      <c r="S1208" s="12">
        <v>93</v>
      </c>
      <c r="T1208" s="12">
        <v>0</v>
      </c>
    </row>
    <row r="1209" spans="1:20" ht="17.399999999999999" x14ac:dyDescent="0.3">
      <c r="A1209" s="11">
        <v>45226</v>
      </c>
      <c r="B1209" s="12">
        <v>250477</v>
      </c>
      <c r="C1209" s="12" t="s">
        <v>343</v>
      </c>
      <c r="D1209" s="12" t="s">
        <v>344</v>
      </c>
      <c r="E1209" s="12" t="s">
        <v>345</v>
      </c>
      <c r="F1209" s="12"/>
      <c r="G1209" s="12"/>
      <c r="H1209" s="12">
        <v>19.27</v>
      </c>
      <c r="I1209" s="12">
        <v>4.7300000000000004</v>
      </c>
      <c r="J1209" s="12">
        <v>18.05</v>
      </c>
      <c r="K1209" s="12">
        <v>1.22</v>
      </c>
      <c r="L1209" s="12">
        <v>67.12</v>
      </c>
      <c r="M1209" s="12">
        <v>5</v>
      </c>
      <c r="N1209" s="12">
        <v>0</v>
      </c>
      <c r="O1209" s="12">
        <v>211</v>
      </c>
      <c r="P1209" s="12">
        <v>7</v>
      </c>
      <c r="Q1209" s="12">
        <v>2</v>
      </c>
      <c r="R1209" s="12">
        <v>2</v>
      </c>
      <c r="S1209" s="12">
        <v>232</v>
      </c>
      <c r="T1209" s="12">
        <v>0</v>
      </c>
    </row>
    <row r="1210" spans="1:20" ht="17.399999999999999" x14ac:dyDescent="0.3">
      <c r="A1210" s="11">
        <v>45227</v>
      </c>
      <c r="B1210" s="12">
        <v>250477</v>
      </c>
      <c r="C1210" s="12" t="s">
        <v>343</v>
      </c>
      <c r="D1210" s="12" t="s">
        <v>344</v>
      </c>
      <c r="E1210" s="12" t="s">
        <v>345</v>
      </c>
      <c r="F1210" s="12"/>
      <c r="G1210" s="12"/>
      <c r="H1210" s="12">
        <v>19.37</v>
      </c>
      <c r="I1210" s="12">
        <v>4.63</v>
      </c>
      <c r="J1210" s="12">
        <v>17.7</v>
      </c>
      <c r="K1210" s="12">
        <v>1.67</v>
      </c>
      <c r="L1210" s="12">
        <v>60.2</v>
      </c>
      <c r="M1210" s="12">
        <v>5</v>
      </c>
      <c r="N1210" s="12">
        <v>0</v>
      </c>
      <c r="O1210" s="12">
        <v>164</v>
      </c>
      <c r="P1210" s="12">
        <v>2</v>
      </c>
      <c r="Q1210" s="12">
        <v>1</v>
      </c>
      <c r="R1210" s="12">
        <v>3</v>
      </c>
      <c r="S1210" s="12">
        <v>191</v>
      </c>
      <c r="T1210" s="12">
        <v>0</v>
      </c>
    </row>
    <row r="1211" spans="1:20" ht="17.399999999999999" x14ac:dyDescent="0.3">
      <c r="A1211" s="11">
        <v>45228</v>
      </c>
      <c r="B1211" s="12">
        <v>250477</v>
      </c>
      <c r="C1211" s="12" t="s">
        <v>343</v>
      </c>
      <c r="D1211" s="12" t="s">
        <v>344</v>
      </c>
      <c r="E1211" s="12" t="s">
        <v>345</v>
      </c>
      <c r="F1211" s="12"/>
      <c r="G1211" s="12"/>
      <c r="H1211" s="12">
        <v>12.35</v>
      </c>
      <c r="I1211" s="12">
        <v>11.65</v>
      </c>
      <c r="J1211" s="12">
        <v>10.17</v>
      </c>
      <c r="K1211" s="12">
        <v>2.1800000000000002</v>
      </c>
      <c r="L1211" s="12">
        <v>36.5</v>
      </c>
      <c r="M1211" s="12">
        <v>5</v>
      </c>
      <c r="N1211" s="12">
        <v>0</v>
      </c>
      <c r="O1211" s="12">
        <v>61</v>
      </c>
      <c r="P1211" s="12">
        <v>0</v>
      </c>
      <c r="Q1211" s="12">
        <v>0</v>
      </c>
      <c r="R1211" s="12">
        <v>9</v>
      </c>
      <c r="S1211" s="12">
        <v>68</v>
      </c>
      <c r="T1211" s="12">
        <v>0</v>
      </c>
    </row>
    <row r="1212" spans="1:20" ht="17.399999999999999" x14ac:dyDescent="0.3">
      <c r="A1212" s="11">
        <v>45229</v>
      </c>
      <c r="B1212" s="12">
        <v>250477</v>
      </c>
      <c r="C1212" s="12" t="s">
        <v>343</v>
      </c>
      <c r="D1212" s="12" t="s">
        <v>344</v>
      </c>
      <c r="E1212" s="12" t="s">
        <v>345</v>
      </c>
      <c r="F1212" s="12"/>
      <c r="G1212" s="12"/>
      <c r="H1212" s="12">
        <v>18.93</v>
      </c>
      <c r="I1212" s="12">
        <v>5.07</v>
      </c>
      <c r="J1212" s="12">
        <v>18.32</v>
      </c>
      <c r="K1212" s="12">
        <v>0.62</v>
      </c>
      <c r="L1212" s="12">
        <v>66.73</v>
      </c>
      <c r="M1212" s="12">
        <v>4</v>
      </c>
      <c r="N1212" s="12">
        <v>0</v>
      </c>
      <c r="O1212" s="12">
        <v>183</v>
      </c>
      <c r="P1212" s="12">
        <v>2</v>
      </c>
      <c r="Q1212" s="12">
        <v>0</v>
      </c>
      <c r="R1212" s="12">
        <v>0</v>
      </c>
      <c r="S1212" s="12">
        <v>209</v>
      </c>
      <c r="T1212" s="12">
        <v>0</v>
      </c>
    </row>
    <row r="1213" spans="1:20" ht="17.399999999999999" x14ac:dyDescent="0.3">
      <c r="A1213" s="11">
        <v>45230</v>
      </c>
      <c r="B1213" s="12">
        <v>250477</v>
      </c>
      <c r="C1213" s="12" t="s">
        <v>343</v>
      </c>
      <c r="D1213" s="12" t="s">
        <v>344</v>
      </c>
      <c r="E1213" s="12" t="s">
        <v>345</v>
      </c>
      <c r="F1213" s="12"/>
      <c r="G1213" s="12"/>
      <c r="H1213" s="12">
        <v>14.78</v>
      </c>
      <c r="I1213" s="12">
        <v>9.2200000000000006</v>
      </c>
      <c r="J1213" s="12">
        <v>13.08</v>
      </c>
      <c r="K1213" s="12">
        <v>1.7</v>
      </c>
      <c r="L1213" s="12">
        <v>39.450000000000003</v>
      </c>
      <c r="M1213" s="12">
        <v>5</v>
      </c>
      <c r="N1213" s="12">
        <v>0</v>
      </c>
      <c r="O1213" s="12">
        <v>61</v>
      </c>
      <c r="P1213" s="12">
        <v>1</v>
      </c>
      <c r="Q1213" s="12">
        <v>0</v>
      </c>
      <c r="R1213" s="12">
        <v>4</v>
      </c>
      <c r="S1213" s="12">
        <v>69</v>
      </c>
      <c r="T1213" s="12">
        <v>0</v>
      </c>
    </row>
    <row r="1214" spans="1:20" ht="17.399999999999999" x14ac:dyDescent="0.3">
      <c r="A1214" s="11">
        <v>45231</v>
      </c>
      <c r="B1214" s="12">
        <v>250477</v>
      </c>
      <c r="C1214" s="12" t="s">
        <v>343</v>
      </c>
      <c r="D1214" s="12" t="s">
        <v>344</v>
      </c>
      <c r="E1214" s="12" t="s">
        <v>345</v>
      </c>
      <c r="F1214" s="12"/>
      <c r="G1214" s="12"/>
      <c r="H1214" s="12">
        <v>20</v>
      </c>
      <c r="I1214" s="12">
        <v>4</v>
      </c>
      <c r="J1214" s="12">
        <v>18.649999999999999</v>
      </c>
      <c r="K1214" s="12">
        <v>1.35</v>
      </c>
      <c r="L1214" s="12">
        <v>63.41</v>
      </c>
      <c r="M1214" s="12">
        <v>4</v>
      </c>
      <c r="N1214" s="12">
        <v>0</v>
      </c>
      <c r="O1214" s="12">
        <v>130</v>
      </c>
      <c r="P1214" s="12">
        <v>5</v>
      </c>
      <c r="Q1214" s="12">
        <v>0</v>
      </c>
      <c r="R1214" s="12">
        <v>2</v>
      </c>
      <c r="S1214" s="12">
        <v>145</v>
      </c>
      <c r="T1214" s="12">
        <v>0</v>
      </c>
    </row>
    <row r="1215" spans="1:20" ht="17.399999999999999" x14ac:dyDescent="0.3">
      <c r="A1215" s="11">
        <v>45232</v>
      </c>
      <c r="B1215" s="12">
        <v>250477</v>
      </c>
      <c r="C1215" s="12" t="s">
        <v>343</v>
      </c>
      <c r="D1215" s="12" t="s">
        <v>344</v>
      </c>
      <c r="E1215" s="12" t="s">
        <v>345</v>
      </c>
      <c r="F1215" s="12"/>
      <c r="G1215" s="12"/>
      <c r="H1215" s="12">
        <v>22.05</v>
      </c>
      <c r="I1215" s="12">
        <v>1.95</v>
      </c>
      <c r="J1215" s="12">
        <v>20.53</v>
      </c>
      <c r="K1215" s="12">
        <v>1.52</v>
      </c>
      <c r="L1215" s="12">
        <v>73.63</v>
      </c>
      <c r="M1215" s="12">
        <v>5</v>
      </c>
      <c r="N1215" s="12">
        <v>0</v>
      </c>
      <c r="O1215" s="12">
        <v>207</v>
      </c>
      <c r="P1215" s="12">
        <v>6</v>
      </c>
      <c r="Q1215" s="12">
        <v>1</v>
      </c>
      <c r="R1215" s="12">
        <v>9</v>
      </c>
      <c r="S1215" s="12">
        <v>250</v>
      </c>
      <c r="T1215" s="12">
        <v>1</v>
      </c>
    </row>
    <row r="1216" spans="1:20" ht="17.399999999999999" x14ac:dyDescent="0.3">
      <c r="A1216" s="11">
        <v>45233</v>
      </c>
      <c r="B1216" s="12">
        <v>250477</v>
      </c>
      <c r="C1216" s="12" t="s">
        <v>343</v>
      </c>
      <c r="D1216" s="12" t="s">
        <v>344</v>
      </c>
      <c r="E1216" s="12" t="s">
        <v>345</v>
      </c>
      <c r="F1216" s="12"/>
      <c r="G1216" s="12"/>
      <c r="H1216" s="12">
        <v>21.52</v>
      </c>
      <c r="I1216" s="12">
        <v>2.48</v>
      </c>
      <c r="J1216" s="12">
        <v>20.28</v>
      </c>
      <c r="K1216" s="12">
        <v>1.23</v>
      </c>
      <c r="L1216" s="12">
        <v>68.67</v>
      </c>
      <c r="M1216" s="12">
        <v>4</v>
      </c>
      <c r="N1216" s="12">
        <v>0</v>
      </c>
      <c r="O1216" s="12">
        <v>151</v>
      </c>
      <c r="P1216" s="12">
        <v>6</v>
      </c>
      <c r="Q1216" s="12">
        <v>0</v>
      </c>
      <c r="R1216" s="12">
        <v>2</v>
      </c>
      <c r="S1216" s="12">
        <v>172</v>
      </c>
      <c r="T1216" s="12">
        <v>0</v>
      </c>
    </row>
    <row r="1217" spans="1:20" ht="17.399999999999999" x14ac:dyDescent="0.3">
      <c r="A1217" s="11">
        <v>45234</v>
      </c>
      <c r="B1217" s="12">
        <v>250477</v>
      </c>
      <c r="C1217" s="12" t="s">
        <v>343</v>
      </c>
      <c r="D1217" s="12" t="s">
        <v>344</v>
      </c>
      <c r="E1217" s="12" t="s">
        <v>345</v>
      </c>
      <c r="F1217" s="12"/>
      <c r="G1217" s="12"/>
      <c r="H1217" s="12">
        <v>20.43</v>
      </c>
      <c r="I1217" s="12">
        <v>3.57</v>
      </c>
      <c r="J1217" s="12">
        <v>19.13</v>
      </c>
      <c r="K1217" s="12">
        <v>1.3</v>
      </c>
      <c r="L1217" s="12">
        <v>70.14</v>
      </c>
      <c r="M1217" s="12">
        <v>5</v>
      </c>
      <c r="N1217" s="12">
        <v>0</v>
      </c>
      <c r="O1217" s="12">
        <v>112</v>
      </c>
      <c r="P1217" s="12">
        <v>4</v>
      </c>
      <c r="Q1217" s="12">
        <v>0</v>
      </c>
      <c r="R1217" s="12">
        <v>4</v>
      </c>
      <c r="S1217" s="12">
        <v>128</v>
      </c>
      <c r="T1217" s="12">
        <v>0</v>
      </c>
    </row>
    <row r="1218" spans="1:20" ht="17.399999999999999" x14ac:dyDescent="0.3">
      <c r="A1218" s="11">
        <v>45235</v>
      </c>
      <c r="B1218" s="12">
        <v>250477</v>
      </c>
      <c r="C1218" s="12" t="s">
        <v>343</v>
      </c>
      <c r="D1218" s="12" t="s">
        <v>344</v>
      </c>
      <c r="E1218" s="12" t="s">
        <v>345</v>
      </c>
      <c r="F1218" s="12"/>
      <c r="G1218" s="12"/>
      <c r="H1218" s="12">
        <v>18.62</v>
      </c>
      <c r="I1218" s="12">
        <v>5.38</v>
      </c>
      <c r="J1218" s="12">
        <v>17.420000000000002</v>
      </c>
      <c r="K1218" s="12">
        <v>1.2</v>
      </c>
      <c r="L1218" s="12">
        <v>57.6</v>
      </c>
      <c r="M1218" s="12">
        <v>5</v>
      </c>
      <c r="N1218" s="12">
        <v>0</v>
      </c>
      <c r="O1218" s="12">
        <v>121</v>
      </c>
      <c r="P1218" s="12">
        <v>1</v>
      </c>
      <c r="Q1218" s="12">
        <v>0</v>
      </c>
      <c r="R1218" s="12">
        <v>2</v>
      </c>
      <c r="S1218" s="12">
        <v>138</v>
      </c>
      <c r="T1218" s="12">
        <v>0</v>
      </c>
    </row>
    <row r="1219" spans="1:20" ht="17.399999999999999" x14ac:dyDescent="0.3">
      <c r="A1219" s="11">
        <v>45236</v>
      </c>
      <c r="B1219" s="12">
        <v>250477</v>
      </c>
      <c r="C1219" s="12" t="s">
        <v>343</v>
      </c>
      <c r="D1219" s="12" t="s">
        <v>344</v>
      </c>
      <c r="E1219" s="12" t="s">
        <v>345</v>
      </c>
      <c r="F1219" s="12"/>
      <c r="G1219" s="12"/>
      <c r="H1219" s="12">
        <v>21.33</v>
      </c>
      <c r="I1219" s="12">
        <v>2.67</v>
      </c>
      <c r="J1219" s="12">
        <v>19.68</v>
      </c>
      <c r="K1219" s="12">
        <v>1.65</v>
      </c>
      <c r="L1219" s="12">
        <v>62.52</v>
      </c>
      <c r="M1219" s="12">
        <v>4</v>
      </c>
      <c r="N1219" s="12">
        <v>0</v>
      </c>
      <c r="O1219" s="12">
        <v>108</v>
      </c>
      <c r="P1219" s="12">
        <v>7</v>
      </c>
      <c r="Q1219" s="12">
        <v>0</v>
      </c>
      <c r="R1219" s="12">
        <v>8</v>
      </c>
      <c r="S1219" s="12">
        <v>112</v>
      </c>
      <c r="T1219" s="12">
        <v>1</v>
      </c>
    </row>
    <row r="1220" spans="1:20" ht="17.399999999999999" x14ac:dyDescent="0.3">
      <c r="A1220" s="11">
        <v>45237</v>
      </c>
      <c r="B1220" s="12">
        <v>250477</v>
      </c>
      <c r="C1220" s="12" t="s">
        <v>343</v>
      </c>
      <c r="D1220" s="12" t="s">
        <v>344</v>
      </c>
      <c r="E1220" s="12" t="s">
        <v>345</v>
      </c>
      <c r="F1220" s="12"/>
      <c r="G1220" s="12"/>
      <c r="H1220" s="12">
        <v>16.78</v>
      </c>
      <c r="I1220" s="12">
        <v>7.22</v>
      </c>
      <c r="J1220" s="12">
        <v>15.3</v>
      </c>
      <c r="K1220" s="12">
        <v>1.48</v>
      </c>
      <c r="L1220" s="12">
        <v>56</v>
      </c>
      <c r="M1220" s="12">
        <v>5</v>
      </c>
      <c r="N1220" s="12">
        <v>0</v>
      </c>
      <c r="O1220" s="12">
        <v>192</v>
      </c>
      <c r="P1220" s="12">
        <v>1</v>
      </c>
      <c r="Q1220" s="12">
        <v>0</v>
      </c>
      <c r="R1220" s="12">
        <v>4</v>
      </c>
      <c r="S1220" s="12">
        <v>212</v>
      </c>
      <c r="T1220" s="12">
        <v>0</v>
      </c>
    </row>
    <row r="1221" spans="1:20" ht="17.399999999999999" x14ac:dyDescent="0.3">
      <c r="A1221" s="11">
        <v>45238</v>
      </c>
      <c r="B1221" s="12">
        <v>250477</v>
      </c>
      <c r="C1221" s="12" t="s">
        <v>343</v>
      </c>
      <c r="D1221" s="12" t="s">
        <v>344</v>
      </c>
      <c r="E1221" s="12" t="s">
        <v>345</v>
      </c>
      <c r="F1221" s="12"/>
      <c r="G1221" s="12"/>
      <c r="H1221" s="12">
        <v>20.72</v>
      </c>
      <c r="I1221" s="12">
        <v>3.28</v>
      </c>
      <c r="J1221" s="12">
        <v>19.02</v>
      </c>
      <c r="K1221" s="12">
        <v>1.7</v>
      </c>
      <c r="L1221" s="12">
        <v>57.99</v>
      </c>
      <c r="M1221" s="12">
        <v>4</v>
      </c>
      <c r="N1221" s="12">
        <v>0</v>
      </c>
      <c r="O1221" s="12">
        <v>121</v>
      </c>
      <c r="P1221" s="12">
        <v>2</v>
      </c>
      <c r="Q1221" s="12">
        <v>0</v>
      </c>
      <c r="R1221" s="12">
        <v>2</v>
      </c>
      <c r="S1221" s="12">
        <v>138</v>
      </c>
      <c r="T1221" s="12">
        <v>0</v>
      </c>
    </row>
    <row r="1222" spans="1:20" ht="17.399999999999999" x14ac:dyDescent="0.3">
      <c r="A1222" s="11">
        <v>45239</v>
      </c>
      <c r="B1222" s="12">
        <v>250477</v>
      </c>
      <c r="C1222" s="12" t="s">
        <v>343</v>
      </c>
      <c r="D1222" s="12" t="s">
        <v>344</v>
      </c>
      <c r="E1222" s="12" t="s">
        <v>345</v>
      </c>
      <c r="F1222" s="12"/>
      <c r="G1222" s="12"/>
      <c r="H1222" s="12">
        <v>20.67</v>
      </c>
      <c r="I1222" s="12">
        <v>3.33</v>
      </c>
      <c r="J1222" s="12">
        <v>18.68</v>
      </c>
      <c r="K1222" s="12">
        <v>1.98</v>
      </c>
      <c r="L1222" s="12">
        <v>67.56</v>
      </c>
      <c r="M1222" s="12">
        <v>5</v>
      </c>
      <c r="N1222" s="12">
        <v>0</v>
      </c>
      <c r="O1222" s="12">
        <v>182</v>
      </c>
      <c r="P1222" s="12">
        <v>3</v>
      </c>
      <c r="Q1222" s="12">
        <v>1</v>
      </c>
      <c r="R1222" s="12">
        <v>4</v>
      </c>
      <c r="S1222" s="12">
        <v>212</v>
      </c>
      <c r="T1222" s="12">
        <v>0</v>
      </c>
    </row>
    <row r="1223" spans="1:20" ht="17.399999999999999" x14ac:dyDescent="0.3">
      <c r="A1223" s="11">
        <v>45240</v>
      </c>
      <c r="B1223" s="12">
        <v>250477</v>
      </c>
      <c r="C1223" s="12" t="s">
        <v>343</v>
      </c>
      <c r="D1223" s="12" t="s">
        <v>344</v>
      </c>
      <c r="E1223" s="12" t="s">
        <v>345</v>
      </c>
      <c r="F1223" s="12"/>
      <c r="G1223" s="12"/>
      <c r="H1223" s="12">
        <v>18.3</v>
      </c>
      <c r="I1223" s="12">
        <v>5.7</v>
      </c>
      <c r="J1223" s="12">
        <v>16.63</v>
      </c>
      <c r="K1223" s="12">
        <v>1.67</v>
      </c>
      <c r="L1223" s="12">
        <v>51.46</v>
      </c>
      <c r="M1223" s="12">
        <v>4</v>
      </c>
      <c r="N1223" s="12">
        <v>0</v>
      </c>
      <c r="O1223" s="12">
        <v>103</v>
      </c>
      <c r="P1223" s="12">
        <v>2</v>
      </c>
      <c r="Q1223" s="12">
        <v>0</v>
      </c>
      <c r="R1223" s="12">
        <v>4</v>
      </c>
      <c r="S1223" s="12">
        <v>118</v>
      </c>
      <c r="T1223" s="12">
        <v>0</v>
      </c>
    </row>
    <row r="1224" spans="1:20" ht="17.399999999999999" x14ac:dyDescent="0.3">
      <c r="A1224" s="11">
        <v>45241</v>
      </c>
      <c r="B1224" s="12">
        <v>250477</v>
      </c>
      <c r="C1224" s="12" t="s">
        <v>343</v>
      </c>
      <c r="D1224" s="12" t="s">
        <v>344</v>
      </c>
      <c r="E1224" s="12" t="s">
        <v>345</v>
      </c>
      <c r="F1224" s="12"/>
      <c r="G1224" s="12"/>
      <c r="H1224" s="12">
        <v>12.77</v>
      </c>
      <c r="I1224" s="12">
        <v>11.23</v>
      </c>
      <c r="J1224" s="12">
        <v>12.07</v>
      </c>
      <c r="K1224" s="12">
        <v>0.7</v>
      </c>
      <c r="L1224" s="12">
        <v>44.79</v>
      </c>
      <c r="M1224" s="12">
        <v>5</v>
      </c>
      <c r="N1224" s="12">
        <v>0</v>
      </c>
      <c r="O1224" s="12">
        <v>84</v>
      </c>
      <c r="P1224" s="12">
        <v>2</v>
      </c>
      <c r="Q1224" s="12">
        <v>1</v>
      </c>
      <c r="R1224" s="12">
        <v>1</v>
      </c>
      <c r="S1224" s="12">
        <v>101</v>
      </c>
      <c r="T1224" s="12">
        <v>0</v>
      </c>
    </row>
    <row r="1225" spans="1:20" ht="17.399999999999999" x14ac:dyDescent="0.3">
      <c r="A1225" s="11">
        <v>45242</v>
      </c>
      <c r="B1225" s="12">
        <v>250477</v>
      </c>
      <c r="C1225" s="12" t="s">
        <v>343</v>
      </c>
      <c r="D1225" s="12" t="s">
        <v>344</v>
      </c>
      <c r="E1225" s="12" t="s">
        <v>345</v>
      </c>
      <c r="F1225" s="12"/>
      <c r="G1225" s="12"/>
      <c r="H1225" s="12">
        <v>11.52</v>
      </c>
      <c r="I1225" s="12">
        <v>12.48</v>
      </c>
      <c r="J1225" s="12">
        <v>9.93</v>
      </c>
      <c r="K1225" s="12">
        <v>1.58</v>
      </c>
      <c r="L1225" s="12">
        <v>39.51</v>
      </c>
      <c r="M1225" s="12">
        <v>5</v>
      </c>
      <c r="N1225" s="12">
        <v>0</v>
      </c>
      <c r="O1225" s="12">
        <v>57</v>
      </c>
      <c r="P1225" s="12">
        <v>0</v>
      </c>
      <c r="Q1225" s="12">
        <v>0</v>
      </c>
      <c r="R1225" s="12">
        <v>6</v>
      </c>
      <c r="S1225" s="12">
        <v>63</v>
      </c>
      <c r="T1225" s="12">
        <v>0</v>
      </c>
    </row>
    <row r="1226" spans="1:20" ht="17.399999999999999" x14ac:dyDescent="0.3">
      <c r="A1226" s="11">
        <v>45243</v>
      </c>
      <c r="B1226" s="12">
        <v>250477</v>
      </c>
      <c r="C1226" s="12" t="s">
        <v>343</v>
      </c>
      <c r="D1226" s="12" t="s">
        <v>344</v>
      </c>
      <c r="E1226" s="12" t="s">
        <v>345</v>
      </c>
      <c r="F1226" s="12"/>
      <c r="G1226" s="12"/>
      <c r="H1226" s="12">
        <v>12.1</v>
      </c>
      <c r="I1226" s="12">
        <v>11.9</v>
      </c>
      <c r="J1226" s="12">
        <v>10.35</v>
      </c>
      <c r="K1226" s="12">
        <v>1.75</v>
      </c>
      <c r="L1226" s="12">
        <v>35.1</v>
      </c>
      <c r="M1226" s="12">
        <v>5</v>
      </c>
      <c r="N1226" s="12">
        <v>0</v>
      </c>
      <c r="O1226" s="12">
        <v>89</v>
      </c>
      <c r="P1226" s="12">
        <v>1</v>
      </c>
      <c r="Q1226" s="12">
        <v>0</v>
      </c>
      <c r="R1226" s="12">
        <v>8</v>
      </c>
      <c r="S1226" s="12">
        <v>100</v>
      </c>
      <c r="T1226" s="12">
        <v>0</v>
      </c>
    </row>
    <row r="1227" spans="1:20" ht="17.399999999999999" x14ac:dyDescent="0.3">
      <c r="A1227" s="11">
        <v>45244</v>
      </c>
      <c r="B1227" s="12">
        <v>250477</v>
      </c>
      <c r="C1227" s="12" t="s">
        <v>343</v>
      </c>
      <c r="D1227" s="12" t="s">
        <v>344</v>
      </c>
      <c r="E1227" s="12" t="s">
        <v>345</v>
      </c>
      <c r="F1227" s="12"/>
      <c r="G1227" s="12"/>
      <c r="H1227" s="12">
        <v>0.03</v>
      </c>
      <c r="I1227" s="12">
        <v>23.97</v>
      </c>
      <c r="J1227" s="12">
        <v>0.03</v>
      </c>
      <c r="K1227" s="12">
        <v>0</v>
      </c>
      <c r="L1227" s="12">
        <v>0</v>
      </c>
      <c r="M1227" s="12">
        <v>0</v>
      </c>
      <c r="N1227" s="12">
        <v>0</v>
      </c>
      <c r="O1227" s="12">
        <v>0</v>
      </c>
      <c r="P1227" s="12">
        <v>0</v>
      </c>
      <c r="Q1227" s="12">
        <v>0</v>
      </c>
      <c r="R1227" s="12">
        <v>0</v>
      </c>
      <c r="S1227" s="12">
        <v>0</v>
      </c>
      <c r="T1227" s="12">
        <v>0</v>
      </c>
    </row>
    <row r="1228" spans="1:20" ht="17.399999999999999" x14ac:dyDescent="0.3">
      <c r="A1228" s="11">
        <v>45245</v>
      </c>
      <c r="B1228" s="12">
        <v>250477</v>
      </c>
      <c r="C1228" s="12" t="s">
        <v>343</v>
      </c>
      <c r="D1228" s="12" t="s">
        <v>344</v>
      </c>
      <c r="E1228" s="12" t="s">
        <v>345</v>
      </c>
      <c r="F1228" s="12"/>
      <c r="G1228" s="12"/>
      <c r="H1228" s="12">
        <v>0</v>
      </c>
      <c r="I1228" s="12">
        <v>24</v>
      </c>
      <c r="J1228" s="12">
        <v>0</v>
      </c>
      <c r="K1228" s="12">
        <v>0</v>
      </c>
      <c r="L1228" s="12">
        <v>0</v>
      </c>
      <c r="M1228" s="12">
        <v>0</v>
      </c>
      <c r="N1228" s="12">
        <v>0</v>
      </c>
      <c r="O1228" s="12">
        <v>0</v>
      </c>
      <c r="P1228" s="12">
        <v>0</v>
      </c>
      <c r="Q1228" s="12">
        <v>0</v>
      </c>
      <c r="R1228" s="12">
        <v>0</v>
      </c>
      <c r="S1228" s="12">
        <v>0</v>
      </c>
      <c r="T1228" s="12">
        <v>0</v>
      </c>
    </row>
    <row r="1229" spans="1:20" ht="17.399999999999999" x14ac:dyDescent="0.3">
      <c r="A1229" s="11">
        <v>45246</v>
      </c>
      <c r="B1229" s="12">
        <v>250477</v>
      </c>
      <c r="C1229" s="12" t="s">
        <v>343</v>
      </c>
      <c r="D1229" s="12" t="s">
        <v>344</v>
      </c>
      <c r="E1229" s="12" t="s">
        <v>345</v>
      </c>
      <c r="F1229" s="12"/>
      <c r="G1229" s="12"/>
      <c r="H1229" s="12">
        <v>1.48</v>
      </c>
      <c r="I1229" s="12">
        <v>22.52</v>
      </c>
      <c r="J1229" s="12">
        <v>1.48</v>
      </c>
      <c r="K1229" s="12">
        <v>0</v>
      </c>
      <c r="L1229" s="12">
        <v>5.4</v>
      </c>
      <c r="M1229" s="12">
        <v>5</v>
      </c>
      <c r="N1229" s="12">
        <v>0</v>
      </c>
      <c r="O1229" s="12">
        <v>11</v>
      </c>
      <c r="P1229" s="12">
        <v>1</v>
      </c>
      <c r="Q1229" s="12">
        <v>0</v>
      </c>
      <c r="R1229" s="12">
        <v>0</v>
      </c>
      <c r="S1229" s="12">
        <v>12</v>
      </c>
      <c r="T1229" s="12">
        <v>0</v>
      </c>
    </row>
    <row r="1230" spans="1:20" ht="17.399999999999999" x14ac:dyDescent="0.3">
      <c r="A1230" s="11">
        <v>45247</v>
      </c>
      <c r="B1230" s="12">
        <v>250477</v>
      </c>
      <c r="C1230" s="12" t="s">
        <v>343</v>
      </c>
      <c r="D1230" s="12" t="s">
        <v>344</v>
      </c>
      <c r="E1230" s="12" t="s">
        <v>345</v>
      </c>
      <c r="F1230" s="12"/>
      <c r="G1230" s="12"/>
      <c r="H1230" s="12">
        <v>19.37</v>
      </c>
      <c r="I1230" s="12">
        <v>4.63</v>
      </c>
      <c r="J1230" s="12">
        <v>17.7</v>
      </c>
      <c r="K1230" s="12">
        <v>1.67</v>
      </c>
      <c r="L1230" s="12">
        <v>59.08</v>
      </c>
      <c r="M1230" s="12">
        <v>4</v>
      </c>
      <c r="N1230" s="12">
        <v>0</v>
      </c>
      <c r="O1230" s="12">
        <v>128</v>
      </c>
      <c r="P1230" s="12">
        <v>1</v>
      </c>
      <c r="Q1230" s="12">
        <v>0</v>
      </c>
      <c r="R1230" s="12">
        <v>3</v>
      </c>
      <c r="S1230" s="12">
        <v>144</v>
      </c>
      <c r="T1230" s="12">
        <v>0</v>
      </c>
    </row>
    <row r="1231" spans="1:20" ht="17.399999999999999" x14ac:dyDescent="0.3">
      <c r="A1231" s="11">
        <v>45248</v>
      </c>
      <c r="B1231" s="12">
        <v>250477</v>
      </c>
      <c r="C1231" s="12" t="s">
        <v>343</v>
      </c>
      <c r="D1231" s="12" t="s">
        <v>344</v>
      </c>
      <c r="E1231" s="12" t="s">
        <v>345</v>
      </c>
      <c r="F1231" s="12"/>
      <c r="G1231" s="12"/>
      <c r="H1231" s="12">
        <v>15.97</v>
      </c>
      <c r="I1231" s="12">
        <v>8.0299999999999994</v>
      </c>
      <c r="J1231" s="12">
        <v>15.08</v>
      </c>
      <c r="K1231" s="12">
        <v>0.88</v>
      </c>
      <c r="L1231" s="12">
        <v>57.03</v>
      </c>
      <c r="M1231" s="12">
        <v>5</v>
      </c>
      <c r="N1231" s="12">
        <v>0</v>
      </c>
      <c r="O1231" s="12">
        <v>199</v>
      </c>
      <c r="P1231" s="12">
        <v>13</v>
      </c>
      <c r="Q1231" s="12">
        <v>1</v>
      </c>
      <c r="R1231" s="12">
        <v>3</v>
      </c>
      <c r="S1231" s="12">
        <v>230</v>
      </c>
      <c r="T1231" s="12">
        <v>0</v>
      </c>
    </row>
    <row r="1232" spans="1:20" ht="17.399999999999999" x14ac:dyDescent="0.3">
      <c r="A1232" s="11">
        <v>45249</v>
      </c>
      <c r="B1232" s="12">
        <v>250477</v>
      </c>
      <c r="C1232" s="12" t="s">
        <v>343</v>
      </c>
      <c r="D1232" s="12" t="s">
        <v>344</v>
      </c>
      <c r="E1232" s="12" t="s">
        <v>345</v>
      </c>
      <c r="F1232" s="12"/>
      <c r="G1232" s="12"/>
      <c r="H1232" s="12">
        <v>15.12</v>
      </c>
      <c r="I1232" s="12">
        <v>8.8800000000000008</v>
      </c>
      <c r="J1232" s="12">
        <v>13.52</v>
      </c>
      <c r="K1232" s="12">
        <v>1.6</v>
      </c>
      <c r="L1232" s="12">
        <v>47.12</v>
      </c>
      <c r="M1232" s="12">
        <v>5</v>
      </c>
      <c r="N1232" s="12">
        <v>0</v>
      </c>
      <c r="O1232" s="12">
        <v>130</v>
      </c>
      <c r="P1232" s="12">
        <v>13</v>
      </c>
      <c r="Q1232" s="12">
        <v>0</v>
      </c>
      <c r="R1232" s="12">
        <v>10</v>
      </c>
      <c r="S1232" s="12">
        <v>150</v>
      </c>
      <c r="T1232" s="12">
        <v>2</v>
      </c>
    </row>
    <row r="1233" spans="1:20" ht="17.399999999999999" x14ac:dyDescent="0.3">
      <c r="A1233" s="11">
        <v>45250</v>
      </c>
      <c r="B1233" s="12">
        <v>250477</v>
      </c>
      <c r="C1233" s="12" t="s">
        <v>343</v>
      </c>
      <c r="D1233" s="12" t="s">
        <v>344</v>
      </c>
      <c r="E1233" s="12" t="s">
        <v>345</v>
      </c>
      <c r="F1233" s="12"/>
      <c r="G1233" s="12"/>
      <c r="H1233" s="12">
        <v>15.03</v>
      </c>
      <c r="I1233" s="12">
        <v>8.9700000000000006</v>
      </c>
      <c r="J1233" s="12">
        <v>14.13</v>
      </c>
      <c r="K1233" s="12">
        <v>0.9</v>
      </c>
      <c r="L1233" s="12">
        <v>49.07</v>
      </c>
      <c r="M1233" s="12">
        <v>4</v>
      </c>
      <c r="N1233" s="12">
        <v>0</v>
      </c>
      <c r="O1233" s="12">
        <v>153</v>
      </c>
      <c r="P1233" s="12">
        <v>1</v>
      </c>
      <c r="Q1233" s="12">
        <v>1</v>
      </c>
      <c r="R1233" s="12">
        <v>1</v>
      </c>
      <c r="S1233" s="12">
        <v>166</v>
      </c>
      <c r="T1233" s="12">
        <v>0</v>
      </c>
    </row>
    <row r="1234" spans="1:20" ht="17.399999999999999" x14ac:dyDescent="0.3">
      <c r="A1234" s="11">
        <v>45251</v>
      </c>
      <c r="B1234" s="12">
        <v>250477</v>
      </c>
      <c r="C1234" s="12" t="s">
        <v>343</v>
      </c>
      <c r="D1234" s="12" t="s">
        <v>344</v>
      </c>
      <c r="E1234" s="12" t="s">
        <v>345</v>
      </c>
      <c r="F1234" s="12"/>
      <c r="G1234" s="12"/>
      <c r="H1234" s="12">
        <v>22.07</v>
      </c>
      <c r="I1234" s="12">
        <v>1.93</v>
      </c>
      <c r="J1234" s="12">
        <v>21.45</v>
      </c>
      <c r="K1234" s="12">
        <v>0.62</v>
      </c>
      <c r="L1234" s="12">
        <v>85.48</v>
      </c>
      <c r="M1234" s="12">
        <v>5</v>
      </c>
      <c r="N1234" s="12">
        <v>0</v>
      </c>
      <c r="O1234" s="12">
        <v>242</v>
      </c>
      <c r="P1234" s="12">
        <v>1</v>
      </c>
      <c r="Q1234" s="12">
        <v>2</v>
      </c>
      <c r="R1234" s="12">
        <v>1</v>
      </c>
      <c r="S1234" s="12">
        <v>289</v>
      </c>
      <c r="T1234" s="12">
        <v>0</v>
      </c>
    </row>
    <row r="1235" spans="1:20" ht="17.399999999999999" x14ac:dyDescent="0.3">
      <c r="A1235" s="11">
        <v>45252</v>
      </c>
      <c r="B1235" s="12">
        <v>250477</v>
      </c>
      <c r="C1235" s="12" t="s">
        <v>343</v>
      </c>
      <c r="D1235" s="12" t="s">
        <v>344</v>
      </c>
      <c r="E1235" s="12" t="s">
        <v>345</v>
      </c>
      <c r="F1235" s="12"/>
      <c r="G1235" s="12"/>
      <c r="H1235" s="12">
        <v>22.05</v>
      </c>
      <c r="I1235" s="12">
        <v>1.95</v>
      </c>
      <c r="J1235" s="12">
        <v>21.35</v>
      </c>
      <c r="K1235" s="12">
        <v>0.7</v>
      </c>
      <c r="L1235" s="12">
        <v>83.08</v>
      </c>
      <c r="M1235" s="12">
        <v>5</v>
      </c>
      <c r="N1235" s="12">
        <v>0</v>
      </c>
      <c r="O1235" s="12">
        <v>186</v>
      </c>
      <c r="P1235" s="12">
        <v>1</v>
      </c>
      <c r="Q1235" s="12">
        <v>0</v>
      </c>
      <c r="R1235" s="12">
        <v>2</v>
      </c>
      <c r="S1235" s="12">
        <v>218</v>
      </c>
      <c r="T1235" s="12">
        <v>0</v>
      </c>
    </row>
    <row r="1236" spans="1:20" ht="17.399999999999999" x14ac:dyDescent="0.3">
      <c r="A1236" s="11">
        <v>45253</v>
      </c>
      <c r="B1236" s="12">
        <v>250477</v>
      </c>
      <c r="C1236" s="12" t="s">
        <v>343</v>
      </c>
      <c r="D1236" s="12" t="s">
        <v>344</v>
      </c>
      <c r="E1236" s="12" t="s">
        <v>345</v>
      </c>
      <c r="F1236" s="12"/>
      <c r="G1236" s="12"/>
      <c r="H1236" s="12">
        <v>17.23</v>
      </c>
      <c r="I1236" s="12">
        <v>6.77</v>
      </c>
      <c r="J1236" s="12">
        <v>16.2</v>
      </c>
      <c r="K1236" s="12">
        <v>1.03</v>
      </c>
      <c r="L1236" s="12">
        <v>61.66</v>
      </c>
      <c r="M1236" s="12">
        <v>5</v>
      </c>
      <c r="N1236" s="12">
        <v>0</v>
      </c>
      <c r="O1236" s="12">
        <v>178</v>
      </c>
      <c r="P1236" s="12">
        <v>1</v>
      </c>
      <c r="Q1236" s="12">
        <v>0</v>
      </c>
      <c r="R1236" s="12">
        <v>1</v>
      </c>
      <c r="S1236" s="12">
        <v>206</v>
      </c>
      <c r="T1236" s="12">
        <v>0</v>
      </c>
    </row>
    <row r="1237" spans="1:20" ht="17.399999999999999" x14ac:dyDescent="0.3">
      <c r="A1237" s="11">
        <v>45254</v>
      </c>
      <c r="B1237" s="12">
        <v>250477</v>
      </c>
      <c r="C1237" s="12" t="s">
        <v>343</v>
      </c>
      <c r="D1237" s="12" t="s">
        <v>344</v>
      </c>
      <c r="E1237" s="12" t="s">
        <v>345</v>
      </c>
      <c r="F1237" s="12"/>
      <c r="G1237" s="12"/>
      <c r="H1237" s="12">
        <v>15.28</v>
      </c>
      <c r="I1237" s="12">
        <v>8.7200000000000006</v>
      </c>
      <c r="J1237" s="12">
        <v>14.85</v>
      </c>
      <c r="K1237" s="12">
        <v>0.43</v>
      </c>
      <c r="L1237" s="12">
        <v>50.1</v>
      </c>
      <c r="M1237" s="12">
        <v>4</v>
      </c>
      <c r="N1237" s="12">
        <v>0</v>
      </c>
      <c r="O1237" s="12">
        <v>99</v>
      </c>
      <c r="P1237" s="12">
        <v>1</v>
      </c>
      <c r="Q1237" s="12">
        <v>1</v>
      </c>
      <c r="R1237" s="12">
        <v>0</v>
      </c>
      <c r="S1237" s="12">
        <v>107</v>
      </c>
      <c r="T1237" s="12">
        <v>0</v>
      </c>
    </row>
    <row r="1238" spans="1:20" ht="17.399999999999999" x14ac:dyDescent="0.3">
      <c r="A1238" s="11">
        <v>45255</v>
      </c>
      <c r="B1238" s="12">
        <v>250477</v>
      </c>
      <c r="C1238" s="12" t="s">
        <v>343</v>
      </c>
      <c r="D1238" s="12" t="s">
        <v>344</v>
      </c>
      <c r="E1238" s="12" t="s">
        <v>345</v>
      </c>
      <c r="F1238" s="12"/>
      <c r="G1238" s="12"/>
      <c r="H1238" s="12">
        <v>16.48</v>
      </c>
      <c r="I1238" s="12">
        <v>7.52</v>
      </c>
      <c r="J1238" s="12">
        <v>15.2</v>
      </c>
      <c r="K1238" s="12">
        <v>1.28</v>
      </c>
      <c r="L1238" s="12">
        <v>53.1</v>
      </c>
      <c r="M1238" s="12">
        <v>5</v>
      </c>
      <c r="N1238" s="12">
        <v>0</v>
      </c>
      <c r="O1238" s="12">
        <v>114</v>
      </c>
      <c r="P1238" s="12">
        <v>2</v>
      </c>
      <c r="Q1238" s="12">
        <v>0</v>
      </c>
      <c r="R1238" s="12">
        <v>3</v>
      </c>
      <c r="S1238" s="12">
        <v>133</v>
      </c>
      <c r="T1238" s="12">
        <v>0</v>
      </c>
    </row>
    <row r="1239" spans="1:20" ht="17.399999999999999" x14ac:dyDescent="0.3">
      <c r="A1239" s="11">
        <v>45256</v>
      </c>
      <c r="B1239" s="12">
        <v>250477</v>
      </c>
      <c r="C1239" s="12" t="s">
        <v>343</v>
      </c>
      <c r="D1239" s="12" t="s">
        <v>344</v>
      </c>
      <c r="E1239" s="12" t="s">
        <v>345</v>
      </c>
      <c r="F1239" s="12"/>
      <c r="G1239" s="12"/>
      <c r="H1239" s="12">
        <v>9.58</v>
      </c>
      <c r="I1239" s="12">
        <v>14.42</v>
      </c>
      <c r="J1239" s="12">
        <v>8.0500000000000007</v>
      </c>
      <c r="K1239" s="12">
        <v>1.53</v>
      </c>
      <c r="L1239" s="12">
        <v>27.44</v>
      </c>
      <c r="M1239" s="12">
        <v>5</v>
      </c>
      <c r="N1239" s="12">
        <v>0</v>
      </c>
      <c r="O1239" s="12">
        <v>23</v>
      </c>
      <c r="P1239" s="12">
        <v>0</v>
      </c>
      <c r="Q1239" s="12">
        <v>0</v>
      </c>
      <c r="R1239" s="12">
        <v>4</v>
      </c>
      <c r="S1239" s="12">
        <v>26</v>
      </c>
      <c r="T1239" s="12">
        <v>0</v>
      </c>
    </row>
    <row r="1240" spans="1:20" ht="17.399999999999999" x14ac:dyDescent="0.3">
      <c r="A1240" s="11">
        <v>45257</v>
      </c>
      <c r="B1240" s="12">
        <v>250477</v>
      </c>
      <c r="C1240" s="12" t="s">
        <v>343</v>
      </c>
      <c r="D1240" s="12" t="s">
        <v>344</v>
      </c>
      <c r="E1240" s="12" t="s">
        <v>345</v>
      </c>
      <c r="F1240" s="12"/>
      <c r="G1240" s="12"/>
      <c r="H1240" s="12">
        <v>19.149999999999999</v>
      </c>
      <c r="I1240" s="12">
        <v>4.8499999999999996</v>
      </c>
      <c r="J1240" s="12">
        <v>17.57</v>
      </c>
      <c r="K1240" s="12">
        <v>1.58</v>
      </c>
      <c r="L1240" s="12">
        <v>64.83</v>
      </c>
      <c r="M1240" s="12">
        <v>4</v>
      </c>
      <c r="N1240" s="12">
        <v>0</v>
      </c>
      <c r="O1240" s="12">
        <v>143</v>
      </c>
      <c r="P1240" s="12">
        <v>0</v>
      </c>
      <c r="Q1240" s="12">
        <v>0</v>
      </c>
      <c r="R1240" s="12">
        <v>9</v>
      </c>
      <c r="S1240" s="12">
        <v>167</v>
      </c>
      <c r="T1240" s="12">
        <v>1</v>
      </c>
    </row>
    <row r="1241" spans="1:20" ht="17.399999999999999" x14ac:dyDescent="0.3">
      <c r="A1241" s="11">
        <v>45258</v>
      </c>
      <c r="B1241" s="12">
        <v>250477</v>
      </c>
      <c r="C1241" s="12" t="s">
        <v>343</v>
      </c>
      <c r="D1241" s="12" t="s">
        <v>344</v>
      </c>
      <c r="E1241" s="12" t="s">
        <v>345</v>
      </c>
      <c r="F1241" s="12"/>
      <c r="G1241" s="12"/>
      <c r="H1241" s="12">
        <v>21.07</v>
      </c>
      <c r="I1241" s="12">
        <v>2.93</v>
      </c>
      <c r="J1241" s="12">
        <v>20.420000000000002</v>
      </c>
      <c r="K1241" s="12">
        <v>0.65</v>
      </c>
      <c r="L1241" s="12">
        <v>81.48</v>
      </c>
      <c r="M1241" s="12">
        <v>5</v>
      </c>
      <c r="N1241" s="12">
        <v>0</v>
      </c>
      <c r="O1241" s="12">
        <v>185</v>
      </c>
      <c r="P1241" s="12">
        <v>0</v>
      </c>
      <c r="Q1241" s="12">
        <v>0</v>
      </c>
      <c r="R1241" s="12">
        <v>0</v>
      </c>
      <c r="S1241" s="12">
        <v>213</v>
      </c>
      <c r="T1241" s="12">
        <v>0</v>
      </c>
    </row>
    <row r="1242" spans="1:20" ht="17.399999999999999" x14ac:dyDescent="0.3">
      <c r="A1242" s="11">
        <v>45259</v>
      </c>
      <c r="B1242" s="12">
        <v>250477</v>
      </c>
      <c r="C1242" s="12" t="s">
        <v>343</v>
      </c>
      <c r="D1242" s="12" t="s">
        <v>344</v>
      </c>
      <c r="E1242" s="12" t="s">
        <v>345</v>
      </c>
      <c r="F1242" s="12"/>
      <c r="G1242" s="12"/>
      <c r="H1242" s="12">
        <v>18.82</v>
      </c>
      <c r="I1242" s="12">
        <v>5.18</v>
      </c>
      <c r="J1242" s="12">
        <v>18.45</v>
      </c>
      <c r="K1242" s="12">
        <v>0.37</v>
      </c>
      <c r="L1242" s="12">
        <v>69.150000000000006</v>
      </c>
      <c r="M1242" s="12">
        <v>5</v>
      </c>
      <c r="N1242" s="12">
        <v>0</v>
      </c>
      <c r="O1242" s="12">
        <v>209</v>
      </c>
      <c r="P1242" s="12">
        <v>2</v>
      </c>
      <c r="Q1242" s="12">
        <v>2</v>
      </c>
      <c r="R1242" s="12">
        <v>0</v>
      </c>
      <c r="S1242" s="12">
        <v>226</v>
      </c>
      <c r="T1242" s="12">
        <v>0</v>
      </c>
    </row>
    <row r="1243" spans="1:20" ht="17.399999999999999" x14ac:dyDescent="0.3">
      <c r="A1243" s="11">
        <v>45260</v>
      </c>
      <c r="B1243" s="12">
        <v>250477</v>
      </c>
      <c r="C1243" s="12" t="s">
        <v>343</v>
      </c>
      <c r="D1243" s="12" t="s">
        <v>344</v>
      </c>
      <c r="E1243" s="12" t="s">
        <v>345</v>
      </c>
      <c r="F1243" s="12"/>
      <c r="G1243" s="12"/>
      <c r="H1243" s="12">
        <v>21.32</v>
      </c>
      <c r="I1243" s="12">
        <v>2.68</v>
      </c>
      <c r="J1243" s="12">
        <v>20.67</v>
      </c>
      <c r="K1243" s="12">
        <v>0.65</v>
      </c>
      <c r="L1243" s="12">
        <v>69.290000000000006</v>
      </c>
      <c r="M1243" s="12">
        <v>4</v>
      </c>
      <c r="N1243" s="12">
        <v>0</v>
      </c>
      <c r="O1243" s="12">
        <v>140</v>
      </c>
      <c r="P1243" s="12">
        <v>0</v>
      </c>
      <c r="Q1243" s="12">
        <v>0</v>
      </c>
      <c r="R1243" s="12">
        <v>1</v>
      </c>
      <c r="S1243" s="12">
        <v>158</v>
      </c>
      <c r="T1243" s="12">
        <v>0</v>
      </c>
    </row>
    <row r="1244" spans="1:20" ht="17.399999999999999" x14ac:dyDescent="0.3">
      <c r="A1244" s="11">
        <v>45261</v>
      </c>
      <c r="B1244" s="12">
        <v>250477</v>
      </c>
      <c r="C1244" s="12" t="s">
        <v>343</v>
      </c>
      <c r="D1244" s="12" t="s">
        <v>344</v>
      </c>
      <c r="E1244" s="12" t="s">
        <v>345</v>
      </c>
      <c r="F1244" s="12"/>
      <c r="G1244" s="12"/>
      <c r="H1244" s="12">
        <v>14.73</v>
      </c>
      <c r="I1244" s="12">
        <v>9.27</v>
      </c>
      <c r="J1244" s="12">
        <v>13.93</v>
      </c>
      <c r="K1244" s="12">
        <v>0.8</v>
      </c>
      <c r="L1244" s="12">
        <v>45.23</v>
      </c>
      <c r="M1244" s="12">
        <v>4</v>
      </c>
      <c r="N1244" s="12">
        <v>0</v>
      </c>
      <c r="O1244" s="12">
        <v>83</v>
      </c>
      <c r="P1244" s="12">
        <v>0</v>
      </c>
      <c r="Q1244" s="12">
        <v>0</v>
      </c>
      <c r="R1244" s="12">
        <v>2</v>
      </c>
      <c r="S1244" s="12">
        <v>95</v>
      </c>
      <c r="T1244" s="12">
        <v>0</v>
      </c>
    </row>
    <row r="1245" spans="1:20" ht="17.399999999999999" x14ac:dyDescent="0.3">
      <c r="A1245" s="11">
        <v>45262</v>
      </c>
      <c r="B1245" s="12">
        <v>250477</v>
      </c>
      <c r="C1245" s="12" t="s">
        <v>343</v>
      </c>
      <c r="D1245" s="12" t="s">
        <v>344</v>
      </c>
      <c r="E1245" s="12" t="s">
        <v>345</v>
      </c>
      <c r="F1245" s="12"/>
      <c r="G1245" s="12"/>
      <c r="H1245" s="12">
        <v>18.350000000000001</v>
      </c>
      <c r="I1245" s="12">
        <v>5.65</v>
      </c>
      <c r="J1245" s="12">
        <v>16.52</v>
      </c>
      <c r="K1245" s="12">
        <v>1.83</v>
      </c>
      <c r="L1245" s="12">
        <v>55.59</v>
      </c>
      <c r="M1245" s="12">
        <v>5</v>
      </c>
      <c r="N1245" s="12">
        <v>0</v>
      </c>
      <c r="O1245" s="12">
        <v>161</v>
      </c>
      <c r="P1245" s="12">
        <v>2</v>
      </c>
      <c r="Q1245" s="12">
        <v>2</v>
      </c>
      <c r="R1245" s="12">
        <v>10</v>
      </c>
      <c r="S1245" s="12">
        <v>183</v>
      </c>
      <c r="T1245" s="12">
        <v>1</v>
      </c>
    </row>
    <row r="1246" spans="1:20" ht="17.399999999999999" x14ac:dyDescent="0.3">
      <c r="A1246" s="11">
        <v>45263</v>
      </c>
      <c r="B1246" s="12">
        <v>250477</v>
      </c>
      <c r="C1246" s="12" t="s">
        <v>343</v>
      </c>
      <c r="D1246" s="12" t="s">
        <v>344</v>
      </c>
      <c r="E1246" s="12" t="s">
        <v>345</v>
      </c>
      <c r="F1246" s="12"/>
      <c r="G1246" s="12"/>
      <c r="H1246" s="12">
        <v>16.45</v>
      </c>
      <c r="I1246" s="12">
        <v>7.55</v>
      </c>
      <c r="J1246" s="12">
        <v>14.83</v>
      </c>
      <c r="K1246" s="12">
        <v>1.62</v>
      </c>
      <c r="L1246" s="12">
        <v>59.5</v>
      </c>
      <c r="M1246" s="12">
        <v>5</v>
      </c>
      <c r="N1246" s="12">
        <v>0</v>
      </c>
      <c r="O1246" s="12">
        <v>162</v>
      </c>
      <c r="P1246" s="12">
        <v>2</v>
      </c>
      <c r="Q1246" s="12">
        <v>0</v>
      </c>
      <c r="R1246" s="12">
        <v>8</v>
      </c>
      <c r="S1246" s="12">
        <v>195</v>
      </c>
      <c r="T1246" s="12">
        <v>0</v>
      </c>
    </row>
    <row r="1247" spans="1:20" ht="17.399999999999999" x14ac:dyDescent="0.3">
      <c r="A1247" s="11">
        <v>45264</v>
      </c>
      <c r="B1247" s="12">
        <v>250477</v>
      </c>
      <c r="C1247" s="12" t="s">
        <v>343</v>
      </c>
      <c r="D1247" s="12" t="s">
        <v>344</v>
      </c>
      <c r="E1247" s="12" t="s">
        <v>345</v>
      </c>
      <c r="F1247" s="12"/>
      <c r="G1247" s="12"/>
      <c r="H1247" s="12">
        <v>21.83</v>
      </c>
      <c r="I1247" s="12">
        <v>2.17</v>
      </c>
      <c r="J1247" s="12">
        <v>20.27</v>
      </c>
      <c r="K1247" s="12">
        <v>1.57</v>
      </c>
      <c r="L1247" s="12">
        <v>74.569999999999993</v>
      </c>
      <c r="M1247" s="12">
        <v>5</v>
      </c>
      <c r="N1247" s="12">
        <v>0</v>
      </c>
      <c r="O1247" s="12">
        <v>233</v>
      </c>
      <c r="P1247" s="12">
        <v>1</v>
      </c>
      <c r="Q1247" s="12">
        <v>1</v>
      </c>
      <c r="R1247" s="12">
        <v>6</v>
      </c>
      <c r="S1247" s="12">
        <v>279</v>
      </c>
      <c r="T1247" s="12">
        <v>0</v>
      </c>
    </row>
    <row r="1248" spans="1:20" ht="17.399999999999999" x14ac:dyDescent="0.3">
      <c r="A1248" s="11">
        <v>45265</v>
      </c>
      <c r="B1248" s="12">
        <v>250477</v>
      </c>
      <c r="C1248" s="12" t="s">
        <v>343</v>
      </c>
      <c r="D1248" s="12" t="s">
        <v>344</v>
      </c>
      <c r="E1248" s="12" t="s">
        <v>345</v>
      </c>
      <c r="F1248" s="12"/>
      <c r="G1248" s="12"/>
      <c r="H1248" s="12">
        <v>13.62</v>
      </c>
      <c r="I1248" s="12">
        <v>10.38</v>
      </c>
      <c r="J1248" s="12">
        <v>12.63</v>
      </c>
      <c r="K1248" s="12">
        <v>0.98</v>
      </c>
      <c r="L1248" s="12">
        <v>41.4</v>
      </c>
      <c r="M1248" s="12">
        <v>4</v>
      </c>
      <c r="N1248" s="12">
        <v>0</v>
      </c>
      <c r="O1248" s="12">
        <v>93</v>
      </c>
      <c r="P1248" s="12">
        <v>0</v>
      </c>
      <c r="Q1248" s="12">
        <v>0</v>
      </c>
      <c r="R1248" s="12">
        <v>2</v>
      </c>
      <c r="S1248" s="12">
        <v>107</v>
      </c>
      <c r="T1248" s="12">
        <v>0</v>
      </c>
    </row>
    <row r="1249" spans="1:20" ht="17.399999999999999" x14ac:dyDescent="0.3">
      <c r="A1249" s="11">
        <v>45266</v>
      </c>
      <c r="B1249" s="12">
        <v>250477</v>
      </c>
      <c r="C1249" s="12" t="s">
        <v>343</v>
      </c>
      <c r="D1249" s="12" t="s">
        <v>344</v>
      </c>
      <c r="E1249" s="12" t="s">
        <v>345</v>
      </c>
      <c r="F1249" s="12"/>
      <c r="G1249" s="12"/>
      <c r="H1249" s="12">
        <v>20.57</v>
      </c>
      <c r="I1249" s="12">
        <v>3.43</v>
      </c>
      <c r="J1249" s="12">
        <v>18.899999999999999</v>
      </c>
      <c r="K1249" s="12">
        <v>1.67</v>
      </c>
      <c r="L1249" s="12">
        <v>63.13</v>
      </c>
      <c r="M1249" s="12">
        <v>4</v>
      </c>
      <c r="N1249" s="12">
        <v>0</v>
      </c>
      <c r="O1249" s="12">
        <v>111</v>
      </c>
      <c r="P1249" s="12">
        <v>0</v>
      </c>
      <c r="Q1249" s="12">
        <v>0</v>
      </c>
      <c r="R1249" s="12">
        <v>9</v>
      </c>
      <c r="S1249" s="12">
        <v>124</v>
      </c>
      <c r="T1249" s="12">
        <v>1</v>
      </c>
    </row>
    <row r="1250" spans="1:20" ht="17.399999999999999" x14ac:dyDescent="0.3">
      <c r="A1250" s="11">
        <v>45267</v>
      </c>
      <c r="B1250" s="12">
        <v>250477</v>
      </c>
      <c r="C1250" s="12" t="s">
        <v>343</v>
      </c>
      <c r="D1250" s="12" t="s">
        <v>344</v>
      </c>
      <c r="E1250" s="12" t="s">
        <v>345</v>
      </c>
      <c r="F1250" s="12"/>
      <c r="G1250" s="12"/>
      <c r="H1250" s="12">
        <v>8.5</v>
      </c>
      <c r="I1250" s="12">
        <v>15.5</v>
      </c>
      <c r="J1250" s="12">
        <v>7.75</v>
      </c>
      <c r="K1250" s="12">
        <v>0.75</v>
      </c>
      <c r="L1250" s="12">
        <v>22.62</v>
      </c>
      <c r="M1250" s="12">
        <v>4</v>
      </c>
      <c r="N1250" s="12">
        <v>0</v>
      </c>
      <c r="O1250" s="12">
        <v>41</v>
      </c>
      <c r="P1250" s="12">
        <v>1</v>
      </c>
      <c r="Q1250" s="12">
        <v>0</v>
      </c>
      <c r="R1250" s="12">
        <v>0</v>
      </c>
      <c r="S1250" s="12">
        <v>45</v>
      </c>
      <c r="T1250" s="12">
        <v>0</v>
      </c>
    </row>
    <row r="1251" spans="1:20" ht="17.399999999999999" x14ac:dyDescent="0.3">
      <c r="A1251" s="11">
        <v>45268</v>
      </c>
      <c r="B1251" s="12">
        <v>250477</v>
      </c>
      <c r="C1251" s="12" t="s">
        <v>343</v>
      </c>
      <c r="D1251" s="12" t="s">
        <v>344</v>
      </c>
      <c r="E1251" s="12" t="s">
        <v>345</v>
      </c>
      <c r="F1251" s="12"/>
      <c r="G1251" s="12"/>
      <c r="H1251" s="12">
        <v>5.43</v>
      </c>
      <c r="I1251" s="12">
        <v>18.57</v>
      </c>
      <c r="J1251" s="12">
        <v>5.15</v>
      </c>
      <c r="K1251" s="12">
        <v>0.28000000000000003</v>
      </c>
      <c r="L1251" s="12">
        <v>14.39</v>
      </c>
      <c r="M1251" s="12">
        <v>4</v>
      </c>
      <c r="N1251" s="12">
        <v>0</v>
      </c>
      <c r="O1251" s="12">
        <v>19</v>
      </c>
      <c r="P1251" s="12">
        <v>0</v>
      </c>
      <c r="Q1251" s="12">
        <v>0</v>
      </c>
      <c r="R1251" s="12">
        <v>0</v>
      </c>
      <c r="S1251" s="12">
        <v>19</v>
      </c>
      <c r="T1251" s="12">
        <v>0</v>
      </c>
    </row>
    <row r="1252" spans="1:20" ht="17.399999999999999" x14ac:dyDescent="0.3">
      <c r="A1252" s="11">
        <v>45269</v>
      </c>
      <c r="B1252" s="12">
        <v>250477</v>
      </c>
      <c r="C1252" s="12" t="s">
        <v>343</v>
      </c>
      <c r="D1252" s="12" t="s">
        <v>344</v>
      </c>
      <c r="E1252" s="12" t="s">
        <v>345</v>
      </c>
      <c r="F1252" s="12"/>
      <c r="G1252" s="12"/>
      <c r="H1252" s="12">
        <v>0</v>
      </c>
      <c r="I1252" s="12">
        <v>24</v>
      </c>
      <c r="J1252" s="12">
        <v>0</v>
      </c>
      <c r="K1252" s="12">
        <v>0</v>
      </c>
      <c r="L1252" s="12">
        <v>0</v>
      </c>
      <c r="M1252" s="12">
        <v>0</v>
      </c>
      <c r="N1252" s="12">
        <v>0</v>
      </c>
      <c r="O1252" s="12">
        <v>0</v>
      </c>
      <c r="P1252" s="12">
        <v>0</v>
      </c>
      <c r="Q1252" s="12">
        <v>0</v>
      </c>
      <c r="R1252" s="12">
        <v>0</v>
      </c>
      <c r="S1252" s="12">
        <v>0</v>
      </c>
      <c r="T1252" s="12">
        <v>0</v>
      </c>
    </row>
    <row r="1253" spans="1:20" ht="17.399999999999999" x14ac:dyDescent="0.3">
      <c r="A1253" s="11">
        <v>45271</v>
      </c>
      <c r="B1253" s="12">
        <v>250477</v>
      </c>
      <c r="C1253" s="12" t="s">
        <v>343</v>
      </c>
      <c r="D1253" s="12" t="s">
        <v>344</v>
      </c>
      <c r="E1253" s="12" t="s">
        <v>345</v>
      </c>
      <c r="F1253" s="12"/>
      <c r="G1253" s="12"/>
      <c r="H1253" s="12">
        <v>0.13</v>
      </c>
      <c r="I1253" s="12">
        <v>23.87</v>
      </c>
      <c r="J1253" s="12">
        <v>0.13</v>
      </c>
      <c r="K1253" s="12">
        <v>0</v>
      </c>
      <c r="L1253" s="12">
        <v>7.0000000000000007E-2</v>
      </c>
      <c r="M1253" s="12">
        <v>3</v>
      </c>
      <c r="N1253" s="12">
        <v>0</v>
      </c>
      <c r="O1253" s="12">
        <v>0</v>
      </c>
      <c r="P1253" s="12">
        <v>0</v>
      </c>
      <c r="Q1253" s="12">
        <v>0</v>
      </c>
      <c r="R1253" s="12">
        <v>0</v>
      </c>
      <c r="S1253" s="12">
        <v>0</v>
      </c>
      <c r="T1253" s="12">
        <v>0</v>
      </c>
    </row>
    <row r="1254" spans="1:20" ht="17.399999999999999" x14ac:dyDescent="0.3">
      <c r="A1254" s="11">
        <v>45288</v>
      </c>
      <c r="B1254" s="12">
        <v>250477</v>
      </c>
      <c r="C1254" s="12" t="s">
        <v>343</v>
      </c>
      <c r="D1254" s="12" t="s">
        <v>344</v>
      </c>
      <c r="E1254" s="12" t="s">
        <v>345</v>
      </c>
      <c r="F1254" s="12"/>
      <c r="G1254" s="12"/>
      <c r="H1254" s="12">
        <v>1.95</v>
      </c>
      <c r="I1254" s="12">
        <v>22.05</v>
      </c>
      <c r="J1254" s="12">
        <v>1.95</v>
      </c>
      <c r="K1254" s="12">
        <v>0</v>
      </c>
      <c r="L1254" s="12">
        <v>5.49</v>
      </c>
      <c r="M1254" s="12">
        <v>5</v>
      </c>
      <c r="N1254" s="12">
        <v>0</v>
      </c>
      <c r="O1254" s="12">
        <v>9</v>
      </c>
      <c r="P1254" s="12">
        <v>0</v>
      </c>
      <c r="Q1254" s="12">
        <v>0</v>
      </c>
      <c r="R1254" s="12">
        <v>0</v>
      </c>
      <c r="S1254" s="12">
        <v>9</v>
      </c>
      <c r="T1254" s="12">
        <v>0</v>
      </c>
    </row>
    <row r="1255" spans="1:20" ht="17.399999999999999" x14ac:dyDescent="0.3">
      <c r="A1255" s="11">
        <v>45289</v>
      </c>
      <c r="B1255" s="12">
        <v>250477</v>
      </c>
      <c r="C1255" s="12" t="s">
        <v>343</v>
      </c>
      <c r="D1255" s="12" t="s">
        <v>344</v>
      </c>
      <c r="E1255" s="12" t="s">
        <v>345</v>
      </c>
      <c r="F1255" s="12"/>
      <c r="G1255" s="12"/>
      <c r="H1255" s="12">
        <v>5.2</v>
      </c>
      <c r="I1255" s="12">
        <v>18.8</v>
      </c>
      <c r="J1255" s="12">
        <v>3.98</v>
      </c>
      <c r="K1255" s="12">
        <v>1.22</v>
      </c>
      <c r="L1255" s="12">
        <v>15.14</v>
      </c>
      <c r="M1255" s="12">
        <v>6</v>
      </c>
      <c r="N1255" s="12">
        <v>0</v>
      </c>
      <c r="O1255" s="12">
        <v>68</v>
      </c>
      <c r="P1255" s="12">
        <v>0</v>
      </c>
      <c r="Q1255" s="12">
        <v>0</v>
      </c>
      <c r="R1255" s="12">
        <v>4</v>
      </c>
      <c r="S1255" s="12">
        <v>80</v>
      </c>
      <c r="T1255" s="12">
        <v>0</v>
      </c>
    </row>
    <row r="1256" spans="1:20" ht="17.399999999999999" x14ac:dyDescent="0.3">
      <c r="A1256" s="11">
        <v>45290</v>
      </c>
      <c r="B1256" s="12">
        <v>250477</v>
      </c>
      <c r="C1256" s="12" t="s">
        <v>343</v>
      </c>
      <c r="D1256" s="12" t="s">
        <v>344</v>
      </c>
      <c r="E1256" s="12" t="s">
        <v>345</v>
      </c>
      <c r="F1256" s="12"/>
      <c r="G1256" s="12"/>
      <c r="H1256" s="12">
        <v>10.08</v>
      </c>
      <c r="I1256" s="12">
        <v>13.92</v>
      </c>
      <c r="J1256" s="12">
        <v>8.2799999999999994</v>
      </c>
      <c r="K1256" s="12">
        <v>1.8</v>
      </c>
      <c r="L1256" s="12">
        <v>26.57</v>
      </c>
      <c r="M1256" s="12">
        <v>5</v>
      </c>
      <c r="N1256" s="12">
        <v>0</v>
      </c>
      <c r="O1256" s="12">
        <v>69</v>
      </c>
      <c r="P1256" s="12">
        <v>3</v>
      </c>
      <c r="Q1256" s="12">
        <v>0</v>
      </c>
      <c r="R1256" s="12">
        <v>10</v>
      </c>
      <c r="S1256" s="12">
        <v>78</v>
      </c>
      <c r="T1256" s="12">
        <v>0</v>
      </c>
    </row>
    <row r="1257" spans="1:20" ht="17.399999999999999" x14ac:dyDescent="0.3">
      <c r="A1257" s="11">
        <v>45291</v>
      </c>
      <c r="B1257" s="12">
        <v>250477</v>
      </c>
      <c r="C1257" s="12" t="s">
        <v>343</v>
      </c>
      <c r="D1257" s="12" t="s">
        <v>344</v>
      </c>
      <c r="E1257" s="12" t="s">
        <v>345</v>
      </c>
      <c r="F1257" s="12"/>
      <c r="G1257" s="12"/>
      <c r="H1257" s="12">
        <v>17.43</v>
      </c>
      <c r="I1257" s="12">
        <v>6.57</v>
      </c>
      <c r="J1257" s="12">
        <v>14.58</v>
      </c>
      <c r="K1257" s="12">
        <v>2.85</v>
      </c>
      <c r="L1257" s="12">
        <v>50.47</v>
      </c>
      <c r="M1257" s="12">
        <v>5</v>
      </c>
      <c r="N1257" s="12">
        <v>0</v>
      </c>
      <c r="O1257" s="12">
        <v>171</v>
      </c>
      <c r="P1257" s="12">
        <v>9</v>
      </c>
      <c r="Q1257" s="12">
        <v>1</v>
      </c>
      <c r="R1257" s="12">
        <v>21</v>
      </c>
      <c r="S1257" s="12">
        <v>190</v>
      </c>
      <c r="T1257" s="12">
        <v>3</v>
      </c>
    </row>
    <row r="1258" spans="1:20" ht="17.399999999999999" x14ac:dyDescent="0.3">
      <c r="A1258" s="11">
        <v>45292</v>
      </c>
      <c r="B1258" s="12">
        <v>250477</v>
      </c>
      <c r="C1258" s="12" t="s">
        <v>343</v>
      </c>
      <c r="D1258" s="12" t="s">
        <v>344</v>
      </c>
      <c r="E1258" s="12" t="s">
        <v>345</v>
      </c>
      <c r="F1258" s="12"/>
      <c r="G1258" s="12"/>
      <c r="H1258" s="12">
        <v>2.98</v>
      </c>
      <c r="I1258" s="12">
        <v>21.02</v>
      </c>
      <c r="J1258" s="12">
        <v>2.4300000000000002</v>
      </c>
      <c r="K1258" s="12">
        <v>0.55000000000000004</v>
      </c>
      <c r="L1258" s="12">
        <v>7.07</v>
      </c>
      <c r="M1258" s="12">
        <v>4</v>
      </c>
      <c r="N1258" s="12">
        <v>0</v>
      </c>
      <c r="O1258" s="12">
        <v>5</v>
      </c>
      <c r="P1258" s="12">
        <v>1</v>
      </c>
      <c r="Q1258" s="12">
        <v>0</v>
      </c>
      <c r="R1258" s="12">
        <v>5</v>
      </c>
      <c r="S1258" s="12">
        <v>5</v>
      </c>
      <c r="T1258" s="12">
        <v>0</v>
      </c>
    </row>
    <row r="1259" spans="1:20" ht="17.399999999999999" x14ac:dyDescent="0.3">
      <c r="A1259" s="11">
        <v>45293</v>
      </c>
      <c r="B1259" s="12">
        <v>250477</v>
      </c>
      <c r="C1259" s="12" t="s">
        <v>343</v>
      </c>
      <c r="D1259" s="12" t="s">
        <v>344</v>
      </c>
      <c r="E1259" s="12" t="s">
        <v>345</v>
      </c>
      <c r="F1259" s="12"/>
      <c r="G1259" s="12"/>
      <c r="H1259" s="12">
        <v>20.350000000000001</v>
      </c>
      <c r="I1259" s="12">
        <v>3.65</v>
      </c>
      <c r="J1259" s="12">
        <v>19.579999999999998</v>
      </c>
      <c r="K1259" s="12">
        <v>0.77</v>
      </c>
      <c r="L1259" s="12">
        <v>71.260000000000005</v>
      </c>
      <c r="M1259" s="12">
        <v>5</v>
      </c>
      <c r="N1259" s="12">
        <v>0</v>
      </c>
      <c r="O1259" s="12">
        <v>224</v>
      </c>
      <c r="P1259" s="12">
        <v>5</v>
      </c>
      <c r="Q1259" s="12">
        <v>2</v>
      </c>
      <c r="R1259" s="12">
        <v>1</v>
      </c>
      <c r="S1259" s="12">
        <v>250</v>
      </c>
      <c r="T1259" s="12">
        <v>0</v>
      </c>
    </row>
    <row r="1260" spans="1:20" ht="17.399999999999999" x14ac:dyDescent="0.3">
      <c r="A1260" s="11">
        <v>45294</v>
      </c>
      <c r="B1260" s="12">
        <v>250477</v>
      </c>
      <c r="C1260" s="12" t="s">
        <v>343</v>
      </c>
      <c r="D1260" s="12" t="s">
        <v>344</v>
      </c>
      <c r="E1260" s="12" t="s">
        <v>345</v>
      </c>
      <c r="F1260" s="12"/>
      <c r="G1260" s="12"/>
      <c r="H1260" s="12">
        <v>18.55</v>
      </c>
      <c r="I1260" s="12">
        <v>5.45</v>
      </c>
      <c r="J1260" s="12">
        <v>17.37</v>
      </c>
      <c r="K1260" s="12">
        <v>1.18</v>
      </c>
      <c r="L1260" s="12">
        <v>53.84</v>
      </c>
      <c r="M1260" s="12">
        <v>5</v>
      </c>
      <c r="N1260" s="12">
        <v>0</v>
      </c>
      <c r="O1260" s="12">
        <v>129</v>
      </c>
      <c r="P1260" s="12">
        <v>1</v>
      </c>
      <c r="Q1260" s="12">
        <v>1</v>
      </c>
      <c r="R1260" s="12">
        <v>3</v>
      </c>
      <c r="S1260" s="12">
        <v>142</v>
      </c>
      <c r="T1260" s="12">
        <v>0</v>
      </c>
    </row>
    <row r="1261" spans="1:20" ht="17.399999999999999" x14ac:dyDescent="0.3">
      <c r="A1261" s="11">
        <v>45295</v>
      </c>
      <c r="B1261" s="12">
        <v>250477</v>
      </c>
      <c r="C1261" s="12" t="s">
        <v>343</v>
      </c>
      <c r="D1261" s="12" t="s">
        <v>344</v>
      </c>
      <c r="E1261" s="12" t="s">
        <v>345</v>
      </c>
      <c r="F1261" s="12"/>
      <c r="G1261" s="12"/>
      <c r="H1261" s="12">
        <v>19.7</v>
      </c>
      <c r="I1261" s="12">
        <v>4.3</v>
      </c>
      <c r="J1261" s="12">
        <v>18.88</v>
      </c>
      <c r="K1261" s="12">
        <v>0.82</v>
      </c>
      <c r="L1261" s="12">
        <v>70.52</v>
      </c>
      <c r="M1261" s="12">
        <v>5</v>
      </c>
      <c r="N1261" s="12">
        <v>0</v>
      </c>
      <c r="O1261" s="12">
        <v>211</v>
      </c>
      <c r="P1261" s="12">
        <v>8</v>
      </c>
      <c r="Q1261" s="12">
        <v>1</v>
      </c>
      <c r="R1261" s="12">
        <v>3</v>
      </c>
      <c r="S1261" s="12">
        <v>243</v>
      </c>
      <c r="T1261" s="12">
        <v>0</v>
      </c>
    </row>
    <row r="1262" spans="1:20" ht="17.399999999999999" x14ac:dyDescent="0.3">
      <c r="A1262" s="11">
        <v>45296</v>
      </c>
      <c r="B1262" s="12">
        <v>250477</v>
      </c>
      <c r="C1262" s="12" t="s">
        <v>343</v>
      </c>
      <c r="D1262" s="12" t="s">
        <v>344</v>
      </c>
      <c r="E1262" s="12" t="s">
        <v>345</v>
      </c>
      <c r="F1262" s="12"/>
      <c r="G1262" s="12"/>
      <c r="H1262" s="12">
        <v>20.85</v>
      </c>
      <c r="I1262" s="12">
        <v>3.15</v>
      </c>
      <c r="J1262" s="12">
        <v>20.02</v>
      </c>
      <c r="K1262" s="12">
        <v>0.83</v>
      </c>
      <c r="L1262" s="12">
        <v>75.19</v>
      </c>
      <c r="M1262" s="12">
        <v>5</v>
      </c>
      <c r="N1262" s="12">
        <v>0</v>
      </c>
      <c r="O1262" s="12">
        <v>270</v>
      </c>
      <c r="P1262" s="12">
        <v>18</v>
      </c>
      <c r="Q1262" s="12">
        <v>6</v>
      </c>
      <c r="R1262" s="12">
        <v>1</v>
      </c>
      <c r="S1262" s="12">
        <v>316</v>
      </c>
      <c r="T1262" s="12">
        <v>0</v>
      </c>
    </row>
    <row r="1263" spans="1:20" ht="17.399999999999999" x14ac:dyDescent="0.3">
      <c r="A1263" s="11">
        <v>45297</v>
      </c>
      <c r="B1263" s="12">
        <v>250477</v>
      </c>
      <c r="C1263" s="12" t="s">
        <v>343</v>
      </c>
      <c r="D1263" s="12" t="s">
        <v>344</v>
      </c>
      <c r="E1263" s="12" t="s">
        <v>345</v>
      </c>
      <c r="F1263" s="12"/>
      <c r="G1263" s="12"/>
      <c r="H1263" s="12">
        <v>21.3</v>
      </c>
      <c r="I1263" s="12">
        <v>2.7</v>
      </c>
      <c r="J1263" s="12">
        <v>20.52</v>
      </c>
      <c r="K1263" s="12">
        <v>0.78</v>
      </c>
      <c r="L1263" s="12">
        <v>73.05</v>
      </c>
      <c r="M1263" s="12">
        <v>5</v>
      </c>
      <c r="N1263" s="12">
        <v>0</v>
      </c>
      <c r="O1263" s="12">
        <v>270</v>
      </c>
      <c r="P1263" s="12">
        <v>10</v>
      </c>
      <c r="Q1263" s="12">
        <v>3</v>
      </c>
      <c r="R1263" s="12">
        <v>1</v>
      </c>
      <c r="S1263" s="12">
        <v>308</v>
      </c>
      <c r="T1263" s="12">
        <v>0</v>
      </c>
    </row>
    <row r="1264" spans="1:20" ht="17.399999999999999" x14ac:dyDescent="0.3">
      <c r="A1264" s="11">
        <v>45298</v>
      </c>
      <c r="B1264" s="12">
        <v>250477</v>
      </c>
      <c r="C1264" s="12" t="s">
        <v>343</v>
      </c>
      <c r="D1264" s="12" t="s">
        <v>344</v>
      </c>
      <c r="E1264" s="12" t="s">
        <v>345</v>
      </c>
      <c r="F1264" s="12"/>
      <c r="G1264" s="12"/>
      <c r="H1264" s="12">
        <v>9.07</v>
      </c>
      <c r="I1264" s="12">
        <v>14.93</v>
      </c>
      <c r="J1264" s="12">
        <v>7.72</v>
      </c>
      <c r="K1264" s="12">
        <v>1.35</v>
      </c>
      <c r="L1264" s="12">
        <v>31.97</v>
      </c>
      <c r="M1264" s="12">
        <v>5</v>
      </c>
      <c r="N1264" s="12">
        <v>0</v>
      </c>
      <c r="O1264" s="12">
        <v>103</v>
      </c>
      <c r="P1264" s="12">
        <v>0</v>
      </c>
      <c r="Q1264" s="12">
        <v>0</v>
      </c>
      <c r="R1264" s="12">
        <v>9</v>
      </c>
      <c r="S1264" s="12">
        <v>111</v>
      </c>
      <c r="T1264" s="12">
        <v>1</v>
      </c>
    </row>
    <row r="1265" spans="1:20" ht="17.399999999999999" x14ac:dyDescent="0.3">
      <c r="A1265" s="11">
        <v>45299</v>
      </c>
      <c r="B1265" s="12">
        <v>250477</v>
      </c>
      <c r="C1265" s="12" t="s">
        <v>343</v>
      </c>
      <c r="D1265" s="12" t="s">
        <v>344</v>
      </c>
      <c r="E1265" s="12" t="s">
        <v>345</v>
      </c>
      <c r="F1265" s="12"/>
      <c r="G1265" s="12"/>
      <c r="H1265" s="12">
        <v>14.27</v>
      </c>
      <c r="I1265" s="12">
        <v>9.73</v>
      </c>
      <c r="J1265" s="12">
        <v>11.3</v>
      </c>
      <c r="K1265" s="12">
        <v>2.97</v>
      </c>
      <c r="L1265" s="12">
        <v>55.2</v>
      </c>
      <c r="M1265" s="12">
        <v>6</v>
      </c>
      <c r="N1265" s="12">
        <v>0</v>
      </c>
      <c r="O1265" s="12">
        <v>221</v>
      </c>
      <c r="P1265" s="12">
        <v>22</v>
      </c>
      <c r="Q1265" s="12">
        <v>1</v>
      </c>
      <c r="R1265" s="12">
        <v>28</v>
      </c>
      <c r="S1265" s="12">
        <v>259</v>
      </c>
      <c r="T1265" s="12">
        <v>3</v>
      </c>
    </row>
    <row r="1266" spans="1:20" ht="17.399999999999999" x14ac:dyDescent="0.3">
      <c r="A1266" s="11">
        <v>45300</v>
      </c>
      <c r="B1266" s="12">
        <v>250477</v>
      </c>
      <c r="C1266" s="12" t="s">
        <v>343</v>
      </c>
      <c r="D1266" s="12" t="s">
        <v>344</v>
      </c>
      <c r="E1266" s="12" t="s">
        <v>345</v>
      </c>
      <c r="F1266" s="12"/>
      <c r="G1266" s="12"/>
      <c r="H1266" s="12">
        <v>17.899999999999999</v>
      </c>
      <c r="I1266" s="12">
        <v>6.1</v>
      </c>
      <c r="J1266" s="12">
        <v>17.12</v>
      </c>
      <c r="K1266" s="12">
        <v>0.78</v>
      </c>
      <c r="L1266" s="12">
        <v>62.88</v>
      </c>
      <c r="M1266" s="12">
        <v>4</v>
      </c>
      <c r="N1266" s="12">
        <v>0</v>
      </c>
      <c r="O1266" s="12">
        <v>130</v>
      </c>
      <c r="P1266" s="12">
        <v>7</v>
      </c>
      <c r="Q1266" s="12">
        <v>0</v>
      </c>
      <c r="R1266" s="12">
        <v>4</v>
      </c>
      <c r="S1266" s="12">
        <v>147</v>
      </c>
      <c r="T1266" s="12">
        <v>0</v>
      </c>
    </row>
    <row r="1267" spans="1:20" ht="17.399999999999999" x14ac:dyDescent="0.3">
      <c r="A1267" s="11">
        <v>45301</v>
      </c>
      <c r="B1267" s="12">
        <v>250477</v>
      </c>
      <c r="C1267" s="12" t="s">
        <v>343</v>
      </c>
      <c r="D1267" s="12" t="s">
        <v>344</v>
      </c>
      <c r="E1267" s="12" t="s">
        <v>345</v>
      </c>
      <c r="F1267" s="12"/>
      <c r="G1267" s="12"/>
      <c r="H1267" s="12">
        <v>19.32</v>
      </c>
      <c r="I1267" s="12">
        <v>4.68</v>
      </c>
      <c r="J1267" s="12">
        <v>18.350000000000001</v>
      </c>
      <c r="K1267" s="12">
        <v>0.97</v>
      </c>
      <c r="L1267" s="12">
        <v>71.05</v>
      </c>
      <c r="M1267" s="12">
        <v>5</v>
      </c>
      <c r="N1267" s="12">
        <v>0</v>
      </c>
      <c r="O1267" s="12">
        <v>183</v>
      </c>
      <c r="P1267" s="12">
        <v>12</v>
      </c>
      <c r="Q1267" s="12">
        <v>0</v>
      </c>
      <c r="R1267" s="12">
        <v>4</v>
      </c>
      <c r="S1267" s="12">
        <v>209</v>
      </c>
      <c r="T1267" s="12">
        <v>0</v>
      </c>
    </row>
    <row r="1268" spans="1:20" ht="17.399999999999999" x14ac:dyDescent="0.3">
      <c r="A1268" s="11">
        <v>45302</v>
      </c>
      <c r="B1268" s="12">
        <v>250477</v>
      </c>
      <c r="C1268" s="12" t="s">
        <v>343</v>
      </c>
      <c r="D1268" s="12" t="s">
        <v>344</v>
      </c>
      <c r="E1268" s="12" t="s">
        <v>345</v>
      </c>
      <c r="F1268" s="12"/>
      <c r="G1268" s="12"/>
      <c r="H1268" s="12">
        <v>17.420000000000002</v>
      </c>
      <c r="I1268" s="12">
        <v>6.58</v>
      </c>
      <c r="J1268" s="12">
        <v>16.43</v>
      </c>
      <c r="K1268" s="12">
        <v>0.98</v>
      </c>
      <c r="L1268" s="12">
        <v>57.39</v>
      </c>
      <c r="M1268" s="12">
        <v>5</v>
      </c>
      <c r="N1268" s="12">
        <v>0</v>
      </c>
      <c r="O1268" s="12">
        <v>158</v>
      </c>
      <c r="P1268" s="12">
        <v>7</v>
      </c>
      <c r="Q1268" s="12">
        <v>1</v>
      </c>
      <c r="R1268" s="12">
        <v>3</v>
      </c>
      <c r="S1268" s="12">
        <v>180</v>
      </c>
      <c r="T1268" s="12">
        <v>0</v>
      </c>
    </row>
    <row r="1269" spans="1:20" ht="17.399999999999999" x14ac:dyDescent="0.3">
      <c r="A1269" s="11">
        <v>45303</v>
      </c>
      <c r="B1269" s="12">
        <v>250477</v>
      </c>
      <c r="C1269" s="12" t="s">
        <v>343</v>
      </c>
      <c r="D1269" s="12" t="s">
        <v>344</v>
      </c>
      <c r="E1269" s="12" t="s">
        <v>345</v>
      </c>
      <c r="F1269" s="12"/>
      <c r="G1269" s="12"/>
      <c r="H1269" s="12">
        <v>15.38</v>
      </c>
      <c r="I1269" s="12">
        <v>8.6199999999999992</v>
      </c>
      <c r="J1269" s="12">
        <v>14.15</v>
      </c>
      <c r="K1269" s="12">
        <v>1.23</v>
      </c>
      <c r="L1269" s="12">
        <v>56.56</v>
      </c>
      <c r="M1269" s="12">
        <v>5</v>
      </c>
      <c r="N1269" s="12">
        <v>0</v>
      </c>
      <c r="O1269" s="12">
        <v>234</v>
      </c>
      <c r="P1269" s="12">
        <v>14</v>
      </c>
      <c r="Q1269" s="12">
        <v>0</v>
      </c>
      <c r="R1269" s="12">
        <v>5</v>
      </c>
      <c r="S1269" s="12">
        <v>261</v>
      </c>
      <c r="T1269" s="12">
        <v>0</v>
      </c>
    </row>
    <row r="1270" spans="1:20" ht="17.399999999999999" x14ac:dyDescent="0.3">
      <c r="A1270" s="11">
        <v>45304</v>
      </c>
      <c r="B1270" s="12">
        <v>250477</v>
      </c>
      <c r="C1270" s="12" t="s">
        <v>343</v>
      </c>
      <c r="D1270" s="12" t="s">
        <v>344</v>
      </c>
      <c r="E1270" s="12" t="s">
        <v>345</v>
      </c>
      <c r="F1270" s="12"/>
      <c r="G1270" s="12"/>
      <c r="H1270" s="12">
        <v>16.18</v>
      </c>
      <c r="I1270" s="12">
        <v>7.82</v>
      </c>
      <c r="J1270" s="12">
        <v>15.13</v>
      </c>
      <c r="K1270" s="12">
        <v>1.05</v>
      </c>
      <c r="L1270" s="12">
        <v>47.06</v>
      </c>
      <c r="M1270" s="12">
        <v>4</v>
      </c>
      <c r="N1270" s="12">
        <v>0</v>
      </c>
      <c r="O1270" s="12">
        <v>102</v>
      </c>
      <c r="P1270" s="12">
        <v>5</v>
      </c>
      <c r="Q1270" s="12">
        <v>0</v>
      </c>
      <c r="R1270" s="12">
        <v>9</v>
      </c>
      <c r="S1270" s="12">
        <v>120</v>
      </c>
      <c r="T1270" s="12">
        <v>0</v>
      </c>
    </row>
    <row r="1271" spans="1:20" ht="17.399999999999999" x14ac:dyDescent="0.3">
      <c r="A1271" s="11">
        <v>45305</v>
      </c>
      <c r="B1271" s="12">
        <v>250477</v>
      </c>
      <c r="C1271" s="12" t="s">
        <v>343</v>
      </c>
      <c r="D1271" s="12" t="s">
        <v>344</v>
      </c>
      <c r="E1271" s="12" t="s">
        <v>345</v>
      </c>
      <c r="F1271" s="12"/>
      <c r="G1271" s="12"/>
      <c r="H1271" s="12">
        <v>11.7</v>
      </c>
      <c r="I1271" s="12">
        <v>12.3</v>
      </c>
      <c r="J1271" s="12">
        <v>10.78</v>
      </c>
      <c r="K1271" s="12">
        <v>0.92</v>
      </c>
      <c r="L1271" s="12">
        <v>42.67</v>
      </c>
      <c r="M1271" s="12">
        <v>5</v>
      </c>
      <c r="N1271" s="12">
        <v>0</v>
      </c>
      <c r="O1271" s="12">
        <v>152</v>
      </c>
      <c r="P1271" s="12">
        <v>5</v>
      </c>
      <c r="Q1271" s="12">
        <v>1</v>
      </c>
      <c r="R1271" s="12">
        <v>4</v>
      </c>
      <c r="S1271" s="12">
        <v>174</v>
      </c>
      <c r="T1271" s="12">
        <v>0</v>
      </c>
    </row>
    <row r="1272" spans="1:20" ht="17.399999999999999" x14ac:dyDescent="0.3">
      <c r="A1272" s="11">
        <v>45306</v>
      </c>
      <c r="B1272" s="12">
        <v>250477</v>
      </c>
      <c r="C1272" s="12" t="s">
        <v>343</v>
      </c>
      <c r="D1272" s="12" t="s">
        <v>344</v>
      </c>
      <c r="E1272" s="12" t="s">
        <v>345</v>
      </c>
      <c r="F1272" s="12"/>
      <c r="G1272" s="12"/>
      <c r="H1272" s="12">
        <v>18.579999999999998</v>
      </c>
      <c r="I1272" s="12">
        <v>5.42</v>
      </c>
      <c r="J1272" s="12">
        <v>18.2</v>
      </c>
      <c r="K1272" s="12">
        <v>0.38</v>
      </c>
      <c r="L1272" s="12">
        <v>78.180000000000007</v>
      </c>
      <c r="M1272" s="12">
        <v>5</v>
      </c>
      <c r="N1272" s="12">
        <v>0</v>
      </c>
      <c r="O1272" s="12">
        <v>220</v>
      </c>
      <c r="P1272" s="12">
        <v>6</v>
      </c>
      <c r="Q1272" s="12">
        <v>1</v>
      </c>
      <c r="R1272" s="12">
        <v>2</v>
      </c>
      <c r="S1272" s="12">
        <v>264</v>
      </c>
      <c r="T1272" s="12">
        <v>0</v>
      </c>
    </row>
    <row r="1273" spans="1:20" ht="17.399999999999999" x14ac:dyDescent="0.3">
      <c r="A1273" s="11">
        <v>45307</v>
      </c>
      <c r="B1273" s="12">
        <v>250477</v>
      </c>
      <c r="C1273" s="12" t="s">
        <v>343</v>
      </c>
      <c r="D1273" s="12" t="s">
        <v>344</v>
      </c>
      <c r="E1273" s="12" t="s">
        <v>345</v>
      </c>
      <c r="F1273" s="12"/>
      <c r="G1273" s="12"/>
      <c r="H1273" s="12">
        <v>12.33</v>
      </c>
      <c r="I1273" s="12">
        <v>11.67</v>
      </c>
      <c r="J1273" s="12">
        <v>10.92</v>
      </c>
      <c r="K1273" s="12">
        <v>1.42</v>
      </c>
      <c r="L1273" s="12">
        <v>44.6</v>
      </c>
      <c r="M1273" s="12">
        <v>5</v>
      </c>
      <c r="N1273" s="12">
        <v>0</v>
      </c>
      <c r="O1273" s="12">
        <v>162</v>
      </c>
      <c r="P1273" s="12">
        <v>5</v>
      </c>
      <c r="Q1273" s="12">
        <v>3</v>
      </c>
      <c r="R1273" s="12">
        <v>11</v>
      </c>
      <c r="S1273" s="12">
        <v>189</v>
      </c>
      <c r="T1273" s="12">
        <v>2</v>
      </c>
    </row>
    <row r="1274" spans="1:20" ht="17.399999999999999" x14ac:dyDescent="0.3">
      <c r="A1274" s="11">
        <v>45308</v>
      </c>
      <c r="B1274" s="12">
        <v>250477</v>
      </c>
      <c r="C1274" s="12" t="s">
        <v>343</v>
      </c>
      <c r="D1274" s="12" t="s">
        <v>344</v>
      </c>
      <c r="E1274" s="12" t="s">
        <v>345</v>
      </c>
      <c r="F1274" s="12"/>
      <c r="G1274" s="12"/>
      <c r="H1274" s="12">
        <v>15.53</v>
      </c>
      <c r="I1274" s="12">
        <v>8.4700000000000006</v>
      </c>
      <c r="J1274" s="12">
        <v>14.5</v>
      </c>
      <c r="K1274" s="12">
        <v>1.03</v>
      </c>
      <c r="L1274" s="12">
        <v>61.43</v>
      </c>
      <c r="M1274" s="12">
        <v>5</v>
      </c>
      <c r="N1274" s="12">
        <v>0</v>
      </c>
      <c r="O1274" s="12">
        <v>216</v>
      </c>
      <c r="P1274" s="12">
        <v>6</v>
      </c>
      <c r="Q1274" s="12">
        <v>0</v>
      </c>
      <c r="R1274" s="12">
        <v>2</v>
      </c>
      <c r="S1274" s="12">
        <v>253</v>
      </c>
      <c r="T1274" s="12">
        <v>0</v>
      </c>
    </row>
    <row r="1275" spans="1:20" ht="17.399999999999999" x14ac:dyDescent="0.3">
      <c r="A1275" s="11">
        <v>45309</v>
      </c>
      <c r="B1275" s="12">
        <v>250477</v>
      </c>
      <c r="C1275" s="12" t="s">
        <v>343</v>
      </c>
      <c r="D1275" s="12" t="s">
        <v>344</v>
      </c>
      <c r="E1275" s="12" t="s">
        <v>345</v>
      </c>
      <c r="F1275" s="12"/>
      <c r="G1275" s="12"/>
      <c r="H1275" s="12">
        <v>21.48</v>
      </c>
      <c r="I1275" s="12">
        <v>2.52</v>
      </c>
      <c r="J1275" s="12">
        <v>20.88</v>
      </c>
      <c r="K1275" s="12">
        <v>0.6</v>
      </c>
      <c r="L1275" s="12">
        <v>82.99</v>
      </c>
      <c r="M1275" s="12">
        <v>5</v>
      </c>
      <c r="N1275" s="12">
        <v>0</v>
      </c>
      <c r="O1275" s="12">
        <v>248</v>
      </c>
      <c r="P1275" s="12">
        <v>9</v>
      </c>
      <c r="Q1275" s="12">
        <v>0</v>
      </c>
      <c r="R1275" s="12">
        <v>3</v>
      </c>
      <c r="S1275" s="12">
        <v>289</v>
      </c>
      <c r="T1275" s="12">
        <v>0</v>
      </c>
    </row>
    <row r="1276" spans="1:20" ht="17.399999999999999" x14ac:dyDescent="0.3">
      <c r="A1276" s="11">
        <v>45310</v>
      </c>
      <c r="B1276" s="12">
        <v>250477</v>
      </c>
      <c r="C1276" s="12" t="s">
        <v>343</v>
      </c>
      <c r="D1276" s="12" t="s">
        <v>344</v>
      </c>
      <c r="E1276" s="12" t="s">
        <v>345</v>
      </c>
      <c r="F1276" s="12"/>
      <c r="G1276" s="12"/>
      <c r="H1276" s="12">
        <v>22.38</v>
      </c>
      <c r="I1276" s="12">
        <v>1.62</v>
      </c>
      <c r="J1276" s="12">
        <v>20.65</v>
      </c>
      <c r="K1276" s="12">
        <v>1.73</v>
      </c>
      <c r="L1276" s="12">
        <v>74.47</v>
      </c>
      <c r="M1276" s="12">
        <v>5</v>
      </c>
      <c r="N1276" s="12">
        <v>0</v>
      </c>
      <c r="O1276" s="12">
        <v>266</v>
      </c>
      <c r="P1276" s="12">
        <v>10</v>
      </c>
      <c r="Q1276" s="12">
        <v>0</v>
      </c>
      <c r="R1276" s="12">
        <v>10</v>
      </c>
      <c r="S1276" s="12">
        <v>302</v>
      </c>
      <c r="T1276" s="12">
        <v>2</v>
      </c>
    </row>
    <row r="1277" spans="1:20" ht="17.399999999999999" x14ac:dyDescent="0.3">
      <c r="A1277" s="11">
        <v>45311</v>
      </c>
      <c r="B1277" s="12">
        <v>250477</v>
      </c>
      <c r="C1277" s="12" t="s">
        <v>343</v>
      </c>
      <c r="D1277" s="12" t="s">
        <v>344</v>
      </c>
      <c r="E1277" s="12" t="s">
        <v>345</v>
      </c>
      <c r="F1277" s="12"/>
      <c r="G1277" s="12"/>
      <c r="H1277" s="12">
        <v>18.350000000000001</v>
      </c>
      <c r="I1277" s="12">
        <v>5.65</v>
      </c>
      <c r="J1277" s="12">
        <v>15.83</v>
      </c>
      <c r="K1277" s="12">
        <v>2.52</v>
      </c>
      <c r="L1277" s="12">
        <v>57.93</v>
      </c>
      <c r="M1277" s="12">
        <v>5</v>
      </c>
      <c r="N1277" s="12">
        <v>0</v>
      </c>
      <c r="O1277" s="12">
        <v>163</v>
      </c>
      <c r="P1277" s="12">
        <v>3</v>
      </c>
      <c r="Q1277" s="12">
        <v>0</v>
      </c>
      <c r="R1277" s="12">
        <v>12</v>
      </c>
      <c r="S1277" s="12">
        <v>185</v>
      </c>
      <c r="T1277" s="12">
        <v>0</v>
      </c>
    </row>
    <row r="1278" spans="1:20" ht="17.399999999999999" x14ac:dyDescent="0.3">
      <c r="A1278" s="11">
        <v>45312</v>
      </c>
      <c r="B1278" s="12">
        <v>250477</v>
      </c>
      <c r="C1278" s="12" t="s">
        <v>343</v>
      </c>
      <c r="D1278" s="12" t="s">
        <v>344</v>
      </c>
      <c r="E1278" s="12" t="s">
        <v>345</v>
      </c>
      <c r="F1278" s="12"/>
      <c r="G1278" s="12"/>
      <c r="H1278" s="12">
        <v>6.97</v>
      </c>
      <c r="I1278" s="12">
        <v>17.03</v>
      </c>
      <c r="J1278" s="12">
        <v>6.45</v>
      </c>
      <c r="K1278" s="12">
        <v>0.52</v>
      </c>
      <c r="L1278" s="12">
        <v>27.21</v>
      </c>
      <c r="M1278" s="12">
        <v>5</v>
      </c>
      <c r="N1278" s="12">
        <v>0</v>
      </c>
      <c r="O1278" s="12">
        <v>63</v>
      </c>
      <c r="P1278" s="12">
        <v>1</v>
      </c>
      <c r="Q1278" s="12">
        <v>0</v>
      </c>
      <c r="R1278" s="12">
        <v>2</v>
      </c>
      <c r="S1278" s="12">
        <v>73</v>
      </c>
      <c r="T1278" s="12">
        <v>0</v>
      </c>
    </row>
    <row r="1279" spans="1:20" ht="17.399999999999999" x14ac:dyDescent="0.3">
      <c r="A1279" s="11">
        <v>45313</v>
      </c>
      <c r="B1279" s="12">
        <v>250477</v>
      </c>
      <c r="C1279" s="12" t="s">
        <v>343</v>
      </c>
      <c r="D1279" s="12" t="s">
        <v>344</v>
      </c>
      <c r="E1279" s="12" t="s">
        <v>345</v>
      </c>
      <c r="F1279" s="12"/>
      <c r="G1279" s="12"/>
      <c r="H1279" s="12">
        <v>12.08</v>
      </c>
      <c r="I1279" s="12">
        <v>11.92</v>
      </c>
      <c r="J1279" s="12">
        <v>11.43</v>
      </c>
      <c r="K1279" s="12">
        <v>0.65</v>
      </c>
      <c r="L1279" s="12">
        <v>42.77</v>
      </c>
      <c r="M1279" s="12">
        <v>5</v>
      </c>
      <c r="N1279" s="12">
        <v>0</v>
      </c>
      <c r="O1279" s="12">
        <v>100</v>
      </c>
      <c r="P1279" s="12">
        <v>0</v>
      </c>
      <c r="Q1279" s="12">
        <v>0</v>
      </c>
      <c r="R1279" s="12">
        <v>4</v>
      </c>
      <c r="S1279" s="12">
        <v>116</v>
      </c>
      <c r="T1279" s="12">
        <v>0</v>
      </c>
    </row>
    <row r="1280" spans="1:20" ht="17.399999999999999" x14ac:dyDescent="0.3">
      <c r="A1280" s="11">
        <v>45314</v>
      </c>
      <c r="B1280" s="12">
        <v>250477</v>
      </c>
      <c r="C1280" s="12" t="s">
        <v>343</v>
      </c>
      <c r="D1280" s="12" t="s">
        <v>344</v>
      </c>
      <c r="E1280" s="12" t="s">
        <v>345</v>
      </c>
      <c r="F1280" s="12"/>
      <c r="G1280" s="12"/>
      <c r="H1280" s="12">
        <v>15.6</v>
      </c>
      <c r="I1280" s="12">
        <v>8.4</v>
      </c>
      <c r="J1280" s="12">
        <v>14.97</v>
      </c>
      <c r="K1280" s="12">
        <v>0.63</v>
      </c>
      <c r="L1280" s="12">
        <v>61.38</v>
      </c>
      <c r="M1280" s="12">
        <v>5</v>
      </c>
      <c r="N1280" s="12">
        <v>0</v>
      </c>
      <c r="O1280" s="12">
        <v>182</v>
      </c>
      <c r="P1280" s="12">
        <v>9</v>
      </c>
      <c r="Q1280" s="12">
        <v>1</v>
      </c>
      <c r="R1280" s="12">
        <v>1</v>
      </c>
      <c r="S1280" s="12">
        <v>207</v>
      </c>
      <c r="T1280" s="12">
        <v>0</v>
      </c>
    </row>
    <row r="1281" spans="1:20" ht="17.399999999999999" x14ac:dyDescent="0.3">
      <c r="A1281" s="11">
        <v>45315</v>
      </c>
      <c r="B1281" s="12">
        <v>250477</v>
      </c>
      <c r="C1281" s="12" t="s">
        <v>343</v>
      </c>
      <c r="D1281" s="12" t="s">
        <v>344</v>
      </c>
      <c r="E1281" s="12" t="s">
        <v>345</v>
      </c>
      <c r="F1281" s="12"/>
      <c r="G1281" s="12"/>
      <c r="H1281" s="12">
        <v>22.47</v>
      </c>
      <c r="I1281" s="12">
        <v>1.53</v>
      </c>
      <c r="J1281" s="12">
        <v>22.02</v>
      </c>
      <c r="K1281" s="12">
        <v>0.45</v>
      </c>
      <c r="L1281" s="12">
        <v>72.069999999999993</v>
      </c>
      <c r="M1281" s="12">
        <v>4</v>
      </c>
      <c r="N1281" s="12">
        <v>0</v>
      </c>
      <c r="O1281" s="12">
        <v>126</v>
      </c>
      <c r="P1281" s="12">
        <v>7</v>
      </c>
      <c r="Q1281" s="12">
        <v>0</v>
      </c>
      <c r="R1281" s="12">
        <v>1</v>
      </c>
      <c r="S1281" s="12">
        <v>143</v>
      </c>
      <c r="T1281" s="12">
        <v>0</v>
      </c>
    </row>
    <row r="1282" spans="1:20" ht="17.399999999999999" x14ac:dyDescent="0.3">
      <c r="A1282" s="11">
        <v>45316</v>
      </c>
      <c r="B1282" s="12">
        <v>250477</v>
      </c>
      <c r="C1282" s="12" t="s">
        <v>343</v>
      </c>
      <c r="D1282" s="12" t="s">
        <v>344</v>
      </c>
      <c r="E1282" s="12" t="s">
        <v>345</v>
      </c>
      <c r="F1282" s="12"/>
      <c r="G1282" s="12"/>
      <c r="H1282" s="12">
        <v>7.87</v>
      </c>
      <c r="I1282" s="12">
        <v>16.13</v>
      </c>
      <c r="J1282" s="12">
        <v>7.33</v>
      </c>
      <c r="K1282" s="12">
        <v>0.53</v>
      </c>
      <c r="L1282" s="12">
        <v>28.42</v>
      </c>
      <c r="M1282" s="12">
        <v>4</v>
      </c>
      <c r="N1282" s="12">
        <v>0</v>
      </c>
      <c r="O1282" s="12">
        <v>75</v>
      </c>
      <c r="P1282" s="12">
        <v>3</v>
      </c>
      <c r="Q1282" s="12">
        <v>0</v>
      </c>
      <c r="R1282" s="12">
        <v>2</v>
      </c>
      <c r="S1282" s="12">
        <v>86</v>
      </c>
      <c r="T1282" s="12">
        <v>0</v>
      </c>
    </row>
    <row r="1283" spans="1:20" ht="17.399999999999999" x14ac:dyDescent="0.3">
      <c r="A1283" s="11">
        <v>45317</v>
      </c>
      <c r="B1283" s="12">
        <v>250477</v>
      </c>
      <c r="C1283" s="12" t="s">
        <v>343</v>
      </c>
      <c r="D1283" s="12" t="s">
        <v>344</v>
      </c>
      <c r="E1283" s="12" t="s">
        <v>345</v>
      </c>
      <c r="F1283" s="12"/>
      <c r="G1283" s="12"/>
      <c r="H1283" s="12">
        <v>0</v>
      </c>
      <c r="I1283" s="12">
        <v>24</v>
      </c>
      <c r="J1283" s="12">
        <v>0</v>
      </c>
      <c r="K1283" s="12">
        <v>0</v>
      </c>
      <c r="L1283" s="12">
        <v>0</v>
      </c>
      <c r="M1283" s="12">
        <v>0</v>
      </c>
      <c r="N1283" s="12">
        <v>0</v>
      </c>
      <c r="O1283" s="12">
        <v>0</v>
      </c>
      <c r="P1283" s="12">
        <v>0</v>
      </c>
      <c r="Q1283" s="12">
        <v>0</v>
      </c>
      <c r="R1283" s="12">
        <v>0</v>
      </c>
      <c r="S1283" s="12">
        <v>0</v>
      </c>
      <c r="T1283" s="12">
        <v>0</v>
      </c>
    </row>
    <row r="1284" spans="1:20" ht="17.399999999999999" x14ac:dyDescent="0.3">
      <c r="A1284" s="11">
        <v>45318</v>
      </c>
      <c r="B1284" s="12">
        <v>250477</v>
      </c>
      <c r="C1284" s="12" t="s">
        <v>343</v>
      </c>
      <c r="D1284" s="12" t="s">
        <v>344</v>
      </c>
      <c r="E1284" s="12" t="s">
        <v>345</v>
      </c>
      <c r="F1284" s="12"/>
      <c r="G1284" s="12"/>
      <c r="H1284" s="12">
        <v>0</v>
      </c>
      <c r="I1284" s="12">
        <v>24</v>
      </c>
      <c r="J1284" s="12">
        <v>0</v>
      </c>
      <c r="K1284" s="12">
        <v>0</v>
      </c>
      <c r="L1284" s="12">
        <v>0</v>
      </c>
      <c r="M1284" s="12">
        <v>0</v>
      </c>
      <c r="N1284" s="12">
        <v>0</v>
      </c>
      <c r="O1284" s="12">
        <v>0</v>
      </c>
      <c r="P1284" s="12">
        <v>0</v>
      </c>
      <c r="Q1284" s="12">
        <v>0</v>
      </c>
      <c r="R1284" s="12">
        <v>0</v>
      </c>
      <c r="S1284" s="12">
        <v>0</v>
      </c>
      <c r="T1284" s="12">
        <v>0</v>
      </c>
    </row>
    <row r="1285" spans="1:20" ht="17.399999999999999" x14ac:dyDescent="0.3">
      <c r="A1285" s="11">
        <v>45319</v>
      </c>
      <c r="B1285" s="12">
        <v>250477</v>
      </c>
      <c r="C1285" s="12" t="s">
        <v>343</v>
      </c>
      <c r="D1285" s="12" t="s">
        <v>344</v>
      </c>
      <c r="E1285" s="12" t="s">
        <v>345</v>
      </c>
      <c r="F1285" s="12"/>
      <c r="G1285" s="12"/>
      <c r="H1285" s="12">
        <v>0</v>
      </c>
      <c r="I1285" s="12">
        <v>24</v>
      </c>
      <c r="J1285" s="12">
        <v>0</v>
      </c>
      <c r="K1285" s="12">
        <v>0</v>
      </c>
      <c r="L1285" s="12">
        <v>0</v>
      </c>
      <c r="M1285" s="12">
        <v>0</v>
      </c>
      <c r="N1285" s="12">
        <v>0</v>
      </c>
      <c r="O1285" s="12">
        <v>0</v>
      </c>
      <c r="P1285" s="12">
        <v>0</v>
      </c>
      <c r="Q1285" s="12">
        <v>0</v>
      </c>
      <c r="R1285" s="12">
        <v>0</v>
      </c>
      <c r="S1285" s="12">
        <v>0</v>
      </c>
      <c r="T1285" s="12">
        <v>0</v>
      </c>
    </row>
    <row r="1286" spans="1:20" ht="17.399999999999999" x14ac:dyDescent="0.3">
      <c r="A1286" s="11">
        <v>45320</v>
      </c>
      <c r="B1286" s="12">
        <v>250477</v>
      </c>
      <c r="C1286" s="12" t="s">
        <v>343</v>
      </c>
      <c r="D1286" s="12" t="s">
        <v>344</v>
      </c>
      <c r="E1286" s="12" t="s">
        <v>345</v>
      </c>
      <c r="F1286" s="12"/>
      <c r="G1286" s="12"/>
      <c r="H1286" s="12">
        <v>0</v>
      </c>
      <c r="I1286" s="12">
        <v>24</v>
      </c>
      <c r="J1286" s="12">
        <v>0</v>
      </c>
      <c r="K1286" s="12">
        <v>0</v>
      </c>
      <c r="L1286" s="12">
        <v>0</v>
      </c>
      <c r="M1286" s="12">
        <v>0</v>
      </c>
      <c r="N1286" s="12">
        <v>0</v>
      </c>
      <c r="O1286" s="12">
        <v>0</v>
      </c>
      <c r="P1286" s="12">
        <v>0</v>
      </c>
      <c r="Q1286" s="12">
        <v>0</v>
      </c>
      <c r="R1286" s="12">
        <v>0</v>
      </c>
      <c r="S1286" s="12">
        <v>0</v>
      </c>
      <c r="T1286" s="12">
        <v>0</v>
      </c>
    </row>
    <row r="1287" spans="1:20" ht="17.399999999999999" x14ac:dyDescent="0.3">
      <c r="A1287" s="11">
        <v>45321</v>
      </c>
      <c r="B1287" s="12">
        <v>250477</v>
      </c>
      <c r="C1287" s="12" t="s">
        <v>343</v>
      </c>
      <c r="D1287" s="12" t="s">
        <v>344</v>
      </c>
      <c r="E1287" s="12" t="s">
        <v>345</v>
      </c>
      <c r="F1287" s="12"/>
      <c r="G1287" s="12"/>
      <c r="H1287" s="12">
        <v>0</v>
      </c>
      <c r="I1287" s="12">
        <v>24</v>
      </c>
      <c r="J1287" s="12">
        <v>0</v>
      </c>
      <c r="K1287" s="12">
        <v>0</v>
      </c>
      <c r="L1287" s="12">
        <v>0</v>
      </c>
      <c r="M1287" s="12">
        <v>0</v>
      </c>
      <c r="N1287" s="12">
        <v>0</v>
      </c>
      <c r="O1287" s="12">
        <v>0</v>
      </c>
      <c r="P1287" s="12">
        <v>0</v>
      </c>
      <c r="Q1287" s="12">
        <v>0</v>
      </c>
      <c r="R1287" s="12">
        <v>0</v>
      </c>
      <c r="S1287" s="12">
        <v>0</v>
      </c>
      <c r="T1287" s="12">
        <v>0</v>
      </c>
    </row>
    <row r="1288" spans="1:20" ht="17.399999999999999" x14ac:dyDescent="0.3">
      <c r="A1288" s="11">
        <v>45322</v>
      </c>
      <c r="B1288" s="12">
        <v>250477</v>
      </c>
      <c r="C1288" s="12" t="s">
        <v>343</v>
      </c>
      <c r="D1288" s="12" t="s">
        <v>344</v>
      </c>
      <c r="E1288" s="12" t="s">
        <v>345</v>
      </c>
      <c r="F1288" s="12"/>
      <c r="G1288" s="12"/>
      <c r="H1288" s="12">
        <v>0</v>
      </c>
      <c r="I1288" s="12">
        <v>24</v>
      </c>
      <c r="J1288" s="12">
        <v>0</v>
      </c>
      <c r="K1288" s="12">
        <v>0</v>
      </c>
      <c r="L1288" s="12">
        <v>0</v>
      </c>
      <c r="M1288" s="12">
        <v>0</v>
      </c>
      <c r="N1288" s="12">
        <v>0</v>
      </c>
      <c r="O1288" s="12">
        <v>0</v>
      </c>
      <c r="P1288" s="12">
        <v>0</v>
      </c>
      <c r="Q1288" s="12">
        <v>0</v>
      </c>
      <c r="R1288" s="12">
        <v>0</v>
      </c>
      <c r="S1288" s="12">
        <v>0</v>
      </c>
      <c r="T1288" s="12">
        <v>0</v>
      </c>
    </row>
    <row r="1289" spans="1:20" ht="17.399999999999999" x14ac:dyDescent="0.3">
      <c r="A1289" s="11">
        <v>45323</v>
      </c>
      <c r="B1289" s="12">
        <v>250477</v>
      </c>
      <c r="C1289" s="12" t="s">
        <v>343</v>
      </c>
      <c r="D1289" s="12" t="s">
        <v>344</v>
      </c>
      <c r="E1289" s="12" t="s">
        <v>345</v>
      </c>
      <c r="F1289" s="12"/>
      <c r="G1289" s="12"/>
      <c r="H1289" s="12">
        <v>0</v>
      </c>
      <c r="I1289" s="12">
        <v>24</v>
      </c>
      <c r="J1289" s="12">
        <v>0</v>
      </c>
      <c r="K1289" s="12">
        <v>0</v>
      </c>
      <c r="L1289" s="12">
        <v>0</v>
      </c>
      <c r="M1289" s="12">
        <v>0</v>
      </c>
      <c r="N1289" s="12">
        <v>0</v>
      </c>
      <c r="O1289" s="12">
        <v>0</v>
      </c>
      <c r="P1289" s="12">
        <v>0</v>
      </c>
      <c r="Q1289" s="12">
        <v>0</v>
      </c>
      <c r="R1289" s="12">
        <v>0</v>
      </c>
      <c r="S1289" s="12">
        <v>0</v>
      </c>
      <c r="T1289" s="12">
        <v>0</v>
      </c>
    </row>
    <row r="1290" spans="1:20" ht="17.399999999999999" x14ac:dyDescent="0.3">
      <c r="A1290" s="11">
        <v>45324</v>
      </c>
      <c r="B1290" s="12">
        <v>250477</v>
      </c>
      <c r="C1290" s="12" t="s">
        <v>343</v>
      </c>
      <c r="D1290" s="12" t="s">
        <v>344</v>
      </c>
      <c r="E1290" s="12" t="s">
        <v>345</v>
      </c>
      <c r="F1290" s="12"/>
      <c r="G1290" s="12"/>
      <c r="H1290" s="12">
        <v>0</v>
      </c>
      <c r="I1290" s="12">
        <v>24</v>
      </c>
      <c r="J1290" s="12">
        <v>0</v>
      </c>
      <c r="K1290" s="12">
        <v>0</v>
      </c>
      <c r="L1290" s="12">
        <v>0</v>
      </c>
      <c r="M1290" s="12">
        <v>0</v>
      </c>
      <c r="N1290" s="12">
        <v>0</v>
      </c>
      <c r="O1290" s="12">
        <v>0</v>
      </c>
      <c r="P1290" s="12">
        <v>0</v>
      </c>
      <c r="Q1290" s="12">
        <v>0</v>
      </c>
      <c r="R1290" s="12">
        <v>0</v>
      </c>
      <c r="S1290" s="12">
        <v>0</v>
      </c>
      <c r="T1290" s="12">
        <v>0</v>
      </c>
    </row>
    <row r="1291" spans="1:20" ht="17.399999999999999" x14ac:dyDescent="0.3">
      <c r="A1291" s="11">
        <v>45325</v>
      </c>
      <c r="B1291" s="12">
        <v>250477</v>
      </c>
      <c r="C1291" s="12" t="s">
        <v>343</v>
      </c>
      <c r="D1291" s="12" t="s">
        <v>344</v>
      </c>
      <c r="E1291" s="12" t="s">
        <v>345</v>
      </c>
      <c r="F1291" s="12"/>
      <c r="G1291" s="12"/>
      <c r="H1291" s="12">
        <v>0</v>
      </c>
      <c r="I1291" s="12">
        <v>24</v>
      </c>
      <c r="J1291" s="12">
        <v>0</v>
      </c>
      <c r="K1291" s="12">
        <v>0</v>
      </c>
      <c r="L1291" s="12">
        <v>0</v>
      </c>
      <c r="M1291" s="12">
        <v>0</v>
      </c>
      <c r="N1291" s="12">
        <v>0</v>
      </c>
      <c r="O1291" s="12">
        <v>0</v>
      </c>
      <c r="P1291" s="12">
        <v>0</v>
      </c>
      <c r="Q1291" s="12">
        <v>0</v>
      </c>
      <c r="R1291" s="12">
        <v>0</v>
      </c>
      <c r="S1291" s="12">
        <v>0</v>
      </c>
      <c r="T1291" s="12">
        <v>0</v>
      </c>
    </row>
    <row r="1292" spans="1:20" ht="17.399999999999999" x14ac:dyDescent="0.3">
      <c r="A1292" s="11">
        <v>45326</v>
      </c>
      <c r="B1292" s="12">
        <v>250477</v>
      </c>
      <c r="C1292" s="12" t="s">
        <v>343</v>
      </c>
      <c r="D1292" s="12" t="s">
        <v>344</v>
      </c>
      <c r="E1292" s="12" t="s">
        <v>345</v>
      </c>
      <c r="F1292" s="12"/>
      <c r="G1292" s="12"/>
      <c r="H1292" s="12">
        <v>0</v>
      </c>
      <c r="I1292" s="12">
        <v>24</v>
      </c>
      <c r="J1292" s="12">
        <v>0</v>
      </c>
      <c r="K1292" s="12">
        <v>0</v>
      </c>
      <c r="L1292" s="12">
        <v>0</v>
      </c>
      <c r="M1292" s="12">
        <v>0</v>
      </c>
      <c r="N1292" s="12">
        <v>0</v>
      </c>
      <c r="O1292" s="12">
        <v>0</v>
      </c>
      <c r="P1292" s="12">
        <v>0</v>
      </c>
      <c r="Q1292" s="12">
        <v>0</v>
      </c>
      <c r="R1292" s="12">
        <v>0</v>
      </c>
      <c r="S1292" s="12">
        <v>0</v>
      </c>
      <c r="T1292" s="12">
        <v>0</v>
      </c>
    </row>
    <row r="1293" spans="1:20" ht="17.399999999999999" x14ac:dyDescent="0.3">
      <c r="A1293" s="11">
        <v>45327</v>
      </c>
      <c r="B1293" s="12">
        <v>250477</v>
      </c>
      <c r="C1293" s="12" t="s">
        <v>343</v>
      </c>
      <c r="D1293" s="12" t="s">
        <v>344</v>
      </c>
      <c r="E1293" s="12" t="s">
        <v>345</v>
      </c>
      <c r="F1293" s="12"/>
      <c r="G1293" s="12"/>
      <c r="H1293" s="12">
        <v>0</v>
      </c>
      <c r="I1293" s="12">
        <v>24</v>
      </c>
      <c r="J1293" s="12">
        <v>0</v>
      </c>
      <c r="K1293" s="12">
        <v>0</v>
      </c>
      <c r="L1293" s="12">
        <v>0</v>
      </c>
      <c r="M1293" s="12">
        <v>0</v>
      </c>
      <c r="N1293" s="12">
        <v>0</v>
      </c>
      <c r="O1293" s="12">
        <v>0</v>
      </c>
      <c r="P1293" s="12">
        <v>0</v>
      </c>
      <c r="Q1293" s="12">
        <v>0</v>
      </c>
      <c r="R1293" s="12">
        <v>0</v>
      </c>
      <c r="S1293" s="12">
        <v>0</v>
      </c>
      <c r="T1293" s="12">
        <v>0</v>
      </c>
    </row>
    <row r="1294" spans="1:20" ht="17.399999999999999" x14ac:dyDescent="0.3">
      <c r="A1294" s="11">
        <v>45328</v>
      </c>
      <c r="B1294" s="12">
        <v>250477</v>
      </c>
      <c r="C1294" s="12" t="s">
        <v>343</v>
      </c>
      <c r="D1294" s="12" t="s">
        <v>344</v>
      </c>
      <c r="E1294" s="12" t="s">
        <v>345</v>
      </c>
      <c r="F1294" s="12"/>
      <c r="G1294" s="12"/>
      <c r="H1294" s="12">
        <v>0</v>
      </c>
      <c r="I1294" s="12">
        <v>24</v>
      </c>
      <c r="J1294" s="12">
        <v>0</v>
      </c>
      <c r="K1294" s="12">
        <v>0</v>
      </c>
      <c r="L1294" s="12">
        <v>0</v>
      </c>
      <c r="M1294" s="12">
        <v>0</v>
      </c>
      <c r="N1294" s="12">
        <v>0</v>
      </c>
      <c r="O1294" s="12">
        <v>0</v>
      </c>
      <c r="P1294" s="12">
        <v>0</v>
      </c>
      <c r="Q1294" s="12">
        <v>0</v>
      </c>
      <c r="R1294" s="12">
        <v>0</v>
      </c>
      <c r="S1294" s="12">
        <v>0</v>
      </c>
      <c r="T1294" s="12">
        <v>0</v>
      </c>
    </row>
    <row r="1295" spans="1:20" ht="17.399999999999999" x14ac:dyDescent="0.3">
      <c r="A1295" s="11">
        <v>45329</v>
      </c>
      <c r="B1295" s="12">
        <v>250477</v>
      </c>
      <c r="C1295" s="12" t="s">
        <v>343</v>
      </c>
      <c r="D1295" s="12" t="s">
        <v>344</v>
      </c>
      <c r="E1295" s="12" t="s">
        <v>345</v>
      </c>
      <c r="F1295" s="12"/>
      <c r="G1295" s="12"/>
      <c r="H1295" s="12">
        <v>0</v>
      </c>
      <c r="I1295" s="12">
        <v>24</v>
      </c>
      <c r="J1295" s="12">
        <v>0</v>
      </c>
      <c r="K1295" s="12">
        <v>0</v>
      </c>
      <c r="L1295" s="12">
        <v>0</v>
      </c>
      <c r="M1295" s="12">
        <v>0</v>
      </c>
      <c r="N1295" s="12">
        <v>0</v>
      </c>
      <c r="O1295" s="12">
        <v>0</v>
      </c>
      <c r="P1295" s="12">
        <v>0</v>
      </c>
      <c r="Q1295" s="12">
        <v>0</v>
      </c>
      <c r="R1295" s="12">
        <v>0</v>
      </c>
      <c r="S1295" s="12">
        <v>0</v>
      </c>
      <c r="T1295" s="12">
        <v>0</v>
      </c>
    </row>
    <row r="1296" spans="1:20" ht="17.399999999999999" x14ac:dyDescent="0.3">
      <c r="A1296" s="11">
        <v>45335</v>
      </c>
      <c r="B1296" s="12">
        <v>250477</v>
      </c>
      <c r="C1296" s="12" t="s">
        <v>343</v>
      </c>
      <c r="D1296" s="12" t="s">
        <v>344</v>
      </c>
      <c r="E1296" s="12" t="s">
        <v>345</v>
      </c>
      <c r="F1296" s="12"/>
      <c r="G1296" s="12"/>
      <c r="H1296" s="12">
        <v>8.92</v>
      </c>
      <c r="I1296" s="12">
        <v>15.08</v>
      </c>
      <c r="J1296" s="12">
        <v>8.1199999999999992</v>
      </c>
      <c r="K1296" s="12">
        <v>0.8</v>
      </c>
      <c r="L1296" s="12">
        <v>30.18</v>
      </c>
      <c r="M1296" s="12">
        <v>5</v>
      </c>
      <c r="N1296" s="12">
        <v>0</v>
      </c>
      <c r="O1296" s="12">
        <v>70</v>
      </c>
      <c r="P1296" s="12">
        <v>3</v>
      </c>
      <c r="Q1296" s="12">
        <v>0</v>
      </c>
      <c r="R1296" s="12">
        <v>2</v>
      </c>
      <c r="S1296" s="12">
        <v>81</v>
      </c>
      <c r="T1296" s="12">
        <v>0</v>
      </c>
    </row>
    <row r="1297" spans="1:20" ht="17.399999999999999" x14ac:dyDescent="0.3">
      <c r="A1297" s="11">
        <v>45336</v>
      </c>
      <c r="B1297" s="12">
        <v>250477</v>
      </c>
      <c r="C1297" s="12" t="s">
        <v>343</v>
      </c>
      <c r="D1297" s="12" t="s">
        <v>344</v>
      </c>
      <c r="E1297" s="12" t="s">
        <v>345</v>
      </c>
      <c r="F1297" s="12"/>
      <c r="G1297" s="12"/>
      <c r="H1297" s="12">
        <v>20.83</v>
      </c>
      <c r="I1297" s="12">
        <v>3.17</v>
      </c>
      <c r="J1297" s="12">
        <v>20.03</v>
      </c>
      <c r="K1297" s="12">
        <v>0.8</v>
      </c>
      <c r="L1297" s="12">
        <v>74.209999999999994</v>
      </c>
      <c r="M1297" s="12">
        <v>5</v>
      </c>
      <c r="N1297" s="12">
        <v>0</v>
      </c>
      <c r="O1297" s="12">
        <v>195</v>
      </c>
      <c r="P1297" s="12">
        <v>5</v>
      </c>
      <c r="Q1297" s="12">
        <v>3</v>
      </c>
      <c r="R1297" s="12">
        <v>5</v>
      </c>
      <c r="S1297" s="12">
        <v>222</v>
      </c>
      <c r="T1297" s="12">
        <v>0</v>
      </c>
    </row>
    <row r="1298" spans="1:20" ht="17.399999999999999" x14ac:dyDescent="0.3">
      <c r="A1298" s="11">
        <v>45337</v>
      </c>
      <c r="B1298" s="12">
        <v>250477</v>
      </c>
      <c r="C1298" s="12" t="s">
        <v>343</v>
      </c>
      <c r="D1298" s="12" t="s">
        <v>344</v>
      </c>
      <c r="E1298" s="12" t="s">
        <v>345</v>
      </c>
      <c r="F1298" s="12"/>
      <c r="G1298" s="12"/>
      <c r="H1298" s="12">
        <v>19.63</v>
      </c>
      <c r="I1298" s="12">
        <v>4.37</v>
      </c>
      <c r="J1298" s="12">
        <v>19.47</v>
      </c>
      <c r="K1298" s="12">
        <v>0.17</v>
      </c>
      <c r="L1298" s="12">
        <v>71.55</v>
      </c>
      <c r="M1298" s="12">
        <v>4</v>
      </c>
      <c r="N1298" s="12">
        <v>0</v>
      </c>
      <c r="O1298" s="12">
        <v>191</v>
      </c>
      <c r="P1298" s="12">
        <v>9</v>
      </c>
      <c r="Q1298" s="12">
        <v>1</v>
      </c>
      <c r="R1298" s="12">
        <v>0</v>
      </c>
      <c r="S1298" s="12">
        <v>214</v>
      </c>
      <c r="T1298" s="12">
        <v>0</v>
      </c>
    </row>
    <row r="1299" spans="1:20" ht="17.399999999999999" x14ac:dyDescent="0.3">
      <c r="A1299" s="11">
        <v>45338</v>
      </c>
      <c r="B1299" s="12">
        <v>250477</v>
      </c>
      <c r="C1299" s="12" t="s">
        <v>343</v>
      </c>
      <c r="D1299" s="12" t="s">
        <v>344</v>
      </c>
      <c r="E1299" s="12" t="s">
        <v>345</v>
      </c>
      <c r="F1299" s="12"/>
      <c r="G1299" s="12"/>
      <c r="H1299" s="12">
        <v>5.13</v>
      </c>
      <c r="I1299" s="12">
        <v>18.87</v>
      </c>
      <c r="J1299" s="12">
        <v>5.0999999999999996</v>
      </c>
      <c r="K1299" s="12">
        <v>0.03</v>
      </c>
      <c r="L1299" s="12">
        <v>15.36</v>
      </c>
      <c r="M1299" s="12">
        <v>4</v>
      </c>
      <c r="N1299" s="12">
        <v>0</v>
      </c>
      <c r="O1299" s="12">
        <v>19</v>
      </c>
      <c r="P1299" s="12">
        <v>1</v>
      </c>
      <c r="Q1299" s="12">
        <v>0</v>
      </c>
      <c r="R1299" s="12">
        <v>0</v>
      </c>
      <c r="S1299" s="12">
        <v>24</v>
      </c>
      <c r="T1299" s="12">
        <v>0</v>
      </c>
    </row>
    <row r="1300" spans="1:20" ht="17.399999999999999" x14ac:dyDescent="0.3">
      <c r="A1300" s="11">
        <v>45339</v>
      </c>
      <c r="B1300" s="12">
        <v>250477</v>
      </c>
      <c r="C1300" s="12" t="s">
        <v>343</v>
      </c>
      <c r="D1300" s="12" t="s">
        <v>344</v>
      </c>
      <c r="E1300" s="12" t="s">
        <v>345</v>
      </c>
      <c r="F1300" s="12"/>
      <c r="G1300" s="12"/>
      <c r="H1300" s="12">
        <v>22.35</v>
      </c>
      <c r="I1300" s="12">
        <v>1.65</v>
      </c>
      <c r="J1300" s="12">
        <v>22.15</v>
      </c>
      <c r="K1300" s="12">
        <v>0.2</v>
      </c>
      <c r="L1300" s="12">
        <v>81.81</v>
      </c>
      <c r="M1300" s="12">
        <v>4</v>
      </c>
      <c r="N1300" s="12">
        <v>0</v>
      </c>
      <c r="O1300" s="12">
        <v>178</v>
      </c>
      <c r="P1300" s="12">
        <v>10</v>
      </c>
      <c r="Q1300" s="12">
        <v>1</v>
      </c>
      <c r="R1300" s="12">
        <v>0</v>
      </c>
      <c r="S1300" s="12">
        <v>209</v>
      </c>
      <c r="T1300" s="12">
        <v>0</v>
      </c>
    </row>
    <row r="1301" spans="1:20" ht="17.399999999999999" x14ac:dyDescent="0.3">
      <c r="A1301" s="11">
        <v>45340</v>
      </c>
      <c r="B1301" s="12">
        <v>250477</v>
      </c>
      <c r="C1301" s="12" t="s">
        <v>343</v>
      </c>
      <c r="D1301" s="12" t="s">
        <v>344</v>
      </c>
      <c r="E1301" s="12" t="s">
        <v>345</v>
      </c>
      <c r="F1301" s="12"/>
      <c r="G1301" s="12"/>
      <c r="H1301" s="12">
        <v>14.32</v>
      </c>
      <c r="I1301" s="12">
        <v>9.68</v>
      </c>
      <c r="J1301" s="12">
        <v>14.27</v>
      </c>
      <c r="K1301" s="12">
        <v>0.05</v>
      </c>
      <c r="L1301" s="12">
        <v>45.62</v>
      </c>
      <c r="M1301" s="12">
        <v>5</v>
      </c>
      <c r="N1301" s="12">
        <v>0</v>
      </c>
      <c r="O1301" s="12">
        <v>100</v>
      </c>
      <c r="P1301" s="12">
        <v>1</v>
      </c>
      <c r="Q1301" s="12">
        <v>1</v>
      </c>
      <c r="R1301" s="12">
        <v>1</v>
      </c>
      <c r="S1301" s="12">
        <v>109</v>
      </c>
      <c r="T1301" s="12">
        <v>0</v>
      </c>
    </row>
    <row r="1302" spans="1:20" ht="17.399999999999999" x14ac:dyDescent="0.3">
      <c r="A1302" s="11">
        <v>45341</v>
      </c>
      <c r="B1302" s="12">
        <v>250477</v>
      </c>
      <c r="C1302" s="12" t="s">
        <v>343</v>
      </c>
      <c r="D1302" s="12" t="s">
        <v>344</v>
      </c>
      <c r="E1302" s="12" t="s">
        <v>345</v>
      </c>
      <c r="F1302" s="12"/>
      <c r="G1302" s="12"/>
      <c r="H1302" s="12">
        <v>18.87</v>
      </c>
      <c r="I1302" s="12">
        <v>5.13</v>
      </c>
      <c r="J1302" s="12">
        <v>18.5</v>
      </c>
      <c r="K1302" s="12">
        <v>0.37</v>
      </c>
      <c r="L1302" s="12">
        <v>61.19</v>
      </c>
      <c r="M1302" s="12">
        <v>4</v>
      </c>
      <c r="N1302" s="12">
        <v>0</v>
      </c>
      <c r="O1302" s="12">
        <v>69</v>
      </c>
      <c r="P1302" s="12">
        <v>7</v>
      </c>
      <c r="Q1302" s="12">
        <v>0</v>
      </c>
      <c r="R1302" s="12">
        <v>1</v>
      </c>
      <c r="S1302" s="12">
        <v>77</v>
      </c>
      <c r="T1302" s="12">
        <v>0</v>
      </c>
    </row>
    <row r="1303" spans="1:20" ht="17.399999999999999" x14ac:dyDescent="0.3">
      <c r="A1303" s="11">
        <v>45342</v>
      </c>
      <c r="B1303" s="12">
        <v>250477</v>
      </c>
      <c r="C1303" s="12" t="s">
        <v>343</v>
      </c>
      <c r="D1303" s="12" t="s">
        <v>344</v>
      </c>
      <c r="E1303" s="12" t="s">
        <v>345</v>
      </c>
      <c r="F1303" s="12"/>
      <c r="G1303" s="12"/>
      <c r="H1303" s="12">
        <v>18.23</v>
      </c>
      <c r="I1303" s="12">
        <v>5.77</v>
      </c>
      <c r="J1303" s="12">
        <v>17.829999999999998</v>
      </c>
      <c r="K1303" s="12">
        <v>0.4</v>
      </c>
      <c r="L1303" s="12">
        <v>60.31</v>
      </c>
      <c r="M1303" s="12">
        <v>4</v>
      </c>
      <c r="N1303" s="12">
        <v>0</v>
      </c>
      <c r="O1303" s="12">
        <v>73</v>
      </c>
      <c r="P1303" s="12">
        <v>0</v>
      </c>
      <c r="Q1303" s="12">
        <v>0</v>
      </c>
      <c r="R1303" s="12">
        <v>0</v>
      </c>
      <c r="S1303" s="12">
        <v>81</v>
      </c>
      <c r="T1303" s="12">
        <v>0</v>
      </c>
    </row>
    <row r="1304" spans="1:20" ht="17.399999999999999" x14ac:dyDescent="0.3">
      <c r="A1304" s="11">
        <v>45343</v>
      </c>
      <c r="B1304" s="12">
        <v>250477</v>
      </c>
      <c r="C1304" s="12" t="s">
        <v>343</v>
      </c>
      <c r="D1304" s="12" t="s">
        <v>344</v>
      </c>
      <c r="E1304" s="12" t="s">
        <v>345</v>
      </c>
      <c r="F1304" s="12"/>
      <c r="G1304" s="12"/>
      <c r="H1304" s="12">
        <v>20.58</v>
      </c>
      <c r="I1304" s="12">
        <v>3.42</v>
      </c>
      <c r="J1304" s="12">
        <v>20.25</v>
      </c>
      <c r="K1304" s="12">
        <v>0.33</v>
      </c>
      <c r="L1304" s="12">
        <v>58.53</v>
      </c>
      <c r="M1304" s="12">
        <v>3</v>
      </c>
      <c r="N1304" s="12">
        <v>0</v>
      </c>
      <c r="O1304" s="12">
        <v>85</v>
      </c>
      <c r="P1304" s="12">
        <v>2</v>
      </c>
      <c r="Q1304" s="12">
        <v>0</v>
      </c>
      <c r="R1304" s="12">
        <v>2</v>
      </c>
      <c r="S1304" s="12">
        <v>97</v>
      </c>
      <c r="T1304" s="12">
        <v>0</v>
      </c>
    </row>
    <row r="1305" spans="1:20" ht="17.399999999999999" x14ac:dyDescent="0.3">
      <c r="A1305" s="11">
        <v>45344</v>
      </c>
      <c r="B1305" s="12">
        <v>250477</v>
      </c>
      <c r="C1305" s="12" t="s">
        <v>343</v>
      </c>
      <c r="D1305" s="12" t="s">
        <v>344</v>
      </c>
      <c r="E1305" s="12" t="s">
        <v>345</v>
      </c>
      <c r="F1305" s="12"/>
      <c r="G1305" s="12"/>
      <c r="H1305" s="12">
        <v>19.63</v>
      </c>
      <c r="I1305" s="12">
        <v>4.37</v>
      </c>
      <c r="J1305" s="12">
        <v>19.03</v>
      </c>
      <c r="K1305" s="12">
        <v>0.6</v>
      </c>
      <c r="L1305" s="12">
        <v>60.43</v>
      </c>
      <c r="M1305" s="12">
        <v>4</v>
      </c>
      <c r="N1305" s="12">
        <v>0</v>
      </c>
      <c r="O1305" s="12">
        <v>103</v>
      </c>
      <c r="P1305" s="12">
        <v>2</v>
      </c>
      <c r="Q1305" s="12">
        <v>2</v>
      </c>
      <c r="R1305" s="12">
        <v>1</v>
      </c>
      <c r="S1305" s="12">
        <v>118</v>
      </c>
      <c r="T1305" s="12">
        <v>0</v>
      </c>
    </row>
    <row r="1306" spans="1:20" ht="17.399999999999999" x14ac:dyDescent="0.3">
      <c r="A1306" s="11">
        <v>45345</v>
      </c>
      <c r="B1306" s="12">
        <v>250477</v>
      </c>
      <c r="C1306" s="12" t="s">
        <v>343</v>
      </c>
      <c r="D1306" s="12" t="s">
        <v>344</v>
      </c>
      <c r="E1306" s="12" t="s">
        <v>345</v>
      </c>
      <c r="F1306" s="12"/>
      <c r="G1306" s="12"/>
      <c r="H1306" s="12">
        <v>18.03</v>
      </c>
      <c r="I1306" s="12">
        <v>5.97</v>
      </c>
      <c r="J1306" s="12">
        <v>17.850000000000001</v>
      </c>
      <c r="K1306" s="12">
        <v>0.18</v>
      </c>
      <c r="L1306" s="12">
        <v>62.98</v>
      </c>
      <c r="M1306" s="12">
        <v>4</v>
      </c>
      <c r="N1306" s="12">
        <v>0</v>
      </c>
      <c r="O1306" s="12">
        <v>93</v>
      </c>
      <c r="P1306" s="12">
        <v>3</v>
      </c>
      <c r="Q1306" s="12">
        <v>0</v>
      </c>
      <c r="R1306" s="12">
        <v>0</v>
      </c>
      <c r="S1306" s="12">
        <v>108</v>
      </c>
      <c r="T1306" s="12">
        <v>0</v>
      </c>
    </row>
    <row r="1307" spans="1:20" ht="17.399999999999999" x14ac:dyDescent="0.3">
      <c r="A1307" s="11">
        <v>45346</v>
      </c>
      <c r="B1307" s="12">
        <v>250477</v>
      </c>
      <c r="C1307" s="12" t="s">
        <v>343</v>
      </c>
      <c r="D1307" s="12" t="s">
        <v>344</v>
      </c>
      <c r="E1307" s="12" t="s">
        <v>345</v>
      </c>
      <c r="F1307" s="12"/>
      <c r="G1307" s="12"/>
      <c r="H1307" s="12">
        <v>15.85</v>
      </c>
      <c r="I1307" s="12">
        <v>8.15</v>
      </c>
      <c r="J1307" s="12">
        <v>14.58</v>
      </c>
      <c r="K1307" s="12">
        <v>1.27</v>
      </c>
      <c r="L1307" s="12">
        <v>45.99</v>
      </c>
      <c r="M1307" s="12">
        <v>4</v>
      </c>
      <c r="N1307" s="12">
        <v>0</v>
      </c>
      <c r="O1307" s="12">
        <v>45</v>
      </c>
      <c r="P1307" s="12">
        <v>1</v>
      </c>
      <c r="Q1307" s="12">
        <v>0</v>
      </c>
      <c r="R1307" s="12">
        <v>8</v>
      </c>
      <c r="S1307" s="12">
        <v>49</v>
      </c>
      <c r="T1307" s="12">
        <v>1</v>
      </c>
    </row>
    <row r="1308" spans="1:20" ht="17.399999999999999" x14ac:dyDescent="0.3">
      <c r="A1308" s="11">
        <v>45347</v>
      </c>
      <c r="B1308" s="12">
        <v>250477</v>
      </c>
      <c r="C1308" s="12" t="s">
        <v>343</v>
      </c>
      <c r="D1308" s="12" t="s">
        <v>344</v>
      </c>
      <c r="E1308" s="12" t="s">
        <v>345</v>
      </c>
      <c r="F1308" s="12"/>
      <c r="G1308" s="12"/>
      <c r="H1308" s="12">
        <v>6.33</v>
      </c>
      <c r="I1308" s="12">
        <v>17.670000000000002</v>
      </c>
      <c r="J1308" s="12">
        <v>6.07</v>
      </c>
      <c r="K1308" s="12">
        <v>0.27</v>
      </c>
      <c r="L1308" s="12">
        <v>20.85</v>
      </c>
      <c r="M1308" s="12">
        <v>4</v>
      </c>
      <c r="N1308" s="12">
        <v>0</v>
      </c>
      <c r="O1308" s="12">
        <v>29</v>
      </c>
      <c r="P1308" s="12">
        <v>0</v>
      </c>
      <c r="Q1308" s="12">
        <v>0</v>
      </c>
      <c r="R1308" s="12">
        <v>1</v>
      </c>
      <c r="S1308" s="12">
        <v>35</v>
      </c>
      <c r="T1308" s="12">
        <v>0</v>
      </c>
    </row>
    <row r="1309" spans="1:20" ht="17.399999999999999" x14ac:dyDescent="0.3">
      <c r="A1309" s="11">
        <v>45348</v>
      </c>
      <c r="B1309" s="12">
        <v>250477</v>
      </c>
      <c r="C1309" s="12" t="s">
        <v>343</v>
      </c>
      <c r="D1309" s="12" t="s">
        <v>344</v>
      </c>
      <c r="E1309" s="12" t="s">
        <v>345</v>
      </c>
      <c r="F1309" s="12"/>
      <c r="G1309" s="12"/>
      <c r="H1309" s="12">
        <v>19.350000000000001</v>
      </c>
      <c r="I1309" s="12">
        <v>4.6500000000000004</v>
      </c>
      <c r="J1309" s="12">
        <v>18.8</v>
      </c>
      <c r="K1309" s="12">
        <v>0.55000000000000004</v>
      </c>
      <c r="L1309" s="12">
        <v>75.930000000000007</v>
      </c>
      <c r="M1309" s="12">
        <v>5</v>
      </c>
      <c r="N1309" s="12">
        <v>0</v>
      </c>
      <c r="O1309" s="12">
        <v>174</v>
      </c>
      <c r="P1309" s="12">
        <v>5</v>
      </c>
      <c r="Q1309" s="12">
        <v>1</v>
      </c>
      <c r="R1309" s="12">
        <v>1</v>
      </c>
      <c r="S1309" s="12">
        <v>211</v>
      </c>
      <c r="T1309" s="12">
        <v>0</v>
      </c>
    </row>
    <row r="1310" spans="1:20" ht="17.399999999999999" x14ac:dyDescent="0.3">
      <c r="A1310" s="11">
        <v>45349</v>
      </c>
      <c r="B1310" s="12">
        <v>250477</v>
      </c>
      <c r="C1310" s="12" t="s">
        <v>343</v>
      </c>
      <c r="D1310" s="12" t="s">
        <v>344</v>
      </c>
      <c r="E1310" s="12" t="s">
        <v>345</v>
      </c>
      <c r="F1310" s="12"/>
      <c r="G1310" s="12"/>
      <c r="H1310" s="12">
        <v>21.8</v>
      </c>
      <c r="I1310" s="12">
        <v>2.2000000000000002</v>
      </c>
      <c r="J1310" s="12">
        <v>21.05</v>
      </c>
      <c r="K1310" s="12">
        <v>0.75</v>
      </c>
      <c r="L1310" s="12">
        <v>75.22</v>
      </c>
      <c r="M1310" s="12">
        <v>4</v>
      </c>
      <c r="N1310" s="12">
        <v>0</v>
      </c>
      <c r="O1310" s="12">
        <v>137</v>
      </c>
      <c r="P1310" s="12">
        <v>2</v>
      </c>
      <c r="Q1310" s="12">
        <v>1</v>
      </c>
      <c r="R1310" s="12">
        <v>1</v>
      </c>
      <c r="S1310" s="12">
        <v>168</v>
      </c>
      <c r="T1310" s="12">
        <v>0</v>
      </c>
    </row>
    <row r="1311" spans="1:20" ht="17.399999999999999" x14ac:dyDescent="0.3">
      <c r="A1311" s="11">
        <v>45350</v>
      </c>
      <c r="B1311" s="12">
        <v>250477</v>
      </c>
      <c r="C1311" s="12" t="s">
        <v>343</v>
      </c>
      <c r="D1311" s="12" t="s">
        <v>344</v>
      </c>
      <c r="E1311" s="12" t="s">
        <v>345</v>
      </c>
      <c r="F1311" s="12"/>
      <c r="G1311" s="12"/>
      <c r="H1311" s="12">
        <v>17.350000000000001</v>
      </c>
      <c r="I1311" s="12">
        <v>6.65</v>
      </c>
      <c r="J1311" s="12">
        <v>16.95</v>
      </c>
      <c r="K1311" s="12">
        <v>0.4</v>
      </c>
      <c r="L1311" s="12">
        <v>61.89</v>
      </c>
      <c r="M1311" s="12">
        <v>4</v>
      </c>
      <c r="N1311" s="12">
        <v>0</v>
      </c>
      <c r="O1311" s="12">
        <v>127</v>
      </c>
      <c r="P1311" s="12">
        <v>3</v>
      </c>
      <c r="Q1311" s="12">
        <v>0</v>
      </c>
      <c r="R1311" s="12">
        <v>2</v>
      </c>
      <c r="S1311" s="12">
        <v>147</v>
      </c>
      <c r="T1311" s="12">
        <v>0</v>
      </c>
    </row>
    <row r="1312" spans="1:20" ht="17.399999999999999" x14ac:dyDescent="0.3">
      <c r="A1312" s="11">
        <v>45351</v>
      </c>
      <c r="B1312" s="12">
        <v>250477</v>
      </c>
      <c r="C1312" s="12" t="s">
        <v>343</v>
      </c>
      <c r="D1312" s="12" t="s">
        <v>344</v>
      </c>
      <c r="E1312" s="12" t="s">
        <v>345</v>
      </c>
      <c r="F1312" s="12"/>
      <c r="G1312" s="12"/>
      <c r="H1312" s="12">
        <v>18.27</v>
      </c>
      <c r="I1312" s="12">
        <v>5.73</v>
      </c>
      <c r="J1312" s="12">
        <v>18.03</v>
      </c>
      <c r="K1312" s="12">
        <v>0.23</v>
      </c>
      <c r="L1312" s="12">
        <v>57.01</v>
      </c>
      <c r="M1312" s="12">
        <v>4</v>
      </c>
      <c r="N1312" s="12">
        <v>0</v>
      </c>
      <c r="O1312" s="12">
        <v>99</v>
      </c>
      <c r="P1312" s="12">
        <v>6</v>
      </c>
      <c r="Q1312" s="12">
        <v>0</v>
      </c>
      <c r="R1312" s="12">
        <v>1</v>
      </c>
      <c r="S1312" s="12">
        <v>108</v>
      </c>
      <c r="T1312" s="12">
        <v>0</v>
      </c>
    </row>
    <row r="1313" spans="1:20" ht="17.399999999999999" x14ac:dyDescent="0.3">
      <c r="A1313" s="11">
        <v>45352</v>
      </c>
      <c r="B1313" s="12">
        <v>250477</v>
      </c>
      <c r="C1313" s="12" t="s">
        <v>343</v>
      </c>
      <c r="D1313" s="12" t="s">
        <v>344</v>
      </c>
      <c r="E1313" s="12" t="s">
        <v>345</v>
      </c>
      <c r="F1313" s="12"/>
      <c r="G1313" s="12"/>
      <c r="H1313" s="12">
        <v>20.27</v>
      </c>
      <c r="I1313" s="12">
        <v>3.73</v>
      </c>
      <c r="J1313" s="12">
        <v>19.579999999999998</v>
      </c>
      <c r="K1313" s="12">
        <v>0.68</v>
      </c>
      <c r="L1313" s="12">
        <v>73.17</v>
      </c>
      <c r="M1313" s="12">
        <v>4</v>
      </c>
      <c r="N1313" s="12">
        <v>0</v>
      </c>
      <c r="O1313" s="12">
        <v>163</v>
      </c>
      <c r="P1313" s="12">
        <v>0</v>
      </c>
      <c r="Q1313" s="12">
        <v>1</v>
      </c>
      <c r="R1313" s="12">
        <v>4</v>
      </c>
      <c r="S1313" s="12">
        <v>191</v>
      </c>
      <c r="T1313" s="12">
        <v>1</v>
      </c>
    </row>
    <row r="1314" spans="1:20" ht="17.399999999999999" x14ac:dyDescent="0.3">
      <c r="A1314" s="11">
        <v>45353</v>
      </c>
      <c r="B1314" s="12">
        <v>250477</v>
      </c>
      <c r="C1314" s="12" t="s">
        <v>343</v>
      </c>
      <c r="D1314" s="12" t="s">
        <v>344</v>
      </c>
      <c r="E1314" s="12" t="s">
        <v>345</v>
      </c>
      <c r="F1314" s="12"/>
      <c r="G1314" s="12"/>
      <c r="H1314" s="12">
        <v>11.77</v>
      </c>
      <c r="I1314" s="12">
        <v>12.23</v>
      </c>
      <c r="J1314" s="12">
        <v>10.53</v>
      </c>
      <c r="K1314" s="12">
        <v>1.23</v>
      </c>
      <c r="L1314" s="12">
        <v>39.299999999999997</v>
      </c>
      <c r="M1314" s="12">
        <v>5</v>
      </c>
      <c r="N1314" s="12">
        <v>0</v>
      </c>
      <c r="O1314" s="12">
        <v>117</v>
      </c>
      <c r="P1314" s="12">
        <v>4</v>
      </c>
      <c r="Q1314" s="12">
        <v>4</v>
      </c>
      <c r="R1314" s="12">
        <v>11</v>
      </c>
      <c r="S1314" s="12">
        <v>137</v>
      </c>
      <c r="T1314" s="12">
        <v>1</v>
      </c>
    </row>
    <row r="1315" spans="1:20" ht="17.399999999999999" x14ac:dyDescent="0.3">
      <c r="A1315" s="11">
        <v>45354</v>
      </c>
      <c r="B1315" s="12">
        <v>250477</v>
      </c>
      <c r="C1315" s="12" t="s">
        <v>343</v>
      </c>
      <c r="D1315" s="12" t="s">
        <v>344</v>
      </c>
      <c r="E1315" s="12" t="s">
        <v>345</v>
      </c>
      <c r="F1315" s="12"/>
      <c r="G1315" s="12"/>
      <c r="H1315" s="12">
        <v>2.4300000000000002</v>
      </c>
      <c r="I1315" s="12">
        <v>21.57</v>
      </c>
      <c r="J1315" s="12">
        <v>2.2999999999999998</v>
      </c>
      <c r="K1315" s="12">
        <v>0.13</v>
      </c>
      <c r="L1315" s="12">
        <v>7.1</v>
      </c>
      <c r="M1315" s="12">
        <v>4</v>
      </c>
      <c r="N1315" s="12">
        <v>0</v>
      </c>
      <c r="O1315" s="12">
        <v>19</v>
      </c>
      <c r="P1315" s="12">
        <v>1</v>
      </c>
      <c r="Q1315" s="12">
        <v>0</v>
      </c>
      <c r="R1315" s="12">
        <v>0</v>
      </c>
      <c r="S1315" s="12">
        <v>21</v>
      </c>
      <c r="T1315" s="12">
        <v>0</v>
      </c>
    </row>
    <row r="1316" spans="1:20" ht="17.399999999999999" x14ac:dyDescent="0.3">
      <c r="A1316" s="11">
        <v>45355</v>
      </c>
      <c r="B1316" s="12">
        <v>250477</v>
      </c>
      <c r="C1316" s="12" t="s">
        <v>343</v>
      </c>
      <c r="D1316" s="12" t="s">
        <v>344</v>
      </c>
      <c r="E1316" s="12" t="s">
        <v>345</v>
      </c>
      <c r="F1316" s="12"/>
      <c r="G1316" s="12"/>
      <c r="H1316" s="12">
        <v>0.65</v>
      </c>
      <c r="I1316" s="12">
        <v>23.35</v>
      </c>
      <c r="J1316" s="12">
        <v>0.55000000000000004</v>
      </c>
      <c r="K1316" s="12">
        <v>0.1</v>
      </c>
      <c r="L1316" s="12">
        <v>1.27</v>
      </c>
      <c r="M1316" s="12">
        <v>10</v>
      </c>
      <c r="N1316" s="12">
        <v>0</v>
      </c>
      <c r="O1316" s="12">
        <v>11</v>
      </c>
      <c r="P1316" s="12">
        <v>0</v>
      </c>
      <c r="Q1316" s="12">
        <v>1</v>
      </c>
      <c r="R1316" s="12">
        <v>1</v>
      </c>
      <c r="S1316" s="12">
        <v>15</v>
      </c>
      <c r="T1316" s="12">
        <v>0</v>
      </c>
    </row>
    <row r="1317" spans="1:20" ht="17.399999999999999" x14ac:dyDescent="0.3">
      <c r="A1317" s="11">
        <v>45356</v>
      </c>
      <c r="B1317" s="12">
        <v>250477</v>
      </c>
      <c r="C1317" s="12" t="s">
        <v>343</v>
      </c>
      <c r="D1317" s="12" t="s">
        <v>344</v>
      </c>
      <c r="E1317" s="12" t="s">
        <v>345</v>
      </c>
      <c r="F1317" s="12"/>
      <c r="G1317" s="12"/>
      <c r="H1317" s="12">
        <v>0</v>
      </c>
      <c r="I1317" s="12">
        <v>24</v>
      </c>
      <c r="J1317" s="12">
        <v>0</v>
      </c>
      <c r="K1317" s="12">
        <v>0</v>
      </c>
      <c r="L1317" s="12">
        <v>0</v>
      </c>
      <c r="M1317" s="12">
        <v>0</v>
      </c>
      <c r="N1317" s="12">
        <v>0</v>
      </c>
      <c r="O1317" s="12">
        <v>0</v>
      </c>
      <c r="P1317" s="12">
        <v>0</v>
      </c>
      <c r="Q1317" s="12">
        <v>0</v>
      </c>
      <c r="R1317" s="12">
        <v>0</v>
      </c>
      <c r="S1317" s="12">
        <v>0</v>
      </c>
      <c r="T1317" s="12">
        <v>0</v>
      </c>
    </row>
    <row r="1318" spans="1:20" ht="17.399999999999999" x14ac:dyDescent="0.3">
      <c r="A1318" s="11">
        <v>45358</v>
      </c>
      <c r="B1318" s="12">
        <v>250477</v>
      </c>
      <c r="C1318" s="12" t="s">
        <v>343</v>
      </c>
      <c r="D1318" s="12" t="s">
        <v>344</v>
      </c>
      <c r="E1318" s="12" t="s">
        <v>345</v>
      </c>
      <c r="F1318" s="12"/>
      <c r="G1318" s="12"/>
      <c r="H1318" s="12">
        <v>6.67</v>
      </c>
      <c r="I1318" s="12">
        <v>17.329999999999998</v>
      </c>
      <c r="J1318" s="12">
        <v>6.43</v>
      </c>
      <c r="K1318" s="12">
        <v>0.23</v>
      </c>
      <c r="L1318" s="12">
        <v>24.66</v>
      </c>
      <c r="M1318" s="12">
        <v>4</v>
      </c>
      <c r="N1318" s="12">
        <v>0</v>
      </c>
      <c r="O1318" s="12">
        <v>41</v>
      </c>
      <c r="P1318" s="12">
        <v>1</v>
      </c>
      <c r="Q1318" s="12">
        <v>0</v>
      </c>
      <c r="R1318" s="12">
        <v>1</v>
      </c>
      <c r="S1318" s="12">
        <v>44</v>
      </c>
      <c r="T1318" s="12">
        <v>0</v>
      </c>
    </row>
    <row r="1319" spans="1:20" ht="17.399999999999999" x14ac:dyDescent="0.3">
      <c r="A1319" s="11">
        <v>45359</v>
      </c>
      <c r="B1319" s="12">
        <v>250477</v>
      </c>
      <c r="C1319" s="12" t="s">
        <v>343</v>
      </c>
      <c r="D1319" s="12" t="s">
        <v>344</v>
      </c>
      <c r="E1319" s="12" t="s">
        <v>345</v>
      </c>
      <c r="F1319" s="12"/>
      <c r="G1319" s="12"/>
      <c r="H1319" s="12">
        <v>18.649999999999999</v>
      </c>
      <c r="I1319" s="12">
        <v>5.35</v>
      </c>
      <c r="J1319" s="12">
        <v>17.5</v>
      </c>
      <c r="K1319" s="12">
        <v>1.1499999999999999</v>
      </c>
      <c r="L1319" s="12">
        <v>66.75</v>
      </c>
      <c r="M1319" s="12">
        <v>5</v>
      </c>
      <c r="N1319" s="12">
        <v>0</v>
      </c>
      <c r="O1319" s="12">
        <v>167</v>
      </c>
      <c r="P1319" s="12">
        <v>1</v>
      </c>
      <c r="Q1319" s="12">
        <v>0</v>
      </c>
      <c r="R1319" s="12">
        <v>6</v>
      </c>
      <c r="S1319" s="12">
        <v>192</v>
      </c>
      <c r="T1319" s="12">
        <v>1</v>
      </c>
    </row>
    <row r="1320" spans="1:20" ht="17.399999999999999" x14ac:dyDescent="0.3">
      <c r="A1320" s="11">
        <v>45360</v>
      </c>
      <c r="B1320" s="12">
        <v>250477</v>
      </c>
      <c r="C1320" s="12" t="s">
        <v>343</v>
      </c>
      <c r="D1320" s="12" t="s">
        <v>344</v>
      </c>
      <c r="E1320" s="12" t="s">
        <v>345</v>
      </c>
      <c r="F1320" s="12"/>
      <c r="G1320" s="12"/>
      <c r="H1320" s="12">
        <v>8.1</v>
      </c>
      <c r="I1320" s="12">
        <v>15.9</v>
      </c>
      <c r="J1320" s="12">
        <v>7.27</v>
      </c>
      <c r="K1320" s="12">
        <v>0.83</v>
      </c>
      <c r="L1320" s="12">
        <v>25.61</v>
      </c>
      <c r="M1320" s="12">
        <v>5</v>
      </c>
      <c r="N1320" s="12">
        <v>0</v>
      </c>
      <c r="O1320" s="12">
        <v>60</v>
      </c>
      <c r="P1320" s="12">
        <v>4</v>
      </c>
      <c r="Q1320" s="12">
        <v>0</v>
      </c>
      <c r="R1320" s="12">
        <v>5</v>
      </c>
      <c r="S1320" s="12">
        <v>68</v>
      </c>
      <c r="T1320" s="12">
        <v>0</v>
      </c>
    </row>
    <row r="1321" spans="1:20" ht="17.399999999999999" x14ac:dyDescent="0.3">
      <c r="A1321" s="11">
        <v>45361</v>
      </c>
      <c r="B1321" s="12">
        <v>250477</v>
      </c>
      <c r="C1321" s="12" t="s">
        <v>343</v>
      </c>
      <c r="D1321" s="12" t="s">
        <v>344</v>
      </c>
      <c r="E1321" s="12" t="s">
        <v>345</v>
      </c>
      <c r="F1321" s="12"/>
      <c r="G1321" s="12"/>
      <c r="H1321" s="12">
        <v>7.83</v>
      </c>
      <c r="I1321" s="12">
        <v>16.170000000000002</v>
      </c>
      <c r="J1321" s="12">
        <v>7.1</v>
      </c>
      <c r="K1321" s="12">
        <v>0.73</v>
      </c>
      <c r="L1321" s="12">
        <v>20.3</v>
      </c>
      <c r="M1321" s="12">
        <v>5</v>
      </c>
      <c r="N1321" s="12">
        <v>0</v>
      </c>
      <c r="O1321" s="12">
        <v>25</v>
      </c>
      <c r="P1321" s="12">
        <v>2</v>
      </c>
      <c r="Q1321" s="12">
        <v>0</v>
      </c>
      <c r="R1321" s="12">
        <v>4</v>
      </c>
      <c r="S1321" s="12">
        <v>27</v>
      </c>
      <c r="T1321" s="12">
        <v>0</v>
      </c>
    </row>
    <row r="1322" spans="1:20" ht="17.399999999999999" x14ac:dyDescent="0.3">
      <c r="A1322" s="11">
        <v>45362</v>
      </c>
      <c r="B1322" s="12">
        <v>250477</v>
      </c>
      <c r="C1322" s="12" t="s">
        <v>343</v>
      </c>
      <c r="D1322" s="12" t="s">
        <v>344</v>
      </c>
      <c r="E1322" s="12" t="s">
        <v>345</v>
      </c>
      <c r="F1322" s="12"/>
      <c r="G1322" s="12"/>
      <c r="H1322" s="12">
        <v>12.78</v>
      </c>
      <c r="I1322" s="12">
        <v>11.22</v>
      </c>
      <c r="J1322" s="12">
        <v>11.72</v>
      </c>
      <c r="K1322" s="12">
        <v>1.07</v>
      </c>
      <c r="L1322" s="12">
        <v>41.28</v>
      </c>
      <c r="M1322" s="12">
        <v>4</v>
      </c>
      <c r="N1322" s="12">
        <v>0</v>
      </c>
      <c r="O1322" s="12">
        <v>70</v>
      </c>
      <c r="P1322" s="12">
        <v>1</v>
      </c>
      <c r="Q1322" s="12">
        <v>0</v>
      </c>
      <c r="R1322" s="12">
        <v>4</v>
      </c>
      <c r="S1322" s="12">
        <v>79</v>
      </c>
      <c r="T1322" s="12">
        <v>0</v>
      </c>
    </row>
    <row r="1323" spans="1:20" ht="17.399999999999999" x14ac:dyDescent="0.3">
      <c r="A1323" s="11">
        <v>45363</v>
      </c>
      <c r="B1323" s="12">
        <v>250477</v>
      </c>
      <c r="C1323" s="12" t="s">
        <v>343</v>
      </c>
      <c r="D1323" s="12" t="s">
        <v>344</v>
      </c>
      <c r="E1323" s="12" t="s">
        <v>345</v>
      </c>
      <c r="F1323" s="12"/>
      <c r="G1323" s="12"/>
      <c r="H1323" s="12">
        <v>18.97</v>
      </c>
      <c r="I1323" s="12">
        <v>5.03</v>
      </c>
      <c r="J1323" s="12">
        <v>18.88</v>
      </c>
      <c r="K1323" s="12">
        <v>0.08</v>
      </c>
      <c r="L1323" s="12">
        <v>66.92</v>
      </c>
      <c r="M1323" s="12">
        <v>4</v>
      </c>
      <c r="N1323" s="12">
        <v>0</v>
      </c>
      <c r="O1323" s="12">
        <v>138</v>
      </c>
      <c r="P1323" s="12">
        <v>0</v>
      </c>
      <c r="Q1323" s="12">
        <v>0</v>
      </c>
      <c r="R1323" s="12">
        <v>0</v>
      </c>
      <c r="S1323" s="12">
        <v>168</v>
      </c>
      <c r="T1323" s="12">
        <v>0</v>
      </c>
    </row>
    <row r="1324" spans="1:20" ht="17.399999999999999" x14ac:dyDescent="0.3">
      <c r="A1324" s="11">
        <v>45364</v>
      </c>
      <c r="B1324" s="12">
        <v>250477</v>
      </c>
      <c r="C1324" s="12" t="s">
        <v>343</v>
      </c>
      <c r="D1324" s="12" t="s">
        <v>344</v>
      </c>
      <c r="E1324" s="12" t="s">
        <v>345</v>
      </c>
      <c r="F1324" s="12"/>
      <c r="G1324" s="12"/>
      <c r="H1324" s="12">
        <v>14.52</v>
      </c>
      <c r="I1324" s="12">
        <v>9.48</v>
      </c>
      <c r="J1324" s="12">
        <v>14.07</v>
      </c>
      <c r="K1324" s="12">
        <v>0.45</v>
      </c>
      <c r="L1324" s="12">
        <v>46.25</v>
      </c>
      <c r="M1324" s="12">
        <v>5</v>
      </c>
      <c r="N1324" s="12">
        <v>0</v>
      </c>
      <c r="O1324" s="12">
        <v>70</v>
      </c>
      <c r="P1324" s="12">
        <v>0</v>
      </c>
      <c r="Q1324" s="12">
        <v>0</v>
      </c>
      <c r="R1324" s="12">
        <v>0</v>
      </c>
      <c r="S1324" s="12">
        <v>84</v>
      </c>
      <c r="T1324" s="12">
        <v>0</v>
      </c>
    </row>
    <row r="1325" spans="1:20" ht="17.399999999999999" x14ac:dyDescent="0.3">
      <c r="A1325" s="11">
        <v>45365</v>
      </c>
      <c r="B1325" s="12">
        <v>250477</v>
      </c>
      <c r="C1325" s="12" t="s">
        <v>343</v>
      </c>
      <c r="D1325" s="12" t="s">
        <v>344</v>
      </c>
      <c r="E1325" s="12" t="s">
        <v>345</v>
      </c>
      <c r="F1325" s="12"/>
      <c r="G1325" s="12"/>
      <c r="H1325" s="12">
        <v>21.23</v>
      </c>
      <c r="I1325" s="12">
        <v>2.77</v>
      </c>
      <c r="J1325" s="12">
        <v>18.899999999999999</v>
      </c>
      <c r="K1325" s="12">
        <v>2.33</v>
      </c>
      <c r="L1325" s="12">
        <v>61.49</v>
      </c>
      <c r="M1325" s="12">
        <v>4</v>
      </c>
      <c r="N1325" s="12">
        <v>0</v>
      </c>
      <c r="O1325" s="12">
        <v>116</v>
      </c>
      <c r="P1325" s="12">
        <v>3</v>
      </c>
      <c r="Q1325" s="12">
        <v>1</v>
      </c>
      <c r="R1325" s="12">
        <v>15</v>
      </c>
      <c r="S1325" s="12">
        <v>139</v>
      </c>
      <c r="T1325" s="12">
        <v>0</v>
      </c>
    </row>
    <row r="1326" spans="1:20" ht="17.399999999999999" x14ac:dyDescent="0.3">
      <c r="A1326" s="11">
        <v>45366</v>
      </c>
      <c r="B1326" s="12">
        <v>250477</v>
      </c>
      <c r="C1326" s="12" t="s">
        <v>343</v>
      </c>
      <c r="D1326" s="12" t="s">
        <v>344</v>
      </c>
      <c r="E1326" s="12" t="s">
        <v>345</v>
      </c>
      <c r="F1326" s="12"/>
      <c r="G1326" s="12"/>
      <c r="H1326" s="12">
        <v>4.2</v>
      </c>
      <c r="I1326" s="12">
        <v>19.8</v>
      </c>
      <c r="J1326" s="12">
        <v>4.2</v>
      </c>
      <c r="K1326" s="12">
        <v>0</v>
      </c>
      <c r="L1326" s="12">
        <v>10.63</v>
      </c>
      <c r="M1326" s="12">
        <v>4</v>
      </c>
      <c r="N1326" s="12">
        <v>0</v>
      </c>
      <c r="O1326" s="12">
        <v>13</v>
      </c>
      <c r="P1326" s="12">
        <v>1</v>
      </c>
      <c r="Q1326" s="12">
        <v>0</v>
      </c>
      <c r="R1326" s="12">
        <v>0</v>
      </c>
      <c r="S1326" s="12">
        <v>16</v>
      </c>
      <c r="T1326" s="12">
        <v>0</v>
      </c>
    </row>
    <row r="1327" spans="1:20" ht="17.399999999999999" x14ac:dyDescent="0.3">
      <c r="A1327" s="11">
        <v>45367</v>
      </c>
      <c r="B1327" s="12">
        <v>250477</v>
      </c>
      <c r="C1327" s="12" t="s">
        <v>343</v>
      </c>
      <c r="D1327" s="12" t="s">
        <v>344</v>
      </c>
      <c r="E1327" s="12" t="s">
        <v>345</v>
      </c>
      <c r="F1327" s="12"/>
      <c r="G1327" s="12"/>
      <c r="H1327" s="12">
        <v>18.329999999999998</v>
      </c>
      <c r="I1327" s="12">
        <v>5.67</v>
      </c>
      <c r="J1327" s="12">
        <v>17.37</v>
      </c>
      <c r="K1327" s="12">
        <v>0.97</v>
      </c>
      <c r="L1327" s="12">
        <v>51.55</v>
      </c>
      <c r="M1327" s="12">
        <v>4</v>
      </c>
      <c r="N1327" s="12">
        <v>0</v>
      </c>
      <c r="O1327" s="12">
        <v>81</v>
      </c>
      <c r="P1327" s="12">
        <v>3</v>
      </c>
      <c r="Q1327" s="12">
        <v>0</v>
      </c>
      <c r="R1327" s="12">
        <v>2</v>
      </c>
      <c r="S1327" s="12">
        <v>90</v>
      </c>
      <c r="T1327" s="12">
        <v>0</v>
      </c>
    </row>
    <row r="1328" spans="1:20" ht="17.399999999999999" x14ac:dyDescent="0.3">
      <c r="A1328" s="11">
        <v>45368</v>
      </c>
      <c r="B1328" s="12">
        <v>250477</v>
      </c>
      <c r="C1328" s="12" t="s">
        <v>343</v>
      </c>
      <c r="D1328" s="12" t="s">
        <v>344</v>
      </c>
      <c r="E1328" s="12" t="s">
        <v>345</v>
      </c>
      <c r="F1328" s="12"/>
      <c r="G1328" s="12"/>
      <c r="H1328" s="12">
        <v>10.68</v>
      </c>
      <c r="I1328" s="12">
        <v>13.32</v>
      </c>
      <c r="J1328" s="12">
        <v>9.52</v>
      </c>
      <c r="K1328" s="12">
        <v>1.17</v>
      </c>
      <c r="L1328" s="12">
        <v>28.31</v>
      </c>
      <c r="M1328" s="12">
        <v>4</v>
      </c>
      <c r="N1328" s="12">
        <v>0</v>
      </c>
      <c r="O1328" s="12">
        <v>52</v>
      </c>
      <c r="P1328" s="12">
        <v>2</v>
      </c>
      <c r="Q1328" s="12">
        <v>1</v>
      </c>
      <c r="R1328" s="12">
        <v>4</v>
      </c>
      <c r="S1328" s="12">
        <v>65</v>
      </c>
      <c r="T1328" s="12">
        <v>0</v>
      </c>
    </row>
    <row r="1329" spans="1:20" ht="17.399999999999999" x14ac:dyDescent="0.3">
      <c r="A1329" s="11">
        <v>45369</v>
      </c>
      <c r="B1329" s="12">
        <v>250477</v>
      </c>
      <c r="C1329" s="12" t="s">
        <v>343</v>
      </c>
      <c r="D1329" s="12" t="s">
        <v>344</v>
      </c>
      <c r="E1329" s="12" t="s">
        <v>345</v>
      </c>
      <c r="F1329" s="12"/>
      <c r="G1329" s="12"/>
      <c r="H1329" s="12">
        <v>16.77</v>
      </c>
      <c r="I1329" s="12">
        <v>7.23</v>
      </c>
      <c r="J1329" s="12">
        <v>16.100000000000001</v>
      </c>
      <c r="K1329" s="12">
        <v>0.67</v>
      </c>
      <c r="L1329" s="12">
        <v>51.86</v>
      </c>
      <c r="M1329" s="12">
        <v>4</v>
      </c>
      <c r="N1329" s="12">
        <v>0</v>
      </c>
      <c r="O1329" s="12">
        <v>103</v>
      </c>
      <c r="P1329" s="12">
        <v>1</v>
      </c>
      <c r="Q1329" s="12">
        <v>0</v>
      </c>
      <c r="R1329" s="12">
        <v>2</v>
      </c>
      <c r="S1329" s="12">
        <v>113</v>
      </c>
      <c r="T1329" s="12">
        <v>0</v>
      </c>
    </row>
    <row r="1330" spans="1:20" ht="17.399999999999999" x14ac:dyDescent="0.3">
      <c r="A1330" s="11">
        <v>45370</v>
      </c>
      <c r="B1330" s="12">
        <v>250477</v>
      </c>
      <c r="C1330" s="12" t="s">
        <v>343</v>
      </c>
      <c r="D1330" s="12" t="s">
        <v>344</v>
      </c>
      <c r="E1330" s="12" t="s">
        <v>345</v>
      </c>
      <c r="F1330" s="12"/>
      <c r="G1330" s="12"/>
      <c r="H1330" s="12">
        <v>21.08</v>
      </c>
      <c r="I1330" s="12">
        <v>2.92</v>
      </c>
      <c r="J1330" s="12">
        <v>20.329999999999998</v>
      </c>
      <c r="K1330" s="12">
        <v>0.75</v>
      </c>
      <c r="L1330" s="12">
        <v>56.07</v>
      </c>
      <c r="M1330" s="12">
        <v>4</v>
      </c>
      <c r="N1330" s="12">
        <v>0</v>
      </c>
      <c r="O1330" s="12">
        <v>100</v>
      </c>
      <c r="P1330" s="12">
        <v>0</v>
      </c>
      <c r="Q1330" s="12">
        <v>1</v>
      </c>
      <c r="R1330" s="12">
        <v>0</v>
      </c>
      <c r="S1330" s="12">
        <v>110</v>
      </c>
      <c r="T1330" s="12">
        <v>0</v>
      </c>
    </row>
    <row r="1331" spans="1:20" ht="17.399999999999999" x14ac:dyDescent="0.3">
      <c r="A1331" s="11">
        <v>45371</v>
      </c>
      <c r="B1331" s="12">
        <v>250477</v>
      </c>
      <c r="C1331" s="12" t="s">
        <v>343</v>
      </c>
      <c r="D1331" s="12" t="s">
        <v>344</v>
      </c>
      <c r="E1331" s="12" t="s">
        <v>345</v>
      </c>
      <c r="F1331" s="12"/>
      <c r="G1331" s="12"/>
      <c r="H1331" s="12">
        <v>21.22</v>
      </c>
      <c r="I1331" s="12">
        <v>2.78</v>
      </c>
      <c r="J1331" s="12">
        <v>20.079999999999998</v>
      </c>
      <c r="K1331" s="12">
        <v>1.1299999999999999</v>
      </c>
      <c r="L1331" s="12">
        <v>54.5</v>
      </c>
      <c r="M1331" s="12">
        <v>4</v>
      </c>
      <c r="N1331" s="12">
        <v>0</v>
      </c>
      <c r="O1331" s="12">
        <v>73</v>
      </c>
      <c r="P1331" s="12">
        <v>0</v>
      </c>
      <c r="Q1331" s="12">
        <v>0</v>
      </c>
      <c r="R1331" s="12">
        <v>1</v>
      </c>
      <c r="S1331" s="12">
        <v>81</v>
      </c>
      <c r="T1331" s="12">
        <v>0</v>
      </c>
    </row>
    <row r="1332" spans="1:20" ht="17.399999999999999" x14ac:dyDescent="0.3">
      <c r="A1332" s="11">
        <v>45372</v>
      </c>
      <c r="B1332" s="12">
        <v>250477</v>
      </c>
      <c r="C1332" s="12" t="s">
        <v>343</v>
      </c>
      <c r="D1332" s="12" t="s">
        <v>344</v>
      </c>
      <c r="E1332" s="12" t="s">
        <v>345</v>
      </c>
      <c r="F1332" s="12"/>
      <c r="G1332" s="12"/>
      <c r="H1332" s="12">
        <v>20.45</v>
      </c>
      <c r="I1332" s="12">
        <v>3.55</v>
      </c>
      <c r="J1332" s="12">
        <v>19.32</v>
      </c>
      <c r="K1332" s="12">
        <v>1.1299999999999999</v>
      </c>
      <c r="L1332" s="12">
        <v>53.62</v>
      </c>
      <c r="M1332" s="12">
        <v>3</v>
      </c>
      <c r="N1332" s="12">
        <v>0</v>
      </c>
      <c r="O1332" s="12">
        <v>40</v>
      </c>
      <c r="P1332" s="12">
        <v>1</v>
      </c>
      <c r="Q1332" s="12">
        <v>0</v>
      </c>
      <c r="R1332" s="12">
        <v>5</v>
      </c>
      <c r="S1332" s="12">
        <v>46</v>
      </c>
      <c r="T1332" s="12">
        <v>0</v>
      </c>
    </row>
    <row r="1333" spans="1:20" ht="17.399999999999999" x14ac:dyDescent="0.3">
      <c r="A1333" s="11">
        <v>45373</v>
      </c>
      <c r="B1333" s="12">
        <v>250477</v>
      </c>
      <c r="C1333" s="12" t="s">
        <v>343</v>
      </c>
      <c r="D1333" s="12" t="s">
        <v>344</v>
      </c>
      <c r="E1333" s="12" t="s">
        <v>345</v>
      </c>
      <c r="F1333" s="12"/>
      <c r="G1333" s="12"/>
      <c r="H1333" s="12">
        <v>16.5</v>
      </c>
      <c r="I1333" s="12">
        <v>7.5</v>
      </c>
      <c r="J1333" s="12">
        <v>16.079999999999998</v>
      </c>
      <c r="K1333" s="12">
        <v>0.42</v>
      </c>
      <c r="L1333" s="12">
        <v>50.32</v>
      </c>
      <c r="M1333" s="12">
        <v>4</v>
      </c>
      <c r="N1333" s="12">
        <v>0</v>
      </c>
      <c r="O1333" s="12">
        <v>91</v>
      </c>
      <c r="P1333" s="12">
        <v>0</v>
      </c>
      <c r="Q1333" s="12">
        <v>0</v>
      </c>
      <c r="R1333" s="12">
        <v>2</v>
      </c>
      <c r="S1333" s="12">
        <v>101</v>
      </c>
      <c r="T1333" s="12">
        <v>0</v>
      </c>
    </row>
    <row r="1334" spans="1:20" ht="17.399999999999999" x14ac:dyDescent="0.3">
      <c r="A1334" s="11">
        <v>45374</v>
      </c>
      <c r="B1334" s="12">
        <v>250477</v>
      </c>
      <c r="C1334" s="12" t="s">
        <v>343</v>
      </c>
      <c r="D1334" s="12" t="s">
        <v>344</v>
      </c>
      <c r="E1334" s="12" t="s">
        <v>345</v>
      </c>
      <c r="F1334" s="12"/>
      <c r="G1334" s="12"/>
      <c r="H1334" s="12">
        <v>21.73</v>
      </c>
      <c r="I1334" s="12">
        <v>2.27</v>
      </c>
      <c r="J1334" s="12">
        <v>20.350000000000001</v>
      </c>
      <c r="K1334" s="12">
        <v>1.38</v>
      </c>
      <c r="L1334" s="12">
        <v>69.8</v>
      </c>
      <c r="M1334" s="12">
        <v>5</v>
      </c>
      <c r="N1334" s="12">
        <v>0</v>
      </c>
      <c r="O1334" s="12">
        <v>131</v>
      </c>
      <c r="P1334" s="12">
        <v>1</v>
      </c>
      <c r="Q1334" s="12">
        <v>1</v>
      </c>
      <c r="R1334" s="12">
        <v>5</v>
      </c>
      <c r="S1334" s="12">
        <v>155</v>
      </c>
      <c r="T1334" s="12">
        <v>0</v>
      </c>
    </row>
    <row r="1335" spans="1:20" ht="17.399999999999999" x14ac:dyDescent="0.3">
      <c r="A1335" s="11">
        <v>45375</v>
      </c>
      <c r="B1335" s="12">
        <v>250477</v>
      </c>
      <c r="C1335" s="12" t="s">
        <v>343</v>
      </c>
      <c r="D1335" s="12" t="s">
        <v>344</v>
      </c>
      <c r="E1335" s="12" t="s">
        <v>345</v>
      </c>
      <c r="F1335" s="12"/>
      <c r="G1335" s="12"/>
      <c r="H1335" s="12">
        <v>15.78</v>
      </c>
      <c r="I1335" s="12">
        <v>8.2200000000000006</v>
      </c>
      <c r="J1335" s="12">
        <v>15.22</v>
      </c>
      <c r="K1335" s="12">
        <v>0.56999999999999995</v>
      </c>
      <c r="L1335" s="12">
        <v>44.66</v>
      </c>
      <c r="M1335" s="12">
        <v>5</v>
      </c>
      <c r="N1335" s="12">
        <v>0</v>
      </c>
      <c r="O1335" s="12">
        <v>79</v>
      </c>
      <c r="P1335" s="12">
        <v>2</v>
      </c>
      <c r="Q1335" s="12">
        <v>0</v>
      </c>
      <c r="R1335" s="12">
        <v>0</v>
      </c>
      <c r="S1335" s="12">
        <v>97</v>
      </c>
      <c r="T1335" s="12">
        <v>0</v>
      </c>
    </row>
    <row r="1336" spans="1:20" ht="17.399999999999999" x14ac:dyDescent="0.3">
      <c r="A1336" s="11">
        <v>45376</v>
      </c>
      <c r="B1336" s="12">
        <v>250477</v>
      </c>
      <c r="C1336" s="12" t="s">
        <v>343</v>
      </c>
      <c r="D1336" s="12" t="s">
        <v>344</v>
      </c>
      <c r="E1336" s="12" t="s">
        <v>345</v>
      </c>
      <c r="F1336" s="12"/>
      <c r="G1336" s="12"/>
      <c r="H1336" s="12">
        <v>20</v>
      </c>
      <c r="I1336" s="12">
        <v>4</v>
      </c>
      <c r="J1336" s="12">
        <v>19.100000000000001</v>
      </c>
      <c r="K1336" s="12">
        <v>0.9</v>
      </c>
      <c r="L1336" s="12">
        <v>60.7</v>
      </c>
      <c r="M1336" s="12">
        <v>4</v>
      </c>
      <c r="N1336" s="12">
        <v>0</v>
      </c>
      <c r="O1336" s="12">
        <v>91</v>
      </c>
      <c r="P1336" s="12">
        <v>1</v>
      </c>
      <c r="Q1336" s="12">
        <v>0</v>
      </c>
      <c r="R1336" s="12">
        <v>5</v>
      </c>
      <c r="S1336" s="12">
        <v>103</v>
      </c>
      <c r="T1336" s="12">
        <v>1</v>
      </c>
    </row>
    <row r="1337" spans="1:20" ht="17.399999999999999" x14ac:dyDescent="0.3">
      <c r="A1337" s="11">
        <v>45377</v>
      </c>
      <c r="B1337" s="12">
        <v>250477</v>
      </c>
      <c r="C1337" s="12" t="s">
        <v>343</v>
      </c>
      <c r="D1337" s="12" t="s">
        <v>344</v>
      </c>
      <c r="E1337" s="12" t="s">
        <v>345</v>
      </c>
      <c r="F1337" s="12"/>
      <c r="G1337" s="12"/>
      <c r="H1337" s="12">
        <v>17.73</v>
      </c>
      <c r="I1337" s="12">
        <v>6.27</v>
      </c>
      <c r="J1337" s="12">
        <v>17.079999999999998</v>
      </c>
      <c r="K1337" s="12">
        <v>0.65</v>
      </c>
      <c r="L1337" s="12">
        <v>57.48</v>
      </c>
      <c r="M1337" s="12">
        <v>4</v>
      </c>
      <c r="N1337" s="12">
        <v>0</v>
      </c>
      <c r="O1337" s="12">
        <v>72</v>
      </c>
      <c r="P1337" s="12">
        <v>1</v>
      </c>
      <c r="Q1337" s="12">
        <v>0</v>
      </c>
      <c r="R1337" s="12">
        <v>1</v>
      </c>
      <c r="S1337" s="12">
        <v>79</v>
      </c>
      <c r="T1337" s="12">
        <v>0</v>
      </c>
    </row>
    <row r="1338" spans="1:20" ht="17.399999999999999" x14ac:dyDescent="0.3">
      <c r="A1338" s="11">
        <v>45378</v>
      </c>
      <c r="B1338" s="12">
        <v>250477</v>
      </c>
      <c r="C1338" s="12" t="s">
        <v>343</v>
      </c>
      <c r="D1338" s="12" t="s">
        <v>344</v>
      </c>
      <c r="E1338" s="12" t="s">
        <v>345</v>
      </c>
      <c r="F1338" s="12"/>
      <c r="G1338" s="12"/>
      <c r="H1338" s="12">
        <v>7.38</v>
      </c>
      <c r="I1338" s="12">
        <v>16.62</v>
      </c>
      <c r="J1338" s="12">
        <v>7.32</v>
      </c>
      <c r="K1338" s="12">
        <v>7.0000000000000007E-2</v>
      </c>
      <c r="L1338" s="12">
        <v>21.27</v>
      </c>
      <c r="M1338" s="12">
        <v>4</v>
      </c>
      <c r="N1338" s="12">
        <v>0</v>
      </c>
      <c r="O1338" s="12">
        <v>33</v>
      </c>
      <c r="P1338" s="12">
        <v>2</v>
      </c>
      <c r="Q1338" s="12">
        <v>0</v>
      </c>
      <c r="R1338" s="12">
        <v>0</v>
      </c>
      <c r="S1338" s="12">
        <v>34</v>
      </c>
      <c r="T1338" s="12">
        <v>0</v>
      </c>
    </row>
    <row r="1339" spans="1:20" ht="17.399999999999999" x14ac:dyDescent="0.3">
      <c r="A1339" s="11">
        <v>45379</v>
      </c>
      <c r="B1339" s="12">
        <v>250477</v>
      </c>
      <c r="C1339" s="12" t="s">
        <v>343</v>
      </c>
      <c r="D1339" s="12" t="s">
        <v>344</v>
      </c>
      <c r="E1339" s="12" t="s">
        <v>345</v>
      </c>
      <c r="F1339" s="12"/>
      <c r="G1339" s="12"/>
      <c r="H1339" s="12">
        <v>15.78</v>
      </c>
      <c r="I1339" s="12">
        <v>8.2200000000000006</v>
      </c>
      <c r="J1339" s="12">
        <v>15</v>
      </c>
      <c r="K1339" s="12">
        <v>0.78</v>
      </c>
      <c r="L1339" s="12">
        <v>46.81</v>
      </c>
      <c r="M1339" s="12">
        <v>5</v>
      </c>
      <c r="N1339" s="12">
        <v>0</v>
      </c>
      <c r="O1339" s="12">
        <v>112</v>
      </c>
      <c r="P1339" s="12">
        <v>0</v>
      </c>
      <c r="Q1339" s="12">
        <v>0</v>
      </c>
      <c r="R1339" s="12">
        <v>4</v>
      </c>
      <c r="S1339" s="12">
        <v>128</v>
      </c>
      <c r="T1339" s="12">
        <v>0</v>
      </c>
    </row>
    <row r="1340" spans="1:20" ht="17.399999999999999" x14ac:dyDescent="0.3">
      <c r="A1340" s="11">
        <v>45380</v>
      </c>
      <c r="B1340" s="12">
        <v>250477</v>
      </c>
      <c r="C1340" s="12" t="s">
        <v>343</v>
      </c>
      <c r="D1340" s="12" t="s">
        <v>344</v>
      </c>
      <c r="E1340" s="12" t="s">
        <v>345</v>
      </c>
      <c r="F1340" s="12"/>
      <c r="G1340" s="12"/>
      <c r="H1340" s="12">
        <v>6.72</v>
      </c>
      <c r="I1340" s="12">
        <v>17.28</v>
      </c>
      <c r="J1340" s="12">
        <v>6.62</v>
      </c>
      <c r="K1340" s="12">
        <v>0.1</v>
      </c>
      <c r="L1340" s="12">
        <v>23.27</v>
      </c>
      <c r="M1340" s="12">
        <v>4</v>
      </c>
      <c r="N1340" s="12">
        <v>0</v>
      </c>
      <c r="O1340" s="12">
        <v>39</v>
      </c>
      <c r="P1340" s="12">
        <v>0</v>
      </c>
      <c r="Q1340" s="12">
        <v>0</v>
      </c>
      <c r="R1340" s="12">
        <v>1</v>
      </c>
      <c r="S1340" s="12">
        <v>48</v>
      </c>
      <c r="T1340" s="12">
        <v>0</v>
      </c>
    </row>
    <row r="1341" spans="1:20" ht="17.399999999999999" x14ac:dyDescent="0.3">
      <c r="A1341" s="11">
        <v>45381</v>
      </c>
      <c r="B1341" s="12">
        <v>250477</v>
      </c>
      <c r="C1341" s="12" t="s">
        <v>343</v>
      </c>
      <c r="D1341" s="12" t="s">
        <v>344</v>
      </c>
      <c r="E1341" s="12" t="s">
        <v>345</v>
      </c>
      <c r="F1341" s="12"/>
      <c r="G1341" s="12"/>
      <c r="H1341" s="12">
        <v>14.85</v>
      </c>
      <c r="I1341" s="12">
        <v>9.15</v>
      </c>
      <c r="J1341" s="12">
        <v>14.22</v>
      </c>
      <c r="K1341" s="12">
        <v>0.63</v>
      </c>
      <c r="L1341" s="12">
        <v>50.66</v>
      </c>
      <c r="M1341" s="12">
        <v>5</v>
      </c>
      <c r="N1341" s="12">
        <v>0</v>
      </c>
      <c r="O1341" s="12">
        <v>143</v>
      </c>
      <c r="P1341" s="12">
        <v>1</v>
      </c>
      <c r="Q1341" s="12">
        <v>1</v>
      </c>
      <c r="R1341" s="12">
        <v>2</v>
      </c>
      <c r="S1341" s="12">
        <v>167</v>
      </c>
      <c r="T1341" s="12">
        <v>0</v>
      </c>
    </row>
    <row r="1342" spans="1:20" ht="17.399999999999999" x14ac:dyDescent="0.3">
      <c r="A1342" s="11">
        <v>45382</v>
      </c>
      <c r="B1342" s="12">
        <v>250477</v>
      </c>
      <c r="C1342" s="12" t="s">
        <v>343</v>
      </c>
      <c r="D1342" s="12" t="s">
        <v>344</v>
      </c>
      <c r="E1342" s="12" t="s">
        <v>345</v>
      </c>
      <c r="F1342" s="12"/>
      <c r="G1342" s="12"/>
      <c r="H1342" s="12">
        <v>10.52</v>
      </c>
      <c r="I1342" s="12">
        <v>13.48</v>
      </c>
      <c r="J1342" s="12">
        <v>9.6300000000000008</v>
      </c>
      <c r="K1342" s="12">
        <v>0.88</v>
      </c>
      <c r="L1342" s="12">
        <v>31.96</v>
      </c>
      <c r="M1342" s="12">
        <v>5</v>
      </c>
      <c r="N1342" s="12">
        <v>0</v>
      </c>
      <c r="O1342" s="12">
        <v>88</v>
      </c>
      <c r="P1342" s="12">
        <v>1</v>
      </c>
      <c r="Q1342" s="12">
        <v>0</v>
      </c>
      <c r="R1342" s="12">
        <v>7</v>
      </c>
      <c r="S1342" s="12">
        <v>98</v>
      </c>
      <c r="T1342" s="12">
        <v>1</v>
      </c>
    </row>
    <row r="1343" spans="1:20" ht="17.399999999999999" x14ac:dyDescent="0.3">
      <c r="A1343" s="11">
        <v>45383</v>
      </c>
      <c r="B1343" s="12">
        <v>250477</v>
      </c>
      <c r="C1343" s="12" t="s">
        <v>343</v>
      </c>
      <c r="D1343" s="12" t="s">
        <v>344</v>
      </c>
      <c r="E1343" s="12" t="s">
        <v>345</v>
      </c>
      <c r="F1343" s="12"/>
      <c r="G1343" s="12"/>
      <c r="H1343" s="12">
        <v>13.9</v>
      </c>
      <c r="I1343" s="12">
        <v>10.1</v>
      </c>
      <c r="J1343" s="12">
        <v>13.15</v>
      </c>
      <c r="K1343" s="12">
        <v>0.75</v>
      </c>
      <c r="L1343" s="12">
        <v>38.94</v>
      </c>
      <c r="M1343" s="12">
        <v>4</v>
      </c>
      <c r="N1343" s="12">
        <v>0</v>
      </c>
      <c r="O1343" s="12">
        <v>29</v>
      </c>
      <c r="P1343" s="12">
        <v>0</v>
      </c>
      <c r="Q1343" s="12">
        <v>0</v>
      </c>
      <c r="R1343" s="12">
        <v>8</v>
      </c>
      <c r="S1343" s="12">
        <v>32</v>
      </c>
      <c r="T1343" s="12">
        <v>1</v>
      </c>
    </row>
    <row r="1344" spans="1:20" ht="17.399999999999999" x14ac:dyDescent="0.3">
      <c r="A1344" s="11">
        <v>45384</v>
      </c>
      <c r="B1344" s="12">
        <v>250477</v>
      </c>
      <c r="C1344" s="12" t="s">
        <v>343</v>
      </c>
      <c r="D1344" s="12" t="s">
        <v>344</v>
      </c>
      <c r="E1344" s="12" t="s">
        <v>345</v>
      </c>
      <c r="F1344" s="12"/>
      <c r="G1344" s="12"/>
      <c r="H1344" s="12">
        <v>17.57</v>
      </c>
      <c r="I1344" s="12">
        <v>6.43</v>
      </c>
      <c r="J1344" s="12">
        <v>17.2</v>
      </c>
      <c r="K1344" s="12">
        <v>0.37</v>
      </c>
      <c r="L1344" s="12">
        <v>51.86</v>
      </c>
      <c r="M1344" s="12">
        <v>4</v>
      </c>
      <c r="N1344" s="12">
        <v>0</v>
      </c>
      <c r="O1344" s="12">
        <v>78</v>
      </c>
      <c r="P1344" s="12">
        <v>0</v>
      </c>
      <c r="Q1344" s="12">
        <v>0</v>
      </c>
      <c r="R1344" s="12">
        <v>1</v>
      </c>
      <c r="S1344" s="12">
        <v>90</v>
      </c>
      <c r="T1344" s="12">
        <v>0</v>
      </c>
    </row>
    <row r="1345" spans="1:20" ht="17.399999999999999" x14ac:dyDescent="0.3">
      <c r="A1345" s="11">
        <v>45385</v>
      </c>
      <c r="B1345" s="12">
        <v>250477</v>
      </c>
      <c r="C1345" s="12" t="s">
        <v>343</v>
      </c>
      <c r="D1345" s="12" t="s">
        <v>344</v>
      </c>
      <c r="E1345" s="12" t="s">
        <v>345</v>
      </c>
      <c r="F1345" s="12"/>
      <c r="G1345" s="12"/>
      <c r="H1345" s="12">
        <v>20.329999999999998</v>
      </c>
      <c r="I1345" s="12">
        <v>3.67</v>
      </c>
      <c r="J1345" s="12">
        <v>20.23</v>
      </c>
      <c r="K1345" s="12">
        <v>0.1</v>
      </c>
      <c r="L1345" s="12">
        <v>65.989999999999995</v>
      </c>
      <c r="M1345" s="12">
        <v>5</v>
      </c>
      <c r="N1345" s="12">
        <v>0</v>
      </c>
      <c r="O1345" s="12">
        <v>129</v>
      </c>
      <c r="P1345" s="12">
        <v>1</v>
      </c>
      <c r="Q1345" s="12">
        <v>0</v>
      </c>
      <c r="R1345" s="12">
        <v>1</v>
      </c>
      <c r="S1345" s="12">
        <v>151</v>
      </c>
      <c r="T1345" s="12">
        <v>0</v>
      </c>
    </row>
    <row r="1346" spans="1:20" ht="17.399999999999999" x14ac:dyDescent="0.3">
      <c r="A1346" s="11">
        <v>45386</v>
      </c>
      <c r="B1346" s="12">
        <v>250477</v>
      </c>
      <c r="C1346" s="12" t="s">
        <v>343</v>
      </c>
      <c r="D1346" s="12" t="s">
        <v>344</v>
      </c>
      <c r="E1346" s="12" t="s">
        <v>345</v>
      </c>
      <c r="F1346" s="12"/>
      <c r="G1346" s="12"/>
      <c r="H1346" s="12">
        <v>18.329999999999998</v>
      </c>
      <c r="I1346" s="12">
        <v>5.67</v>
      </c>
      <c r="J1346" s="12">
        <v>17.63</v>
      </c>
      <c r="K1346" s="12">
        <v>0.7</v>
      </c>
      <c r="L1346" s="12">
        <v>58.57</v>
      </c>
      <c r="M1346" s="12">
        <v>5</v>
      </c>
      <c r="N1346" s="12">
        <v>0</v>
      </c>
      <c r="O1346" s="12">
        <v>77</v>
      </c>
      <c r="P1346" s="12">
        <v>0</v>
      </c>
      <c r="Q1346" s="12">
        <v>0</v>
      </c>
      <c r="R1346" s="12">
        <v>0</v>
      </c>
      <c r="S1346" s="12">
        <v>91</v>
      </c>
      <c r="T1346" s="12">
        <v>0</v>
      </c>
    </row>
    <row r="1347" spans="1:20" ht="17.399999999999999" x14ac:dyDescent="0.3">
      <c r="A1347" s="11">
        <v>45387</v>
      </c>
      <c r="B1347" s="12">
        <v>250477</v>
      </c>
      <c r="C1347" s="12" t="s">
        <v>343</v>
      </c>
      <c r="D1347" s="12" t="s">
        <v>344</v>
      </c>
      <c r="E1347" s="12" t="s">
        <v>345</v>
      </c>
      <c r="F1347" s="12"/>
      <c r="G1347" s="12"/>
      <c r="H1347" s="12">
        <v>16.420000000000002</v>
      </c>
      <c r="I1347" s="12">
        <v>7.58</v>
      </c>
      <c r="J1347" s="12">
        <v>15.22</v>
      </c>
      <c r="K1347" s="12">
        <v>1.2</v>
      </c>
      <c r="L1347" s="12">
        <v>55.09</v>
      </c>
      <c r="M1347" s="12">
        <v>5</v>
      </c>
      <c r="N1347" s="12">
        <v>0</v>
      </c>
      <c r="O1347" s="12">
        <v>89</v>
      </c>
      <c r="P1347" s="12">
        <v>0</v>
      </c>
      <c r="Q1347" s="12">
        <v>0</v>
      </c>
      <c r="R1347" s="12">
        <v>6</v>
      </c>
      <c r="S1347" s="12">
        <v>100</v>
      </c>
      <c r="T1347" s="12">
        <v>0</v>
      </c>
    </row>
    <row r="1348" spans="1:20" ht="17.399999999999999" x14ac:dyDescent="0.3">
      <c r="A1348" s="11">
        <v>45388</v>
      </c>
      <c r="B1348" s="12">
        <v>250477</v>
      </c>
      <c r="C1348" s="12" t="s">
        <v>343</v>
      </c>
      <c r="D1348" s="12" t="s">
        <v>344</v>
      </c>
      <c r="E1348" s="12" t="s">
        <v>345</v>
      </c>
      <c r="F1348" s="12"/>
      <c r="G1348" s="12"/>
      <c r="H1348" s="12">
        <v>13.85</v>
      </c>
      <c r="I1348" s="12">
        <v>10.15</v>
      </c>
      <c r="J1348" s="12">
        <v>12.5</v>
      </c>
      <c r="K1348" s="12">
        <v>1.35</v>
      </c>
      <c r="L1348" s="12">
        <v>34.58</v>
      </c>
      <c r="M1348" s="12">
        <v>4</v>
      </c>
      <c r="N1348" s="12">
        <v>0</v>
      </c>
      <c r="O1348" s="12">
        <v>22</v>
      </c>
      <c r="P1348" s="12">
        <v>2</v>
      </c>
      <c r="Q1348" s="12">
        <v>0</v>
      </c>
      <c r="R1348" s="12">
        <v>1</v>
      </c>
      <c r="S1348" s="12">
        <v>23</v>
      </c>
      <c r="T1348" s="12">
        <v>0</v>
      </c>
    </row>
    <row r="1349" spans="1:20" ht="17.399999999999999" x14ac:dyDescent="0.3">
      <c r="A1349" s="11">
        <v>45389</v>
      </c>
      <c r="B1349" s="12">
        <v>250477</v>
      </c>
      <c r="C1349" s="12" t="s">
        <v>343</v>
      </c>
      <c r="D1349" s="12" t="s">
        <v>344</v>
      </c>
      <c r="E1349" s="12" t="s">
        <v>345</v>
      </c>
      <c r="F1349" s="12"/>
      <c r="G1349" s="12"/>
      <c r="H1349" s="12">
        <v>16.5</v>
      </c>
      <c r="I1349" s="12">
        <v>7.5</v>
      </c>
      <c r="J1349" s="12">
        <v>14.45</v>
      </c>
      <c r="K1349" s="12">
        <v>2.0499999999999998</v>
      </c>
      <c r="L1349" s="12">
        <v>43.18</v>
      </c>
      <c r="M1349" s="12">
        <v>5</v>
      </c>
      <c r="N1349" s="12">
        <v>0</v>
      </c>
      <c r="O1349" s="12">
        <v>57</v>
      </c>
      <c r="P1349" s="12">
        <v>0</v>
      </c>
      <c r="Q1349" s="12">
        <v>0</v>
      </c>
      <c r="R1349" s="12">
        <v>5</v>
      </c>
      <c r="S1349" s="12">
        <v>63</v>
      </c>
      <c r="T1349" s="12">
        <v>0</v>
      </c>
    </row>
    <row r="1350" spans="1:20" ht="17.399999999999999" x14ac:dyDescent="0.3">
      <c r="A1350" s="11">
        <v>45390</v>
      </c>
      <c r="B1350" s="12">
        <v>250477</v>
      </c>
      <c r="C1350" s="12" t="s">
        <v>343</v>
      </c>
      <c r="D1350" s="12" t="s">
        <v>344</v>
      </c>
      <c r="E1350" s="12" t="s">
        <v>345</v>
      </c>
      <c r="F1350" s="12"/>
      <c r="G1350" s="12"/>
      <c r="H1350" s="12">
        <v>3.95</v>
      </c>
      <c r="I1350" s="12">
        <v>20.05</v>
      </c>
      <c r="J1350" s="12">
        <v>3.95</v>
      </c>
      <c r="K1350" s="12">
        <v>0</v>
      </c>
      <c r="L1350" s="12">
        <v>12.93</v>
      </c>
      <c r="M1350" s="12">
        <v>5</v>
      </c>
      <c r="N1350" s="12">
        <v>0</v>
      </c>
      <c r="O1350" s="12">
        <v>8</v>
      </c>
      <c r="P1350" s="12">
        <v>0</v>
      </c>
      <c r="Q1350" s="12">
        <v>0</v>
      </c>
      <c r="R1350" s="12">
        <v>0</v>
      </c>
      <c r="S1350" s="12">
        <v>9</v>
      </c>
      <c r="T1350" s="12">
        <v>0</v>
      </c>
    </row>
    <row r="1351" spans="1:20" ht="17.399999999999999" x14ac:dyDescent="0.3">
      <c r="A1351" s="11">
        <v>45391</v>
      </c>
      <c r="B1351" s="12">
        <v>250477</v>
      </c>
      <c r="C1351" s="12" t="s">
        <v>343</v>
      </c>
      <c r="D1351" s="12" t="s">
        <v>344</v>
      </c>
      <c r="E1351" s="12" t="s">
        <v>345</v>
      </c>
      <c r="F1351" s="12"/>
      <c r="G1351" s="12"/>
      <c r="H1351" s="12">
        <v>0</v>
      </c>
      <c r="I1351" s="12">
        <v>24</v>
      </c>
      <c r="J1351" s="12">
        <v>0</v>
      </c>
      <c r="K1351" s="12">
        <v>0</v>
      </c>
      <c r="L1351" s="12">
        <v>0</v>
      </c>
      <c r="M1351" s="12">
        <v>0</v>
      </c>
      <c r="N1351" s="12">
        <v>0</v>
      </c>
      <c r="O1351" s="12">
        <v>0</v>
      </c>
      <c r="P1351" s="12">
        <v>0</v>
      </c>
      <c r="Q1351" s="12">
        <v>0</v>
      </c>
      <c r="R1351" s="12">
        <v>0</v>
      </c>
      <c r="S1351" s="12">
        <v>0</v>
      </c>
      <c r="T1351" s="12">
        <v>0</v>
      </c>
    </row>
    <row r="1352" spans="1:20" ht="17.399999999999999" x14ac:dyDescent="0.3">
      <c r="A1352" s="11">
        <v>45392</v>
      </c>
      <c r="B1352" s="12">
        <v>250477</v>
      </c>
      <c r="C1352" s="12" t="s">
        <v>343</v>
      </c>
      <c r="D1352" s="12" t="s">
        <v>344</v>
      </c>
      <c r="E1352" s="12" t="s">
        <v>345</v>
      </c>
      <c r="F1352" s="12"/>
      <c r="G1352" s="12"/>
      <c r="H1352" s="12">
        <v>12.8</v>
      </c>
      <c r="I1352" s="12">
        <v>11.2</v>
      </c>
      <c r="J1352" s="12">
        <v>12.72</v>
      </c>
      <c r="K1352" s="12">
        <v>0.08</v>
      </c>
      <c r="L1352" s="12">
        <v>47.09</v>
      </c>
      <c r="M1352" s="12">
        <v>5</v>
      </c>
      <c r="N1352" s="12">
        <v>0</v>
      </c>
      <c r="O1352" s="12">
        <v>145</v>
      </c>
      <c r="P1352" s="12">
        <v>4</v>
      </c>
      <c r="Q1352" s="12">
        <v>3</v>
      </c>
      <c r="R1352" s="12">
        <v>0</v>
      </c>
      <c r="S1352" s="12">
        <v>171</v>
      </c>
      <c r="T1352" s="12">
        <v>0</v>
      </c>
    </row>
    <row r="1353" spans="1:20" ht="17.399999999999999" x14ac:dyDescent="0.3">
      <c r="A1353" s="11">
        <v>45393</v>
      </c>
      <c r="B1353" s="12">
        <v>250477</v>
      </c>
      <c r="C1353" s="12" t="s">
        <v>343</v>
      </c>
      <c r="D1353" s="12" t="s">
        <v>344</v>
      </c>
      <c r="E1353" s="12" t="s">
        <v>345</v>
      </c>
      <c r="F1353" s="12"/>
      <c r="G1353" s="12"/>
      <c r="H1353" s="12">
        <v>15.48</v>
      </c>
      <c r="I1353" s="12">
        <v>8.52</v>
      </c>
      <c r="J1353" s="12">
        <v>15.07</v>
      </c>
      <c r="K1353" s="12">
        <v>0.42</v>
      </c>
      <c r="L1353" s="12">
        <v>45.38</v>
      </c>
      <c r="M1353" s="12">
        <v>4</v>
      </c>
      <c r="N1353" s="12">
        <v>0</v>
      </c>
      <c r="O1353" s="12">
        <v>62</v>
      </c>
      <c r="P1353" s="12">
        <v>1</v>
      </c>
      <c r="Q1353" s="12">
        <v>0</v>
      </c>
      <c r="R1353" s="12">
        <v>0</v>
      </c>
      <c r="S1353" s="12">
        <v>66</v>
      </c>
      <c r="T1353" s="12">
        <v>0</v>
      </c>
    </row>
    <row r="1354" spans="1:20" ht="17.399999999999999" x14ac:dyDescent="0.3">
      <c r="A1354" s="11">
        <v>45394</v>
      </c>
      <c r="B1354" s="12">
        <v>250477</v>
      </c>
      <c r="C1354" s="12" t="s">
        <v>343</v>
      </c>
      <c r="D1354" s="12" t="s">
        <v>344</v>
      </c>
      <c r="E1354" s="12" t="s">
        <v>345</v>
      </c>
      <c r="F1354" s="12"/>
      <c r="G1354" s="12"/>
      <c r="H1354" s="12">
        <v>22.43</v>
      </c>
      <c r="I1354" s="12">
        <v>1.57</v>
      </c>
      <c r="J1354" s="12">
        <v>21.43</v>
      </c>
      <c r="K1354" s="12">
        <v>1</v>
      </c>
      <c r="L1354" s="12">
        <v>76.27</v>
      </c>
      <c r="M1354" s="12">
        <v>5</v>
      </c>
      <c r="N1354" s="12">
        <v>0</v>
      </c>
      <c r="O1354" s="12">
        <v>161</v>
      </c>
      <c r="P1354" s="12">
        <v>8</v>
      </c>
      <c r="Q1354" s="12">
        <v>1</v>
      </c>
      <c r="R1354" s="12">
        <v>3</v>
      </c>
      <c r="S1354" s="12">
        <v>181</v>
      </c>
      <c r="T1354" s="12">
        <v>0</v>
      </c>
    </row>
    <row r="1355" spans="1:20" ht="17.399999999999999" x14ac:dyDescent="0.3">
      <c r="A1355" s="11">
        <v>45395</v>
      </c>
      <c r="B1355" s="12">
        <v>250477</v>
      </c>
      <c r="C1355" s="12" t="s">
        <v>343</v>
      </c>
      <c r="D1355" s="12" t="s">
        <v>344</v>
      </c>
      <c r="E1355" s="12" t="s">
        <v>345</v>
      </c>
      <c r="F1355" s="12"/>
      <c r="G1355" s="12"/>
      <c r="H1355" s="12">
        <v>20.12</v>
      </c>
      <c r="I1355" s="12">
        <v>3.88</v>
      </c>
      <c r="J1355" s="12">
        <v>19.579999999999998</v>
      </c>
      <c r="K1355" s="12">
        <v>0.53</v>
      </c>
      <c r="L1355" s="12">
        <v>65.23</v>
      </c>
      <c r="M1355" s="12">
        <v>5</v>
      </c>
      <c r="N1355" s="12">
        <v>0</v>
      </c>
      <c r="O1355" s="12">
        <v>145</v>
      </c>
      <c r="P1355" s="12">
        <v>1</v>
      </c>
      <c r="Q1355" s="12">
        <v>0</v>
      </c>
      <c r="R1355" s="12">
        <v>0</v>
      </c>
      <c r="S1355" s="12">
        <v>167</v>
      </c>
      <c r="T1355" s="12">
        <v>0</v>
      </c>
    </row>
    <row r="1356" spans="1:20" ht="17.399999999999999" x14ac:dyDescent="0.3">
      <c r="A1356" s="11">
        <v>45396</v>
      </c>
      <c r="B1356" s="12">
        <v>250477</v>
      </c>
      <c r="C1356" s="12" t="s">
        <v>343</v>
      </c>
      <c r="D1356" s="12" t="s">
        <v>344</v>
      </c>
      <c r="E1356" s="12" t="s">
        <v>345</v>
      </c>
      <c r="F1356" s="12"/>
      <c r="G1356" s="12"/>
      <c r="H1356" s="12">
        <v>15.78</v>
      </c>
      <c r="I1356" s="12">
        <v>8.2200000000000006</v>
      </c>
      <c r="J1356" s="12">
        <v>15.25</v>
      </c>
      <c r="K1356" s="12">
        <v>0.53</v>
      </c>
      <c r="L1356" s="12">
        <v>57.44</v>
      </c>
      <c r="M1356" s="12">
        <v>5</v>
      </c>
      <c r="N1356" s="12">
        <v>0</v>
      </c>
      <c r="O1356" s="12">
        <v>91</v>
      </c>
      <c r="P1356" s="12">
        <v>0</v>
      </c>
      <c r="Q1356" s="12">
        <v>0</v>
      </c>
      <c r="R1356" s="12">
        <v>1</v>
      </c>
      <c r="S1356" s="12">
        <v>105</v>
      </c>
      <c r="T1356" s="12">
        <v>0</v>
      </c>
    </row>
    <row r="1357" spans="1:20" ht="17.399999999999999" x14ac:dyDescent="0.3">
      <c r="A1357" s="11">
        <v>45397</v>
      </c>
      <c r="B1357" s="12">
        <v>250477</v>
      </c>
      <c r="C1357" s="12" t="s">
        <v>343</v>
      </c>
      <c r="D1357" s="12" t="s">
        <v>344</v>
      </c>
      <c r="E1357" s="12" t="s">
        <v>345</v>
      </c>
      <c r="F1357" s="12"/>
      <c r="G1357" s="12"/>
      <c r="H1357" s="12">
        <v>20.57</v>
      </c>
      <c r="I1357" s="12">
        <v>3.43</v>
      </c>
      <c r="J1357" s="12">
        <v>19.68</v>
      </c>
      <c r="K1357" s="12">
        <v>0.88</v>
      </c>
      <c r="L1357" s="12">
        <v>62.41</v>
      </c>
      <c r="M1357" s="12">
        <v>5</v>
      </c>
      <c r="N1357" s="12">
        <v>0</v>
      </c>
      <c r="O1357" s="12">
        <v>172</v>
      </c>
      <c r="P1357" s="12">
        <v>3</v>
      </c>
      <c r="Q1357" s="12">
        <v>0</v>
      </c>
      <c r="R1357" s="12">
        <v>4</v>
      </c>
      <c r="S1357" s="12">
        <v>200</v>
      </c>
      <c r="T1357" s="12">
        <v>1</v>
      </c>
    </row>
    <row r="1358" spans="1:20" ht="17.399999999999999" x14ac:dyDescent="0.3">
      <c r="A1358" s="11">
        <v>45398</v>
      </c>
      <c r="B1358" s="12">
        <v>250477</v>
      </c>
      <c r="C1358" s="12" t="s">
        <v>343</v>
      </c>
      <c r="D1358" s="12" t="s">
        <v>344</v>
      </c>
      <c r="E1358" s="12" t="s">
        <v>345</v>
      </c>
      <c r="F1358" s="12"/>
      <c r="G1358" s="12"/>
      <c r="H1358" s="12">
        <v>14.93</v>
      </c>
      <c r="I1358" s="12">
        <v>9.07</v>
      </c>
      <c r="J1358" s="12">
        <v>12.92</v>
      </c>
      <c r="K1358" s="12">
        <v>2.02</v>
      </c>
      <c r="L1358" s="12">
        <v>37.49</v>
      </c>
      <c r="M1358" s="12">
        <v>4</v>
      </c>
      <c r="N1358" s="12">
        <v>0</v>
      </c>
      <c r="O1358" s="12">
        <v>90</v>
      </c>
      <c r="P1358" s="12">
        <v>1</v>
      </c>
      <c r="Q1358" s="12">
        <v>0</v>
      </c>
      <c r="R1358" s="12">
        <v>6</v>
      </c>
      <c r="S1358" s="12">
        <v>96</v>
      </c>
      <c r="T1358" s="12">
        <v>0</v>
      </c>
    </row>
    <row r="1359" spans="1:20" ht="17.399999999999999" x14ac:dyDescent="0.3">
      <c r="A1359" s="11">
        <v>45399</v>
      </c>
      <c r="B1359" s="12">
        <v>250477</v>
      </c>
      <c r="C1359" s="12" t="s">
        <v>343</v>
      </c>
      <c r="D1359" s="12" t="s">
        <v>344</v>
      </c>
      <c r="E1359" s="12" t="s">
        <v>345</v>
      </c>
      <c r="F1359" s="12"/>
      <c r="G1359" s="12"/>
      <c r="H1359" s="12">
        <v>22.23</v>
      </c>
      <c r="I1359" s="12">
        <v>1.77</v>
      </c>
      <c r="J1359" s="12">
        <v>21.45</v>
      </c>
      <c r="K1359" s="12">
        <v>0.78</v>
      </c>
      <c r="L1359" s="12">
        <v>65.040000000000006</v>
      </c>
      <c r="M1359" s="12">
        <v>4</v>
      </c>
      <c r="N1359" s="12">
        <v>0</v>
      </c>
      <c r="O1359" s="12">
        <v>87</v>
      </c>
      <c r="P1359" s="12">
        <v>3</v>
      </c>
      <c r="Q1359" s="12">
        <v>2</v>
      </c>
      <c r="R1359" s="12">
        <v>1</v>
      </c>
      <c r="S1359" s="12">
        <v>99</v>
      </c>
      <c r="T1359" s="12">
        <v>0</v>
      </c>
    </row>
    <row r="1360" spans="1:20" ht="17.399999999999999" x14ac:dyDescent="0.3">
      <c r="A1360" s="11">
        <v>45400</v>
      </c>
      <c r="B1360" s="12">
        <v>250477</v>
      </c>
      <c r="C1360" s="12" t="s">
        <v>343</v>
      </c>
      <c r="D1360" s="12" t="s">
        <v>344</v>
      </c>
      <c r="E1360" s="12" t="s">
        <v>345</v>
      </c>
      <c r="F1360" s="12"/>
      <c r="G1360" s="12"/>
      <c r="H1360" s="12">
        <v>18.100000000000001</v>
      </c>
      <c r="I1360" s="12">
        <v>5.9</v>
      </c>
      <c r="J1360" s="12">
        <v>17.53</v>
      </c>
      <c r="K1360" s="12">
        <v>0.56999999999999995</v>
      </c>
      <c r="L1360" s="12">
        <v>46.83</v>
      </c>
      <c r="M1360" s="12">
        <v>4</v>
      </c>
      <c r="N1360" s="12">
        <v>0</v>
      </c>
      <c r="O1360" s="12">
        <v>75</v>
      </c>
      <c r="P1360" s="12">
        <v>3</v>
      </c>
      <c r="Q1360" s="12">
        <v>0</v>
      </c>
      <c r="R1360" s="12">
        <v>2</v>
      </c>
      <c r="S1360" s="12">
        <v>85</v>
      </c>
      <c r="T1360" s="12">
        <v>0</v>
      </c>
    </row>
    <row r="1361" spans="1:20" ht="17.399999999999999" x14ac:dyDescent="0.3">
      <c r="A1361" s="11">
        <v>45401</v>
      </c>
      <c r="B1361" s="12">
        <v>250477</v>
      </c>
      <c r="C1361" s="12" t="s">
        <v>343</v>
      </c>
      <c r="D1361" s="12" t="s">
        <v>344</v>
      </c>
      <c r="E1361" s="12" t="s">
        <v>345</v>
      </c>
      <c r="F1361" s="12"/>
      <c r="G1361" s="12"/>
      <c r="H1361" s="12">
        <v>22.45</v>
      </c>
      <c r="I1361" s="12">
        <v>1.55</v>
      </c>
      <c r="J1361" s="12">
        <v>21.93</v>
      </c>
      <c r="K1361" s="12">
        <v>0.52</v>
      </c>
      <c r="L1361" s="12">
        <v>76.47</v>
      </c>
      <c r="M1361" s="12">
        <v>5</v>
      </c>
      <c r="N1361" s="12">
        <v>0</v>
      </c>
      <c r="O1361" s="12">
        <v>169</v>
      </c>
      <c r="P1361" s="12">
        <v>1</v>
      </c>
      <c r="Q1361" s="12">
        <v>1</v>
      </c>
      <c r="R1361" s="12">
        <v>0</v>
      </c>
      <c r="S1361" s="12">
        <v>196</v>
      </c>
      <c r="T1361" s="12">
        <v>0</v>
      </c>
    </row>
    <row r="1362" spans="1:20" ht="17.399999999999999" x14ac:dyDescent="0.3">
      <c r="A1362" s="11">
        <v>45402</v>
      </c>
      <c r="B1362" s="12">
        <v>250477</v>
      </c>
      <c r="C1362" s="12" t="s">
        <v>343</v>
      </c>
      <c r="D1362" s="12" t="s">
        <v>344</v>
      </c>
      <c r="E1362" s="12" t="s">
        <v>345</v>
      </c>
      <c r="F1362" s="12"/>
      <c r="G1362" s="12"/>
      <c r="H1362" s="12">
        <v>21.48</v>
      </c>
      <c r="I1362" s="12">
        <v>2.52</v>
      </c>
      <c r="J1362" s="12">
        <v>20.420000000000002</v>
      </c>
      <c r="K1362" s="12">
        <v>1.07</v>
      </c>
      <c r="L1362" s="12">
        <v>69.11</v>
      </c>
      <c r="M1362" s="12">
        <v>5</v>
      </c>
      <c r="N1362" s="12">
        <v>0</v>
      </c>
      <c r="O1362" s="12">
        <v>149</v>
      </c>
      <c r="P1362" s="12">
        <v>1</v>
      </c>
      <c r="Q1362" s="12">
        <v>0</v>
      </c>
      <c r="R1362" s="12">
        <v>3</v>
      </c>
      <c r="S1362" s="12">
        <v>181</v>
      </c>
      <c r="T1362" s="12">
        <v>0</v>
      </c>
    </row>
    <row r="1363" spans="1:20" ht="17.399999999999999" x14ac:dyDescent="0.3">
      <c r="A1363" s="11">
        <v>45403</v>
      </c>
      <c r="B1363" s="12">
        <v>250477</v>
      </c>
      <c r="C1363" s="12" t="s">
        <v>343</v>
      </c>
      <c r="D1363" s="12" t="s">
        <v>344</v>
      </c>
      <c r="E1363" s="12" t="s">
        <v>345</v>
      </c>
      <c r="F1363" s="12"/>
      <c r="G1363" s="12"/>
      <c r="H1363" s="12">
        <v>15.32</v>
      </c>
      <c r="I1363" s="12">
        <v>8.68</v>
      </c>
      <c r="J1363" s="12">
        <v>13.97</v>
      </c>
      <c r="K1363" s="12">
        <v>1.35</v>
      </c>
      <c r="L1363" s="12">
        <v>42.1</v>
      </c>
      <c r="M1363" s="12">
        <v>4</v>
      </c>
      <c r="N1363" s="12">
        <v>0</v>
      </c>
      <c r="O1363" s="12">
        <v>75</v>
      </c>
      <c r="P1363" s="12">
        <v>4</v>
      </c>
      <c r="Q1363" s="12">
        <v>0</v>
      </c>
      <c r="R1363" s="12">
        <v>3</v>
      </c>
      <c r="S1363" s="12">
        <v>86</v>
      </c>
      <c r="T1363" s="12">
        <v>0</v>
      </c>
    </row>
    <row r="1364" spans="1:20" ht="17.399999999999999" x14ac:dyDescent="0.3">
      <c r="A1364" s="11">
        <v>45404</v>
      </c>
      <c r="B1364" s="12">
        <v>250477</v>
      </c>
      <c r="C1364" s="12" t="s">
        <v>343</v>
      </c>
      <c r="D1364" s="12" t="s">
        <v>344</v>
      </c>
      <c r="E1364" s="12" t="s">
        <v>345</v>
      </c>
      <c r="F1364" s="12"/>
      <c r="G1364" s="12"/>
      <c r="H1364" s="12">
        <v>17.649999999999999</v>
      </c>
      <c r="I1364" s="12">
        <v>6.35</v>
      </c>
      <c r="J1364" s="12">
        <v>16.37</v>
      </c>
      <c r="K1364" s="12">
        <v>1.28</v>
      </c>
      <c r="L1364" s="12">
        <v>47.39</v>
      </c>
      <c r="M1364" s="12">
        <v>4</v>
      </c>
      <c r="N1364" s="12">
        <v>0</v>
      </c>
      <c r="O1364" s="12">
        <v>73</v>
      </c>
      <c r="P1364" s="12">
        <v>0</v>
      </c>
      <c r="Q1364" s="12">
        <v>0</v>
      </c>
      <c r="R1364" s="12">
        <v>5</v>
      </c>
      <c r="S1364" s="12">
        <v>78</v>
      </c>
      <c r="T1364" s="12">
        <v>1</v>
      </c>
    </row>
    <row r="1365" spans="1:20" ht="17.399999999999999" x14ac:dyDescent="0.3">
      <c r="A1365" s="11">
        <v>45405</v>
      </c>
      <c r="B1365" s="12">
        <v>250477</v>
      </c>
      <c r="C1365" s="12" t="s">
        <v>343</v>
      </c>
      <c r="D1365" s="12" t="s">
        <v>344</v>
      </c>
      <c r="E1365" s="12" t="s">
        <v>345</v>
      </c>
      <c r="F1365" s="12"/>
      <c r="G1365" s="12"/>
      <c r="H1365" s="12">
        <v>15.95</v>
      </c>
      <c r="I1365" s="12">
        <v>8.0500000000000007</v>
      </c>
      <c r="J1365" s="12">
        <v>15.02</v>
      </c>
      <c r="K1365" s="12">
        <v>0.93</v>
      </c>
      <c r="L1365" s="12">
        <v>47.99</v>
      </c>
      <c r="M1365" s="12">
        <v>4</v>
      </c>
      <c r="N1365" s="12">
        <v>0</v>
      </c>
      <c r="O1365" s="12">
        <v>77</v>
      </c>
      <c r="P1365" s="12">
        <v>3</v>
      </c>
      <c r="Q1365" s="12">
        <v>2</v>
      </c>
      <c r="R1365" s="12">
        <v>3</v>
      </c>
      <c r="S1365" s="12">
        <v>88</v>
      </c>
      <c r="T1365" s="12">
        <v>1</v>
      </c>
    </row>
    <row r="1366" spans="1:20" ht="17.399999999999999" x14ac:dyDescent="0.3">
      <c r="A1366" s="11">
        <v>45406</v>
      </c>
      <c r="B1366" s="12">
        <v>250477</v>
      </c>
      <c r="C1366" s="12" t="s">
        <v>343</v>
      </c>
      <c r="D1366" s="12" t="s">
        <v>344</v>
      </c>
      <c r="E1366" s="12" t="s">
        <v>345</v>
      </c>
      <c r="F1366" s="12"/>
      <c r="G1366" s="12"/>
      <c r="H1366" s="12">
        <v>18.73</v>
      </c>
      <c r="I1366" s="12">
        <v>5.27</v>
      </c>
      <c r="J1366" s="12">
        <v>17.23</v>
      </c>
      <c r="K1366" s="12">
        <v>1.5</v>
      </c>
      <c r="L1366" s="12">
        <v>67.42</v>
      </c>
      <c r="M1366" s="12">
        <v>5</v>
      </c>
      <c r="N1366" s="12">
        <v>0</v>
      </c>
      <c r="O1366" s="12">
        <v>123</v>
      </c>
      <c r="P1366" s="12">
        <v>1</v>
      </c>
      <c r="Q1366" s="12">
        <v>0</v>
      </c>
      <c r="R1366" s="12">
        <v>4</v>
      </c>
      <c r="S1366" s="12">
        <v>141</v>
      </c>
      <c r="T1366" s="12">
        <v>0</v>
      </c>
    </row>
    <row r="1367" spans="1:20" ht="17.399999999999999" x14ac:dyDescent="0.3">
      <c r="A1367" s="11">
        <v>45407</v>
      </c>
      <c r="B1367" s="12">
        <v>250477</v>
      </c>
      <c r="C1367" s="12" t="s">
        <v>343</v>
      </c>
      <c r="D1367" s="12" t="s">
        <v>344</v>
      </c>
      <c r="E1367" s="12" t="s">
        <v>345</v>
      </c>
      <c r="F1367" s="12"/>
      <c r="G1367" s="12"/>
      <c r="H1367" s="12">
        <v>19.32</v>
      </c>
      <c r="I1367" s="12">
        <v>4.68</v>
      </c>
      <c r="J1367" s="12">
        <v>18.600000000000001</v>
      </c>
      <c r="K1367" s="12">
        <v>0.72</v>
      </c>
      <c r="L1367" s="12">
        <v>54.85</v>
      </c>
      <c r="M1367" s="12">
        <v>4</v>
      </c>
      <c r="N1367" s="12">
        <v>0</v>
      </c>
      <c r="O1367" s="12">
        <v>82</v>
      </c>
      <c r="P1367" s="12">
        <v>1</v>
      </c>
      <c r="Q1367" s="12">
        <v>0</v>
      </c>
      <c r="R1367" s="12">
        <v>1</v>
      </c>
      <c r="S1367" s="12">
        <v>98</v>
      </c>
      <c r="T1367" s="12">
        <v>0</v>
      </c>
    </row>
    <row r="1368" spans="1:20" ht="17.399999999999999" x14ac:dyDescent="0.3">
      <c r="A1368" s="11">
        <v>45408</v>
      </c>
      <c r="B1368" s="12">
        <v>250477</v>
      </c>
      <c r="C1368" s="12" t="s">
        <v>343</v>
      </c>
      <c r="D1368" s="12" t="s">
        <v>344</v>
      </c>
      <c r="E1368" s="12" t="s">
        <v>345</v>
      </c>
      <c r="F1368" s="12"/>
      <c r="G1368" s="12"/>
      <c r="H1368" s="12">
        <v>20.149999999999999</v>
      </c>
      <c r="I1368" s="12">
        <v>3.85</v>
      </c>
      <c r="J1368" s="12">
        <v>19.100000000000001</v>
      </c>
      <c r="K1368" s="12">
        <v>1.05</v>
      </c>
      <c r="L1368" s="12">
        <v>69.72</v>
      </c>
      <c r="M1368" s="12">
        <v>5</v>
      </c>
      <c r="N1368" s="12">
        <v>0</v>
      </c>
      <c r="O1368" s="12">
        <v>170</v>
      </c>
      <c r="P1368" s="12">
        <v>4</v>
      </c>
      <c r="Q1368" s="12">
        <v>1</v>
      </c>
      <c r="R1368" s="12">
        <v>6</v>
      </c>
      <c r="S1368" s="12">
        <v>187</v>
      </c>
      <c r="T1368" s="12">
        <v>1</v>
      </c>
    </row>
    <row r="1369" spans="1:20" ht="17.399999999999999" x14ac:dyDescent="0.3">
      <c r="A1369" s="11">
        <v>45409</v>
      </c>
      <c r="B1369" s="12">
        <v>250477</v>
      </c>
      <c r="C1369" s="12" t="s">
        <v>343</v>
      </c>
      <c r="D1369" s="12" t="s">
        <v>344</v>
      </c>
      <c r="E1369" s="12" t="s">
        <v>345</v>
      </c>
      <c r="F1369" s="12"/>
      <c r="G1369" s="12"/>
      <c r="H1369" s="12">
        <v>20.28</v>
      </c>
      <c r="I1369" s="12">
        <v>3.72</v>
      </c>
      <c r="J1369" s="12">
        <v>18.88</v>
      </c>
      <c r="K1369" s="12">
        <v>1.4</v>
      </c>
      <c r="L1369" s="12">
        <v>57.16</v>
      </c>
      <c r="M1369" s="12">
        <v>5</v>
      </c>
      <c r="N1369" s="12">
        <v>0</v>
      </c>
      <c r="O1369" s="12">
        <v>115</v>
      </c>
      <c r="P1369" s="12">
        <v>0</v>
      </c>
      <c r="Q1369" s="12">
        <v>0</v>
      </c>
      <c r="R1369" s="12">
        <v>7</v>
      </c>
      <c r="S1369" s="12">
        <v>130</v>
      </c>
      <c r="T1369" s="12">
        <v>2</v>
      </c>
    </row>
    <row r="1370" spans="1:20" ht="17.399999999999999" x14ac:dyDescent="0.3">
      <c r="A1370" s="11">
        <v>45410</v>
      </c>
      <c r="B1370" s="12">
        <v>250477</v>
      </c>
      <c r="C1370" s="12" t="s">
        <v>343</v>
      </c>
      <c r="D1370" s="12" t="s">
        <v>344</v>
      </c>
      <c r="E1370" s="12" t="s">
        <v>345</v>
      </c>
      <c r="F1370" s="12"/>
      <c r="G1370" s="12"/>
      <c r="H1370" s="12">
        <v>16.420000000000002</v>
      </c>
      <c r="I1370" s="12">
        <v>7.58</v>
      </c>
      <c r="J1370" s="12">
        <v>14.43</v>
      </c>
      <c r="K1370" s="12">
        <v>1.98</v>
      </c>
      <c r="L1370" s="12">
        <v>44.85</v>
      </c>
      <c r="M1370" s="12">
        <v>5</v>
      </c>
      <c r="N1370" s="12">
        <v>0</v>
      </c>
      <c r="O1370" s="12">
        <v>106</v>
      </c>
      <c r="P1370" s="12">
        <v>3</v>
      </c>
      <c r="Q1370" s="12">
        <v>0</v>
      </c>
      <c r="R1370" s="12">
        <v>11</v>
      </c>
      <c r="S1370" s="12">
        <v>127</v>
      </c>
      <c r="T1370" s="12">
        <v>1</v>
      </c>
    </row>
    <row r="1371" spans="1:20" ht="17.399999999999999" x14ac:dyDescent="0.3">
      <c r="A1371" s="11">
        <v>45411</v>
      </c>
      <c r="B1371" s="12">
        <v>250477</v>
      </c>
      <c r="C1371" s="12" t="s">
        <v>343</v>
      </c>
      <c r="D1371" s="12" t="s">
        <v>344</v>
      </c>
      <c r="E1371" s="12" t="s">
        <v>345</v>
      </c>
      <c r="F1371" s="12"/>
      <c r="G1371" s="12"/>
      <c r="H1371" s="12">
        <v>8.4700000000000006</v>
      </c>
      <c r="I1371" s="12">
        <v>15.53</v>
      </c>
      <c r="J1371" s="12">
        <v>7.9</v>
      </c>
      <c r="K1371" s="12">
        <v>0.56999999999999995</v>
      </c>
      <c r="L1371" s="12">
        <v>28.72</v>
      </c>
      <c r="M1371" s="12">
        <v>5</v>
      </c>
      <c r="N1371" s="12">
        <v>0</v>
      </c>
      <c r="O1371" s="12">
        <v>58</v>
      </c>
      <c r="P1371" s="12">
        <v>0</v>
      </c>
      <c r="Q1371" s="12">
        <v>0</v>
      </c>
      <c r="R1371" s="12">
        <v>0</v>
      </c>
      <c r="S1371" s="12">
        <v>71</v>
      </c>
      <c r="T1371" s="12">
        <v>0</v>
      </c>
    </row>
    <row r="1372" spans="1:20" ht="17.399999999999999" x14ac:dyDescent="0.3">
      <c r="A1372" s="11">
        <v>45412</v>
      </c>
      <c r="B1372" s="12">
        <v>250477</v>
      </c>
      <c r="C1372" s="12" t="s">
        <v>343</v>
      </c>
      <c r="D1372" s="12" t="s">
        <v>344</v>
      </c>
      <c r="E1372" s="12" t="s">
        <v>345</v>
      </c>
      <c r="F1372" s="12"/>
      <c r="G1372" s="12"/>
      <c r="H1372" s="12">
        <v>0.28000000000000003</v>
      </c>
      <c r="I1372" s="12">
        <v>23.72</v>
      </c>
      <c r="J1372" s="12">
        <v>0</v>
      </c>
      <c r="K1372" s="12">
        <v>0.28000000000000003</v>
      </c>
      <c r="L1372" s="12">
        <v>0</v>
      </c>
      <c r="M1372" s="12">
        <v>0</v>
      </c>
      <c r="N1372" s="12">
        <v>0</v>
      </c>
      <c r="O1372" s="12">
        <v>0</v>
      </c>
      <c r="P1372" s="12">
        <v>0</v>
      </c>
      <c r="Q1372" s="12">
        <v>0</v>
      </c>
      <c r="R1372" s="12">
        <v>1</v>
      </c>
      <c r="S1372" s="12">
        <v>0</v>
      </c>
      <c r="T1372" s="12">
        <v>0</v>
      </c>
    </row>
    <row r="1373" spans="1:20" ht="17.399999999999999" x14ac:dyDescent="0.3">
      <c r="A1373" s="11">
        <v>45413</v>
      </c>
      <c r="B1373" s="12">
        <v>250477</v>
      </c>
      <c r="C1373" s="12" t="s">
        <v>343</v>
      </c>
      <c r="D1373" s="12" t="s">
        <v>344</v>
      </c>
      <c r="E1373" s="12" t="s">
        <v>345</v>
      </c>
      <c r="F1373" s="12"/>
      <c r="G1373" s="12"/>
      <c r="H1373" s="12">
        <v>0</v>
      </c>
      <c r="I1373" s="12">
        <v>24</v>
      </c>
      <c r="J1373" s="12">
        <v>0</v>
      </c>
      <c r="K1373" s="12">
        <v>0</v>
      </c>
      <c r="L1373" s="12">
        <v>0</v>
      </c>
      <c r="M1373" s="12">
        <v>0</v>
      </c>
      <c r="N1373" s="12">
        <v>0</v>
      </c>
      <c r="O1373" s="12">
        <v>0</v>
      </c>
      <c r="P1373" s="12">
        <v>0</v>
      </c>
      <c r="Q1373" s="12">
        <v>0</v>
      </c>
      <c r="R1373" s="12">
        <v>0</v>
      </c>
      <c r="S1373" s="12">
        <v>0</v>
      </c>
      <c r="T1373" s="12">
        <v>0</v>
      </c>
    </row>
    <row r="1374" spans="1:20" ht="17.399999999999999" x14ac:dyDescent="0.3">
      <c r="A1374" s="11">
        <v>45414</v>
      </c>
      <c r="B1374" s="12">
        <v>250477</v>
      </c>
      <c r="C1374" s="12" t="s">
        <v>343</v>
      </c>
      <c r="D1374" s="12" t="s">
        <v>344</v>
      </c>
      <c r="E1374" s="12" t="s">
        <v>345</v>
      </c>
      <c r="F1374" s="12"/>
      <c r="G1374" s="12"/>
      <c r="H1374" s="12">
        <v>5.83</v>
      </c>
      <c r="I1374" s="12">
        <v>18.170000000000002</v>
      </c>
      <c r="J1374" s="12">
        <v>5.32</v>
      </c>
      <c r="K1374" s="12">
        <v>0.52</v>
      </c>
      <c r="L1374" s="12">
        <v>13.46</v>
      </c>
      <c r="M1374" s="12">
        <v>4</v>
      </c>
      <c r="N1374" s="12">
        <v>0</v>
      </c>
      <c r="O1374" s="12">
        <v>30</v>
      </c>
      <c r="P1374" s="12">
        <v>0</v>
      </c>
      <c r="Q1374" s="12">
        <v>0</v>
      </c>
      <c r="R1374" s="12">
        <v>2</v>
      </c>
      <c r="S1374" s="12">
        <v>32</v>
      </c>
      <c r="T1374" s="12">
        <v>0</v>
      </c>
    </row>
    <row r="1375" spans="1:20" ht="17.399999999999999" x14ac:dyDescent="0.3">
      <c r="A1375" s="11">
        <v>45415</v>
      </c>
      <c r="B1375" s="12">
        <v>250477</v>
      </c>
      <c r="C1375" s="12" t="s">
        <v>343</v>
      </c>
      <c r="D1375" s="12" t="s">
        <v>344</v>
      </c>
      <c r="E1375" s="12" t="s">
        <v>345</v>
      </c>
      <c r="F1375" s="12"/>
      <c r="G1375" s="12"/>
      <c r="H1375" s="12">
        <v>17.47</v>
      </c>
      <c r="I1375" s="12">
        <v>6.53</v>
      </c>
      <c r="J1375" s="12">
        <v>16.62</v>
      </c>
      <c r="K1375" s="12">
        <v>0.85</v>
      </c>
      <c r="L1375" s="12">
        <v>52.86</v>
      </c>
      <c r="M1375" s="12">
        <v>5</v>
      </c>
      <c r="N1375" s="12">
        <v>0</v>
      </c>
      <c r="O1375" s="12">
        <v>116</v>
      </c>
      <c r="P1375" s="12">
        <v>1</v>
      </c>
      <c r="Q1375" s="12">
        <v>0</v>
      </c>
      <c r="R1375" s="12">
        <v>3</v>
      </c>
      <c r="S1375" s="12">
        <v>132</v>
      </c>
      <c r="T1375" s="12">
        <v>0</v>
      </c>
    </row>
    <row r="1376" spans="1:20" ht="17.399999999999999" x14ac:dyDescent="0.3">
      <c r="A1376" s="11">
        <v>45416</v>
      </c>
      <c r="B1376" s="12">
        <v>250477</v>
      </c>
      <c r="C1376" s="12" t="s">
        <v>343</v>
      </c>
      <c r="D1376" s="12" t="s">
        <v>344</v>
      </c>
      <c r="E1376" s="12" t="s">
        <v>345</v>
      </c>
      <c r="F1376" s="12"/>
      <c r="G1376" s="12"/>
      <c r="H1376" s="12">
        <v>6.72</v>
      </c>
      <c r="I1376" s="12">
        <v>17.28</v>
      </c>
      <c r="J1376" s="12">
        <v>4.2</v>
      </c>
      <c r="K1376" s="12">
        <v>2.52</v>
      </c>
      <c r="L1376" s="12">
        <v>10</v>
      </c>
      <c r="M1376" s="12">
        <v>5</v>
      </c>
      <c r="N1376" s="12">
        <v>0</v>
      </c>
      <c r="O1376" s="12">
        <v>22</v>
      </c>
      <c r="P1376" s="12">
        <v>0</v>
      </c>
      <c r="Q1376" s="12">
        <v>0</v>
      </c>
      <c r="R1376" s="12">
        <v>19</v>
      </c>
      <c r="S1376" s="12">
        <v>23</v>
      </c>
      <c r="T1376" s="12">
        <v>3</v>
      </c>
    </row>
    <row r="1377" spans="1:20" ht="17.399999999999999" x14ac:dyDescent="0.3">
      <c r="A1377" s="11">
        <v>45417</v>
      </c>
      <c r="B1377" s="12">
        <v>250477</v>
      </c>
      <c r="C1377" s="12" t="s">
        <v>343</v>
      </c>
      <c r="D1377" s="12" t="s">
        <v>344</v>
      </c>
      <c r="E1377" s="12" t="s">
        <v>345</v>
      </c>
      <c r="F1377" s="12"/>
      <c r="G1377" s="12"/>
      <c r="H1377" s="12">
        <v>0</v>
      </c>
      <c r="I1377" s="12">
        <v>24</v>
      </c>
      <c r="J1377" s="12">
        <v>0</v>
      </c>
      <c r="K1377" s="12">
        <v>0</v>
      </c>
      <c r="L1377" s="12">
        <v>0</v>
      </c>
      <c r="M1377" s="12">
        <v>0</v>
      </c>
      <c r="N1377" s="12">
        <v>0</v>
      </c>
      <c r="O1377" s="12">
        <v>0</v>
      </c>
      <c r="P1377" s="12">
        <v>0</v>
      </c>
      <c r="Q1377" s="12">
        <v>0</v>
      </c>
      <c r="R1377" s="12">
        <v>0</v>
      </c>
      <c r="S1377" s="12">
        <v>0</v>
      </c>
      <c r="T1377" s="12">
        <v>0</v>
      </c>
    </row>
    <row r="1378" spans="1:20" ht="17.399999999999999" x14ac:dyDescent="0.3">
      <c r="A1378" s="11">
        <v>45418</v>
      </c>
      <c r="B1378" s="12">
        <v>250477</v>
      </c>
      <c r="C1378" s="12" t="s">
        <v>343</v>
      </c>
      <c r="D1378" s="12" t="s">
        <v>344</v>
      </c>
      <c r="E1378" s="12" t="s">
        <v>345</v>
      </c>
      <c r="F1378" s="12"/>
      <c r="G1378" s="12"/>
      <c r="H1378" s="12">
        <v>1.18</v>
      </c>
      <c r="I1378" s="12">
        <v>22.82</v>
      </c>
      <c r="J1378" s="12">
        <v>0.7</v>
      </c>
      <c r="K1378" s="12">
        <v>0.48</v>
      </c>
      <c r="L1378" s="12">
        <v>1.1399999999999999</v>
      </c>
      <c r="M1378" s="12">
        <v>4</v>
      </c>
      <c r="N1378" s="12">
        <v>0</v>
      </c>
      <c r="O1378" s="12">
        <v>1</v>
      </c>
      <c r="P1378" s="12">
        <v>0</v>
      </c>
      <c r="Q1378" s="12">
        <v>0</v>
      </c>
      <c r="R1378" s="12">
        <v>2</v>
      </c>
      <c r="S1378" s="12">
        <v>1</v>
      </c>
      <c r="T1378" s="12">
        <v>0</v>
      </c>
    </row>
    <row r="1379" spans="1:20" ht="17.399999999999999" x14ac:dyDescent="0.3">
      <c r="A1379" s="11">
        <v>45419</v>
      </c>
      <c r="B1379" s="12">
        <v>250477</v>
      </c>
      <c r="C1379" s="12" t="s">
        <v>343</v>
      </c>
      <c r="D1379" s="12" t="s">
        <v>344</v>
      </c>
      <c r="E1379" s="12" t="s">
        <v>345</v>
      </c>
      <c r="F1379" s="12"/>
      <c r="G1379" s="12"/>
      <c r="H1379" s="12">
        <v>13.17</v>
      </c>
      <c r="I1379" s="12">
        <v>10.83</v>
      </c>
      <c r="J1379" s="12">
        <v>11.92</v>
      </c>
      <c r="K1379" s="12">
        <v>1.25</v>
      </c>
      <c r="L1379" s="12">
        <v>29.76</v>
      </c>
      <c r="M1379" s="12">
        <v>4</v>
      </c>
      <c r="N1379" s="12">
        <v>0</v>
      </c>
      <c r="O1379" s="12">
        <v>23</v>
      </c>
      <c r="P1379" s="12">
        <v>0</v>
      </c>
      <c r="Q1379" s="12">
        <v>0</v>
      </c>
      <c r="R1379" s="12">
        <v>4</v>
      </c>
      <c r="S1379" s="12">
        <v>25</v>
      </c>
      <c r="T1379" s="12">
        <v>0</v>
      </c>
    </row>
    <row r="1380" spans="1:20" ht="17.399999999999999" x14ac:dyDescent="0.3">
      <c r="A1380" s="11">
        <v>45420</v>
      </c>
      <c r="B1380" s="12">
        <v>250477</v>
      </c>
      <c r="C1380" s="12" t="s">
        <v>343</v>
      </c>
      <c r="D1380" s="12" t="s">
        <v>344</v>
      </c>
      <c r="E1380" s="12" t="s">
        <v>345</v>
      </c>
      <c r="F1380" s="12"/>
      <c r="G1380" s="12"/>
      <c r="H1380" s="12">
        <v>0.82</v>
      </c>
      <c r="I1380" s="12">
        <v>23.18</v>
      </c>
      <c r="J1380" s="12">
        <v>0.57999999999999996</v>
      </c>
      <c r="K1380" s="12">
        <v>0.23</v>
      </c>
      <c r="L1380" s="12">
        <v>1.04</v>
      </c>
      <c r="M1380" s="12">
        <v>5</v>
      </c>
      <c r="N1380" s="12">
        <v>0</v>
      </c>
      <c r="O1380" s="12">
        <v>1</v>
      </c>
      <c r="P1380" s="12">
        <v>0</v>
      </c>
      <c r="Q1380" s="12">
        <v>0</v>
      </c>
      <c r="R1380" s="12">
        <v>1</v>
      </c>
      <c r="S1380" s="12">
        <v>1</v>
      </c>
      <c r="T1380" s="12">
        <v>0</v>
      </c>
    </row>
    <row r="1381" spans="1:20" ht="17.399999999999999" x14ac:dyDescent="0.3">
      <c r="A1381" s="11">
        <v>45421</v>
      </c>
      <c r="B1381" s="12">
        <v>250477</v>
      </c>
      <c r="C1381" s="12" t="s">
        <v>343</v>
      </c>
      <c r="D1381" s="12" t="s">
        <v>344</v>
      </c>
      <c r="E1381" s="12" t="s">
        <v>345</v>
      </c>
      <c r="F1381" s="12"/>
      <c r="G1381" s="12"/>
      <c r="H1381" s="12">
        <v>0.05</v>
      </c>
      <c r="I1381" s="12">
        <v>23.95</v>
      </c>
      <c r="J1381" s="12">
        <v>0.05</v>
      </c>
      <c r="K1381" s="12">
        <v>0</v>
      </c>
      <c r="L1381" s="12">
        <v>0</v>
      </c>
      <c r="M1381" s="12">
        <v>0</v>
      </c>
      <c r="N1381" s="12">
        <v>0</v>
      </c>
      <c r="O1381" s="12">
        <v>0</v>
      </c>
      <c r="P1381" s="12">
        <v>0</v>
      </c>
      <c r="Q1381" s="12">
        <v>0</v>
      </c>
      <c r="R1381" s="12">
        <v>0</v>
      </c>
      <c r="S1381" s="12">
        <v>0</v>
      </c>
      <c r="T1381" s="12">
        <v>0</v>
      </c>
    </row>
    <row r="1382" spans="1:20" ht="17.399999999999999" x14ac:dyDescent="0.3">
      <c r="A1382" s="11">
        <v>45422</v>
      </c>
      <c r="B1382" s="12">
        <v>250477</v>
      </c>
      <c r="C1382" s="12" t="s">
        <v>343</v>
      </c>
      <c r="D1382" s="12" t="s">
        <v>344</v>
      </c>
      <c r="E1382" s="12" t="s">
        <v>345</v>
      </c>
      <c r="F1382" s="12"/>
      <c r="G1382" s="12"/>
      <c r="H1382" s="12">
        <v>0.4</v>
      </c>
      <c r="I1382" s="12">
        <v>23.6</v>
      </c>
      <c r="J1382" s="12">
        <v>0.13</v>
      </c>
      <c r="K1382" s="12">
        <v>0.27</v>
      </c>
      <c r="L1382" s="12">
        <v>0.01</v>
      </c>
      <c r="M1382" s="12">
        <v>0</v>
      </c>
      <c r="N1382" s="12">
        <v>0</v>
      </c>
      <c r="O1382" s="12">
        <v>0</v>
      </c>
      <c r="P1382" s="12">
        <v>0</v>
      </c>
      <c r="Q1382" s="12">
        <v>0</v>
      </c>
      <c r="R1382" s="12">
        <v>1</v>
      </c>
      <c r="S1382" s="12">
        <v>0</v>
      </c>
      <c r="T1382" s="12">
        <v>0</v>
      </c>
    </row>
    <row r="1383" spans="1:20" ht="17.399999999999999" x14ac:dyDescent="0.3">
      <c r="A1383" s="11">
        <v>45425</v>
      </c>
      <c r="B1383" s="12">
        <v>250477</v>
      </c>
      <c r="C1383" s="12" t="s">
        <v>343</v>
      </c>
      <c r="D1383" s="12" t="s">
        <v>344</v>
      </c>
      <c r="E1383" s="12" t="s">
        <v>345</v>
      </c>
      <c r="F1383" s="12"/>
      <c r="G1383" s="12"/>
      <c r="H1383" s="12">
        <v>0</v>
      </c>
      <c r="I1383" s="12">
        <v>24</v>
      </c>
      <c r="J1383" s="12">
        <v>0</v>
      </c>
      <c r="K1383" s="12">
        <v>0</v>
      </c>
      <c r="L1383" s="12">
        <v>0</v>
      </c>
      <c r="M1383" s="12">
        <v>0</v>
      </c>
      <c r="N1383" s="12">
        <v>0</v>
      </c>
      <c r="O1383" s="12">
        <v>0</v>
      </c>
      <c r="P1383" s="12">
        <v>0</v>
      </c>
      <c r="Q1383" s="12">
        <v>0</v>
      </c>
      <c r="R1383" s="12">
        <v>0</v>
      </c>
      <c r="S1383" s="12">
        <v>0</v>
      </c>
      <c r="T1383" s="12">
        <v>0</v>
      </c>
    </row>
    <row r="1384" spans="1:20" ht="17.399999999999999" x14ac:dyDescent="0.3">
      <c r="A1384" s="11">
        <v>45427</v>
      </c>
      <c r="B1384" s="12">
        <v>250477</v>
      </c>
      <c r="C1384" s="12" t="s">
        <v>343</v>
      </c>
      <c r="D1384" s="12" t="s">
        <v>344</v>
      </c>
      <c r="E1384" s="12" t="s">
        <v>345</v>
      </c>
      <c r="F1384" s="12"/>
      <c r="G1384" s="12"/>
      <c r="H1384" s="12">
        <v>0.2</v>
      </c>
      <c r="I1384" s="12">
        <v>23.8</v>
      </c>
      <c r="J1384" s="12">
        <v>0.08</v>
      </c>
      <c r="K1384" s="12">
        <v>0.12</v>
      </c>
      <c r="L1384" s="12">
        <v>0.04</v>
      </c>
      <c r="M1384" s="12">
        <v>0</v>
      </c>
      <c r="N1384" s="12">
        <v>0</v>
      </c>
      <c r="O1384" s="12">
        <v>0</v>
      </c>
      <c r="P1384" s="12">
        <v>0</v>
      </c>
      <c r="Q1384" s="12">
        <v>0</v>
      </c>
      <c r="R1384" s="12">
        <v>0</v>
      </c>
      <c r="S1384" s="12">
        <v>0</v>
      </c>
      <c r="T1384" s="12">
        <v>0</v>
      </c>
    </row>
    <row r="1385" spans="1:20" ht="17.399999999999999" x14ac:dyDescent="0.3">
      <c r="A1385" s="11">
        <v>45428</v>
      </c>
      <c r="B1385" s="12">
        <v>250477</v>
      </c>
      <c r="C1385" s="12" t="s">
        <v>343</v>
      </c>
      <c r="D1385" s="12" t="s">
        <v>344</v>
      </c>
      <c r="E1385" s="12" t="s">
        <v>345</v>
      </c>
      <c r="F1385" s="12"/>
      <c r="G1385" s="12"/>
      <c r="H1385" s="12">
        <v>0</v>
      </c>
      <c r="I1385" s="12">
        <v>24</v>
      </c>
      <c r="J1385" s="12">
        <v>0</v>
      </c>
      <c r="K1385" s="12">
        <v>0</v>
      </c>
      <c r="L1385" s="12">
        <v>0</v>
      </c>
      <c r="M1385" s="12">
        <v>0</v>
      </c>
      <c r="N1385" s="12">
        <v>0</v>
      </c>
      <c r="O1385" s="12">
        <v>0</v>
      </c>
      <c r="P1385" s="12">
        <v>0</v>
      </c>
      <c r="Q1385" s="12">
        <v>0</v>
      </c>
      <c r="R1385" s="12">
        <v>0</v>
      </c>
      <c r="S1385" s="12">
        <v>0</v>
      </c>
      <c r="T1385" s="12">
        <v>0</v>
      </c>
    </row>
    <row r="1386" spans="1:20" ht="17.399999999999999" x14ac:dyDescent="0.3">
      <c r="A1386" s="11">
        <v>45429</v>
      </c>
      <c r="B1386" s="12">
        <v>250477</v>
      </c>
      <c r="C1386" s="12" t="s">
        <v>343</v>
      </c>
      <c r="D1386" s="12" t="s">
        <v>344</v>
      </c>
      <c r="E1386" s="12" t="s">
        <v>345</v>
      </c>
      <c r="F1386" s="12"/>
      <c r="G1386" s="12"/>
      <c r="H1386" s="12">
        <v>0</v>
      </c>
      <c r="I1386" s="12">
        <v>24</v>
      </c>
      <c r="J1386" s="12">
        <v>0</v>
      </c>
      <c r="K1386" s="12">
        <v>0</v>
      </c>
      <c r="L1386" s="12">
        <v>0</v>
      </c>
      <c r="M1386" s="12">
        <v>0</v>
      </c>
      <c r="N1386" s="12">
        <v>0</v>
      </c>
      <c r="O1386" s="12">
        <v>0</v>
      </c>
      <c r="P1386" s="12">
        <v>0</v>
      </c>
      <c r="Q1386" s="12">
        <v>0</v>
      </c>
      <c r="R1386" s="12">
        <v>0</v>
      </c>
      <c r="S1386" s="12">
        <v>0</v>
      </c>
      <c r="T1386" s="12">
        <v>0</v>
      </c>
    </row>
    <row r="1387" spans="1:20" ht="17.399999999999999" x14ac:dyDescent="0.3">
      <c r="A1387" s="11">
        <v>45396</v>
      </c>
      <c r="B1387" s="12">
        <v>251058</v>
      </c>
      <c r="C1387" s="12" t="s">
        <v>343</v>
      </c>
      <c r="D1387" s="12" t="s">
        <v>344</v>
      </c>
      <c r="E1387" s="12" t="s">
        <v>345</v>
      </c>
      <c r="F1387" s="12" t="s">
        <v>346</v>
      </c>
      <c r="G1387" s="12" t="s">
        <v>347</v>
      </c>
      <c r="H1387" s="12">
        <v>0.02</v>
      </c>
      <c r="I1387" s="12">
        <v>23.98</v>
      </c>
      <c r="J1387" s="12">
        <v>0</v>
      </c>
      <c r="K1387" s="12">
        <v>0.02</v>
      </c>
      <c r="L1387" s="12">
        <v>0</v>
      </c>
      <c r="M1387" s="12">
        <v>0</v>
      </c>
      <c r="N1387" s="12">
        <v>0</v>
      </c>
      <c r="O1387" s="12">
        <v>0</v>
      </c>
      <c r="P1387" s="12">
        <v>0</v>
      </c>
      <c r="Q1387" s="12">
        <v>0</v>
      </c>
      <c r="R1387" s="12">
        <v>0</v>
      </c>
      <c r="S1387" s="12">
        <v>0</v>
      </c>
      <c r="T1387" s="12">
        <v>0</v>
      </c>
    </row>
    <row r="1388" spans="1:20" ht="17.399999999999999" x14ac:dyDescent="0.3">
      <c r="A1388" s="11">
        <v>45397</v>
      </c>
      <c r="B1388" s="12">
        <v>251058</v>
      </c>
      <c r="C1388" s="12" t="s">
        <v>343</v>
      </c>
      <c r="D1388" s="12" t="s">
        <v>344</v>
      </c>
      <c r="E1388" s="12" t="s">
        <v>345</v>
      </c>
      <c r="F1388" s="12" t="s">
        <v>346</v>
      </c>
      <c r="G1388" s="12" t="s">
        <v>347</v>
      </c>
      <c r="H1388" s="12">
        <v>12.07</v>
      </c>
      <c r="I1388" s="12">
        <v>11.93</v>
      </c>
      <c r="J1388" s="12">
        <v>4.62</v>
      </c>
      <c r="K1388" s="12">
        <v>7.45</v>
      </c>
      <c r="L1388" s="12">
        <v>21.05</v>
      </c>
      <c r="M1388" s="12">
        <v>5</v>
      </c>
      <c r="N1388" s="12">
        <v>0</v>
      </c>
      <c r="O1388" s="12">
        <v>0</v>
      </c>
      <c r="P1388" s="12">
        <v>0</v>
      </c>
      <c r="Q1388" s="12">
        <v>0</v>
      </c>
      <c r="R1388" s="12">
        <v>45</v>
      </c>
      <c r="S1388" s="12">
        <v>0</v>
      </c>
      <c r="T1388" s="12">
        <v>0</v>
      </c>
    </row>
    <row r="1389" spans="1:20" ht="17.399999999999999" x14ac:dyDescent="0.3">
      <c r="A1389" s="11">
        <v>45398</v>
      </c>
      <c r="B1389" s="12">
        <v>251058</v>
      </c>
      <c r="C1389" s="12" t="s">
        <v>343</v>
      </c>
      <c r="D1389" s="12" t="s">
        <v>344</v>
      </c>
      <c r="E1389" s="12" t="s">
        <v>345</v>
      </c>
      <c r="F1389" s="12" t="s">
        <v>346</v>
      </c>
      <c r="G1389" s="12" t="s">
        <v>347</v>
      </c>
      <c r="H1389" s="12">
        <v>15.37</v>
      </c>
      <c r="I1389" s="12">
        <v>8.6300000000000008</v>
      </c>
      <c r="J1389" s="12">
        <v>5.22</v>
      </c>
      <c r="K1389" s="12">
        <v>10.15</v>
      </c>
      <c r="L1389" s="12">
        <v>28.54</v>
      </c>
      <c r="M1389" s="12">
        <v>6</v>
      </c>
      <c r="N1389" s="12">
        <v>0</v>
      </c>
      <c r="O1389" s="12">
        <v>0</v>
      </c>
      <c r="P1389" s="12">
        <v>0</v>
      </c>
      <c r="Q1389" s="12">
        <v>0</v>
      </c>
      <c r="R1389" s="12">
        <v>40</v>
      </c>
      <c r="S1389" s="12">
        <v>7</v>
      </c>
      <c r="T1389" s="12">
        <v>0</v>
      </c>
    </row>
    <row r="1390" spans="1:20" ht="17.399999999999999" x14ac:dyDescent="0.3">
      <c r="A1390" s="11">
        <v>45399</v>
      </c>
      <c r="B1390" s="12">
        <v>251058</v>
      </c>
      <c r="C1390" s="12" t="s">
        <v>343</v>
      </c>
      <c r="D1390" s="12" t="s">
        <v>344</v>
      </c>
      <c r="E1390" s="12" t="s">
        <v>345</v>
      </c>
      <c r="F1390" s="12" t="s">
        <v>346</v>
      </c>
      <c r="G1390" s="12" t="s">
        <v>347</v>
      </c>
      <c r="H1390" s="12">
        <v>18.82</v>
      </c>
      <c r="I1390" s="12">
        <v>5.18</v>
      </c>
      <c r="J1390" s="12">
        <v>8.42</v>
      </c>
      <c r="K1390" s="12">
        <v>10.4</v>
      </c>
      <c r="L1390" s="12">
        <v>45.94</v>
      </c>
      <c r="M1390" s="12">
        <v>6</v>
      </c>
      <c r="N1390" s="12">
        <v>0</v>
      </c>
      <c r="O1390" s="12">
        <v>0</v>
      </c>
      <c r="P1390" s="12">
        <v>0</v>
      </c>
      <c r="Q1390" s="12">
        <v>0</v>
      </c>
      <c r="R1390" s="12">
        <v>34</v>
      </c>
      <c r="S1390" s="12">
        <v>13</v>
      </c>
      <c r="T1390" s="12">
        <v>0</v>
      </c>
    </row>
    <row r="1391" spans="1:20" ht="17.399999999999999" x14ac:dyDescent="0.3">
      <c r="A1391" s="11">
        <v>45400</v>
      </c>
      <c r="B1391" s="12">
        <v>251058</v>
      </c>
      <c r="C1391" s="12" t="s">
        <v>343</v>
      </c>
      <c r="D1391" s="12" t="s">
        <v>344</v>
      </c>
      <c r="E1391" s="12" t="s">
        <v>345</v>
      </c>
      <c r="F1391" s="12" t="s">
        <v>346</v>
      </c>
      <c r="G1391" s="12" t="s">
        <v>347</v>
      </c>
      <c r="H1391" s="12">
        <v>17.43</v>
      </c>
      <c r="I1391" s="12">
        <v>6.57</v>
      </c>
      <c r="J1391" s="12">
        <v>6.8</v>
      </c>
      <c r="K1391" s="12">
        <v>10.63</v>
      </c>
      <c r="L1391" s="12">
        <v>37.130000000000003</v>
      </c>
      <c r="M1391" s="12">
        <v>6</v>
      </c>
      <c r="N1391" s="12">
        <v>0</v>
      </c>
      <c r="O1391" s="12">
        <v>0</v>
      </c>
      <c r="P1391" s="12">
        <v>0</v>
      </c>
      <c r="Q1391" s="12">
        <v>0</v>
      </c>
      <c r="R1391" s="12">
        <v>54</v>
      </c>
      <c r="S1391" s="12">
        <v>10</v>
      </c>
      <c r="T1391" s="12">
        <v>0</v>
      </c>
    </row>
    <row r="1392" spans="1:20" ht="17.399999999999999" x14ac:dyDescent="0.3">
      <c r="A1392" s="11">
        <v>45401</v>
      </c>
      <c r="B1392" s="12">
        <v>251058</v>
      </c>
      <c r="C1392" s="12" t="s">
        <v>343</v>
      </c>
      <c r="D1392" s="12" t="s">
        <v>344</v>
      </c>
      <c r="E1392" s="12" t="s">
        <v>345</v>
      </c>
      <c r="F1392" s="12" t="s">
        <v>346</v>
      </c>
      <c r="G1392" s="12" t="s">
        <v>347</v>
      </c>
      <c r="H1392" s="12">
        <v>15.88</v>
      </c>
      <c r="I1392" s="12">
        <v>8.1199999999999992</v>
      </c>
      <c r="J1392" s="12">
        <v>8.18</v>
      </c>
      <c r="K1392" s="12">
        <v>7.7</v>
      </c>
      <c r="L1392" s="12">
        <v>44.67</v>
      </c>
      <c r="M1392" s="12">
        <v>6</v>
      </c>
      <c r="N1392" s="12">
        <v>0</v>
      </c>
      <c r="O1392" s="12">
        <v>0</v>
      </c>
      <c r="P1392" s="12">
        <v>0</v>
      </c>
      <c r="Q1392" s="12">
        <v>0</v>
      </c>
      <c r="R1392" s="12">
        <v>24</v>
      </c>
      <c r="S1392" s="12">
        <v>40</v>
      </c>
      <c r="T1392" s="12">
        <v>0</v>
      </c>
    </row>
    <row r="1393" spans="1:20" ht="17.399999999999999" x14ac:dyDescent="0.3">
      <c r="A1393" s="11">
        <v>45402</v>
      </c>
      <c r="B1393" s="12">
        <v>251058</v>
      </c>
      <c r="C1393" s="12" t="s">
        <v>343</v>
      </c>
      <c r="D1393" s="12" t="s">
        <v>344</v>
      </c>
      <c r="E1393" s="12" t="s">
        <v>345</v>
      </c>
      <c r="F1393" s="12" t="s">
        <v>346</v>
      </c>
      <c r="G1393" s="12" t="s">
        <v>347</v>
      </c>
      <c r="H1393" s="12">
        <v>13.05</v>
      </c>
      <c r="I1393" s="12">
        <v>10.95</v>
      </c>
      <c r="J1393" s="12">
        <v>5.03</v>
      </c>
      <c r="K1393" s="12">
        <v>8.02</v>
      </c>
      <c r="L1393" s="12">
        <v>27.47</v>
      </c>
      <c r="M1393" s="12">
        <v>6</v>
      </c>
      <c r="N1393" s="12">
        <v>0</v>
      </c>
      <c r="O1393" s="12">
        <v>0</v>
      </c>
      <c r="P1393" s="12">
        <v>0</v>
      </c>
      <c r="Q1393" s="12">
        <v>0</v>
      </c>
      <c r="R1393" s="12">
        <v>30</v>
      </c>
      <c r="S1393" s="12">
        <v>4</v>
      </c>
      <c r="T1393" s="12">
        <v>0</v>
      </c>
    </row>
    <row r="1394" spans="1:20" ht="17.399999999999999" x14ac:dyDescent="0.3">
      <c r="A1394" s="11">
        <v>45403</v>
      </c>
      <c r="B1394" s="12">
        <v>251058</v>
      </c>
      <c r="C1394" s="12" t="s">
        <v>343</v>
      </c>
      <c r="D1394" s="12" t="s">
        <v>344</v>
      </c>
      <c r="E1394" s="12" t="s">
        <v>345</v>
      </c>
      <c r="F1394" s="12" t="s">
        <v>346</v>
      </c>
      <c r="G1394" s="12" t="s">
        <v>347</v>
      </c>
      <c r="H1394" s="12">
        <v>8.8699999999999992</v>
      </c>
      <c r="I1394" s="12">
        <v>15.13</v>
      </c>
      <c r="J1394" s="12">
        <v>2.37</v>
      </c>
      <c r="K1394" s="12">
        <v>6.5</v>
      </c>
      <c r="L1394" s="12">
        <v>12.97</v>
      </c>
      <c r="M1394" s="12">
        <v>6</v>
      </c>
      <c r="N1394" s="12">
        <v>0</v>
      </c>
      <c r="O1394" s="12">
        <v>0</v>
      </c>
      <c r="P1394" s="12">
        <v>0</v>
      </c>
      <c r="Q1394" s="12">
        <v>0</v>
      </c>
      <c r="R1394" s="12">
        <v>33</v>
      </c>
      <c r="S1394" s="12">
        <v>15</v>
      </c>
      <c r="T1394" s="12">
        <v>0</v>
      </c>
    </row>
    <row r="1395" spans="1:20" ht="17.399999999999999" x14ac:dyDescent="0.3">
      <c r="A1395" s="11">
        <v>45404</v>
      </c>
      <c r="B1395" s="12">
        <v>251058</v>
      </c>
      <c r="C1395" s="12" t="s">
        <v>343</v>
      </c>
      <c r="D1395" s="12" t="s">
        <v>344</v>
      </c>
      <c r="E1395" s="12" t="s">
        <v>345</v>
      </c>
      <c r="F1395" s="12" t="s">
        <v>346</v>
      </c>
      <c r="G1395" s="12" t="s">
        <v>347</v>
      </c>
      <c r="H1395" s="12">
        <v>18.73</v>
      </c>
      <c r="I1395" s="12">
        <v>5.27</v>
      </c>
      <c r="J1395" s="12">
        <v>7.63</v>
      </c>
      <c r="K1395" s="12">
        <v>11.1</v>
      </c>
      <c r="L1395" s="12">
        <v>41.64</v>
      </c>
      <c r="M1395" s="12">
        <v>6</v>
      </c>
      <c r="N1395" s="12">
        <v>0</v>
      </c>
      <c r="O1395" s="12">
        <v>0</v>
      </c>
      <c r="P1395" s="12">
        <v>0</v>
      </c>
      <c r="Q1395" s="12">
        <v>0</v>
      </c>
      <c r="R1395" s="12">
        <v>38</v>
      </c>
      <c r="S1395" s="12">
        <v>12</v>
      </c>
      <c r="T1395" s="12">
        <v>0</v>
      </c>
    </row>
    <row r="1396" spans="1:20" ht="17.399999999999999" x14ac:dyDescent="0.3">
      <c r="A1396" s="11">
        <v>45405</v>
      </c>
      <c r="B1396" s="12">
        <v>251058</v>
      </c>
      <c r="C1396" s="12" t="s">
        <v>343</v>
      </c>
      <c r="D1396" s="12" t="s">
        <v>344</v>
      </c>
      <c r="E1396" s="12" t="s">
        <v>345</v>
      </c>
      <c r="F1396" s="12" t="s">
        <v>346</v>
      </c>
      <c r="G1396" s="12" t="s">
        <v>347</v>
      </c>
      <c r="H1396" s="12">
        <v>18.920000000000002</v>
      </c>
      <c r="I1396" s="12">
        <v>5.08</v>
      </c>
      <c r="J1396" s="12">
        <v>6.65</v>
      </c>
      <c r="K1396" s="12">
        <v>12.27</v>
      </c>
      <c r="L1396" s="12">
        <v>30.24</v>
      </c>
      <c r="M1396" s="12">
        <v>5</v>
      </c>
      <c r="N1396" s="12">
        <v>0</v>
      </c>
      <c r="O1396" s="12">
        <v>0</v>
      </c>
      <c r="P1396" s="12">
        <v>0</v>
      </c>
      <c r="Q1396" s="12">
        <v>0</v>
      </c>
      <c r="R1396" s="12">
        <v>46</v>
      </c>
      <c r="S1396" s="12">
        <v>14</v>
      </c>
      <c r="T1396" s="12">
        <v>0</v>
      </c>
    </row>
    <row r="1397" spans="1:20" ht="17.399999999999999" x14ac:dyDescent="0.3">
      <c r="A1397" s="11">
        <v>45406</v>
      </c>
      <c r="B1397" s="12">
        <v>251058</v>
      </c>
      <c r="C1397" s="12" t="s">
        <v>343</v>
      </c>
      <c r="D1397" s="12" t="s">
        <v>344</v>
      </c>
      <c r="E1397" s="12" t="s">
        <v>345</v>
      </c>
      <c r="F1397" s="12" t="s">
        <v>346</v>
      </c>
      <c r="G1397" s="12" t="s">
        <v>347</v>
      </c>
      <c r="H1397" s="12">
        <v>15.48</v>
      </c>
      <c r="I1397" s="12">
        <v>8.52</v>
      </c>
      <c r="J1397" s="12">
        <v>5.78</v>
      </c>
      <c r="K1397" s="12">
        <v>9.6999999999999993</v>
      </c>
      <c r="L1397" s="12">
        <v>31.58</v>
      </c>
      <c r="M1397" s="12">
        <v>6</v>
      </c>
      <c r="N1397" s="12">
        <v>0</v>
      </c>
      <c r="O1397" s="12">
        <v>0</v>
      </c>
      <c r="P1397" s="12">
        <v>0</v>
      </c>
      <c r="Q1397" s="12">
        <v>0</v>
      </c>
      <c r="R1397" s="12">
        <v>22</v>
      </c>
      <c r="S1397" s="12">
        <v>16</v>
      </c>
      <c r="T1397" s="12">
        <v>0</v>
      </c>
    </row>
    <row r="1398" spans="1:20" ht="17.399999999999999" x14ac:dyDescent="0.3">
      <c r="A1398" s="11">
        <v>45407</v>
      </c>
      <c r="B1398" s="12">
        <v>251058</v>
      </c>
      <c r="C1398" s="12" t="s">
        <v>343</v>
      </c>
      <c r="D1398" s="12" t="s">
        <v>344</v>
      </c>
      <c r="E1398" s="12" t="s">
        <v>345</v>
      </c>
      <c r="F1398" s="12" t="s">
        <v>346</v>
      </c>
      <c r="G1398" s="12" t="s">
        <v>347</v>
      </c>
      <c r="H1398" s="12">
        <v>18.12</v>
      </c>
      <c r="I1398" s="12">
        <v>5.88</v>
      </c>
      <c r="J1398" s="12">
        <v>6.88</v>
      </c>
      <c r="K1398" s="12">
        <v>11.23</v>
      </c>
      <c r="L1398" s="12">
        <v>37.619999999999997</v>
      </c>
      <c r="M1398" s="12">
        <v>6</v>
      </c>
      <c r="N1398" s="12">
        <v>0</v>
      </c>
      <c r="O1398" s="12">
        <v>0</v>
      </c>
      <c r="P1398" s="12">
        <v>0</v>
      </c>
      <c r="Q1398" s="12">
        <v>0</v>
      </c>
      <c r="R1398" s="12">
        <v>38</v>
      </c>
      <c r="S1398" s="12">
        <v>43</v>
      </c>
      <c r="T1398" s="12">
        <v>0</v>
      </c>
    </row>
    <row r="1399" spans="1:20" ht="17.399999999999999" x14ac:dyDescent="0.3">
      <c r="A1399" s="11">
        <v>45408</v>
      </c>
      <c r="B1399" s="12">
        <v>251058</v>
      </c>
      <c r="C1399" s="12" t="s">
        <v>343</v>
      </c>
      <c r="D1399" s="12" t="s">
        <v>344</v>
      </c>
      <c r="E1399" s="12" t="s">
        <v>345</v>
      </c>
      <c r="F1399" s="12" t="s">
        <v>346</v>
      </c>
      <c r="G1399" s="12" t="s">
        <v>347</v>
      </c>
      <c r="H1399" s="12">
        <v>15.48</v>
      </c>
      <c r="I1399" s="12">
        <v>8.52</v>
      </c>
      <c r="J1399" s="12">
        <v>5.9</v>
      </c>
      <c r="K1399" s="12">
        <v>9.58</v>
      </c>
      <c r="L1399" s="12">
        <v>32.21</v>
      </c>
      <c r="M1399" s="12">
        <v>6</v>
      </c>
      <c r="N1399" s="12">
        <v>0</v>
      </c>
      <c r="O1399" s="12">
        <v>0</v>
      </c>
      <c r="P1399" s="12">
        <v>0</v>
      </c>
      <c r="Q1399" s="12">
        <v>0</v>
      </c>
      <c r="R1399" s="12">
        <v>36</v>
      </c>
      <c r="S1399" s="12">
        <v>16</v>
      </c>
      <c r="T1399" s="12">
        <v>0</v>
      </c>
    </row>
    <row r="1400" spans="1:20" ht="17.399999999999999" x14ac:dyDescent="0.3">
      <c r="A1400" s="11">
        <v>45409</v>
      </c>
      <c r="B1400" s="12">
        <v>251058</v>
      </c>
      <c r="C1400" s="12" t="s">
        <v>343</v>
      </c>
      <c r="D1400" s="12" t="s">
        <v>344</v>
      </c>
      <c r="E1400" s="12" t="s">
        <v>345</v>
      </c>
      <c r="F1400" s="12" t="s">
        <v>346</v>
      </c>
      <c r="G1400" s="12" t="s">
        <v>347</v>
      </c>
      <c r="H1400" s="12">
        <v>20.149999999999999</v>
      </c>
      <c r="I1400" s="12">
        <v>3.85</v>
      </c>
      <c r="J1400" s="12">
        <v>5.78</v>
      </c>
      <c r="K1400" s="12">
        <v>14.37</v>
      </c>
      <c r="L1400" s="12">
        <v>31.62</v>
      </c>
      <c r="M1400" s="12">
        <v>6</v>
      </c>
      <c r="N1400" s="12">
        <v>0</v>
      </c>
      <c r="O1400" s="12">
        <v>0</v>
      </c>
      <c r="P1400" s="12">
        <v>0</v>
      </c>
      <c r="Q1400" s="12">
        <v>0</v>
      </c>
      <c r="R1400" s="12">
        <v>72</v>
      </c>
      <c r="S1400" s="12">
        <v>25</v>
      </c>
      <c r="T1400" s="12">
        <v>0</v>
      </c>
    </row>
    <row r="1401" spans="1:20" ht="17.399999999999999" x14ac:dyDescent="0.3">
      <c r="A1401" s="11">
        <v>45410</v>
      </c>
      <c r="B1401" s="12">
        <v>251058</v>
      </c>
      <c r="C1401" s="12" t="s">
        <v>343</v>
      </c>
      <c r="D1401" s="12" t="s">
        <v>344</v>
      </c>
      <c r="E1401" s="12" t="s">
        <v>345</v>
      </c>
      <c r="F1401" s="12" t="s">
        <v>346</v>
      </c>
      <c r="G1401" s="12" t="s">
        <v>347</v>
      </c>
      <c r="H1401" s="12">
        <v>7.33</v>
      </c>
      <c r="I1401" s="12">
        <v>16.670000000000002</v>
      </c>
      <c r="J1401" s="12">
        <v>2.38</v>
      </c>
      <c r="K1401" s="12">
        <v>4.95</v>
      </c>
      <c r="L1401" s="12">
        <v>10.88</v>
      </c>
      <c r="M1401" s="12">
        <v>5</v>
      </c>
      <c r="N1401" s="12">
        <v>0</v>
      </c>
      <c r="O1401" s="12">
        <v>0</v>
      </c>
      <c r="P1401" s="12">
        <v>0</v>
      </c>
      <c r="Q1401" s="12">
        <v>0</v>
      </c>
      <c r="R1401" s="12">
        <v>30</v>
      </c>
      <c r="S1401" s="12">
        <v>5</v>
      </c>
      <c r="T1401" s="12">
        <v>0</v>
      </c>
    </row>
    <row r="1402" spans="1:20" ht="17.399999999999999" x14ac:dyDescent="0.3">
      <c r="A1402" s="11">
        <v>45411</v>
      </c>
      <c r="B1402" s="12">
        <v>251058</v>
      </c>
      <c r="C1402" s="12" t="s">
        <v>343</v>
      </c>
      <c r="D1402" s="12" t="s">
        <v>344</v>
      </c>
      <c r="E1402" s="12" t="s">
        <v>345</v>
      </c>
      <c r="F1402" s="12" t="s">
        <v>346</v>
      </c>
      <c r="G1402" s="12" t="s">
        <v>347</v>
      </c>
      <c r="H1402" s="12">
        <v>14.35</v>
      </c>
      <c r="I1402" s="12">
        <v>9.65</v>
      </c>
      <c r="J1402" s="12">
        <v>5.18</v>
      </c>
      <c r="K1402" s="12">
        <v>9.17</v>
      </c>
      <c r="L1402" s="12">
        <v>33.06</v>
      </c>
      <c r="M1402" s="12">
        <v>7</v>
      </c>
      <c r="N1402" s="12">
        <v>0</v>
      </c>
      <c r="O1402" s="12">
        <v>0</v>
      </c>
      <c r="P1402" s="12">
        <v>0</v>
      </c>
      <c r="Q1402" s="12">
        <v>0</v>
      </c>
      <c r="R1402" s="12">
        <v>22</v>
      </c>
      <c r="S1402" s="12">
        <v>29</v>
      </c>
      <c r="T1402" s="12">
        <v>0</v>
      </c>
    </row>
    <row r="1403" spans="1:20" ht="17.399999999999999" x14ac:dyDescent="0.3">
      <c r="A1403" s="11">
        <v>45412</v>
      </c>
      <c r="B1403" s="12">
        <v>251058</v>
      </c>
      <c r="C1403" s="12" t="s">
        <v>343</v>
      </c>
      <c r="D1403" s="12" t="s">
        <v>344</v>
      </c>
      <c r="E1403" s="12" t="s">
        <v>345</v>
      </c>
      <c r="F1403" s="12" t="s">
        <v>346</v>
      </c>
      <c r="G1403" s="12" t="s">
        <v>347</v>
      </c>
      <c r="H1403" s="12">
        <v>19.18</v>
      </c>
      <c r="I1403" s="12">
        <v>4.82</v>
      </c>
      <c r="J1403" s="12">
        <v>6.8</v>
      </c>
      <c r="K1403" s="12">
        <v>12.38</v>
      </c>
      <c r="L1403" s="12">
        <v>37.1</v>
      </c>
      <c r="M1403" s="12">
        <v>6</v>
      </c>
      <c r="N1403" s="12">
        <v>0</v>
      </c>
      <c r="O1403" s="12">
        <v>0</v>
      </c>
      <c r="P1403" s="12">
        <v>0</v>
      </c>
      <c r="Q1403" s="12">
        <v>0</v>
      </c>
      <c r="R1403" s="12">
        <v>26</v>
      </c>
      <c r="S1403" s="12">
        <v>41</v>
      </c>
      <c r="T1403" s="12">
        <v>0</v>
      </c>
    </row>
    <row r="1404" spans="1:20" ht="17.399999999999999" x14ac:dyDescent="0.3">
      <c r="A1404" s="11">
        <v>45413</v>
      </c>
      <c r="B1404" s="12">
        <v>251058</v>
      </c>
      <c r="C1404" s="12" t="s">
        <v>343</v>
      </c>
      <c r="D1404" s="12" t="s">
        <v>344</v>
      </c>
      <c r="E1404" s="12" t="s">
        <v>345</v>
      </c>
      <c r="F1404" s="12" t="s">
        <v>346</v>
      </c>
      <c r="G1404" s="12" t="s">
        <v>347</v>
      </c>
      <c r="H1404" s="12">
        <v>10.72</v>
      </c>
      <c r="I1404" s="12">
        <v>13.28</v>
      </c>
      <c r="J1404" s="12">
        <v>3.7</v>
      </c>
      <c r="K1404" s="12">
        <v>7.02</v>
      </c>
      <c r="L1404" s="12">
        <v>23.6</v>
      </c>
      <c r="M1404" s="12">
        <v>7</v>
      </c>
      <c r="N1404" s="12">
        <v>0</v>
      </c>
      <c r="O1404" s="12">
        <v>0</v>
      </c>
      <c r="P1404" s="12">
        <v>0</v>
      </c>
      <c r="Q1404" s="12">
        <v>0</v>
      </c>
      <c r="R1404" s="12">
        <v>24</v>
      </c>
      <c r="S1404" s="12">
        <v>57</v>
      </c>
      <c r="T1404" s="12">
        <v>0</v>
      </c>
    </row>
    <row r="1405" spans="1:20" ht="17.399999999999999" x14ac:dyDescent="0.3">
      <c r="A1405" s="11">
        <v>45414</v>
      </c>
      <c r="B1405" s="12">
        <v>251058</v>
      </c>
      <c r="C1405" s="12" t="s">
        <v>343</v>
      </c>
      <c r="D1405" s="12" t="s">
        <v>344</v>
      </c>
      <c r="E1405" s="12" t="s">
        <v>345</v>
      </c>
      <c r="F1405" s="12" t="s">
        <v>346</v>
      </c>
      <c r="G1405" s="12" t="s">
        <v>347</v>
      </c>
      <c r="H1405" s="12">
        <v>18.38</v>
      </c>
      <c r="I1405" s="12">
        <v>5.62</v>
      </c>
      <c r="J1405" s="12">
        <v>7.07</v>
      </c>
      <c r="K1405" s="12">
        <v>11.32</v>
      </c>
      <c r="L1405" s="12">
        <v>45</v>
      </c>
      <c r="M1405" s="12">
        <v>7</v>
      </c>
      <c r="N1405" s="12">
        <v>0</v>
      </c>
      <c r="O1405" s="12">
        <v>0</v>
      </c>
      <c r="P1405" s="12">
        <v>0</v>
      </c>
      <c r="Q1405" s="12">
        <v>0</v>
      </c>
      <c r="R1405" s="12">
        <v>40</v>
      </c>
      <c r="S1405" s="12">
        <v>42</v>
      </c>
      <c r="T1405" s="12">
        <v>0</v>
      </c>
    </row>
    <row r="1406" spans="1:20" ht="17.399999999999999" x14ac:dyDescent="0.3">
      <c r="A1406" s="11">
        <v>45415</v>
      </c>
      <c r="B1406" s="12">
        <v>251058</v>
      </c>
      <c r="C1406" s="12" t="s">
        <v>343</v>
      </c>
      <c r="D1406" s="12" t="s">
        <v>344</v>
      </c>
      <c r="E1406" s="12" t="s">
        <v>345</v>
      </c>
      <c r="F1406" s="12" t="s">
        <v>346</v>
      </c>
      <c r="G1406" s="12" t="s">
        <v>347</v>
      </c>
      <c r="H1406" s="12">
        <v>15.2</v>
      </c>
      <c r="I1406" s="12">
        <v>8.8000000000000007</v>
      </c>
      <c r="J1406" s="12">
        <v>14.72</v>
      </c>
      <c r="K1406" s="12">
        <v>0.48</v>
      </c>
      <c r="L1406" s="12">
        <v>32.409999999999997</v>
      </c>
      <c r="M1406" s="12">
        <v>6</v>
      </c>
      <c r="N1406" s="12">
        <v>0</v>
      </c>
      <c r="O1406" s="12">
        <v>0</v>
      </c>
      <c r="P1406" s="12">
        <v>0</v>
      </c>
      <c r="Q1406" s="12">
        <v>0</v>
      </c>
      <c r="R1406" s="12">
        <v>28</v>
      </c>
      <c r="S1406" s="12">
        <v>22</v>
      </c>
      <c r="T1406" s="12">
        <v>0</v>
      </c>
    </row>
    <row r="1407" spans="1:20" ht="17.399999999999999" x14ac:dyDescent="0.3">
      <c r="A1407" s="11">
        <v>45416</v>
      </c>
      <c r="B1407" s="12">
        <v>251058</v>
      </c>
      <c r="C1407" s="12" t="s">
        <v>343</v>
      </c>
      <c r="D1407" s="12" t="s">
        <v>344</v>
      </c>
      <c r="E1407" s="12" t="s">
        <v>345</v>
      </c>
      <c r="F1407" s="12" t="s">
        <v>346</v>
      </c>
      <c r="G1407" s="12" t="s">
        <v>347</v>
      </c>
      <c r="H1407" s="12">
        <v>10.43</v>
      </c>
      <c r="I1407" s="12">
        <v>13.57</v>
      </c>
      <c r="J1407" s="12">
        <v>9.7799999999999994</v>
      </c>
      <c r="K1407" s="12">
        <v>0.65</v>
      </c>
      <c r="L1407" s="12">
        <v>21.6</v>
      </c>
      <c r="M1407" s="12">
        <v>6</v>
      </c>
      <c r="N1407" s="12">
        <v>0</v>
      </c>
      <c r="O1407" s="12">
        <v>0</v>
      </c>
      <c r="P1407" s="12">
        <v>0</v>
      </c>
      <c r="Q1407" s="12">
        <v>0</v>
      </c>
      <c r="R1407" s="12">
        <v>26</v>
      </c>
      <c r="S1407" s="12">
        <v>12</v>
      </c>
      <c r="T1407" s="12">
        <v>0</v>
      </c>
    </row>
    <row r="1408" spans="1:20" ht="17.399999999999999" x14ac:dyDescent="0.3">
      <c r="A1408" s="11">
        <v>45417</v>
      </c>
      <c r="B1408" s="12">
        <v>251058</v>
      </c>
      <c r="C1408" s="12" t="s">
        <v>343</v>
      </c>
      <c r="D1408" s="12" t="s">
        <v>344</v>
      </c>
      <c r="E1408" s="12" t="s">
        <v>345</v>
      </c>
      <c r="F1408" s="12" t="s">
        <v>346</v>
      </c>
      <c r="G1408" s="12" t="s">
        <v>347</v>
      </c>
      <c r="H1408" s="12">
        <v>1.03</v>
      </c>
      <c r="I1408" s="12">
        <v>22.97</v>
      </c>
      <c r="J1408" s="12">
        <v>0.75</v>
      </c>
      <c r="K1408" s="12">
        <v>0.28000000000000003</v>
      </c>
      <c r="L1408" s="12">
        <v>2.5499999999999998</v>
      </c>
      <c r="M1408" s="12">
        <v>7</v>
      </c>
      <c r="N1408" s="12">
        <v>0</v>
      </c>
      <c r="O1408" s="12">
        <v>0</v>
      </c>
      <c r="P1408" s="12">
        <v>0</v>
      </c>
      <c r="Q1408" s="12">
        <v>0</v>
      </c>
      <c r="R1408" s="12">
        <v>2</v>
      </c>
      <c r="S1408" s="12">
        <v>4</v>
      </c>
      <c r="T1408" s="12">
        <v>0</v>
      </c>
    </row>
    <row r="1409" spans="1:20" ht="17.399999999999999" x14ac:dyDescent="0.3">
      <c r="A1409" s="11">
        <v>45418</v>
      </c>
      <c r="B1409" s="12">
        <v>251058</v>
      </c>
      <c r="C1409" s="12" t="s">
        <v>343</v>
      </c>
      <c r="D1409" s="12" t="s">
        <v>344</v>
      </c>
      <c r="E1409" s="12" t="s">
        <v>345</v>
      </c>
      <c r="F1409" s="12" t="s">
        <v>346</v>
      </c>
      <c r="G1409" s="12" t="s">
        <v>347</v>
      </c>
      <c r="H1409" s="12">
        <v>1.25</v>
      </c>
      <c r="I1409" s="12">
        <v>22.75</v>
      </c>
      <c r="J1409" s="12">
        <v>0.82</v>
      </c>
      <c r="K1409" s="12">
        <v>0.43</v>
      </c>
      <c r="L1409" s="12">
        <v>2.5</v>
      </c>
      <c r="M1409" s="12">
        <v>5</v>
      </c>
      <c r="N1409" s="12">
        <v>0</v>
      </c>
      <c r="O1409" s="12">
        <v>0</v>
      </c>
      <c r="P1409" s="12">
        <v>0</v>
      </c>
      <c r="Q1409" s="12">
        <v>0</v>
      </c>
      <c r="R1409" s="12">
        <v>2</v>
      </c>
      <c r="S1409" s="12">
        <v>0</v>
      </c>
      <c r="T1409" s="12">
        <v>0</v>
      </c>
    </row>
    <row r="1410" spans="1:20" ht="17.399999999999999" x14ac:dyDescent="0.3">
      <c r="A1410" s="11">
        <v>45419</v>
      </c>
      <c r="B1410" s="12">
        <v>251058</v>
      </c>
      <c r="C1410" s="12" t="s">
        <v>343</v>
      </c>
      <c r="D1410" s="12" t="s">
        <v>344</v>
      </c>
      <c r="E1410" s="12" t="s">
        <v>345</v>
      </c>
      <c r="F1410" s="12" t="s">
        <v>346</v>
      </c>
      <c r="G1410" s="12" t="s">
        <v>347</v>
      </c>
      <c r="H1410" s="12">
        <v>3.6</v>
      </c>
      <c r="I1410" s="12">
        <v>20.399999999999999</v>
      </c>
      <c r="J1410" s="12">
        <v>3.33</v>
      </c>
      <c r="K1410" s="12">
        <v>0.27</v>
      </c>
      <c r="L1410" s="12">
        <v>4.91</v>
      </c>
      <c r="M1410" s="12">
        <v>5</v>
      </c>
      <c r="N1410" s="12">
        <v>0</v>
      </c>
      <c r="O1410" s="12">
        <v>0</v>
      </c>
      <c r="P1410" s="12">
        <v>0</v>
      </c>
      <c r="Q1410" s="12">
        <v>0</v>
      </c>
      <c r="R1410" s="12">
        <v>10</v>
      </c>
      <c r="S1410" s="12">
        <v>0</v>
      </c>
      <c r="T1410" s="12">
        <v>0</v>
      </c>
    </row>
    <row r="1411" spans="1:20" ht="17.399999999999999" x14ac:dyDescent="0.3">
      <c r="A1411" s="11">
        <v>45420</v>
      </c>
      <c r="B1411" s="12">
        <v>251058</v>
      </c>
      <c r="C1411" s="12" t="s">
        <v>343</v>
      </c>
      <c r="D1411" s="12" t="s">
        <v>344</v>
      </c>
      <c r="E1411" s="12" t="s">
        <v>345</v>
      </c>
      <c r="F1411" s="12" t="s">
        <v>346</v>
      </c>
      <c r="G1411" s="12" t="s">
        <v>347</v>
      </c>
      <c r="H1411" s="12">
        <v>15.82</v>
      </c>
      <c r="I1411" s="12">
        <v>8.18</v>
      </c>
      <c r="J1411" s="12">
        <v>14.8</v>
      </c>
      <c r="K1411" s="12">
        <v>1.02</v>
      </c>
      <c r="L1411" s="12">
        <v>31.81</v>
      </c>
      <c r="M1411" s="12">
        <v>5</v>
      </c>
      <c r="N1411" s="12">
        <v>0</v>
      </c>
      <c r="O1411" s="12">
        <v>0</v>
      </c>
      <c r="P1411" s="12">
        <v>0</v>
      </c>
      <c r="Q1411" s="12">
        <v>0</v>
      </c>
      <c r="R1411" s="12">
        <v>48</v>
      </c>
      <c r="S1411" s="12">
        <v>4</v>
      </c>
      <c r="T1411" s="12">
        <v>0</v>
      </c>
    </row>
    <row r="1412" spans="1:20" ht="17.399999999999999" x14ac:dyDescent="0.3">
      <c r="A1412" s="11">
        <v>45421</v>
      </c>
      <c r="B1412" s="12">
        <v>251058</v>
      </c>
      <c r="C1412" s="12" t="s">
        <v>343</v>
      </c>
      <c r="D1412" s="12" t="s">
        <v>344</v>
      </c>
      <c r="E1412" s="12" t="s">
        <v>345</v>
      </c>
      <c r="F1412" s="12" t="s">
        <v>346</v>
      </c>
      <c r="G1412" s="12" t="s">
        <v>347</v>
      </c>
      <c r="H1412" s="12">
        <v>19.100000000000001</v>
      </c>
      <c r="I1412" s="12">
        <v>4.9000000000000004</v>
      </c>
      <c r="J1412" s="12">
        <v>18.03</v>
      </c>
      <c r="K1412" s="12">
        <v>1.07</v>
      </c>
      <c r="L1412" s="12">
        <v>45.62</v>
      </c>
      <c r="M1412" s="12">
        <v>6</v>
      </c>
      <c r="N1412" s="12">
        <v>0</v>
      </c>
      <c r="O1412" s="12">
        <v>0</v>
      </c>
      <c r="P1412" s="12">
        <v>0</v>
      </c>
      <c r="Q1412" s="12">
        <v>0</v>
      </c>
      <c r="R1412" s="12">
        <v>48</v>
      </c>
      <c r="S1412" s="12">
        <v>9</v>
      </c>
      <c r="T1412" s="12">
        <v>0</v>
      </c>
    </row>
    <row r="1413" spans="1:20" ht="17.399999999999999" x14ac:dyDescent="0.3">
      <c r="A1413" s="11">
        <v>45422</v>
      </c>
      <c r="B1413" s="12">
        <v>251058</v>
      </c>
      <c r="C1413" s="12" t="s">
        <v>343</v>
      </c>
      <c r="D1413" s="12" t="s">
        <v>344</v>
      </c>
      <c r="E1413" s="12" t="s">
        <v>345</v>
      </c>
      <c r="F1413" s="12" t="s">
        <v>346</v>
      </c>
      <c r="G1413" s="12" t="s">
        <v>347</v>
      </c>
      <c r="H1413" s="12">
        <v>18.649999999999999</v>
      </c>
      <c r="I1413" s="12">
        <v>5.35</v>
      </c>
      <c r="J1413" s="12">
        <v>17.5</v>
      </c>
      <c r="K1413" s="12">
        <v>1.1499999999999999</v>
      </c>
      <c r="L1413" s="12">
        <v>30.64</v>
      </c>
      <c r="M1413" s="12">
        <v>5</v>
      </c>
      <c r="N1413" s="12">
        <v>0</v>
      </c>
      <c r="O1413" s="12">
        <v>0</v>
      </c>
      <c r="P1413" s="12">
        <v>0</v>
      </c>
      <c r="Q1413" s="12">
        <v>0</v>
      </c>
      <c r="R1413" s="12">
        <v>72</v>
      </c>
      <c r="S1413" s="12">
        <v>19</v>
      </c>
      <c r="T1413" s="12">
        <v>0</v>
      </c>
    </row>
    <row r="1414" spans="1:20" ht="17.399999999999999" x14ac:dyDescent="0.3">
      <c r="A1414" s="11">
        <v>45423</v>
      </c>
      <c r="B1414" s="12">
        <v>251058</v>
      </c>
      <c r="C1414" s="12" t="s">
        <v>343</v>
      </c>
      <c r="D1414" s="12" t="s">
        <v>344</v>
      </c>
      <c r="E1414" s="12" t="s">
        <v>345</v>
      </c>
      <c r="F1414" s="12" t="s">
        <v>346</v>
      </c>
      <c r="G1414" s="12" t="s">
        <v>347</v>
      </c>
      <c r="H1414" s="12">
        <v>11.53</v>
      </c>
      <c r="I1414" s="12">
        <v>12.47</v>
      </c>
      <c r="J1414" s="12">
        <v>10.75</v>
      </c>
      <c r="K1414" s="12">
        <v>0.78</v>
      </c>
      <c r="L1414" s="12">
        <v>24.99</v>
      </c>
      <c r="M1414" s="12">
        <v>6</v>
      </c>
      <c r="N1414" s="12">
        <v>0</v>
      </c>
      <c r="O1414" s="12">
        <v>0</v>
      </c>
      <c r="P1414" s="12">
        <v>0</v>
      </c>
      <c r="Q1414" s="12">
        <v>0</v>
      </c>
      <c r="R1414" s="12">
        <v>34</v>
      </c>
      <c r="S1414" s="12">
        <v>8</v>
      </c>
      <c r="T1414" s="12">
        <v>0</v>
      </c>
    </row>
    <row r="1415" spans="1:20" ht="17.399999999999999" x14ac:dyDescent="0.3">
      <c r="A1415" s="11">
        <v>45424</v>
      </c>
      <c r="B1415" s="12">
        <v>251058</v>
      </c>
      <c r="C1415" s="12" t="s">
        <v>343</v>
      </c>
      <c r="D1415" s="12" t="s">
        <v>344</v>
      </c>
      <c r="E1415" s="12" t="s">
        <v>345</v>
      </c>
      <c r="F1415" s="12" t="s">
        <v>346</v>
      </c>
      <c r="G1415" s="12" t="s">
        <v>347</v>
      </c>
      <c r="H1415" s="12">
        <v>0.25</v>
      </c>
      <c r="I1415" s="12">
        <v>23.75</v>
      </c>
      <c r="J1415" s="12">
        <v>0.22</v>
      </c>
      <c r="K1415" s="12">
        <v>0.03</v>
      </c>
      <c r="L1415" s="12">
        <v>0.45</v>
      </c>
      <c r="M1415" s="12">
        <v>6</v>
      </c>
      <c r="N1415" s="12">
        <v>0</v>
      </c>
      <c r="O1415" s="12">
        <v>0</v>
      </c>
      <c r="P1415" s="12">
        <v>0</v>
      </c>
      <c r="Q1415" s="12">
        <v>0</v>
      </c>
      <c r="R1415" s="12">
        <v>0</v>
      </c>
      <c r="S1415" s="12">
        <v>0</v>
      </c>
      <c r="T1415" s="12">
        <v>0</v>
      </c>
    </row>
    <row r="1416" spans="1:20" ht="17.399999999999999" x14ac:dyDescent="0.3">
      <c r="A1416" s="11">
        <v>45425</v>
      </c>
      <c r="B1416" s="12">
        <v>251058</v>
      </c>
      <c r="C1416" s="12" t="s">
        <v>343</v>
      </c>
      <c r="D1416" s="12" t="s">
        <v>344</v>
      </c>
      <c r="E1416" s="12" t="s">
        <v>345</v>
      </c>
      <c r="F1416" s="12" t="s">
        <v>346</v>
      </c>
      <c r="G1416" s="12" t="s">
        <v>347</v>
      </c>
      <c r="H1416" s="12">
        <v>6.48</v>
      </c>
      <c r="I1416" s="12">
        <v>17.52</v>
      </c>
      <c r="J1416" s="12">
        <v>5.92</v>
      </c>
      <c r="K1416" s="12">
        <v>0.56999999999999995</v>
      </c>
      <c r="L1416" s="12">
        <v>12.59</v>
      </c>
      <c r="M1416" s="12">
        <v>6</v>
      </c>
      <c r="N1416" s="12">
        <v>0</v>
      </c>
      <c r="O1416" s="12">
        <v>0</v>
      </c>
      <c r="P1416" s="12">
        <v>0</v>
      </c>
      <c r="Q1416" s="12">
        <v>0</v>
      </c>
      <c r="R1416" s="12">
        <v>18</v>
      </c>
      <c r="S1416" s="12">
        <v>8</v>
      </c>
      <c r="T1416" s="12">
        <v>0</v>
      </c>
    </row>
    <row r="1417" spans="1:20" ht="17.399999999999999" x14ac:dyDescent="0.3">
      <c r="A1417" s="11">
        <v>45426</v>
      </c>
      <c r="B1417" s="12">
        <v>251058</v>
      </c>
      <c r="C1417" s="12" t="s">
        <v>343</v>
      </c>
      <c r="D1417" s="12" t="s">
        <v>344</v>
      </c>
      <c r="E1417" s="12" t="s">
        <v>345</v>
      </c>
      <c r="F1417" s="12" t="s">
        <v>346</v>
      </c>
      <c r="G1417" s="12" t="s">
        <v>347</v>
      </c>
      <c r="H1417" s="12">
        <v>14.25</v>
      </c>
      <c r="I1417" s="12">
        <v>9.75</v>
      </c>
      <c r="J1417" s="12">
        <v>13.5</v>
      </c>
      <c r="K1417" s="12">
        <v>0.75</v>
      </c>
      <c r="L1417" s="12">
        <v>25.9</v>
      </c>
      <c r="M1417" s="12">
        <v>5</v>
      </c>
      <c r="N1417" s="12">
        <v>0</v>
      </c>
      <c r="O1417" s="12">
        <v>0</v>
      </c>
      <c r="P1417" s="12">
        <v>0</v>
      </c>
      <c r="Q1417" s="12">
        <v>0</v>
      </c>
      <c r="R1417" s="12">
        <v>28</v>
      </c>
      <c r="S1417" s="12">
        <v>8</v>
      </c>
      <c r="T1417" s="12">
        <v>0</v>
      </c>
    </row>
    <row r="1418" spans="1:20" ht="17.399999999999999" x14ac:dyDescent="0.3">
      <c r="A1418" s="11">
        <v>45427</v>
      </c>
      <c r="B1418" s="12">
        <v>251058</v>
      </c>
      <c r="C1418" s="12" t="s">
        <v>343</v>
      </c>
      <c r="D1418" s="12" t="s">
        <v>344</v>
      </c>
      <c r="E1418" s="12" t="s">
        <v>345</v>
      </c>
      <c r="F1418" s="12" t="s">
        <v>346</v>
      </c>
      <c r="G1418" s="12" t="s">
        <v>347</v>
      </c>
      <c r="H1418" s="12">
        <v>18.670000000000002</v>
      </c>
      <c r="I1418" s="12">
        <v>5.33</v>
      </c>
      <c r="J1418" s="12">
        <v>17.7</v>
      </c>
      <c r="K1418" s="12">
        <v>0.97</v>
      </c>
      <c r="L1418" s="12">
        <v>32.94</v>
      </c>
      <c r="M1418" s="12">
        <v>6</v>
      </c>
      <c r="N1418" s="12">
        <v>0</v>
      </c>
      <c r="O1418" s="12">
        <v>0</v>
      </c>
      <c r="P1418" s="12">
        <v>0</v>
      </c>
      <c r="Q1418" s="12">
        <v>0</v>
      </c>
      <c r="R1418" s="12">
        <v>64</v>
      </c>
      <c r="S1418" s="12">
        <v>18</v>
      </c>
      <c r="T1418" s="12">
        <v>0</v>
      </c>
    </row>
    <row r="1419" spans="1:20" ht="17.399999999999999" x14ac:dyDescent="0.3">
      <c r="A1419" s="11">
        <v>45428</v>
      </c>
      <c r="B1419" s="12">
        <v>251058</v>
      </c>
      <c r="C1419" s="12" t="s">
        <v>343</v>
      </c>
      <c r="D1419" s="12" t="s">
        <v>344</v>
      </c>
      <c r="E1419" s="12" t="s">
        <v>345</v>
      </c>
      <c r="F1419" s="12" t="s">
        <v>346</v>
      </c>
      <c r="G1419" s="12" t="s">
        <v>347</v>
      </c>
      <c r="H1419" s="12">
        <v>14.88</v>
      </c>
      <c r="I1419" s="12">
        <v>9.1199999999999992</v>
      </c>
      <c r="J1419" s="12">
        <v>13.78</v>
      </c>
      <c r="K1419" s="12">
        <v>1.1000000000000001</v>
      </c>
      <c r="L1419" s="12">
        <v>27.87</v>
      </c>
      <c r="M1419" s="12">
        <v>6</v>
      </c>
      <c r="N1419" s="12">
        <v>0</v>
      </c>
      <c r="O1419" s="12">
        <v>0</v>
      </c>
      <c r="P1419" s="12">
        <v>0</v>
      </c>
      <c r="Q1419" s="12">
        <v>0</v>
      </c>
      <c r="R1419" s="12">
        <v>42</v>
      </c>
      <c r="S1419" s="12">
        <v>9</v>
      </c>
      <c r="T1419" s="12">
        <v>0</v>
      </c>
    </row>
    <row r="1420" spans="1:20" ht="17.399999999999999" x14ac:dyDescent="0.3">
      <c r="A1420" s="11">
        <v>45429</v>
      </c>
      <c r="B1420" s="12">
        <v>251058</v>
      </c>
      <c r="C1420" s="12" t="s">
        <v>343</v>
      </c>
      <c r="D1420" s="12" t="s">
        <v>344</v>
      </c>
      <c r="E1420" s="12" t="s">
        <v>345</v>
      </c>
      <c r="F1420" s="12" t="s">
        <v>346</v>
      </c>
      <c r="G1420" s="12" t="s">
        <v>347</v>
      </c>
      <c r="H1420" s="12">
        <v>15.93</v>
      </c>
      <c r="I1420" s="12">
        <v>8.07</v>
      </c>
      <c r="J1420" s="12">
        <v>15.35</v>
      </c>
      <c r="K1420" s="12">
        <v>0.57999999999999996</v>
      </c>
      <c r="L1420" s="12">
        <v>35</v>
      </c>
      <c r="M1420" s="12">
        <v>6</v>
      </c>
      <c r="N1420" s="12">
        <v>0</v>
      </c>
      <c r="O1420" s="12">
        <v>0</v>
      </c>
      <c r="P1420" s="12">
        <v>0</v>
      </c>
      <c r="Q1420" s="12">
        <v>0</v>
      </c>
      <c r="R1420" s="12">
        <v>44</v>
      </c>
      <c r="S1420" s="12">
        <v>15</v>
      </c>
      <c r="T1420" s="12">
        <v>0</v>
      </c>
    </row>
    <row r="1421" spans="1:20" ht="17.399999999999999" x14ac:dyDescent="0.3">
      <c r="A1421" s="11">
        <v>45430</v>
      </c>
      <c r="B1421" s="12">
        <v>251058</v>
      </c>
      <c r="C1421" s="12" t="s">
        <v>343</v>
      </c>
      <c r="D1421" s="12" t="s">
        <v>344</v>
      </c>
      <c r="E1421" s="12" t="s">
        <v>345</v>
      </c>
      <c r="F1421" s="12" t="s">
        <v>346</v>
      </c>
      <c r="G1421" s="12" t="s">
        <v>347</v>
      </c>
      <c r="H1421" s="12">
        <v>15.47</v>
      </c>
      <c r="I1421" s="12">
        <v>8.5299999999999994</v>
      </c>
      <c r="J1421" s="12">
        <v>14.67</v>
      </c>
      <c r="K1421" s="12">
        <v>0.8</v>
      </c>
      <c r="L1421" s="12">
        <v>25.19</v>
      </c>
      <c r="M1421" s="12">
        <v>5</v>
      </c>
      <c r="N1421" s="12">
        <v>0</v>
      </c>
      <c r="O1421" s="12">
        <v>0</v>
      </c>
      <c r="P1421" s="12">
        <v>0</v>
      </c>
      <c r="Q1421" s="12">
        <v>0</v>
      </c>
      <c r="R1421" s="12">
        <v>46</v>
      </c>
      <c r="S1421" s="12">
        <v>3</v>
      </c>
      <c r="T1421" s="12">
        <v>0</v>
      </c>
    </row>
    <row r="1422" spans="1:20" ht="17.399999999999999" x14ac:dyDescent="0.3">
      <c r="A1422" s="11">
        <v>45431</v>
      </c>
      <c r="B1422" s="12">
        <v>251058</v>
      </c>
      <c r="C1422" s="12" t="s">
        <v>343</v>
      </c>
      <c r="D1422" s="12" t="s">
        <v>344</v>
      </c>
      <c r="E1422" s="12" t="s">
        <v>345</v>
      </c>
      <c r="F1422" s="12" t="s">
        <v>346</v>
      </c>
      <c r="G1422" s="12" t="s">
        <v>347</v>
      </c>
      <c r="H1422" s="12">
        <v>0</v>
      </c>
      <c r="I1422" s="12">
        <v>24</v>
      </c>
      <c r="J1422" s="12">
        <v>0</v>
      </c>
      <c r="K1422" s="12">
        <v>0</v>
      </c>
      <c r="L1422" s="12">
        <v>0</v>
      </c>
      <c r="M1422" s="12">
        <v>0</v>
      </c>
      <c r="N1422" s="12">
        <v>0</v>
      </c>
      <c r="O1422" s="12">
        <v>0</v>
      </c>
      <c r="P1422" s="12">
        <v>0</v>
      </c>
      <c r="Q1422" s="12">
        <v>0</v>
      </c>
      <c r="R1422" s="12">
        <v>0</v>
      </c>
      <c r="S1422" s="12">
        <v>0</v>
      </c>
      <c r="T1422" s="12">
        <v>0</v>
      </c>
    </row>
    <row r="1423" spans="1:20" ht="17.399999999999999" x14ac:dyDescent="0.3">
      <c r="A1423" s="11">
        <v>45432</v>
      </c>
      <c r="B1423" s="12">
        <v>251058</v>
      </c>
      <c r="C1423" s="12" t="s">
        <v>343</v>
      </c>
      <c r="D1423" s="12" t="s">
        <v>344</v>
      </c>
      <c r="E1423" s="12" t="s">
        <v>345</v>
      </c>
      <c r="F1423" s="12" t="s">
        <v>346</v>
      </c>
      <c r="G1423" s="12" t="s">
        <v>347</v>
      </c>
      <c r="H1423" s="12">
        <v>13.52</v>
      </c>
      <c r="I1423" s="12">
        <v>10.48</v>
      </c>
      <c r="J1423" s="12">
        <v>13.13</v>
      </c>
      <c r="K1423" s="12">
        <v>0.38</v>
      </c>
      <c r="L1423" s="12">
        <v>25</v>
      </c>
      <c r="M1423" s="12">
        <v>6</v>
      </c>
      <c r="N1423" s="12">
        <v>0</v>
      </c>
      <c r="O1423" s="12">
        <v>0</v>
      </c>
      <c r="P1423" s="12">
        <v>0</v>
      </c>
      <c r="Q1423" s="12">
        <v>0</v>
      </c>
      <c r="R1423" s="12">
        <v>36</v>
      </c>
      <c r="S1423" s="12">
        <v>6</v>
      </c>
      <c r="T1423" s="12">
        <v>0</v>
      </c>
    </row>
    <row r="1424" spans="1:20" ht="17.399999999999999" x14ac:dyDescent="0.3">
      <c r="A1424" s="11">
        <v>45433</v>
      </c>
      <c r="B1424" s="12">
        <v>251058</v>
      </c>
      <c r="C1424" s="12" t="s">
        <v>343</v>
      </c>
      <c r="D1424" s="12" t="s">
        <v>344</v>
      </c>
      <c r="E1424" s="12" t="s">
        <v>345</v>
      </c>
      <c r="F1424" s="12" t="s">
        <v>346</v>
      </c>
      <c r="G1424" s="12" t="s">
        <v>347</v>
      </c>
      <c r="H1424" s="12">
        <v>6.68</v>
      </c>
      <c r="I1424" s="12">
        <v>17.32</v>
      </c>
      <c r="J1424" s="12">
        <v>6.42</v>
      </c>
      <c r="K1424" s="12">
        <v>0.27</v>
      </c>
      <c r="L1424" s="12">
        <v>18.260000000000002</v>
      </c>
      <c r="M1424" s="12">
        <v>6</v>
      </c>
      <c r="N1424" s="12">
        <v>0</v>
      </c>
      <c r="O1424" s="12">
        <v>0</v>
      </c>
      <c r="P1424" s="12">
        <v>0</v>
      </c>
      <c r="Q1424" s="12">
        <v>0</v>
      </c>
      <c r="R1424" s="12">
        <v>12</v>
      </c>
      <c r="S1424" s="12">
        <v>6</v>
      </c>
      <c r="T1424" s="12">
        <v>0</v>
      </c>
    </row>
    <row r="1425" spans="1:20" ht="17.399999999999999" x14ac:dyDescent="0.3">
      <c r="A1425" s="11">
        <v>45434</v>
      </c>
      <c r="B1425" s="12">
        <v>251058</v>
      </c>
      <c r="C1425" s="12" t="s">
        <v>343</v>
      </c>
      <c r="D1425" s="12" t="s">
        <v>344</v>
      </c>
      <c r="E1425" s="12" t="s">
        <v>345</v>
      </c>
      <c r="F1425" s="12" t="s">
        <v>346</v>
      </c>
      <c r="G1425" s="12" t="s">
        <v>347</v>
      </c>
      <c r="H1425" s="12">
        <v>16.57</v>
      </c>
      <c r="I1425" s="12">
        <v>7.43</v>
      </c>
      <c r="J1425" s="12">
        <v>16.170000000000002</v>
      </c>
      <c r="K1425" s="12">
        <v>0.4</v>
      </c>
      <c r="L1425" s="12">
        <v>35.57</v>
      </c>
      <c r="M1425" s="12">
        <v>6</v>
      </c>
      <c r="N1425" s="12">
        <v>0</v>
      </c>
      <c r="O1425" s="12">
        <v>0</v>
      </c>
      <c r="P1425" s="12">
        <v>0</v>
      </c>
      <c r="Q1425" s="12">
        <v>0</v>
      </c>
      <c r="R1425" s="12">
        <v>42</v>
      </c>
      <c r="S1425" s="12">
        <v>6</v>
      </c>
      <c r="T1425" s="12">
        <v>0</v>
      </c>
    </row>
    <row r="1426" spans="1:20" ht="17.399999999999999" x14ac:dyDescent="0.3">
      <c r="A1426" s="11">
        <v>45435</v>
      </c>
      <c r="B1426" s="12">
        <v>251058</v>
      </c>
      <c r="C1426" s="12" t="s">
        <v>343</v>
      </c>
      <c r="D1426" s="12" t="s">
        <v>344</v>
      </c>
      <c r="E1426" s="12" t="s">
        <v>345</v>
      </c>
      <c r="F1426" s="12" t="s">
        <v>346</v>
      </c>
      <c r="G1426" s="12" t="s">
        <v>347</v>
      </c>
      <c r="H1426" s="12">
        <v>18.95</v>
      </c>
      <c r="I1426" s="12">
        <v>5.05</v>
      </c>
      <c r="J1426" s="12">
        <v>18.43</v>
      </c>
      <c r="K1426" s="12">
        <v>0.52</v>
      </c>
      <c r="L1426" s="12">
        <v>41.08</v>
      </c>
      <c r="M1426" s="12">
        <v>6</v>
      </c>
      <c r="N1426" s="12">
        <v>0</v>
      </c>
      <c r="O1426" s="12">
        <v>0</v>
      </c>
      <c r="P1426" s="12">
        <v>0</v>
      </c>
      <c r="Q1426" s="12">
        <v>0</v>
      </c>
      <c r="R1426" s="12">
        <v>44</v>
      </c>
      <c r="S1426" s="12">
        <v>24</v>
      </c>
      <c r="T1426" s="12">
        <v>0</v>
      </c>
    </row>
    <row r="1427" spans="1:20" ht="17.399999999999999" x14ac:dyDescent="0.3">
      <c r="A1427" s="11">
        <v>45436</v>
      </c>
      <c r="B1427" s="12">
        <v>251058</v>
      </c>
      <c r="C1427" s="12" t="s">
        <v>343</v>
      </c>
      <c r="D1427" s="12" t="s">
        <v>344</v>
      </c>
      <c r="E1427" s="12" t="s">
        <v>345</v>
      </c>
      <c r="F1427" s="12" t="s">
        <v>346</v>
      </c>
      <c r="G1427" s="12" t="s">
        <v>347</v>
      </c>
      <c r="H1427" s="12">
        <v>20.7</v>
      </c>
      <c r="I1427" s="12">
        <v>3.3</v>
      </c>
      <c r="J1427" s="12">
        <v>20.079999999999998</v>
      </c>
      <c r="K1427" s="12">
        <v>0.62</v>
      </c>
      <c r="L1427" s="12">
        <v>49.76</v>
      </c>
      <c r="M1427" s="12">
        <v>6</v>
      </c>
      <c r="N1427" s="12">
        <v>0</v>
      </c>
      <c r="O1427" s="12">
        <v>0</v>
      </c>
      <c r="P1427" s="12">
        <v>0</v>
      </c>
      <c r="Q1427" s="12">
        <v>0</v>
      </c>
      <c r="R1427" s="12">
        <v>44</v>
      </c>
      <c r="S1427" s="12">
        <v>45</v>
      </c>
      <c r="T1427" s="12">
        <v>0</v>
      </c>
    </row>
    <row r="1428" spans="1:20" ht="17.399999999999999" x14ac:dyDescent="0.3">
      <c r="A1428" s="11">
        <v>45437</v>
      </c>
      <c r="B1428" s="12">
        <v>251058</v>
      </c>
      <c r="C1428" s="12" t="s">
        <v>343</v>
      </c>
      <c r="D1428" s="12" t="s">
        <v>344</v>
      </c>
      <c r="E1428" s="12" t="s">
        <v>345</v>
      </c>
      <c r="F1428" s="12" t="s">
        <v>346</v>
      </c>
      <c r="G1428" s="12" t="s">
        <v>347</v>
      </c>
      <c r="H1428" s="12">
        <v>14.55</v>
      </c>
      <c r="I1428" s="12">
        <v>9.4499999999999993</v>
      </c>
      <c r="J1428" s="12">
        <v>13.98</v>
      </c>
      <c r="K1428" s="12">
        <v>0.56999999999999995</v>
      </c>
      <c r="L1428" s="12">
        <v>24.28</v>
      </c>
      <c r="M1428" s="12">
        <v>6</v>
      </c>
      <c r="N1428" s="12">
        <v>0</v>
      </c>
      <c r="O1428" s="12">
        <v>0</v>
      </c>
      <c r="P1428" s="12">
        <v>0</v>
      </c>
      <c r="Q1428" s="12">
        <v>0</v>
      </c>
      <c r="R1428" s="12">
        <v>42</v>
      </c>
      <c r="S1428" s="12">
        <v>11</v>
      </c>
      <c r="T1428" s="12">
        <v>0</v>
      </c>
    </row>
    <row r="1429" spans="1:20" ht="17.399999999999999" x14ac:dyDescent="0.3">
      <c r="A1429" s="11">
        <v>45438</v>
      </c>
      <c r="B1429" s="12">
        <v>251058</v>
      </c>
      <c r="C1429" s="12" t="s">
        <v>343</v>
      </c>
      <c r="D1429" s="12" t="s">
        <v>344</v>
      </c>
      <c r="E1429" s="12" t="s">
        <v>345</v>
      </c>
      <c r="F1429" s="12" t="s">
        <v>346</v>
      </c>
      <c r="G1429" s="12" t="s">
        <v>347</v>
      </c>
      <c r="H1429" s="12">
        <v>7.35</v>
      </c>
      <c r="I1429" s="12">
        <v>16.649999999999999</v>
      </c>
      <c r="J1429" s="12">
        <v>7.18</v>
      </c>
      <c r="K1429" s="12">
        <v>0.17</v>
      </c>
      <c r="L1429" s="12">
        <v>13.94</v>
      </c>
      <c r="M1429" s="12">
        <v>5</v>
      </c>
      <c r="N1429" s="12">
        <v>0</v>
      </c>
      <c r="O1429" s="12">
        <v>0</v>
      </c>
      <c r="P1429" s="12">
        <v>0</v>
      </c>
      <c r="Q1429" s="12">
        <v>0</v>
      </c>
      <c r="R1429" s="12">
        <v>20</v>
      </c>
      <c r="S1429" s="12">
        <v>1</v>
      </c>
      <c r="T1429" s="12">
        <v>0</v>
      </c>
    </row>
    <row r="1430" spans="1:20" ht="17.399999999999999" x14ac:dyDescent="0.3">
      <c r="A1430" s="11">
        <v>45439</v>
      </c>
      <c r="B1430" s="12">
        <v>251058</v>
      </c>
      <c r="C1430" s="12" t="s">
        <v>343</v>
      </c>
      <c r="D1430" s="12" t="s">
        <v>344</v>
      </c>
      <c r="E1430" s="12" t="s">
        <v>345</v>
      </c>
      <c r="F1430" s="12" t="s">
        <v>346</v>
      </c>
      <c r="G1430" s="12" t="s">
        <v>347</v>
      </c>
      <c r="H1430" s="12">
        <v>19.850000000000001</v>
      </c>
      <c r="I1430" s="12">
        <v>4.1500000000000004</v>
      </c>
      <c r="J1430" s="12">
        <v>19.329999999999998</v>
      </c>
      <c r="K1430" s="12">
        <v>0.52</v>
      </c>
      <c r="L1430" s="12">
        <v>44.41</v>
      </c>
      <c r="M1430" s="12">
        <v>6</v>
      </c>
      <c r="N1430" s="12">
        <v>0</v>
      </c>
      <c r="O1430" s="12">
        <v>0</v>
      </c>
      <c r="P1430" s="12">
        <v>0</v>
      </c>
      <c r="Q1430" s="12">
        <v>0</v>
      </c>
      <c r="R1430" s="12">
        <v>50</v>
      </c>
      <c r="S1430" s="12">
        <v>47</v>
      </c>
      <c r="T1430" s="12">
        <v>0</v>
      </c>
    </row>
    <row r="1431" spans="1:20" ht="17.399999999999999" x14ac:dyDescent="0.3">
      <c r="A1431" s="11">
        <v>45440</v>
      </c>
      <c r="B1431" s="12">
        <v>251058</v>
      </c>
      <c r="C1431" s="12" t="s">
        <v>343</v>
      </c>
      <c r="D1431" s="12" t="s">
        <v>344</v>
      </c>
      <c r="E1431" s="12" t="s">
        <v>345</v>
      </c>
      <c r="F1431" s="12" t="s">
        <v>346</v>
      </c>
      <c r="G1431" s="12" t="s">
        <v>347</v>
      </c>
      <c r="H1431" s="12">
        <v>17.37</v>
      </c>
      <c r="I1431" s="12">
        <v>6.63</v>
      </c>
      <c r="J1431" s="12">
        <v>16.32</v>
      </c>
      <c r="K1431" s="12">
        <v>1.05</v>
      </c>
      <c r="L1431" s="12">
        <v>34.85</v>
      </c>
      <c r="M1431" s="12">
        <v>6</v>
      </c>
      <c r="N1431" s="12">
        <v>0</v>
      </c>
      <c r="O1431" s="12">
        <v>0</v>
      </c>
      <c r="P1431" s="12">
        <v>0</v>
      </c>
      <c r="Q1431" s="12">
        <v>0</v>
      </c>
      <c r="R1431" s="12">
        <v>52</v>
      </c>
      <c r="S1431" s="12">
        <v>18</v>
      </c>
      <c r="T1431" s="12">
        <v>0</v>
      </c>
    </row>
    <row r="1432" spans="1:20" ht="17.399999999999999" x14ac:dyDescent="0.3">
      <c r="A1432" s="11">
        <v>45441</v>
      </c>
      <c r="B1432" s="12">
        <v>251058</v>
      </c>
      <c r="C1432" s="12" t="s">
        <v>343</v>
      </c>
      <c r="D1432" s="12" t="s">
        <v>344</v>
      </c>
      <c r="E1432" s="12" t="s">
        <v>345</v>
      </c>
      <c r="F1432" s="12" t="s">
        <v>346</v>
      </c>
      <c r="G1432" s="12" t="s">
        <v>347</v>
      </c>
      <c r="H1432" s="12">
        <v>21.67</v>
      </c>
      <c r="I1432" s="12">
        <v>2.33</v>
      </c>
      <c r="J1432" s="12">
        <v>20.93</v>
      </c>
      <c r="K1432" s="12">
        <v>0.73</v>
      </c>
      <c r="L1432" s="12">
        <v>42</v>
      </c>
      <c r="M1432" s="12">
        <v>6</v>
      </c>
      <c r="N1432" s="12">
        <v>0</v>
      </c>
      <c r="O1432" s="12">
        <v>0</v>
      </c>
      <c r="P1432" s="12">
        <v>0</v>
      </c>
      <c r="Q1432" s="12">
        <v>0</v>
      </c>
      <c r="R1432" s="12">
        <v>58</v>
      </c>
      <c r="S1432" s="12">
        <v>46</v>
      </c>
      <c r="T1432" s="12">
        <v>0</v>
      </c>
    </row>
    <row r="1433" spans="1:20" ht="17.399999999999999" x14ac:dyDescent="0.3">
      <c r="A1433" s="11">
        <v>45442</v>
      </c>
      <c r="B1433" s="12">
        <v>251058</v>
      </c>
      <c r="C1433" s="12" t="s">
        <v>343</v>
      </c>
      <c r="D1433" s="12" t="s">
        <v>344</v>
      </c>
      <c r="E1433" s="12" t="s">
        <v>345</v>
      </c>
      <c r="F1433" s="12" t="s">
        <v>346</v>
      </c>
      <c r="G1433" s="12" t="s">
        <v>347</v>
      </c>
      <c r="H1433" s="12">
        <v>13.27</v>
      </c>
      <c r="I1433" s="12">
        <v>10.73</v>
      </c>
      <c r="J1433" s="12">
        <v>12.73</v>
      </c>
      <c r="K1433" s="12">
        <v>0.53</v>
      </c>
      <c r="L1433" s="12">
        <v>24.97</v>
      </c>
      <c r="M1433" s="12">
        <v>5</v>
      </c>
      <c r="N1433" s="12">
        <v>0</v>
      </c>
      <c r="O1433" s="12">
        <v>0</v>
      </c>
      <c r="P1433" s="12">
        <v>0</v>
      </c>
      <c r="Q1433" s="12">
        <v>0</v>
      </c>
      <c r="R1433" s="12">
        <v>26</v>
      </c>
      <c r="S1433" s="12">
        <v>9</v>
      </c>
      <c r="T1433" s="12">
        <v>0</v>
      </c>
    </row>
    <row r="1434" spans="1:20" ht="17.399999999999999" x14ac:dyDescent="0.3">
      <c r="A1434" s="11">
        <v>45443</v>
      </c>
      <c r="B1434" s="12">
        <v>251058</v>
      </c>
      <c r="C1434" s="12" t="s">
        <v>343</v>
      </c>
      <c r="D1434" s="12" t="s">
        <v>344</v>
      </c>
      <c r="E1434" s="12" t="s">
        <v>345</v>
      </c>
      <c r="F1434" s="12" t="s">
        <v>346</v>
      </c>
      <c r="G1434" s="12" t="s">
        <v>347</v>
      </c>
      <c r="H1434" s="12">
        <v>20.05</v>
      </c>
      <c r="I1434" s="12">
        <v>3.95</v>
      </c>
      <c r="J1434" s="12">
        <v>19.37</v>
      </c>
      <c r="K1434" s="12">
        <v>0.68</v>
      </c>
      <c r="L1434" s="12">
        <v>40.090000000000003</v>
      </c>
      <c r="M1434" s="12">
        <v>6</v>
      </c>
      <c r="N1434" s="12">
        <v>0</v>
      </c>
      <c r="O1434" s="12">
        <v>0</v>
      </c>
      <c r="P1434" s="12">
        <v>0</v>
      </c>
      <c r="Q1434" s="12">
        <v>0</v>
      </c>
      <c r="R1434" s="12">
        <v>50</v>
      </c>
      <c r="S1434" s="12">
        <v>34</v>
      </c>
      <c r="T1434" s="12">
        <v>0</v>
      </c>
    </row>
    <row r="1435" spans="1:20" ht="17.399999999999999" x14ac:dyDescent="0.3">
      <c r="A1435" s="11">
        <v>45444</v>
      </c>
      <c r="B1435" s="12">
        <v>251058</v>
      </c>
      <c r="C1435" s="12" t="s">
        <v>343</v>
      </c>
      <c r="D1435" s="12" t="s">
        <v>344</v>
      </c>
      <c r="E1435" s="12" t="s">
        <v>345</v>
      </c>
      <c r="F1435" s="12" t="s">
        <v>346</v>
      </c>
      <c r="G1435" s="12" t="s">
        <v>347</v>
      </c>
      <c r="H1435" s="12">
        <v>7.43</v>
      </c>
      <c r="I1435" s="12">
        <v>16.57</v>
      </c>
      <c r="J1435" s="12">
        <v>7</v>
      </c>
      <c r="K1435" s="12">
        <v>0.43</v>
      </c>
      <c r="L1435" s="12">
        <v>11.88</v>
      </c>
      <c r="M1435" s="12">
        <v>6</v>
      </c>
      <c r="N1435" s="12">
        <v>0</v>
      </c>
      <c r="O1435" s="12">
        <v>0</v>
      </c>
      <c r="P1435" s="12">
        <v>0</v>
      </c>
      <c r="Q1435" s="12">
        <v>0</v>
      </c>
      <c r="R1435" s="12">
        <v>24</v>
      </c>
      <c r="S1435" s="12">
        <v>7</v>
      </c>
      <c r="T1435" s="12">
        <v>0</v>
      </c>
    </row>
    <row r="1436" spans="1:20" ht="17.399999999999999" x14ac:dyDescent="0.3">
      <c r="A1436" s="11">
        <v>45445</v>
      </c>
      <c r="B1436" s="12">
        <v>251058</v>
      </c>
      <c r="C1436" s="12" t="s">
        <v>343</v>
      </c>
      <c r="D1436" s="12" t="s">
        <v>344</v>
      </c>
      <c r="E1436" s="12" t="s">
        <v>345</v>
      </c>
      <c r="F1436" s="12" t="s">
        <v>346</v>
      </c>
      <c r="G1436" s="12" t="s">
        <v>347</v>
      </c>
      <c r="H1436" s="12">
        <v>0.6</v>
      </c>
      <c r="I1436" s="12">
        <v>23.4</v>
      </c>
      <c r="J1436" s="12">
        <v>0.57999999999999996</v>
      </c>
      <c r="K1436" s="12">
        <v>0.02</v>
      </c>
      <c r="L1436" s="12">
        <v>0.01</v>
      </c>
      <c r="M1436" s="12">
        <v>0</v>
      </c>
      <c r="N1436" s="12">
        <v>0</v>
      </c>
      <c r="O1436" s="12">
        <v>0</v>
      </c>
      <c r="P1436" s="12">
        <v>0</v>
      </c>
      <c r="Q1436" s="12">
        <v>0</v>
      </c>
      <c r="R1436" s="12">
        <v>2</v>
      </c>
      <c r="S1436" s="12">
        <v>0</v>
      </c>
      <c r="T1436" s="12">
        <v>0</v>
      </c>
    </row>
    <row r="1437" spans="1:20" ht="17.399999999999999" x14ac:dyDescent="0.3">
      <c r="A1437" s="11">
        <v>45446</v>
      </c>
      <c r="B1437" s="12">
        <v>251058</v>
      </c>
      <c r="C1437" s="12" t="s">
        <v>343</v>
      </c>
      <c r="D1437" s="12" t="s">
        <v>344</v>
      </c>
      <c r="E1437" s="12" t="s">
        <v>345</v>
      </c>
      <c r="F1437" s="12" t="s">
        <v>346</v>
      </c>
      <c r="G1437" s="12" t="s">
        <v>347</v>
      </c>
      <c r="H1437" s="12">
        <v>2.98</v>
      </c>
      <c r="I1437" s="12">
        <v>21.02</v>
      </c>
      <c r="J1437" s="12">
        <v>2.78</v>
      </c>
      <c r="K1437" s="12">
        <v>0.2</v>
      </c>
      <c r="L1437" s="12">
        <v>3.36</v>
      </c>
      <c r="M1437" s="12">
        <v>5</v>
      </c>
      <c r="N1437" s="12">
        <v>0</v>
      </c>
      <c r="O1437" s="12">
        <v>0</v>
      </c>
      <c r="P1437" s="12">
        <v>0</v>
      </c>
      <c r="Q1437" s="12">
        <v>0</v>
      </c>
      <c r="R1437" s="12">
        <v>16</v>
      </c>
      <c r="S1437" s="12">
        <v>0</v>
      </c>
      <c r="T1437" s="12">
        <v>0</v>
      </c>
    </row>
    <row r="1438" spans="1:20" ht="17.399999999999999" x14ac:dyDescent="0.3">
      <c r="A1438" s="11">
        <v>45447</v>
      </c>
      <c r="B1438" s="12">
        <v>251058</v>
      </c>
      <c r="C1438" s="12" t="s">
        <v>343</v>
      </c>
      <c r="D1438" s="12" t="s">
        <v>344</v>
      </c>
      <c r="E1438" s="12" t="s">
        <v>345</v>
      </c>
      <c r="F1438" s="12" t="s">
        <v>346</v>
      </c>
      <c r="G1438" s="12" t="s">
        <v>347</v>
      </c>
      <c r="H1438" s="12">
        <v>10.25</v>
      </c>
      <c r="I1438" s="12">
        <v>13.75</v>
      </c>
      <c r="J1438" s="12">
        <v>9.8000000000000007</v>
      </c>
      <c r="K1438" s="12">
        <v>0.45</v>
      </c>
      <c r="L1438" s="12">
        <v>26.86</v>
      </c>
      <c r="M1438" s="12">
        <v>7</v>
      </c>
      <c r="N1438" s="12">
        <v>0</v>
      </c>
      <c r="O1438" s="12">
        <v>0</v>
      </c>
      <c r="P1438" s="12">
        <v>0</v>
      </c>
      <c r="Q1438" s="12">
        <v>0</v>
      </c>
      <c r="R1438" s="12">
        <v>26</v>
      </c>
      <c r="S1438" s="12">
        <v>6</v>
      </c>
      <c r="T1438" s="12">
        <v>0</v>
      </c>
    </row>
    <row r="1439" spans="1:20" ht="17.399999999999999" x14ac:dyDescent="0.3">
      <c r="A1439" s="11">
        <v>45448</v>
      </c>
      <c r="B1439" s="12">
        <v>251058</v>
      </c>
      <c r="C1439" s="12" t="s">
        <v>343</v>
      </c>
      <c r="D1439" s="12" t="s">
        <v>344</v>
      </c>
      <c r="E1439" s="12" t="s">
        <v>345</v>
      </c>
      <c r="F1439" s="12" t="s">
        <v>346</v>
      </c>
      <c r="G1439" s="12" t="s">
        <v>347</v>
      </c>
      <c r="H1439" s="12">
        <v>9.07</v>
      </c>
      <c r="I1439" s="12">
        <v>14.93</v>
      </c>
      <c r="J1439" s="12">
        <v>8.7799999999999994</v>
      </c>
      <c r="K1439" s="12">
        <v>0.28000000000000003</v>
      </c>
      <c r="L1439" s="12">
        <v>18.72</v>
      </c>
      <c r="M1439" s="12">
        <v>6</v>
      </c>
      <c r="N1439" s="12">
        <v>0</v>
      </c>
      <c r="O1439" s="12">
        <v>0</v>
      </c>
      <c r="P1439" s="12">
        <v>0</v>
      </c>
      <c r="Q1439" s="12">
        <v>0</v>
      </c>
      <c r="R1439" s="12">
        <v>16</v>
      </c>
      <c r="S1439" s="12">
        <v>5</v>
      </c>
      <c r="T1439" s="12">
        <v>0</v>
      </c>
    </row>
    <row r="1440" spans="1:20" ht="17.399999999999999" x14ac:dyDescent="0.3">
      <c r="A1440" s="11">
        <v>45449</v>
      </c>
      <c r="B1440" s="12">
        <v>251058</v>
      </c>
      <c r="C1440" s="12" t="s">
        <v>343</v>
      </c>
      <c r="D1440" s="12" t="s">
        <v>344</v>
      </c>
      <c r="E1440" s="12" t="s">
        <v>345</v>
      </c>
      <c r="F1440" s="12" t="s">
        <v>346</v>
      </c>
      <c r="G1440" s="12" t="s">
        <v>347</v>
      </c>
      <c r="H1440" s="12">
        <v>18.12</v>
      </c>
      <c r="I1440" s="12">
        <v>5.88</v>
      </c>
      <c r="J1440" s="12">
        <v>17.52</v>
      </c>
      <c r="K1440" s="12">
        <v>0.6</v>
      </c>
      <c r="L1440" s="12">
        <v>36.24</v>
      </c>
      <c r="M1440" s="12">
        <v>6</v>
      </c>
      <c r="N1440" s="12">
        <v>0</v>
      </c>
      <c r="O1440" s="12">
        <v>0</v>
      </c>
      <c r="P1440" s="12">
        <v>0</v>
      </c>
      <c r="Q1440" s="12">
        <v>0</v>
      </c>
      <c r="R1440" s="12">
        <v>36</v>
      </c>
      <c r="S1440" s="12">
        <v>20</v>
      </c>
      <c r="T1440" s="12">
        <v>0</v>
      </c>
    </row>
    <row r="1441" spans="1:20" ht="17.399999999999999" x14ac:dyDescent="0.3">
      <c r="A1441" s="11">
        <v>45450</v>
      </c>
      <c r="B1441" s="12">
        <v>251058</v>
      </c>
      <c r="C1441" s="12" t="s">
        <v>343</v>
      </c>
      <c r="D1441" s="12" t="s">
        <v>344</v>
      </c>
      <c r="E1441" s="12" t="s">
        <v>345</v>
      </c>
      <c r="F1441" s="12" t="s">
        <v>346</v>
      </c>
      <c r="G1441" s="12" t="s">
        <v>347</v>
      </c>
      <c r="H1441" s="12">
        <v>2.9</v>
      </c>
      <c r="I1441" s="12">
        <v>21.1</v>
      </c>
      <c r="J1441" s="12">
        <v>2.87</v>
      </c>
      <c r="K1441" s="12">
        <v>0.03</v>
      </c>
      <c r="L1441" s="12">
        <v>7.03</v>
      </c>
      <c r="M1441" s="12">
        <v>7</v>
      </c>
      <c r="N1441" s="12">
        <v>0</v>
      </c>
      <c r="O1441" s="12">
        <v>0</v>
      </c>
      <c r="P1441" s="12">
        <v>0</v>
      </c>
      <c r="Q1441" s="12">
        <v>0</v>
      </c>
      <c r="R1441" s="12">
        <v>6</v>
      </c>
      <c r="S1441" s="12">
        <v>3</v>
      </c>
      <c r="T1441" s="12">
        <v>0</v>
      </c>
    </row>
    <row r="1442" spans="1:20" ht="17.399999999999999" x14ac:dyDescent="0.3">
      <c r="A1442" s="11">
        <v>45451</v>
      </c>
      <c r="B1442" s="12">
        <v>251058</v>
      </c>
      <c r="C1442" s="12" t="s">
        <v>343</v>
      </c>
      <c r="D1442" s="12" t="s">
        <v>344</v>
      </c>
      <c r="E1442" s="12" t="s">
        <v>345</v>
      </c>
      <c r="F1442" s="12" t="s">
        <v>346</v>
      </c>
      <c r="G1442" s="12" t="s">
        <v>347</v>
      </c>
      <c r="H1442" s="12">
        <v>1.53</v>
      </c>
      <c r="I1442" s="12">
        <v>22.47</v>
      </c>
      <c r="J1442" s="12">
        <v>1.48</v>
      </c>
      <c r="K1442" s="12">
        <v>0.05</v>
      </c>
      <c r="L1442" s="12">
        <v>4.41</v>
      </c>
      <c r="M1442" s="12">
        <v>7</v>
      </c>
      <c r="N1442" s="12">
        <v>0</v>
      </c>
      <c r="O1442" s="12">
        <v>0</v>
      </c>
      <c r="P1442" s="12">
        <v>0</v>
      </c>
      <c r="Q1442" s="12">
        <v>0</v>
      </c>
      <c r="R1442" s="12">
        <v>4</v>
      </c>
      <c r="S1442" s="12">
        <v>18</v>
      </c>
      <c r="T1442" s="12">
        <v>0</v>
      </c>
    </row>
    <row r="1443" spans="1:20" ht="17.399999999999999" x14ac:dyDescent="0.3">
      <c r="A1443" s="11">
        <v>45452</v>
      </c>
      <c r="B1443" s="12">
        <v>251058</v>
      </c>
      <c r="C1443" s="12" t="s">
        <v>343</v>
      </c>
      <c r="D1443" s="12" t="s">
        <v>344</v>
      </c>
      <c r="E1443" s="12" t="s">
        <v>345</v>
      </c>
      <c r="F1443" s="12" t="s">
        <v>346</v>
      </c>
      <c r="G1443" s="12" t="s">
        <v>347</v>
      </c>
      <c r="H1443" s="12">
        <v>0.17</v>
      </c>
      <c r="I1443" s="12">
        <v>23.83</v>
      </c>
      <c r="J1443" s="12">
        <v>0</v>
      </c>
      <c r="K1443" s="12">
        <v>0.17</v>
      </c>
      <c r="L1443" s="12">
        <v>0</v>
      </c>
      <c r="M1443" s="12">
        <v>0</v>
      </c>
      <c r="N1443" s="12">
        <v>0</v>
      </c>
      <c r="O1443" s="12">
        <v>0</v>
      </c>
      <c r="P1443" s="12">
        <v>0</v>
      </c>
      <c r="Q1443" s="12">
        <v>0</v>
      </c>
      <c r="R1443" s="12">
        <v>2</v>
      </c>
      <c r="S1443" s="12">
        <v>0</v>
      </c>
      <c r="T1443" s="12">
        <v>0</v>
      </c>
    </row>
    <row r="1444" spans="1:20" ht="17.399999999999999" x14ac:dyDescent="0.3">
      <c r="A1444" s="11">
        <v>45453</v>
      </c>
      <c r="B1444" s="12">
        <v>251058</v>
      </c>
      <c r="C1444" s="12" t="s">
        <v>343</v>
      </c>
      <c r="D1444" s="12" t="s">
        <v>344</v>
      </c>
      <c r="E1444" s="12" t="s">
        <v>345</v>
      </c>
      <c r="F1444" s="12" t="s">
        <v>346</v>
      </c>
      <c r="G1444" s="12" t="s">
        <v>347</v>
      </c>
      <c r="H1444" s="12">
        <v>9.6999999999999993</v>
      </c>
      <c r="I1444" s="12">
        <v>14.3</v>
      </c>
      <c r="J1444" s="12">
        <v>9.3800000000000008</v>
      </c>
      <c r="K1444" s="12">
        <v>0.32</v>
      </c>
      <c r="L1444" s="12">
        <v>21.97</v>
      </c>
      <c r="M1444" s="12">
        <v>6</v>
      </c>
      <c r="N1444" s="12">
        <v>0</v>
      </c>
      <c r="O1444" s="12">
        <v>0</v>
      </c>
      <c r="P1444" s="12">
        <v>0</v>
      </c>
      <c r="Q1444" s="12">
        <v>0</v>
      </c>
      <c r="R1444" s="12">
        <v>24</v>
      </c>
      <c r="S1444" s="12">
        <v>20</v>
      </c>
      <c r="T1444" s="12">
        <v>0</v>
      </c>
    </row>
    <row r="1445" spans="1:20" ht="17.399999999999999" x14ac:dyDescent="0.3">
      <c r="A1445" s="11">
        <v>45454</v>
      </c>
      <c r="B1445" s="12">
        <v>251058</v>
      </c>
      <c r="C1445" s="12" t="s">
        <v>343</v>
      </c>
      <c r="D1445" s="12" t="s">
        <v>344</v>
      </c>
      <c r="E1445" s="12" t="s">
        <v>345</v>
      </c>
      <c r="F1445" s="12" t="s">
        <v>346</v>
      </c>
      <c r="G1445" s="12" t="s">
        <v>347</v>
      </c>
      <c r="H1445" s="12">
        <v>6.25</v>
      </c>
      <c r="I1445" s="12">
        <v>17.75</v>
      </c>
      <c r="J1445" s="12">
        <v>5.87</v>
      </c>
      <c r="K1445" s="12">
        <v>0.38</v>
      </c>
      <c r="L1445" s="12">
        <v>10.97</v>
      </c>
      <c r="M1445" s="12">
        <v>6</v>
      </c>
      <c r="N1445" s="12">
        <v>0</v>
      </c>
      <c r="O1445" s="12">
        <v>0</v>
      </c>
      <c r="P1445" s="12">
        <v>0</v>
      </c>
      <c r="Q1445" s="12">
        <v>0</v>
      </c>
      <c r="R1445" s="12">
        <v>20</v>
      </c>
      <c r="S1445" s="12">
        <v>12</v>
      </c>
      <c r="T1445" s="12">
        <v>0</v>
      </c>
    </row>
    <row r="1446" spans="1:20" ht="17.399999999999999" x14ac:dyDescent="0.3">
      <c r="A1446" s="11">
        <v>45455</v>
      </c>
      <c r="B1446" s="12">
        <v>251058</v>
      </c>
      <c r="C1446" s="12" t="s">
        <v>343</v>
      </c>
      <c r="D1446" s="12" t="s">
        <v>344</v>
      </c>
      <c r="E1446" s="12" t="s">
        <v>345</v>
      </c>
      <c r="F1446" s="12" t="s">
        <v>346</v>
      </c>
      <c r="G1446" s="12" t="s">
        <v>347</v>
      </c>
      <c r="H1446" s="12">
        <v>19.68</v>
      </c>
      <c r="I1446" s="12">
        <v>4.32</v>
      </c>
      <c r="J1446" s="12">
        <v>18.850000000000001</v>
      </c>
      <c r="K1446" s="12">
        <v>0.83</v>
      </c>
      <c r="L1446" s="12">
        <v>32.46</v>
      </c>
      <c r="M1446" s="12">
        <v>6</v>
      </c>
      <c r="N1446" s="12">
        <v>0</v>
      </c>
      <c r="O1446" s="12">
        <v>0</v>
      </c>
      <c r="P1446" s="12">
        <v>0</v>
      </c>
      <c r="Q1446" s="12">
        <v>0</v>
      </c>
      <c r="R1446" s="12">
        <v>57</v>
      </c>
      <c r="S1446" s="12">
        <v>46</v>
      </c>
      <c r="T1446" s="12">
        <v>0</v>
      </c>
    </row>
    <row r="1447" spans="1:20" ht="17.399999999999999" x14ac:dyDescent="0.3">
      <c r="A1447" s="11">
        <v>45456</v>
      </c>
      <c r="B1447" s="12">
        <v>251058</v>
      </c>
      <c r="C1447" s="12" t="s">
        <v>343</v>
      </c>
      <c r="D1447" s="12" t="s">
        <v>344</v>
      </c>
      <c r="E1447" s="12" t="s">
        <v>345</v>
      </c>
      <c r="F1447" s="12" t="s">
        <v>346</v>
      </c>
      <c r="G1447" s="12" t="s">
        <v>347</v>
      </c>
      <c r="H1447" s="12">
        <v>21.05</v>
      </c>
      <c r="I1447" s="12">
        <v>2.95</v>
      </c>
      <c r="J1447" s="12">
        <v>20.25</v>
      </c>
      <c r="K1447" s="12">
        <v>0.8</v>
      </c>
      <c r="L1447" s="12">
        <v>41.5</v>
      </c>
      <c r="M1447" s="12">
        <v>6</v>
      </c>
      <c r="N1447" s="12">
        <v>0</v>
      </c>
      <c r="O1447" s="12">
        <v>0</v>
      </c>
      <c r="P1447" s="12">
        <v>0</v>
      </c>
      <c r="Q1447" s="12">
        <v>0</v>
      </c>
      <c r="R1447" s="12">
        <v>51</v>
      </c>
      <c r="S1447" s="12">
        <v>61</v>
      </c>
      <c r="T1447" s="12">
        <v>0</v>
      </c>
    </row>
    <row r="1448" spans="1:20" ht="17.399999999999999" x14ac:dyDescent="0.3">
      <c r="A1448" s="11">
        <v>45457</v>
      </c>
      <c r="B1448" s="12">
        <v>251058</v>
      </c>
      <c r="C1448" s="12" t="s">
        <v>343</v>
      </c>
      <c r="D1448" s="12" t="s">
        <v>344</v>
      </c>
      <c r="E1448" s="12" t="s">
        <v>345</v>
      </c>
      <c r="F1448" s="12" t="s">
        <v>346</v>
      </c>
      <c r="G1448" s="12" t="s">
        <v>347</v>
      </c>
      <c r="H1448" s="12">
        <v>17.47</v>
      </c>
      <c r="I1448" s="12">
        <v>6.53</v>
      </c>
      <c r="J1448" s="12">
        <v>16.72</v>
      </c>
      <c r="K1448" s="12">
        <v>0.75</v>
      </c>
      <c r="L1448" s="12">
        <v>32.770000000000003</v>
      </c>
      <c r="M1448" s="12">
        <v>6</v>
      </c>
      <c r="N1448" s="12">
        <v>0</v>
      </c>
      <c r="O1448" s="12">
        <v>0</v>
      </c>
      <c r="P1448" s="12">
        <v>0</v>
      </c>
      <c r="Q1448" s="12">
        <v>0</v>
      </c>
      <c r="R1448" s="12">
        <v>51</v>
      </c>
      <c r="S1448" s="12">
        <v>33</v>
      </c>
      <c r="T1448" s="12">
        <v>0</v>
      </c>
    </row>
    <row r="1449" spans="1:20" ht="17.399999999999999" x14ac:dyDescent="0.3">
      <c r="A1449" s="11">
        <v>45458</v>
      </c>
      <c r="B1449" s="12">
        <v>251058</v>
      </c>
      <c r="C1449" s="12" t="s">
        <v>343</v>
      </c>
      <c r="D1449" s="12" t="s">
        <v>344</v>
      </c>
      <c r="E1449" s="12" t="s">
        <v>345</v>
      </c>
      <c r="F1449" s="12" t="s">
        <v>346</v>
      </c>
      <c r="G1449" s="12" t="s">
        <v>347</v>
      </c>
      <c r="H1449" s="12">
        <v>11.9</v>
      </c>
      <c r="I1449" s="12">
        <v>12.1</v>
      </c>
      <c r="J1449" s="12">
        <v>11.27</v>
      </c>
      <c r="K1449" s="12">
        <v>0.63</v>
      </c>
      <c r="L1449" s="12">
        <v>22.51</v>
      </c>
      <c r="M1449" s="12">
        <v>6</v>
      </c>
      <c r="N1449" s="12">
        <v>0</v>
      </c>
      <c r="O1449" s="12">
        <v>0</v>
      </c>
      <c r="P1449" s="12">
        <v>0</v>
      </c>
      <c r="Q1449" s="12">
        <v>0</v>
      </c>
      <c r="R1449" s="12">
        <v>30</v>
      </c>
      <c r="S1449" s="12">
        <v>30</v>
      </c>
      <c r="T1449" s="12">
        <v>0</v>
      </c>
    </row>
    <row r="1450" spans="1:20" ht="17.399999999999999" x14ac:dyDescent="0.3">
      <c r="A1450" s="11">
        <v>45459</v>
      </c>
      <c r="B1450" s="12">
        <v>251058</v>
      </c>
      <c r="C1450" s="12" t="s">
        <v>343</v>
      </c>
      <c r="D1450" s="12" t="s">
        <v>344</v>
      </c>
      <c r="E1450" s="12" t="s">
        <v>345</v>
      </c>
      <c r="F1450" s="12" t="s">
        <v>346</v>
      </c>
      <c r="G1450" s="12" t="s">
        <v>347</v>
      </c>
      <c r="H1450" s="12">
        <v>8.23</v>
      </c>
      <c r="I1450" s="12">
        <v>15.77</v>
      </c>
      <c r="J1450" s="12">
        <v>7.97</v>
      </c>
      <c r="K1450" s="12">
        <v>0.27</v>
      </c>
      <c r="L1450" s="12">
        <v>17.34</v>
      </c>
      <c r="M1450" s="12">
        <v>6</v>
      </c>
      <c r="N1450" s="12">
        <v>0</v>
      </c>
      <c r="O1450" s="12">
        <v>0</v>
      </c>
      <c r="P1450" s="12">
        <v>0</v>
      </c>
      <c r="Q1450" s="12">
        <v>0</v>
      </c>
      <c r="R1450" s="12">
        <v>16</v>
      </c>
      <c r="S1450" s="12">
        <v>12</v>
      </c>
      <c r="T1450" s="12">
        <v>0</v>
      </c>
    </row>
    <row r="1451" spans="1:20" ht="17.399999999999999" x14ac:dyDescent="0.3">
      <c r="A1451" s="11">
        <v>45460</v>
      </c>
      <c r="B1451" s="12">
        <v>251058</v>
      </c>
      <c r="C1451" s="12" t="s">
        <v>343</v>
      </c>
      <c r="D1451" s="12" t="s">
        <v>344</v>
      </c>
      <c r="E1451" s="12" t="s">
        <v>345</v>
      </c>
      <c r="F1451" s="12" t="s">
        <v>346</v>
      </c>
      <c r="G1451" s="12" t="s">
        <v>347</v>
      </c>
      <c r="H1451" s="12">
        <v>7.48</v>
      </c>
      <c r="I1451" s="12">
        <v>16.52</v>
      </c>
      <c r="J1451" s="12">
        <v>7.12</v>
      </c>
      <c r="K1451" s="12">
        <v>0.37</v>
      </c>
      <c r="L1451" s="12">
        <v>13.52</v>
      </c>
      <c r="M1451" s="12">
        <v>6</v>
      </c>
      <c r="N1451" s="12">
        <v>0</v>
      </c>
      <c r="O1451" s="12">
        <v>0</v>
      </c>
      <c r="P1451" s="12">
        <v>0</v>
      </c>
      <c r="Q1451" s="12">
        <v>0</v>
      </c>
      <c r="R1451" s="12">
        <v>22</v>
      </c>
      <c r="S1451" s="12">
        <v>4</v>
      </c>
      <c r="T1451" s="12">
        <v>0</v>
      </c>
    </row>
    <row r="1452" spans="1:20" ht="17.399999999999999" x14ac:dyDescent="0.3">
      <c r="A1452" s="11">
        <v>45461</v>
      </c>
      <c r="B1452" s="12">
        <v>251058</v>
      </c>
      <c r="C1452" s="12" t="s">
        <v>343</v>
      </c>
      <c r="D1452" s="12" t="s">
        <v>344</v>
      </c>
      <c r="E1452" s="12" t="s">
        <v>345</v>
      </c>
      <c r="F1452" s="12" t="s">
        <v>346</v>
      </c>
      <c r="G1452" s="12" t="s">
        <v>347</v>
      </c>
      <c r="H1452" s="12">
        <v>9.25</v>
      </c>
      <c r="I1452" s="12">
        <v>14.75</v>
      </c>
      <c r="J1452" s="12">
        <v>8.8800000000000008</v>
      </c>
      <c r="K1452" s="12">
        <v>0.37</v>
      </c>
      <c r="L1452" s="12">
        <v>16.77</v>
      </c>
      <c r="M1452" s="12">
        <v>6</v>
      </c>
      <c r="N1452" s="12">
        <v>0</v>
      </c>
      <c r="O1452" s="12">
        <v>0</v>
      </c>
      <c r="P1452" s="12">
        <v>0</v>
      </c>
      <c r="Q1452" s="12">
        <v>0</v>
      </c>
      <c r="R1452" s="12">
        <v>24</v>
      </c>
      <c r="S1452" s="12">
        <v>8</v>
      </c>
      <c r="T1452" s="12">
        <v>0</v>
      </c>
    </row>
    <row r="1453" spans="1:20" ht="17.399999999999999" x14ac:dyDescent="0.3">
      <c r="A1453" s="11">
        <v>45462</v>
      </c>
      <c r="B1453" s="12">
        <v>251058</v>
      </c>
      <c r="C1453" s="12" t="s">
        <v>343</v>
      </c>
      <c r="D1453" s="12" t="s">
        <v>344</v>
      </c>
      <c r="E1453" s="12" t="s">
        <v>345</v>
      </c>
      <c r="F1453" s="12" t="s">
        <v>346</v>
      </c>
      <c r="G1453" s="12" t="s">
        <v>347</v>
      </c>
      <c r="H1453" s="12">
        <v>0.42</v>
      </c>
      <c r="I1453" s="12">
        <v>23.58</v>
      </c>
      <c r="J1453" s="12">
        <v>0.32</v>
      </c>
      <c r="K1453" s="12">
        <v>0.1</v>
      </c>
      <c r="L1453" s="12">
        <v>0.19</v>
      </c>
      <c r="M1453" s="12">
        <v>7</v>
      </c>
      <c r="N1453" s="12">
        <v>0</v>
      </c>
      <c r="O1453" s="12">
        <v>0</v>
      </c>
      <c r="P1453" s="12">
        <v>0</v>
      </c>
      <c r="Q1453" s="12">
        <v>0</v>
      </c>
      <c r="R1453" s="12">
        <v>0</v>
      </c>
      <c r="S1453" s="12">
        <v>0</v>
      </c>
      <c r="T1453" s="12">
        <v>0</v>
      </c>
    </row>
    <row r="1454" spans="1:20" ht="17.399999999999999" x14ac:dyDescent="0.3">
      <c r="A1454" s="11">
        <v>45463</v>
      </c>
      <c r="B1454" s="12">
        <v>251058</v>
      </c>
      <c r="C1454" s="12" t="s">
        <v>343</v>
      </c>
      <c r="D1454" s="12" t="s">
        <v>344</v>
      </c>
      <c r="E1454" s="12" t="s">
        <v>345</v>
      </c>
      <c r="F1454" s="12" t="s">
        <v>346</v>
      </c>
      <c r="G1454" s="12" t="s">
        <v>347</v>
      </c>
      <c r="H1454" s="12">
        <v>0.28000000000000003</v>
      </c>
      <c r="I1454" s="12">
        <v>23.72</v>
      </c>
      <c r="J1454" s="12">
        <v>0.27</v>
      </c>
      <c r="K1454" s="12">
        <v>0.02</v>
      </c>
      <c r="L1454" s="12">
        <v>0.56000000000000005</v>
      </c>
      <c r="M1454" s="12">
        <v>9</v>
      </c>
      <c r="N1454" s="12">
        <v>0</v>
      </c>
      <c r="O1454" s="12">
        <v>0</v>
      </c>
      <c r="P1454" s="12">
        <v>0</v>
      </c>
      <c r="Q1454" s="12">
        <v>0</v>
      </c>
      <c r="R1454" s="12">
        <v>2</v>
      </c>
      <c r="S1454" s="12">
        <v>1</v>
      </c>
      <c r="T1454" s="12">
        <v>0</v>
      </c>
    </row>
    <row r="1455" spans="1:20" ht="17.399999999999999" x14ac:dyDescent="0.3">
      <c r="A1455" s="11">
        <v>45464</v>
      </c>
      <c r="B1455" s="12">
        <v>251058</v>
      </c>
      <c r="C1455" s="12" t="s">
        <v>343</v>
      </c>
      <c r="D1455" s="12" t="s">
        <v>344</v>
      </c>
      <c r="E1455" s="12" t="s">
        <v>345</v>
      </c>
      <c r="F1455" s="12" t="s">
        <v>346</v>
      </c>
      <c r="G1455" s="12" t="s">
        <v>347</v>
      </c>
      <c r="H1455" s="12">
        <v>6.57</v>
      </c>
      <c r="I1455" s="12">
        <v>17.43</v>
      </c>
      <c r="J1455" s="12">
        <v>6.28</v>
      </c>
      <c r="K1455" s="12">
        <v>0.28000000000000003</v>
      </c>
      <c r="L1455" s="12">
        <v>19.96</v>
      </c>
      <c r="M1455" s="12">
        <v>7</v>
      </c>
      <c r="N1455" s="12">
        <v>0</v>
      </c>
      <c r="O1455" s="12">
        <v>0</v>
      </c>
      <c r="P1455" s="12">
        <v>0</v>
      </c>
      <c r="Q1455" s="12">
        <v>0</v>
      </c>
      <c r="R1455" s="12">
        <v>18</v>
      </c>
      <c r="S1455" s="12">
        <v>56</v>
      </c>
      <c r="T1455" s="12">
        <v>0</v>
      </c>
    </row>
    <row r="1456" spans="1:20" ht="17.399999999999999" x14ac:dyDescent="0.3">
      <c r="A1456" s="11">
        <v>45465</v>
      </c>
      <c r="B1456" s="12">
        <v>251058</v>
      </c>
      <c r="C1456" s="12" t="s">
        <v>343</v>
      </c>
      <c r="D1456" s="12" t="s">
        <v>344</v>
      </c>
      <c r="E1456" s="12" t="s">
        <v>345</v>
      </c>
      <c r="F1456" s="12" t="s">
        <v>346</v>
      </c>
      <c r="G1456" s="12" t="s">
        <v>347</v>
      </c>
      <c r="H1456" s="12">
        <v>10.63</v>
      </c>
      <c r="I1456" s="12">
        <v>13.37</v>
      </c>
      <c r="J1456" s="12">
        <v>10.38</v>
      </c>
      <c r="K1456" s="12">
        <v>0.25</v>
      </c>
      <c r="L1456" s="12">
        <v>29.85</v>
      </c>
      <c r="M1456" s="12">
        <v>7</v>
      </c>
      <c r="N1456" s="12">
        <v>0</v>
      </c>
      <c r="O1456" s="12">
        <v>0</v>
      </c>
      <c r="P1456" s="12">
        <v>0</v>
      </c>
      <c r="Q1456" s="12">
        <v>0</v>
      </c>
      <c r="R1456" s="12">
        <v>20</v>
      </c>
      <c r="S1456" s="12">
        <v>41</v>
      </c>
      <c r="T1456" s="12">
        <v>0</v>
      </c>
    </row>
    <row r="1457" spans="1:20" ht="17.399999999999999" x14ac:dyDescent="0.3">
      <c r="A1457" s="11">
        <v>45466</v>
      </c>
      <c r="B1457" s="12">
        <v>251058</v>
      </c>
      <c r="C1457" s="12" t="s">
        <v>343</v>
      </c>
      <c r="D1457" s="12" t="s">
        <v>344</v>
      </c>
      <c r="E1457" s="12" t="s">
        <v>345</v>
      </c>
      <c r="F1457" s="12" t="s">
        <v>346</v>
      </c>
      <c r="G1457" s="12" t="s">
        <v>347</v>
      </c>
      <c r="H1457" s="12">
        <v>0.1</v>
      </c>
      <c r="I1457" s="12">
        <v>23.9</v>
      </c>
      <c r="J1457" s="12">
        <v>0.1</v>
      </c>
      <c r="K1457" s="12">
        <v>0</v>
      </c>
      <c r="L1457" s="12">
        <v>0.48</v>
      </c>
      <c r="M1457" s="12">
        <v>8</v>
      </c>
      <c r="N1457" s="12">
        <v>0</v>
      </c>
      <c r="O1457" s="12">
        <v>0</v>
      </c>
      <c r="P1457" s="12">
        <v>0</v>
      </c>
      <c r="Q1457" s="12">
        <v>0</v>
      </c>
      <c r="R1457" s="12">
        <v>0</v>
      </c>
      <c r="S1457" s="12">
        <v>1</v>
      </c>
      <c r="T1457" s="12">
        <v>0</v>
      </c>
    </row>
    <row r="1458" spans="1:20" ht="17.399999999999999" x14ac:dyDescent="0.3">
      <c r="A1458" s="11">
        <v>45467</v>
      </c>
      <c r="B1458" s="12">
        <v>251058</v>
      </c>
      <c r="C1458" s="12" t="s">
        <v>343</v>
      </c>
      <c r="D1458" s="12" t="s">
        <v>344</v>
      </c>
      <c r="E1458" s="12" t="s">
        <v>345</v>
      </c>
      <c r="F1458" s="12" t="s">
        <v>346</v>
      </c>
      <c r="G1458" s="12" t="s">
        <v>347</v>
      </c>
      <c r="H1458" s="12">
        <v>0.3</v>
      </c>
      <c r="I1458" s="12">
        <v>23.7</v>
      </c>
      <c r="J1458" s="12">
        <v>0.2</v>
      </c>
      <c r="K1458" s="12">
        <v>0.1</v>
      </c>
      <c r="L1458" s="12">
        <v>0.27</v>
      </c>
      <c r="M1458" s="12">
        <v>9</v>
      </c>
      <c r="N1458" s="12">
        <v>0</v>
      </c>
      <c r="O1458" s="12">
        <v>0</v>
      </c>
      <c r="P1458" s="12">
        <v>0</v>
      </c>
      <c r="Q1458" s="12">
        <v>0</v>
      </c>
      <c r="R1458" s="12">
        <v>2</v>
      </c>
      <c r="S1458" s="12">
        <v>0</v>
      </c>
      <c r="T1458" s="12">
        <v>0</v>
      </c>
    </row>
    <row r="1459" spans="1:20" ht="17.399999999999999" x14ac:dyDescent="0.3">
      <c r="A1459" s="11">
        <v>45468</v>
      </c>
      <c r="B1459" s="12">
        <v>251058</v>
      </c>
      <c r="C1459" s="12" t="s">
        <v>343</v>
      </c>
      <c r="D1459" s="12" t="s">
        <v>344</v>
      </c>
      <c r="E1459" s="12" t="s">
        <v>345</v>
      </c>
      <c r="F1459" s="12" t="s">
        <v>346</v>
      </c>
      <c r="G1459" s="12" t="s">
        <v>347</v>
      </c>
      <c r="H1459" s="12">
        <v>0</v>
      </c>
      <c r="I1459" s="12">
        <v>24</v>
      </c>
      <c r="J1459" s="12">
        <v>0</v>
      </c>
      <c r="K1459" s="12">
        <v>0</v>
      </c>
      <c r="L1459" s="12">
        <v>0</v>
      </c>
      <c r="M1459" s="12">
        <v>0</v>
      </c>
      <c r="N1459" s="12">
        <v>0</v>
      </c>
      <c r="O1459" s="12">
        <v>0</v>
      </c>
      <c r="P1459" s="12">
        <v>0</v>
      </c>
      <c r="Q1459" s="12">
        <v>0</v>
      </c>
      <c r="R1459" s="12">
        <v>0</v>
      </c>
      <c r="S1459" s="12">
        <v>0</v>
      </c>
      <c r="T1459" s="12">
        <v>0</v>
      </c>
    </row>
    <row r="1460" spans="1:20" ht="17.399999999999999" x14ac:dyDescent="0.3">
      <c r="A1460" s="11">
        <v>45469</v>
      </c>
      <c r="B1460" s="12">
        <v>251058</v>
      </c>
      <c r="C1460" s="12" t="s">
        <v>343</v>
      </c>
      <c r="D1460" s="12" t="s">
        <v>344</v>
      </c>
      <c r="E1460" s="12" t="s">
        <v>345</v>
      </c>
      <c r="F1460" s="12" t="s">
        <v>346</v>
      </c>
      <c r="G1460" s="12" t="s">
        <v>347</v>
      </c>
      <c r="H1460" s="12">
        <v>0</v>
      </c>
      <c r="I1460" s="12">
        <v>24</v>
      </c>
      <c r="J1460" s="12">
        <v>0</v>
      </c>
      <c r="K1460" s="12">
        <v>0</v>
      </c>
      <c r="L1460" s="12">
        <v>0</v>
      </c>
      <c r="M1460" s="12">
        <v>0</v>
      </c>
      <c r="N1460" s="12">
        <v>0</v>
      </c>
      <c r="O1460" s="12">
        <v>0</v>
      </c>
      <c r="P1460" s="12">
        <v>0</v>
      </c>
      <c r="Q1460" s="12">
        <v>0</v>
      </c>
      <c r="R1460" s="12">
        <v>0</v>
      </c>
      <c r="S1460" s="12">
        <v>0</v>
      </c>
      <c r="T1460" s="12">
        <v>0</v>
      </c>
    </row>
    <row r="1461" spans="1:20" ht="17.399999999999999" x14ac:dyDescent="0.3">
      <c r="A1461" s="11">
        <v>45470</v>
      </c>
      <c r="B1461" s="12">
        <v>251058</v>
      </c>
      <c r="C1461" s="12" t="s">
        <v>343</v>
      </c>
      <c r="D1461" s="12" t="s">
        <v>344</v>
      </c>
      <c r="E1461" s="12" t="s">
        <v>345</v>
      </c>
      <c r="F1461" s="12" t="s">
        <v>346</v>
      </c>
      <c r="G1461" s="12" t="s">
        <v>347</v>
      </c>
      <c r="H1461" s="12">
        <v>0.02</v>
      </c>
      <c r="I1461" s="12">
        <v>23.98</v>
      </c>
      <c r="J1461" s="12">
        <v>0</v>
      </c>
      <c r="K1461" s="12">
        <v>0.02</v>
      </c>
      <c r="L1461" s="12">
        <v>0</v>
      </c>
      <c r="M1461" s="12">
        <v>0</v>
      </c>
      <c r="N1461" s="12">
        <v>0</v>
      </c>
      <c r="O1461" s="12">
        <v>0</v>
      </c>
      <c r="P1461" s="12">
        <v>0</v>
      </c>
      <c r="Q1461" s="12">
        <v>0</v>
      </c>
      <c r="R1461" s="12">
        <v>0</v>
      </c>
      <c r="S1461" s="12">
        <v>0</v>
      </c>
      <c r="T1461" s="12">
        <v>0</v>
      </c>
    </row>
    <row r="1462" spans="1:20" ht="17.399999999999999" x14ac:dyDescent="0.3">
      <c r="A1462" s="11">
        <v>45471</v>
      </c>
      <c r="B1462" s="12">
        <v>251058</v>
      </c>
      <c r="C1462" s="12" t="s">
        <v>343</v>
      </c>
      <c r="D1462" s="12" t="s">
        <v>344</v>
      </c>
      <c r="E1462" s="12" t="s">
        <v>345</v>
      </c>
      <c r="F1462" s="12" t="s">
        <v>346</v>
      </c>
      <c r="G1462" s="12" t="s">
        <v>347</v>
      </c>
      <c r="H1462" s="12">
        <v>0.08</v>
      </c>
      <c r="I1462" s="12">
        <v>23.92</v>
      </c>
      <c r="J1462" s="12">
        <v>0</v>
      </c>
      <c r="K1462" s="12">
        <v>0.08</v>
      </c>
      <c r="L1462" s="12">
        <v>0</v>
      </c>
      <c r="M1462" s="12">
        <v>0</v>
      </c>
      <c r="N1462" s="12">
        <v>0</v>
      </c>
      <c r="O1462" s="12">
        <v>0</v>
      </c>
      <c r="P1462" s="12">
        <v>0</v>
      </c>
      <c r="Q1462" s="12">
        <v>0</v>
      </c>
      <c r="R1462" s="12">
        <v>2</v>
      </c>
      <c r="S1462" s="12">
        <v>0</v>
      </c>
      <c r="T1462" s="12">
        <v>0</v>
      </c>
    </row>
    <row r="1463" spans="1:20" ht="17.399999999999999" x14ac:dyDescent="0.3">
      <c r="A1463" s="11">
        <v>45472</v>
      </c>
      <c r="B1463" s="12">
        <v>251058</v>
      </c>
      <c r="C1463" s="12" t="s">
        <v>343</v>
      </c>
      <c r="D1463" s="12" t="s">
        <v>344</v>
      </c>
      <c r="E1463" s="12" t="s">
        <v>345</v>
      </c>
      <c r="F1463" s="12" t="s">
        <v>346</v>
      </c>
      <c r="G1463" s="12" t="s">
        <v>347</v>
      </c>
      <c r="H1463" s="12">
        <v>0</v>
      </c>
      <c r="I1463" s="12">
        <v>24</v>
      </c>
      <c r="J1463" s="12">
        <v>0</v>
      </c>
      <c r="K1463" s="12">
        <v>0</v>
      </c>
      <c r="L1463" s="12">
        <v>0</v>
      </c>
      <c r="M1463" s="12">
        <v>0</v>
      </c>
      <c r="N1463" s="12">
        <v>0</v>
      </c>
      <c r="O1463" s="12">
        <v>0</v>
      </c>
      <c r="P1463" s="12">
        <v>0</v>
      </c>
      <c r="Q1463" s="12">
        <v>0</v>
      </c>
      <c r="R1463" s="12">
        <v>0</v>
      </c>
      <c r="S1463" s="12">
        <v>0</v>
      </c>
      <c r="T1463" s="12">
        <v>0</v>
      </c>
    </row>
    <row r="1464" spans="1:20" ht="17.399999999999999" x14ac:dyDescent="0.3">
      <c r="A1464" s="11">
        <v>45473</v>
      </c>
      <c r="B1464" s="12">
        <v>251058</v>
      </c>
      <c r="C1464" s="12" t="s">
        <v>343</v>
      </c>
      <c r="D1464" s="12" t="s">
        <v>344</v>
      </c>
      <c r="E1464" s="12" t="s">
        <v>345</v>
      </c>
      <c r="F1464" s="12" t="s">
        <v>346</v>
      </c>
      <c r="G1464" s="12" t="s">
        <v>347</v>
      </c>
      <c r="H1464" s="12">
        <v>0</v>
      </c>
      <c r="I1464" s="12">
        <v>24</v>
      </c>
      <c r="J1464" s="12">
        <v>0</v>
      </c>
      <c r="K1464" s="12">
        <v>0</v>
      </c>
      <c r="L1464" s="12">
        <v>0</v>
      </c>
      <c r="M1464" s="12">
        <v>0</v>
      </c>
      <c r="N1464" s="12">
        <v>0</v>
      </c>
      <c r="O1464" s="12">
        <v>0</v>
      </c>
      <c r="P1464" s="12">
        <v>0</v>
      </c>
      <c r="Q1464" s="12">
        <v>0</v>
      </c>
      <c r="R1464" s="12">
        <v>0</v>
      </c>
      <c r="S1464" s="12">
        <v>0</v>
      </c>
      <c r="T1464" s="12">
        <v>0</v>
      </c>
    </row>
    <row r="1465" spans="1:20" ht="17.399999999999999" x14ac:dyDescent="0.3">
      <c r="A1465" s="11">
        <v>45474</v>
      </c>
      <c r="B1465" s="12">
        <v>251058</v>
      </c>
      <c r="C1465" s="12" t="s">
        <v>343</v>
      </c>
      <c r="D1465" s="12" t="s">
        <v>344</v>
      </c>
      <c r="E1465" s="12" t="s">
        <v>345</v>
      </c>
      <c r="F1465" s="12" t="s">
        <v>346</v>
      </c>
      <c r="G1465" s="12" t="s">
        <v>347</v>
      </c>
      <c r="H1465" s="12">
        <v>0</v>
      </c>
      <c r="I1465" s="12">
        <v>24</v>
      </c>
      <c r="J1465" s="12">
        <v>0</v>
      </c>
      <c r="K1465" s="12">
        <v>0</v>
      </c>
      <c r="L1465" s="12">
        <v>0</v>
      </c>
      <c r="M1465" s="12">
        <v>0</v>
      </c>
      <c r="N1465" s="12">
        <v>0</v>
      </c>
      <c r="O1465" s="12">
        <v>0</v>
      </c>
      <c r="P1465" s="12">
        <v>0</v>
      </c>
      <c r="Q1465" s="12">
        <v>0</v>
      </c>
      <c r="R1465" s="12">
        <v>0</v>
      </c>
      <c r="S1465" s="12">
        <v>0</v>
      </c>
      <c r="T1465" s="12">
        <v>0</v>
      </c>
    </row>
    <row r="1466" spans="1:20" ht="17.399999999999999" x14ac:dyDescent="0.3">
      <c r="A1466" s="11">
        <v>45475</v>
      </c>
      <c r="B1466" s="12">
        <v>251058</v>
      </c>
      <c r="C1466" s="12" t="s">
        <v>343</v>
      </c>
      <c r="D1466" s="12" t="s">
        <v>344</v>
      </c>
      <c r="E1466" s="12" t="s">
        <v>345</v>
      </c>
      <c r="F1466" s="12" t="s">
        <v>346</v>
      </c>
      <c r="G1466" s="12" t="s">
        <v>347</v>
      </c>
      <c r="H1466" s="12">
        <v>0</v>
      </c>
      <c r="I1466" s="12">
        <v>24</v>
      </c>
      <c r="J1466" s="12">
        <v>0</v>
      </c>
      <c r="K1466" s="12">
        <v>0</v>
      </c>
      <c r="L1466" s="12">
        <v>0</v>
      </c>
      <c r="M1466" s="12">
        <v>0</v>
      </c>
      <c r="N1466" s="12">
        <v>0</v>
      </c>
      <c r="O1466" s="12">
        <v>0</v>
      </c>
      <c r="P1466" s="12">
        <v>0</v>
      </c>
      <c r="Q1466" s="12">
        <v>0</v>
      </c>
      <c r="R1466" s="12">
        <v>0</v>
      </c>
      <c r="S1466" s="12">
        <v>0</v>
      </c>
      <c r="T1466" s="12">
        <v>0</v>
      </c>
    </row>
    <row r="1467" spans="1:20" ht="17.399999999999999" x14ac:dyDescent="0.3">
      <c r="A1467" s="11">
        <v>45476</v>
      </c>
      <c r="B1467" s="12">
        <v>251058</v>
      </c>
      <c r="C1467" s="12" t="s">
        <v>343</v>
      </c>
      <c r="D1467" s="12" t="s">
        <v>344</v>
      </c>
      <c r="E1467" s="12" t="s">
        <v>345</v>
      </c>
      <c r="F1467" s="12" t="s">
        <v>346</v>
      </c>
      <c r="G1467" s="12" t="s">
        <v>347</v>
      </c>
      <c r="H1467" s="12">
        <v>0</v>
      </c>
      <c r="I1467" s="12">
        <v>24</v>
      </c>
      <c r="J1467" s="12">
        <v>0</v>
      </c>
      <c r="K1467" s="12">
        <v>0</v>
      </c>
      <c r="L1467" s="12">
        <v>0</v>
      </c>
      <c r="M1467" s="12">
        <v>0</v>
      </c>
      <c r="N1467" s="12">
        <v>0</v>
      </c>
      <c r="O1467" s="12">
        <v>0</v>
      </c>
      <c r="P1467" s="12">
        <v>0</v>
      </c>
      <c r="Q1467" s="12">
        <v>0</v>
      </c>
      <c r="R1467" s="12">
        <v>0</v>
      </c>
      <c r="S1467" s="12">
        <v>0</v>
      </c>
      <c r="T1467" s="12">
        <v>0</v>
      </c>
    </row>
    <row r="1468" spans="1:20" ht="17.399999999999999" x14ac:dyDescent="0.3">
      <c r="A1468" s="11">
        <v>45477</v>
      </c>
      <c r="B1468" s="12">
        <v>251058</v>
      </c>
      <c r="C1468" s="12" t="s">
        <v>343</v>
      </c>
      <c r="D1468" s="12" t="s">
        <v>344</v>
      </c>
      <c r="E1468" s="12" t="s">
        <v>345</v>
      </c>
      <c r="F1468" s="12" t="s">
        <v>346</v>
      </c>
      <c r="G1468" s="12" t="s">
        <v>347</v>
      </c>
      <c r="H1468" s="12">
        <v>0</v>
      </c>
      <c r="I1468" s="12">
        <v>24</v>
      </c>
      <c r="J1468" s="12">
        <v>0</v>
      </c>
      <c r="K1468" s="12">
        <v>0</v>
      </c>
      <c r="L1468" s="12">
        <v>0</v>
      </c>
      <c r="M1468" s="12">
        <v>0</v>
      </c>
      <c r="N1468" s="12">
        <v>0</v>
      </c>
      <c r="O1468" s="12">
        <v>0</v>
      </c>
      <c r="P1468" s="12">
        <v>0</v>
      </c>
      <c r="Q1468" s="12">
        <v>0</v>
      </c>
      <c r="R1468" s="12">
        <v>0</v>
      </c>
      <c r="S1468" s="12">
        <v>0</v>
      </c>
      <c r="T1468" s="12">
        <v>0</v>
      </c>
    </row>
    <row r="1469" spans="1:20" ht="17.399999999999999" x14ac:dyDescent="0.3">
      <c r="A1469" s="11">
        <v>45478</v>
      </c>
      <c r="B1469" s="12">
        <v>251058</v>
      </c>
      <c r="C1469" s="12" t="s">
        <v>343</v>
      </c>
      <c r="D1469" s="12" t="s">
        <v>344</v>
      </c>
      <c r="E1469" s="12" t="s">
        <v>345</v>
      </c>
      <c r="F1469" s="12" t="s">
        <v>346</v>
      </c>
      <c r="G1469" s="12" t="s">
        <v>347</v>
      </c>
      <c r="H1469" s="12">
        <v>0</v>
      </c>
      <c r="I1469" s="12">
        <v>24</v>
      </c>
      <c r="J1469" s="12">
        <v>0</v>
      </c>
      <c r="K1469" s="12">
        <v>0</v>
      </c>
      <c r="L1469" s="12">
        <v>0</v>
      </c>
      <c r="M1469" s="12">
        <v>0</v>
      </c>
      <c r="N1469" s="12">
        <v>0</v>
      </c>
      <c r="O1469" s="12">
        <v>0</v>
      </c>
      <c r="P1469" s="12">
        <v>0</v>
      </c>
      <c r="Q1469" s="12">
        <v>0</v>
      </c>
      <c r="R1469" s="12">
        <v>0</v>
      </c>
      <c r="S1469" s="12">
        <v>0</v>
      </c>
      <c r="T1469" s="12">
        <v>0</v>
      </c>
    </row>
    <row r="1470" spans="1:20" ht="17.399999999999999" x14ac:dyDescent="0.3">
      <c r="A1470" s="11">
        <v>45479</v>
      </c>
      <c r="B1470" s="12">
        <v>251058</v>
      </c>
      <c r="C1470" s="12" t="s">
        <v>343</v>
      </c>
      <c r="D1470" s="12" t="s">
        <v>344</v>
      </c>
      <c r="E1470" s="12" t="s">
        <v>345</v>
      </c>
      <c r="F1470" s="12" t="s">
        <v>346</v>
      </c>
      <c r="G1470" s="12" t="s">
        <v>347</v>
      </c>
      <c r="H1470" s="12">
        <v>0.3</v>
      </c>
      <c r="I1470" s="12">
        <v>23.7</v>
      </c>
      <c r="J1470" s="12">
        <v>0.23</v>
      </c>
      <c r="K1470" s="12">
        <v>7.0000000000000007E-2</v>
      </c>
      <c r="L1470" s="12">
        <v>0.42</v>
      </c>
      <c r="M1470" s="12">
        <v>5</v>
      </c>
      <c r="N1470" s="12">
        <v>0</v>
      </c>
      <c r="O1470" s="12">
        <v>0</v>
      </c>
      <c r="P1470" s="12">
        <v>0</v>
      </c>
      <c r="Q1470" s="12">
        <v>0</v>
      </c>
      <c r="R1470" s="12">
        <v>0</v>
      </c>
      <c r="S1470" s="12">
        <v>1</v>
      </c>
      <c r="T1470" s="12">
        <v>0</v>
      </c>
    </row>
    <row r="1471" spans="1:20" ht="17.399999999999999" x14ac:dyDescent="0.3">
      <c r="A1471" s="11">
        <v>45480</v>
      </c>
      <c r="B1471" s="12">
        <v>251058</v>
      </c>
      <c r="C1471" s="12" t="s">
        <v>343</v>
      </c>
      <c r="D1471" s="12" t="s">
        <v>344</v>
      </c>
      <c r="E1471" s="12" t="s">
        <v>345</v>
      </c>
      <c r="F1471" s="12" t="s">
        <v>346</v>
      </c>
      <c r="G1471" s="12" t="s">
        <v>347</v>
      </c>
      <c r="H1471" s="12">
        <v>5.75</v>
      </c>
      <c r="I1471" s="12">
        <v>18.25</v>
      </c>
      <c r="J1471" s="12">
        <v>5.17</v>
      </c>
      <c r="K1471" s="12">
        <v>0.57999999999999996</v>
      </c>
      <c r="L1471" s="12">
        <v>8.44</v>
      </c>
      <c r="M1471" s="12">
        <v>6</v>
      </c>
      <c r="N1471" s="12">
        <v>0</v>
      </c>
      <c r="O1471" s="12">
        <v>0</v>
      </c>
      <c r="P1471" s="12">
        <v>0</v>
      </c>
      <c r="Q1471" s="12">
        <v>0</v>
      </c>
      <c r="R1471" s="12">
        <v>20</v>
      </c>
      <c r="S1471" s="12">
        <v>5</v>
      </c>
      <c r="T1471" s="12">
        <v>0</v>
      </c>
    </row>
    <row r="1472" spans="1:20" ht="17.399999999999999" x14ac:dyDescent="0.3">
      <c r="A1472" s="11">
        <v>45481</v>
      </c>
      <c r="B1472" s="12">
        <v>251058</v>
      </c>
      <c r="C1472" s="12" t="s">
        <v>343</v>
      </c>
      <c r="D1472" s="12" t="s">
        <v>344</v>
      </c>
      <c r="E1472" s="12" t="s">
        <v>345</v>
      </c>
      <c r="F1472" s="12" t="s">
        <v>346</v>
      </c>
      <c r="G1472" s="12" t="s">
        <v>347</v>
      </c>
      <c r="H1472" s="12">
        <v>19.62</v>
      </c>
      <c r="I1472" s="12">
        <v>4.38</v>
      </c>
      <c r="J1472" s="12">
        <v>18.73</v>
      </c>
      <c r="K1472" s="12">
        <v>0.88</v>
      </c>
      <c r="L1472" s="12">
        <v>46.22</v>
      </c>
      <c r="M1472" s="12">
        <v>6</v>
      </c>
      <c r="N1472" s="12">
        <v>0</v>
      </c>
      <c r="O1472" s="12">
        <v>0</v>
      </c>
      <c r="P1472" s="12">
        <v>0</v>
      </c>
      <c r="Q1472" s="12">
        <v>0</v>
      </c>
      <c r="R1472" s="12">
        <v>44</v>
      </c>
      <c r="S1472" s="12">
        <v>50</v>
      </c>
      <c r="T1472" s="12">
        <v>0</v>
      </c>
    </row>
    <row r="1473" spans="1:20" ht="17.399999999999999" x14ac:dyDescent="0.3">
      <c r="A1473" s="11">
        <v>45482</v>
      </c>
      <c r="B1473" s="12">
        <v>251058</v>
      </c>
      <c r="C1473" s="12" t="s">
        <v>343</v>
      </c>
      <c r="D1473" s="12" t="s">
        <v>344</v>
      </c>
      <c r="E1473" s="12" t="s">
        <v>345</v>
      </c>
      <c r="F1473" s="12" t="s">
        <v>346</v>
      </c>
      <c r="G1473" s="12" t="s">
        <v>347</v>
      </c>
      <c r="H1473" s="12">
        <v>20.8</v>
      </c>
      <c r="I1473" s="12">
        <v>3.2</v>
      </c>
      <c r="J1473" s="12">
        <v>19.850000000000001</v>
      </c>
      <c r="K1473" s="12">
        <v>0.95</v>
      </c>
      <c r="L1473" s="12">
        <v>56.27</v>
      </c>
      <c r="M1473" s="12">
        <v>7</v>
      </c>
      <c r="N1473" s="12">
        <v>0</v>
      </c>
      <c r="O1473" s="12">
        <v>0</v>
      </c>
      <c r="P1473" s="12">
        <v>0</v>
      </c>
      <c r="Q1473" s="12">
        <v>0</v>
      </c>
      <c r="R1473" s="12">
        <v>32</v>
      </c>
      <c r="S1473" s="12">
        <v>67</v>
      </c>
      <c r="T1473" s="12">
        <v>0</v>
      </c>
    </row>
    <row r="1474" spans="1:20" ht="17.399999999999999" x14ac:dyDescent="0.3">
      <c r="A1474" s="11">
        <v>45483</v>
      </c>
      <c r="B1474" s="12">
        <v>251058</v>
      </c>
      <c r="C1474" s="12" t="s">
        <v>343</v>
      </c>
      <c r="D1474" s="12" t="s">
        <v>344</v>
      </c>
      <c r="E1474" s="12" t="s">
        <v>345</v>
      </c>
      <c r="F1474" s="12" t="s">
        <v>346</v>
      </c>
      <c r="G1474" s="12" t="s">
        <v>347</v>
      </c>
      <c r="H1474" s="12">
        <v>13.5</v>
      </c>
      <c r="I1474" s="12">
        <v>10.5</v>
      </c>
      <c r="J1474" s="12">
        <v>13</v>
      </c>
      <c r="K1474" s="12">
        <v>0.5</v>
      </c>
      <c r="L1474" s="12">
        <v>33.92</v>
      </c>
      <c r="M1474" s="12">
        <v>6</v>
      </c>
      <c r="N1474" s="12">
        <v>0</v>
      </c>
      <c r="O1474" s="12">
        <v>0</v>
      </c>
      <c r="P1474" s="12">
        <v>0</v>
      </c>
      <c r="Q1474" s="12">
        <v>0</v>
      </c>
      <c r="R1474" s="12">
        <v>30</v>
      </c>
      <c r="S1474" s="12">
        <v>31</v>
      </c>
      <c r="T1474" s="12">
        <v>0</v>
      </c>
    </row>
    <row r="1475" spans="1:20" ht="17.399999999999999" x14ac:dyDescent="0.3">
      <c r="A1475" s="11">
        <v>45484</v>
      </c>
      <c r="B1475" s="12">
        <v>251058</v>
      </c>
      <c r="C1475" s="12" t="s">
        <v>343</v>
      </c>
      <c r="D1475" s="12" t="s">
        <v>344</v>
      </c>
      <c r="E1475" s="12" t="s">
        <v>345</v>
      </c>
      <c r="F1475" s="12" t="s">
        <v>346</v>
      </c>
      <c r="G1475" s="12" t="s">
        <v>347</v>
      </c>
      <c r="H1475" s="12">
        <v>18.52</v>
      </c>
      <c r="I1475" s="12">
        <v>5.48</v>
      </c>
      <c r="J1475" s="12">
        <v>17.600000000000001</v>
      </c>
      <c r="K1475" s="12">
        <v>0.92</v>
      </c>
      <c r="L1475" s="12">
        <v>40.26</v>
      </c>
      <c r="M1475" s="12">
        <v>6</v>
      </c>
      <c r="N1475" s="12">
        <v>0</v>
      </c>
      <c r="O1475" s="12">
        <v>0</v>
      </c>
      <c r="P1475" s="12">
        <v>0</v>
      </c>
      <c r="Q1475" s="12">
        <v>0</v>
      </c>
      <c r="R1475" s="12">
        <v>38</v>
      </c>
      <c r="S1475" s="12">
        <v>35</v>
      </c>
      <c r="T1475" s="12">
        <v>0</v>
      </c>
    </row>
    <row r="1476" spans="1:20" ht="17.399999999999999" x14ac:dyDescent="0.3">
      <c r="A1476" s="11">
        <v>45485</v>
      </c>
      <c r="B1476" s="12">
        <v>251058</v>
      </c>
      <c r="C1476" s="12" t="s">
        <v>343</v>
      </c>
      <c r="D1476" s="12" t="s">
        <v>344</v>
      </c>
      <c r="E1476" s="12" t="s">
        <v>345</v>
      </c>
      <c r="F1476" s="12" t="s">
        <v>346</v>
      </c>
      <c r="G1476" s="12" t="s">
        <v>347</v>
      </c>
      <c r="H1476" s="12">
        <v>17.600000000000001</v>
      </c>
      <c r="I1476" s="12">
        <v>6.4</v>
      </c>
      <c r="J1476" s="12">
        <v>17.170000000000002</v>
      </c>
      <c r="K1476" s="12">
        <v>0.43</v>
      </c>
      <c r="L1476" s="12">
        <v>42.98</v>
      </c>
      <c r="M1476" s="12">
        <v>6</v>
      </c>
      <c r="N1476" s="12">
        <v>0</v>
      </c>
      <c r="O1476" s="12">
        <v>0</v>
      </c>
      <c r="P1476" s="12">
        <v>0</v>
      </c>
      <c r="Q1476" s="12">
        <v>0</v>
      </c>
      <c r="R1476" s="12">
        <v>22</v>
      </c>
      <c r="S1476" s="12">
        <v>32</v>
      </c>
      <c r="T1476" s="12">
        <v>0</v>
      </c>
    </row>
    <row r="1477" spans="1:20" ht="17.399999999999999" x14ac:dyDescent="0.3">
      <c r="A1477" s="11">
        <v>45486</v>
      </c>
      <c r="B1477" s="12">
        <v>251058</v>
      </c>
      <c r="C1477" s="12" t="s">
        <v>343</v>
      </c>
      <c r="D1477" s="12" t="s">
        <v>344</v>
      </c>
      <c r="E1477" s="12" t="s">
        <v>345</v>
      </c>
      <c r="F1477" s="12" t="s">
        <v>346</v>
      </c>
      <c r="G1477" s="12" t="s">
        <v>347</v>
      </c>
      <c r="H1477" s="12">
        <v>16.670000000000002</v>
      </c>
      <c r="I1477" s="12">
        <v>7.33</v>
      </c>
      <c r="J1477" s="12">
        <v>16.27</v>
      </c>
      <c r="K1477" s="12">
        <v>0.4</v>
      </c>
      <c r="L1477" s="12">
        <v>45.55</v>
      </c>
      <c r="M1477" s="12">
        <v>7</v>
      </c>
      <c r="N1477" s="12">
        <v>0</v>
      </c>
      <c r="O1477" s="12">
        <v>0</v>
      </c>
      <c r="P1477" s="12">
        <v>0</v>
      </c>
      <c r="Q1477" s="12">
        <v>0</v>
      </c>
      <c r="R1477" s="12">
        <v>22</v>
      </c>
      <c r="S1477" s="12">
        <v>55</v>
      </c>
      <c r="T1477" s="12">
        <v>0</v>
      </c>
    </row>
    <row r="1478" spans="1:20" ht="17.399999999999999" x14ac:dyDescent="0.3">
      <c r="A1478" s="11">
        <v>45487</v>
      </c>
      <c r="B1478" s="12">
        <v>251058</v>
      </c>
      <c r="C1478" s="12" t="s">
        <v>343</v>
      </c>
      <c r="D1478" s="12" t="s">
        <v>344</v>
      </c>
      <c r="E1478" s="12" t="s">
        <v>345</v>
      </c>
      <c r="F1478" s="12" t="s">
        <v>346</v>
      </c>
      <c r="G1478" s="12" t="s">
        <v>347</v>
      </c>
      <c r="H1478" s="12">
        <v>4.88</v>
      </c>
      <c r="I1478" s="12">
        <v>19.12</v>
      </c>
      <c r="J1478" s="12">
        <v>4.87</v>
      </c>
      <c r="K1478" s="12">
        <v>0.02</v>
      </c>
      <c r="L1478" s="12">
        <v>10.61</v>
      </c>
      <c r="M1478" s="12">
        <v>6</v>
      </c>
      <c r="N1478" s="12">
        <v>0</v>
      </c>
      <c r="O1478" s="12">
        <v>0</v>
      </c>
      <c r="P1478" s="12">
        <v>0</v>
      </c>
      <c r="Q1478" s="12">
        <v>0</v>
      </c>
      <c r="R1478" s="12">
        <v>2</v>
      </c>
      <c r="S1478" s="12">
        <v>2</v>
      </c>
      <c r="T1478" s="12">
        <v>0</v>
      </c>
    </row>
    <row r="1479" spans="1:20" ht="17.399999999999999" x14ac:dyDescent="0.3">
      <c r="A1479" s="11">
        <v>45488</v>
      </c>
      <c r="B1479" s="12">
        <v>251058</v>
      </c>
      <c r="C1479" s="12" t="s">
        <v>343</v>
      </c>
      <c r="D1479" s="12" t="s">
        <v>344</v>
      </c>
      <c r="E1479" s="12" t="s">
        <v>345</v>
      </c>
      <c r="F1479" s="12" t="s">
        <v>346</v>
      </c>
      <c r="G1479" s="12" t="s">
        <v>347</v>
      </c>
      <c r="H1479" s="12">
        <v>0.38</v>
      </c>
      <c r="I1479" s="12">
        <v>23.62</v>
      </c>
      <c r="J1479" s="12">
        <v>0.35</v>
      </c>
      <c r="K1479" s="12">
        <v>0.03</v>
      </c>
      <c r="L1479" s="12">
        <v>0.34</v>
      </c>
      <c r="M1479" s="12">
        <v>0</v>
      </c>
      <c r="N1479" s="12">
        <v>0</v>
      </c>
      <c r="O1479" s="12">
        <v>0</v>
      </c>
      <c r="P1479" s="12">
        <v>0</v>
      </c>
      <c r="Q1479" s="12">
        <v>0</v>
      </c>
      <c r="R1479" s="12">
        <v>2</v>
      </c>
      <c r="S1479" s="12">
        <v>1</v>
      </c>
      <c r="T1479" s="12">
        <v>0</v>
      </c>
    </row>
    <row r="1480" spans="1:20" ht="17.399999999999999" x14ac:dyDescent="0.3">
      <c r="A1480" s="11">
        <v>45489</v>
      </c>
      <c r="B1480" s="12">
        <v>251058</v>
      </c>
      <c r="C1480" s="12" t="s">
        <v>343</v>
      </c>
      <c r="D1480" s="12" t="s">
        <v>344</v>
      </c>
      <c r="E1480" s="12" t="s">
        <v>345</v>
      </c>
      <c r="F1480" s="12" t="s">
        <v>346</v>
      </c>
      <c r="G1480" s="12" t="s">
        <v>347</v>
      </c>
      <c r="H1480" s="12">
        <v>0</v>
      </c>
      <c r="I1480" s="12">
        <v>24</v>
      </c>
      <c r="J1480" s="12">
        <v>0</v>
      </c>
      <c r="K1480" s="12">
        <v>0</v>
      </c>
      <c r="L1480" s="12">
        <v>0</v>
      </c>
      <c r="M1480" s="12">
        <v>0</v>
      </c>
      <c r="N1480" s="12">
        <v>0</v>
      </c>
      <c r="O1480" s="12">
        <v>0</v>
      </c>
      <c r="P1480" s="12">
        <v>0</v>
      </c>
      <c r="Q1480" s="12">
        <v>0</v>
      </c>
      <c r="R1480" s="12">
        <v>0</v>
      </c>
      <c r="S1480" s="12">
        <v>0</v>
      </c>
      <c r="T1480" s="12">
        <v>0</v>
      </c>
    </row>
    <row r="1481" spans="1:20" ht="17.399999999999999" x14ac:dyDescent="0.3">
      <c r="A1481" s="11">
        <v>45490</v>
      </c>
      <c r="B1481" s="12">
        <v>251058</v>
      </c>
      <c r="C1481" s="12" t="s">
        <v>343</v>
      </c>
      <c r="D1481" s="12" t="s">
        <v>344</v>
      </c>
      <c r="E1481" s="12" t="s">
        <v>345</v>
      </c>
      <c r="F1481" s="12" t="s">
        <v>346</v>
      </c>
      <c r="G1481" s="12" t="s">
        <v>347</v>
      </c>
      <c r="H1481" s="12">
        <v>2.9</v>
      </c>
      <c r="I1481" s="12">
        <v>21.1</v>
      </c>
      <c r="J1481" s="12">
        <v>2.75</v>
      </c>
      <c r="K1481" s="12">
        <v>0.15</v>
      </c>
      <c r="L1481" s="12">
        <v>6.96</v>
      </c>
      <c r="M1481" s="12">
        <v>5</v>
      </c>
      <c r="N1481" s="12">
        <v>0</v>
      </c>
      <c r="O1481" s="12">
        <v>0</v>
      </c>
      <c r="P1481" s="12">
        <v>0</v>
      </c>
      <c r="Q1481" s="12">
        <v>0</v>
      </c>
      <c r="R1481" s="12">
        <v>4</v>
      </c>
      <c r="S1481" s="12">
        <v>0</v>
      </c>
      <c r="T1481" s="12">
        <v>0</v>
      </c>
    </row>
    <row r="1482" spans="1:20" ht="17.399999999999999" x14ac:dyDescent="0.3">
      <c r="A1482" s="11">
        <v>45491</v>
      </c>
      <c r="B1482" s="12">
        <v>251058</v>
      </c>
      <c r="C1482" s="12" t="s">
        <v>343</v>
      </c>
      <c r="D1482" s="12" t="s">
        <v>344</v>
      </c>
      <c r="E1482" s="12" t="s">
        <v>345</v>
      </c>
      <c r="F1482" s="12" t="s">
        <v>346</v>
      </c>
      <c r="G1482" s="12" t="s">
        <v>347</v>
      </c>
      <c r="H1482" s="12">
        <v>15.48</v>
      </c>
      <c r="I1482" s="12">
        <v>8.52</v>
      </c>
      <c r="J1482" s="12">
        <v>15</v>
      </c>
      <c r="K1482" s="12">
        <v>0.48</v>
      </c>
      <c r="L1482" s="12">
        <v>29.57</v>
      </c>
      <c r="M1482" s="12">
        <v>6</v>
      </c>
      <c r="N1482" s="12">
        <v>0</v>
      </c>
      <c r="O1482" s="12">
        <v>0</v>
      </c>
      <c r="P1482" s="12">
        <v>0</v>
      </c>
      <c r="Q1482" s="12">
        <v>0</v>
      </c>
      <c r="R1482" s="12">
        <v>34</v>
      </c>
      <c r="S1482" s="12">
        <v>20</v>
      </c>
      <c r="T1482" s="12">
        <v>0</v>
      </c>
    </row>
    <row r="1483" spans="1:20" ht="17.399999999999999" x14ac:dyDescent="0.3">
      <c r="A1483" s="11">
        <v>45492</v>
      </c>
      <c r="B1483" s="12">
        <v>251058</v>
      </c>
      <c r="C1483" s="12" t="s">
        <v>343</v>
      </c>
      <c r="D1483" s="12" t="s">
        <v>344</v>
      </c>
      <c r="E1483" s="12" t="s">
        <v>345</v>
      </c>
      <c r="F1483" s="12" t="s">
        <v>346</v>
      </c>
      <c r="G1483" s="12" t="s">
        <v>347</v>
      </c>
      <c r="H1483" s="12">
        <v>13.58</v>
      </c>
      <c r="I1483" s="12">
        <v>10.42</v>
      </c>
      <c r="J1483" s="12">
        <v>13.12</v>
      </c>
      <c r="K1483" s="12">
        <v>0.47</v>
      </c>
      <c r="L1483" s="12">
        <v>33.840000000000003</v>
      </c>
      <c r="M1483" s="12">
        <v>6</v>
      </c>
      <c r="N1483" s="12">
        <v>0</v>
      </c>
      <c r="O1483" s="12">
        <v>0</v>
      </c>
      <c r="P1483" s="12">
        <v>0</v>
      </c>
      <c r="Q1483" s="12">
        <v>0</v>
      </c>
      <c r="R1483" s="12">
        <v>22</v>
      </c>
      <c r="S1483" s="12">
        <v>15</v>
      </c>
      <c r="T1483" s="12">
        <v>0</v>
      </c>
    </row>
    <row r="1484" spans="1:20" ht="17.399999999999999" x14ac:dyDescent="0.3">
      <c r="A1484" s="11">
        <v>45493</v>
      </c>
      <c r="B1484" s="12">
        <v>251058</v>
      </c>
      <c r="C1484" s="12" t="s">
        <v>343</v>
      </c>
      <c r="D1484" s="12" t="s">
        <v>344</v>
      </c>
      <c r="E1484" s="12" t="s">
        <v>345</v>
      </c>
      <c r="F1484" s="12" t="s">
        <v>346</v>
      </c>
      <c r="G1484" s="12" t="s">
        <v>347</v>
      </c>
      <c r="H1484" s="12">
        <v>12.2</v>
      </c>
      <c r="I1484" s="12">
        <v>11.8</v>
      </c>
      <c r="J1484" s="12">
        <v>11.75</v>
      </c>
      <c r="K1484" s="12">
        <v>0.45</v>
      </c>
      <c r="L1484" s="12">
        <v>27.42</v>
      </c>
      <c r="M1484" s="12">
        <v>6</v>
      </c>
      <c r="N1484" s="12">
        <v>0</v>
      </c>
      <c r="O1484" s="12">
        <v>0</v>
      </c>
      <c r="P1484" s="12">
        <v>0</v>
      </c>
      <c r="Q1484" s="12">
        <v>0</v>
      </c>
      <c r="R1484" s="12">
        <v>24</v>
      </c>
      <c r="S1484" s="12">
        <v>14</v>
      </c>
      <c r="T1484" s="12">
        <v>0</v>
      </c>
    </row>
    <row r="1485" spans="1:20" ht="17.399999999999999" x14ac:dyDescent="0.3">
      <c r="A1485" s="11">
        <v>45494</v>
      </c>
      <c r="B1485" s="12">
        <v>251058</v>
      </c>
      <c r="C1485" s="12" t="s">
        <v>343</v>
      </c>
      <c r="D1485" s="12" t="s">
        <v>344</v>
      </c>
      <c r="E1485" s="12" t="s">
        <v>345</v>
      </c>
      <c r="F1485" s="12" t="s">
        <v>346</v>
      </c>
      <c r="G1485" s="12" t="s">
        <v>347</v>
      </c>
      <c r="H1485" s="12">
        <v>0</v>
      </c>
      <c r="I1485" s="12">
        <v>24</v>
      </c>
      <c r="J1485" s="12">
        <v>0</v>
      </c>
      <c r="K1485" s="12">
        <v>0</v>
      </c>
      <c r="L1485" s="12">
        <v>0</v>
      </c>
      <c r="M1485" s="12">
        <v>0</v>
      </c>
      <c r="N1485" s="12">
        <v>0</v>
      </c>
      <c r="O1485" s="12">
        <v>0</v>
      </c>
      <c r="P1485" s="12">
        <v>0</v>
      </c>
      <c r="Q1485" s="12">
        <v>0</v>
      </c>
      <c r="R1485" s="12">
        <v>0</v>
      </c>
      <c r="S1485" s="12">
        <v>0</v>
      </c>
      <c r="T1485" s="12">
        <v>0</v>
      </c>
    </row>
    <row r="1486" spans="1:20" ht="17.399999999999999" x14ac:dyDescent="0.3">
      <c r="A1486" s="11">
        <v>45495</v>
      </c>
      <c r="B1486" s="12">
        <v>251058</v>
      </c>
      <c r="C1486" s="12" t="s">
        <v>343</v>
      </c>
      <c r="D1486" s="12" t="s">
        <v>344</v>
      </c>
      <c r="E1486" s="12" t="s">
        <v>345</v>
      </c>
      <c r="F1486" s="12" t="s">
        <v>346</v>
      </c>
      <c r="G1486" s="12" t="s">
        <v>347</v>
      </c>
      <c r="H1486" s="12">
        <v>0</v>
      </c>
      <c r="I1486" s="12">
        <v>24</v>
      </c>
      <c r="J1486" s="12">
        <v>0</v>
      </c>
      <c r="K1486" s="12">
        <v>0</v>
      </c>
      <c r="L1486" s="12">
        <v>0</v>
      </c>
      <c r="M1486" s="12">
        <v>0</v>
      </c>
      <c r="N1486" s="12">
        <v>0</v>
      </c>
      <c r="O1486" s="12">
        <v>0</v>
      </c>
      <c r="P1486" s="12">
        <v>0</v>
      </c>
      <c r="Q1486" s="12">
        <v>0</v>
      </c>
      <c r="R1486" s="12">
        <v>0</v>
      </c>
      <c r="S1486" s="12">
        <v>0</v>
      </c>
      <c r="T1486" s="12">
        <v>0</v>
      </c>
    </row>
    <row r="1487" spans="1:20" ht="17.399999999999999" x14ac:dyDescent="0.3">
      <c r="A1487" s="11">
        <v>45496</v>
      </c>
      <c r="B1487" s="12">
        <v>251058</v>
      </c>
      <c r="C1487" s="12" t="s">
        <v>343</v>
      </c>
      <c r="D1487" s="12" t="s">
        <v>344</v>
      </c>
      <c r="E1487" s="12" t="s">
        <v>345</v>
      </c>
      <c r="F1487" s="12" t="s">
        <v>346</v>
      </c>
      <c r="G1487" s="12" t="s">
        <v>347</v>
      </c>
      <c r="H1487" s="12">
        <v>0</v>
      </c>
      <c r="I1487" s="12">
        <v>24</v>
      </c>
      <c r="J1487" s="12">
        <v>0</v>
      </c>
      <c r="K1487" s="12">
        <v>0</v>
      </c>
      <c r="L1487" s="12">
        <v>0</v>
      </c>
      <c r="M1487" s="12">
        <v>0</v>
      </c>
      <c r="N1487" s="12">
        <v>0</v>
      </c>
      <c r="O1487" s="12">
        <v>0</v>
      </c>
      <c r="P1487" s="12">
        <v>0</v>
      </c>
      <c r="Q1487" s="12">
        <v>0</v>
      </c>
      <c r="R1487" s="12">
        <v>0</v>
      </c>
      <c r="S1487" s="12">
        <v>0</v>
      </c>
      <c r="T1487" s="12">
        <v>0</v>
      </c>
    </row>
    <row r="1488" spans="1:20" ht="17.399999999999999" x14ac:dyDescent="0.3">
      <c r="A1488" s="11">
        <v>45497</v>
      </c>
      <c r="B1488" s="12">
        <v>251058</v>
      </c>
      <c r="C1488" s="12" t="s">
        <v>343</v>
      </c>
      <c r="D1488" s="12" t="s">
        <v>344</v>
      </c>
      <c r="E1488" s="12" t="s">
        <v>345</v>
      </c>
      <c r="F1488" s="12" t="s">
        <v>346</v>
      </c>
      <c r="G1488" s="12" t="s">
        <v>347</v>
      </c>
      <c r="H1488" s="12">
        <v>0</v>
      </c>
      <c r="I1488" s="12">
        <v>24</v>
      </c>
      <c r="J1488" s="12">
        <v>0</v>
      </c>
      <c r="K1488" s="12">
        <v>0</v>
      </c>
      <c r="L1488" s="12">
        <v>0</v>
      </c>
      <c r="M1488" s="12">
        <v>0</v>
      </c>
      <c r="N1488" s="12">
        <v>0</v>
      </c>
      <c r="O1488" s="12">
        <v>0</v>
      </c>
      <c r="P1488" s="12">
        <v>0</v>
      </c>
      <c r="Q1488" s="12">
        <v>0</v>
      </c>
      <c r="R1488" s="12">
        <v>0</v>
      </c>
      <c r="S1488" s="12">
        <v>0</v>
      </c>
      <c r="T1488" s="12">
        <v>0</v>
      </c>
    </row>
    <row r="1489" spans="1:20" ht="17.399999999999999" x14ac:dyDescent="0.3">
      <c r="A1489" s="11">
        <v>45498</v>
      </c>
      <c r="B1489" s="12">
        <v>251058</v>
      </c>
      <c r="C1489" s="12" t="s">
        <v>343</v>
      </c>
      <c r="D1489" s="12" t="s">
        <v>344</v>
      </c>
      <c r="E1489" s="12" t="s">
        <v>345</v>
      </c>
      <c r="F1489" s="12" t="s">
        <v>346</v>
      </c>
      <c r="G1489" s="12" t="s">
        <v>347</v>
      </c>
      <c r="H1489" s="12">
        <v>5.5</v>
      </c>
      <c r="I1489" s="12">
        <v>18.5</v>
      </c>
      <c r="J1489" s="12">
        <v>5.37</v>
      </c>
      <c r="K1489" s="12">
        <v>0.13</v>
      </c>
      <c r="L1489" s="12">
        <v>12.46</v>
      </c>
      <c r="M1489" s="12">
        <v>6</v>
      </c>
      <c r="N1489" s="12">
        <v>0</v>
      </c>
      <c r="O1489" s="12">
        <v>0</v>
      </c>
      <c r="P1489" s="12">
        <v>0</v>
      </c>
      <c r="Q1489" s="12">
        <v>0</v>
      </c>
      <c r="R1489" s="12">
        <v>6</v>
      </c>
      <c r="S1489" s="12">
        <v>5</v>
      </c>
      <c r="T1489" s="12">
        <v>0</v>
      </c>
    </row>
    <row r="1490" spans="1:20" ht="17.399999999999999" x14ac:dyDescent="0.3">
      <c r="A1490" s="11">
        <v>45499</v>
      </c>
      <c r="B1490" s="12">
        <v>251058</v>
      </c>
      <c r="C1490" s="12" t="s">
        <v>343</v>
      </c>
      <c r="D1490" s="12" t="s">
        <v>344</v>
      </c>
      <c r="E1490" s="12" t="s">
        <v>345</v>
      </c>
      <c r="F1490" s="12" t="s">
        <v>346</v>
      </c>
      <c r="G1490" s="12" t="s">
        <v>347</v>
      </c>
      <c r="H1490" s="12">
        <v>15.07</v>
      </c>
      <c r="I1490" s="12">
        <v>8.93</v>
      </c>
      <c r="J1490" s="12">
        <v>14.45</v>
      </c>
      <c r="K1490" s="12">
        <v>0.62</v>
      </c>
      <c r="L1490" s="12">
        <v>37.450000000000003</v>
      </c>
      <c r="M1490" s="12">
        <v>6</v>
      </c>
      <c r="N1490" s="12">
        <v>0</v>
      </c>
      <c r="O1490" s="12">
        <v>0</v>
      </c>
      <c r="P1490" s="12">
        <v>0</v>
      </c>
      <c r="Q1490" s="12">
        <v>0</v>
      </c>
      <c r="R1490" s="12">
        <v>36</v>
      </c>
      <c r="S1490" s="12">
        <v>29</v>
      </c>
      <c r="T1490" s="12">
        <v>0</v>
      </c>
    </row>
    <row r="1491" spans="1:20" ht="17.399999999999999" x14ac:dyDescent="0.3">
      <c r="A1491" s="11">
        <v>45500</v>
      </c>
      <c r="B1491" s="12">
        <v>251058</v>
      </c>
      <c r="C1491" s="12" t="s">
        <v>343</v>
      </c>
      <c r="D1491" s="12" t="s">
        <v>344</v>
      </c>
      <c r="E1491" s="12" t="s">
        <v>345</v>
      </c>
      <c r="F1491" s="12" t="s">
        <v>346</v>
      </c>
      <c r="G1491" s="12" t="s">
        <v>347</v>
      </c>
      <c r="H1491" s="12">
        <v>10.45</v>
      </c>
      <c r="I1491" s="12">
        <v>13.55</v>
      </c>
      <c r="J1491" s="12">
        <v>10.199999999999999</v>
      </c>
      <c r="K1491" s="12">
        <v>0.25</v>
      </c>
      <c r="L1491" s="12">
        <v>28.94</v>
      </c>
      <c r="M1491" s="12">
        <v>7</v>
      </c>
      <c r="N1491" s="12">
        <v>0</v>
      </c>
      <c r="O1491" s="12">
        <v>0</v>
      </c>
      <c r="P1491" s="12">
        <v>0</v>
      </c>
      <c r="Q1491" s="12">
        <v>0</v>
      </c>
      <c r="R1491" s="12">
        <v>12</v>
      </c>
      <c r="S1491" s="12">
        <v>37</v>
      </c>
      <c r="T1491" s="12">
        <v>0</v>
      </c>
    </row>
    <row r="1492" spans="1:20" ht="17.399999999999999" x14ac:dyDescent="0.3">
      <c r="A1492" s="11">
        <v>45501</v>
      </c>
      <c r="B1492" s="12">
        <v>251058</v>
      </c>
      <c r="C1492" s="12" t="s">
        <v>343</v>
      </c>
      <c r="D1492" s="12" t="s">
        <v>344</v>
      </c>
      <c r="E1492" s="12" t="s">
        <v>345</v>
      </c>
      <c r="F1492" s="12" t="s">
        <v>346</v>
      </c>
      <c r="G1492" s="12" t="s">
        <v>347</v>
      </c>
      <c r="H1492" s="12">
        <v>0</v>
      </c>
      <c r="I1492" s="12">
        <v>24</v>
      </c>
      <c r="J1492" s="12">
        <v>0</v>
      </c>
      <c r="K1492" s="12">
        <v>0</v>
      </c>
      <c r="L1492" s="12">
        <v>0</v>
      </c>
      <c r="M1492" s="12">
        <v>0</v>
      </c>
      <c r="N1492" s="12">
        <v>0</v>
      </c>
      <c r="O1492" s="12">
        <v>0</v>
      </c>
      <c r="P1492" s="12">
        <v>0</v>
      </c>
      <c r="Q1492" s="12">
        <v>0</v>
      </c>
      <c r="R1492" s="12">
        <v>0</v>
      </c>
      <c r="S1492" s="12">
        <v>0</v>
      </c>
      <c r="T1492" s="12">
        <v>0</v>
      </c>
    </row>
    <row r="1493" spans="1:20" ht="17.399999999999999" x14ac:dyDescent="0.3">
      <c r="A1493" s="11">
        <v>45502</v>
      </c>
      <c r="B1493" s="12">
        <v>251058</v>
      </c>
      <c r="C1493" s="12" t="s">
        <v>343</v>
      </c>
      <c r="D1493" s="12" t="s">
        <v>344</v>
      </c>
      <c r="E1493" s="12" t="s">
        <v>345</v>
      </c>
      <c r="F1493" s="12" t="s">
        <v>346</v>
      </c>
      <c r="G1493" s="12" t="s">
        <v>347</v>
      </c>
      <c r="H1493" s="12">
        <v>11.03</v>
      </c>
      <c r="I1493" s="12">
        <v>12.97</v>
      </c>
      <c r="J1493" s="12">
        <v>10.72</v>
      </c>
      <c r="K1493" s="12">
        <v>0.32</v>
      </c>
      <c r="L1493" s="12">
        <v>20.07</v>
      </c>
      <c r="M1493" s="12">
        <v>6</v>
      </c>
      <c r="N1493" s="12">
        <v>0</v>
      </c>
      <c r="O1493" s="12">
        <v>0</v>
      </c>
      <c r="P1493" s="12">
        <v>0</v>
      </c>
      <c r="Q1493" s="12">
        <v>0</v>
      </c>
      <c r="R1493" s="12">
        <v>18</v>
      </c>
      <c r="S1493" s="12">
        <v>16</v>
      </c>
      <c r="T1493" s="12">
        <v>0</v>
      </c>
    </row>
    <row r="1494" spans="1:20" ht="17.399999999999999" x14ac:dyDescent="0.3">
      <c r="A1494" s="11">
        <v>45503</v>
      </c>
      <c r="B1494" s="12">
        <v>251058</v>
      </c>
      <c r="C1494" s="12" t="s">
        <v>343</v>
      </c>
      <c r="D1494" s="12" t="s">
        <v>344</v>
      </c>
      <c r="E1494" s="12" t="s">
        <v>345</v>
      </c>
      <c r="F1494" s="12" t="s">
        <v>346</v>
      </c>
      <c r="G1494" s="12" t="s">
        <v>347</v>
      </c>
      <c r="H1494" s="12">
        <v>8.17</v>
      </c>
      <c r="I1494" s="12">
        <v>15.83</v>
      </c>
      <c r="J1494" s="12">
        <v>7.65</v>
      </c>
      <c r="K1494" s="12">
        <v>0.52</v>
      </c>
      <c r="L1494" s="12">
        <v>17.739999999999998</v>
      </c>
      <c r="M1494" s="12">
        <v>6</v>
      </c>
      <c r="N1494" s="12">
        <v>0</v>
      </c>
      <c r="O1494" s="12">
        <v>0</v>
      </c>
      <c r="P1494" s="12">
        <v>0</v>
      </c>
      <c r="Q1494" s="12">
        <v>0</v>
      </c>
      <c r="R1494" s="12">
        <v>18</v>
      </c>
      <c r="S1494" s="12">
        <v>1</v>
      </c>
      <c r="T1494" s="12">
        <v>0</v>
      </c>
    </row>
    <row r="1495" spans="1:20" ht="17.399999999999999" x14ac:dyDescent="0.3">
      <c r="A1495" s="11">
        <v>45504</v>
      </c>
      <c r="B1495" s="12">
        <v>251058</v>
      </c>
      <c r="C1495" s="12" t="s">
        <v>343</v>
      </c>
      <c r="D1495" s="12" t="s">
        <v>344</v>
      </c>
      <c r="E1495" s="12" t="s">
        <v>345</v>
      </c>
      <c r="F1495" s="12" t="s">
        <v>346</v>
      </c>
      <c r="G1495" s="12" t="s">
        <v>347</v>
      </c>
      <c r="H1495" s="12">
        <v>9.18</v>
      </c>
      <c r="I1495" s="12">
        <v>14.82</v>
      </c>
      <c r="J1495" s="12">
        <v>8.73</v>
      </c>
      <c r="K1495" s="12">
        <v>0.45</v>
      </c>
      <c r="L1495" s="12">
        <v>23.07</v>
      </c>
      <c r="M1495" s="12">
        <v>6</v>
      </c>
      <c r="N1495" s="12">
        <v>0</v>
      </c>
      <c r="O1495" s="12">
        <v>0</v>
      </c>
      <c r="P1495" s="12">
        <v>0</v>
      </c>
      <c r="Q1495" s="12">
        <v>0</v>
      </c>
      <c r="R1495" s="12">
        <v>34</v>
      </c>
      <c r="S1495" s="12">
        <v>18</v>
      </c>
      <c r="T1495" s="12">
        <v>0</v>
      </c>
    </row>
    <row r="1496" spans="1:20" ht="17.399999999999999" x14ac:dyDescent="0.3">
      <c r="A1496" s="11">
        <v>45505</v>
      </c>
      <c r="B1496" s="12">
        <v>251058</v>
      </c>
      <c r="C1496" s="12" t="s">
        <v>343</v>
      </c>
      <c r="D1496" s="12" t="s">
        <v>344</v>
      </c>
      <c r="E1496" s="12" t="s">
        <v>345</v>
      </c>
      <c r="F1496" s="12" t="s">
        <v>346</v>
      </c>
      <c r="G1496" s="12" t="s">
        <v>347</v>
      </c>
      <c r="H1496" s="12">
        <v>8.58</v>
      </c>
      <c r="I1496" s="12">
        <v>15.42</v>
      </c>
      <c r="J1496" s="12">
        <v>8.4700000000000006</v>
      </c>
      <c r="K1496" s="12">
        <v>0.12</v>
      </c>
      <c r="L1496" s="12">
        <v>23.12</v>
      </c>
      <c r="M1496" s="12">
        <v>6</v>
      </c>
      <c r="N1496" s="12">
        <v>0</v>
      </c>
      <c r="O1496" s="12">
        <v>0</v>
      </c>
      <c r="P1496" s="12">
        <v>0</v>
      </c>
      <c r="Q1496" s="12">
        <v>0</v>
      </c>
      <c r="R1496" s="12">
        <v>6</v>
      </c>
      <c r="S1496" s="12">
        <v>11</v>
      </c>
      <c r="T1496" s="12">
        <v>0</v>
      </c>
    </row>
    <row r="1497" spans="1:20" ht="17.399999999999999" x14ac:dyDescent="0.3">
      <c r="A1497" s="11">
        <v>45506</v>
      </c>
      <c r="B1497" s="12">
        <v>251058</v>
      </c>
      <c r="C1497" s="12" t="s">
        <v>343</v>
      </c>
      <c r="D1497" s="12" t="s">
        <v>344</v>
      </c>
      <c r="E1497" s="12" t="s">
        <v>345</v>
      </c>
      <c r="F1497" s="12" t="s">
        <v>346</v>
      </c>
      <c r="G1497" s="12" t="s">
        <v>347</v>
      </c>
      <c r="H1497" s="12">
        <v>10.75</v>
      </c>
      <c r="I1497" s="12">
        <v>13.25</v>
      </c>
      <c r="J1497" s="12">
        <v>10.5</v>
      </c>
      <c r="K1497" s="12">
        <v>0.25</v>
      </c>
      <c r="L1497" s="12">
        <v>21.94</v>
      </c>
      <c r="M1497" s="12">
        <v>6</v>
      </c>
      <c r="N1497" s="12">
        <v>0</v>
      </c>
      <c r="O1497" s="12">
        <v>0</v>
      </c>
      <c r="P1497" s="12">
        <v>0</v>
      </c>
      <c r="Q1497" s="12">
        <v>0</v>
      </c>
      <c r="R1497" s="12">
        <v>22</v>
      </c>
      <c r="S1497" s="12">
        <v>5</v>
      </c>
      <c r="T1497" s="12">
        <v>0</v>
      </c>
    </row>
    <row r="1498" spans="1:20" ht="17.399999999999999" x14ac:dyDescent="0.3">
      <c r="A1498" s="11">
        <v>45507</v>
      </c>
      <c r="B1498" s="12">
        <v>251058</v>
      </c>
      <c r="C1498" s="12" t="s">
        <v>343</v>
      </c>
      <c r="D1498" s="12" t="s">
        <v>344</v>
      </c>
      <c r="E1498" s="12" t="s">
        <v>345</v>
      </c>
      <c r="F1498" s="12" t="s">
        <v>346</v>
      </c>
      <c r="G1498" s="12" t="s">
        <v>347</v>
      </c>
      <c r="H1498" s="12">
        <v>8.0299999999999994</v>
      </c>
      <c r="I1498" s="12">
        <v>15.97</v>
      </c>
      <c r="J1498" s="12">
        <v>7.68</v>
      </c>
      <c r="K1498" s="12">
        <v>0.35</v>
      </c>
      <c r="L1498" s="12">
        <v>18.489999999999998</v>
      </c>
      <c r="M1498" s="12">
        <v>7</v>
      </c>
      <c r="N1498" s="12">
        <v>0</v>
      </c>
      <c r="O1498" s="12">
        <v>0</v>
      </c>
      <c r="P1498" s="12">
        <v>0</v>
      </c>
      <c r="Q1498" s="12">
        <v>0</v>
      </c>
      <c r="R1498" s="12">
        <v>18</v>
      </c>
      <c r="S1498" s="12">
        <v>20</v>
      </c>
      <c r="T1498" s="12">
        <v>0</v>
      </c>
    </row>
    <row r="1499" spans="1:20" ht="17.399999999999999" x14ac:dyDescent="0.3">
      <c r="A1499" s="11">
        <v>45508</v>
      </c>
      <c r="B1499" s="12">
        <v>251058</v>
      </c>
      <c r="C1499" s="12" t="s">
        <v>343</v>
      </c>
      <c r="D1499" s="12" t="s">
        <v>344</v>
      </c>
      <c r="E1499" s="12" t="s">
        <v>345</v>
      </c>
      <c r="F1499" s="12" t="s">
        <v>346</v>
      </c>
      <c r="G1499" s="12" t="s">
        <v>347</v>
      </c>
      <c r="H1499" s="12">
        <v>2.9</v>
      </c>
      <c r="I1499" s="12">
        <v>21.1</v>
      </c>
      <c r="J1499" s="12">
        <v>2.78</v>
      </c>
      <c r="K1499" s="12">
        <v>0.12</v>
      </c>
      <c r="L1499" s="12">
        <v>7.87</v>
      </c>
      <c r="M1499" s="12">
        <v>7</v>
      </c>
      <c r="N1499" s="12">
        <v>0</v>
      </c>
      <c r="O1499" s="12">
        <v>0</v>
      </c>
      <c r="P1499" s="12">
        <v>0</v>
      </c>
      <c r="Q1499" s="12">
        <v>0</v>
      </c>
      <c r="R1499" s="12">
        <v>10</v>
      </c>
      <c r="S1499" s="12">
        <v>6</v>
      </c>
      <c r="T1499" s="12">
        <v>0</v>
      </c>
    </row>
    <row r="1500" spans="1:20" ht="17.399999999999999" x14ac:dyDescent="0.3">
      <c r="A1500" s="11">
        <v>45509</v>
      </c>
      <c r="B1500" s="12">
        <v>251058</v>
      </c>
      <c r="C1500" s="12" t="s">
        <v>343</v>
      </c>
      <c r="D1500" s="12" t="s">
        <v>344</v>
      </c>
      <c r="E1500" s="12" t="s">
        <v>345</v>
      </c>
      <c r="F1500" s="12" t="s">
        <v>346</v>
      </c>
      <c r="G1500" s="12" t="s">
        <v>347</v>
      </c>
      <c r="H1500" s="12">
        <v>4.78</v>
      </c>
      <c r="I1500" s="12">
        <v>19.22</v>
      </c>
      <c r="J1500" s="12">
        <v>4.55</v>
      </c>
      <c r="K1500" s="12">
        <v>0.23</v>
      </c>
      <c r="L1500" s="12">
        <v>9</v>
      </c>
      <c r="M1500" s="12">
        <v>5</v>
      </c>
      <c r="N1500" s="12">
        <v>0</v>
      </c>
      <c r="O1500" s="12">
        <v>0</v>
      </c>
      <c r="P1500" s="12">
        <v>0</v>
      </c>
      <c r="Q1500" s="12">
        <v>0</v>
      </c>
      <c r="R1500" s="12">
        <v>24</v>
      </c>
      <c r="S1500" s="12">
        <v>1</v>
      </c>
      <c r="T1500" s="12">
        <v>0</v>
      </c>
    </row>
    <row r="1501" spans="1:20" ht="17.399999999999999" x14ac:dyDescent="0.3">
      <c r="A1501" s="11">
        <v>45510</v>
      </c>
      <c r="B1501" s="12">
        <v>251058</v>
      </c>
      <c r="C1501" s="12" t="s">
        <v>343</v>
      </c>
      <c r="D1501" s="12" t="s">
        <v>344</v>
      </c>
      <c r="E1501" s="12" t="s">
        <v>345</v>
      </c>
      <c r="F1501" s="12" t="s">
        <v>346</v>
      </c>
      <c r="G1501" s="12" t="s">
        <v>347</v>
      </c>
      <c r="H1501" s="12">
        <v>0</v>
      </c>
      <c r="I1501" s="12">
        <v>24</v>
      </c>
      <c r="J1501" s="12">
        <v>0</v>
      </c>
      <c r="K1501" s="12">
        <v>0</v>
      </c>
      <c r="L1501" s="12">
        <v>0</v>
      </c>
      <c r="M1501" s="12">
        <v>0</v>
      </c>
      <c r="N1501" s="12">
        <v>0</v>
      </c>
      <c r="O1501" s="12">
        <v>0</v>
      </c>
      <c r="P1501" s="12">
        <v>0</v>
      </c>
      <c r="Q1501" s="12">
        <v>0</v>
      </c>
      <c r="R1501" s="12">
        <v>0</v>
      </c>
      <c r="S1501" s="12">
        <v>0</v>
      </c>
      <c r="T1501" s="12">
        <v>0</v>
      </c>
    </row>
    <row r="1502" spans="1:20" ht="17.399999999999999" x14ac:dyDescent="0.3">
      <c r="A1502" s="11">
        <v>45511</v>
      </c>
      <c r="B1502" s="12">
        <v>251058</v>
      </c>
      <c r="C1502" s="12" t="s">
        <v>343</v>
      </c>
      <c r="D1502" s="12" t="s">
        <v>344</v>
      </c>
      <c r="E1502" s="12" t="s">
        <v>345</v>
      </c>
      <c r="F1502" s="12" t="s">
        <v>346</v>
      </c>
      <c r="G1502" s="12" t="s">
        <v>347</v>
      </c>
      <c r="H1502" s="12">
        <v>0</v>
      </c>
      <c r="I1502" s="12">
        <v>24</v>
      </c>
      <c r="J1502" s="12">
        <v>0</v>
      </c>
      <c r="K1502" s="12">
        <v>0</v>
      </c>
      <c r="L1502" s="12">
        <v>0</v>
      </c>
      <c r="M1502" s="12">
        <v>0</v>
      </c>
      <c r="N1502" s="12">
        <v>0</v>
      </c>
      <c r="O1502" s="12">
        <v>0</v>
      </c>
      <c r="P1502" s="12">
        <v>0</v>
      </c>
      <c r="Q1502" s="12">
        <v>0</v>
      </c>
      <c r="R1502" s="12">
        <v>0</v>
      </c>
      <c r="S1502" s="12">
        <v>0</v>
      </c>
      <c r="T1502" s="12">
        <v>0</v>
      </c>
    </row>
    <row r="1503" spans="1:20" ht="17.399999999999999" x14ac:dyDescent="0.3">
      <c r="A1503" s="11">
        <v>45512</v>
      </c>
      <c r="B1503" s="12">
        <v>251058</v>
      </c>
      <c r="C1503" s="12" t="s">
        <v>343</v>
      </c>
      <c r="D1503" s="12" t="s">
        <v>344</v>
      </c>
      <c r="E1503" s="12" t="s">
        <v>345</v>
      </c>
      <c r="F1503" s="12" t="s">
        <v>346</v>
      </c>
      <c r="G1503" s="12" t="s">
        <v>347</v>
      </c>
      <c r="H1503" s="12">
        <v>0.02</v>
      </c>
      <c r="I1503" s="12">
        <v>23.98</v>
      </c>
      <c r="J1503" s="12">
        <v>0</v>
      </c>
      <c r="K1503" s="12">
        <v>0.02</v>
      </c>
      <c r="L1503" s="12">
        <v>0</v>
      </c>
      <c r="M1503" s="12">
        <v>0</v>
      </c>
      <c r="N1503" s="12">
        <v>0</v>
      </c>
      <c r="O1503" s="12">
        <v>0</v>
      </c>
      <c r="P1503" s="12">
        <v>0</v>
      </c>
      <c r="Q1503" s="12">
        <v>0</v>
      </c>
      <c r="R1503" s="12">
        <v>0</v>
      </c>
      <c r="S1503" s="12">
        <v>0</v>
      </c>
      <c r="T1503" s="12">
        <v>0</v>
      </c>
    </row>
    <row r="1504" spans="1:20" ht="17.399999999999999" x14ac:dyDescent="0.3">
      <c r="A1504" s="11">
        <v>45513</v>
      </c>
      <c r="B1504" s="12">
        <v>251058</v>
      </c>
      <c r="C1504" s="12" t="s">
        <v>343</v>
      </c>
      <c r="D1504" s="12" t="s">
        <v>344</v>
      </c>
      <c r="E1504" s="12" t="s">
        <v>345</v>
      </c>
      <c r="F1504" s="12" t="s">
        <v>346</v>
      </c>
      <c r="G1504" s="12" t="s">
        <v>347</v>
      </c>
      <c r="H1504" s="12">
        <v>0</v>
      </c>
      <c r="I1504" s="12">
        <v>24</v>
      </c>
      <c r="J1504" s="12">
        <v>0</v>
      </c>
      <c r="K1504" s="12">
        <v>0</v>
      </c>
      <c r="L1504" s="12">
        <v>0.02</v>
      </c>
      <c r="M1504" s="12">
        <v>0</v>
      </c>
      <c r="N1504" s="12">
        <v>0</v>
      </c>
      <c r="O1504" s="12">
        <v>0</v>
      </c>
      <c r="P1504" s="12">
        <v>0</v>
      </c>
      <c r="Q1504" s="12">
        <v>0</v>
      </c>
      <c r="R1504" s="12">
        <v>0</v>
      </c>
      <c r="S1504" s="12">
        <v>0</v>
      </c>
      <c r="T1504" s="12">
        <v>0</v>
      </c>
    </row>
    <row r="1505" spans="1:20" ht="17.399999999999999" x14ac:dyDescent="0.3">
      <c r="A1505" s="11">
        <v>45514</v>
      </c>
      <c r="B1505" s="12">
        <v>251058</v>
      </c>
      <c r="C1505" s="12" t="s">
        <v>343</v>
      </c>
      <c r="D1505" s="12" t="s">
        <v>344</v>
      </c>
      <c r="E1505" s="12" t="s">
        <v>345</v>
      </c>
      <c r="F1505" s="12" t="s">
        <v>346</v>
      </c>
      <c r="G1505" s="12" t="s">
        <v>347</v>
      </c>
      <c r="H1505" s="12">
        <v>0.13</v>
      </c>
      <c r="I1505" s="12">
        <v>23.87</v>
      </c>
      <c r="J1505" s="12">
        <v>0</v>
      </c>
      <c r="K1505" s="12">
        <v>0.13</v>
      </c>
      <c r="L1505" s="12">
        <v>0</v>
      </c>
      <c r="M1505" s="12">
        <v>0</v>
      </c>
      <c r="N1505" s="12">
        <v>0</v>
      </c>
      <c r="O1505" s="12">
        <v>0</v>
      </c>
      <c r="P1505" s="12">
        <v>0</v>
      </c>
      <c r="Q1505" s="12">
        <v>0</v>
      </c>
      <c r="R1505" s="12">
        <v>0</v>
      </c>
      <c r="S1505" s="12">
        <v>0</v>
      </c>
      <c r="T1505" s="12">
        <v>0</v>
      </c>
    </row>
    <row r="1506" spans="1:20" ht="17.399999999999999" x14ac:dyDescent="0.3">
      <c r="A1506" s="11">
        <v>45515</v>
      </c>
      <c r="B1506" s="12">
        <v>251058</v>
      </c>
      <c r="C1506" s="12" t="s">
        <v>343</v>
      </c>
      <c r="D1506" s="12" t="s">
        <v>344</v>
      </c>
      <c r="E1506" s="12" t="s">
        <v>345</v>
      </c>
      <c r="F1506" s="12" t="s">
        <v>346</v>
      </c>
      <c r="G1506" s="12" t="s">
        <v>347</v>
      </c>
      <c r="H1506" s="12">
        <v>4.9800000000000004</v>
      </c>
      <c r="I1506" s="12">
        <v>19.02</v>
      </c>
      <c r="J1506" s="12">
        <v>4.58</v>
      </c>
      <c r="K1506" s="12">
        <v>0.4</v>
      </c>
      <c r="L1506" s="12">
        <v>11.55</v>
      </c>
      <c r="M1506" s="12">
        <v>5</v>
      </c>
      <c r="N1506" s="12">
        <v>0</v>
      </c>
      <c r="O1506" s="12">
        <v>0</v>
      </c>
      <c r="P1506" s="12">
        <v>0</v>
      </c>
      <c r="Q1506" s="12">
        <v>0</v>
      </c>
      <c r="R1506" s="12">
        <v>6</v>
      </c>
      <c r="S1506" s="12">
        <v>4</v>
      </c>
      <c r="T1506" s="12">
        <v>0</v>
      </c>
    </row>
    <row r="1507" spans="1:20" ht="17.399999999999999" x14ac:dyDescent="0.3">
      <c r="A1507" s="11">
        <v>45516</v>
      </c>
      <c r="B1507" s="12">
        <v>251058</v>
      </c>
      <c r="C1507" s="12" t="s">
        <v>343</v>
      </c>
      <c r="D1507" s="12" t="s">
        <v>344</v>
      </c>
      <c r="E1507" s="12" t="s">
        <v>345</v>
      </c>
      <c r="F1507" s="12" t="s">
        <v>346</v>
      </c>
      <c r="G1507" s="12" t="s">
        <v>347</v>
      </c>
      <c r="H1507" s="12">
        <v>15.23</v>
      </c>
      <c r="I1507" s="12">
        <v>8.77</v>
      </c>
      <c r="J1507" s="12">
        <v>14.7</v>
      </c>
      <c r="K1507" s="12">
        <v>0.53</v>
      </c>
      <c r="L1507" s="12">
        <v>38.46</v>
      </c>
      <c r="M1507" s="12">
        <v>6</v>
      </c>
      <c r="N1507" s="12">
        <v>0</v>
      </c>
      <c r="O1507" s="12">
        <v>0</v>
      </c>
      <c r="P1507" s="12">
        <v>0</v>
      </c>
      <c r="Q1507" s="12">
        <v>0</v>
      </c>
      <c r="R1507" s="12">
        <v>27</v>
      </c>
      <c r="S1507" s="12">
        <v>44</v>
      </c>
      <c r="T1507" s="12">
        <v>0</v>
      </c>
    </row>
    <row r="1508" spans="1:20" ht="17.399999999999999" x14ac:dyDescent="0.3">
      <c r="A1508" s="11">
        <v>45517</v>
      </c>
      <c r="B1508" s="12">
        <v>251058</v>
      </c>
      <c r="C1508" s="12" t="s">
        <v>343</v>
      </c>
      <c r="D1508" s="12" t="s">
        <v>344</v>
      </c>
      <c r="E1508" s="12" t="s">
        <v>345</v>
      </c>
      <c r="F1508" s="12" t="s">
        <v>346</v>
      </c>
      <c r="G1508" s="12" t="s">
        <v>347</v>
      </c>
      <c r="H1508" s="12">
        <v>17.350000000000001</v>
      </c>
      <c r="I1508" s="12">
        <v>6.65</v>
      </c>
      <c r="J1508" s="12">
        <v>15.73</v>
      </c>
      <c r="K1508" s="12">
        <v>1.62</v>
      </c>
      <c r="L1508" s="12">
        <v>27.1</v>
      </c>
      <c r="M1508" s="12">
        <v>6</v>
      </c>
      <c r="N1508" s="12">
        <v>0</v>
      </c>
      <c r="O1508" s="12">
        <v>0</v>
      </c>
      <c r="P1508" s="12">
        <v>0</v>
      </c>
      <c r="Q1508" s="12">
        <v>0</v>
      </c>
      <c r="R1508" s="12">
        <v>41</v>
      </c>
      <c r="S1508" s="12">
        <v>11</v>
      </c>
      <c r="T1508" s="12">
        <v>0</v>
      </c>
    </row>
    <row r="1509" spans="1:20" ht="17.399999999999999" x14ac:dyDescent="0.3">
      <c r="A1509" s="11">
        <v>45518</v>
      </c>
      <c r="B1509" s="12">
        <v>251058</v>
      </c>
      <c r="C1509" s="12" t="s">
        <v>343</v>
      </c>
      <c r="D1509" s="12" t="s">
        <v>344</v>
      </c>
      <c r="E1509" s="12" t="s">
        <v>345</v>
      </c>
      <c r="F1509" s="12" t="s">
        <v>346</v>
      </c>
      <c r="G1509" s="12" t="s">
        <v>347</v>
      </c>
      <c r="H1509" s="12">
        <v>16.420000000000002</v>
      </c>
      <c r="I1509" s="12">
        <v>7.58</v>
      </c>
      <c r="J1509" s="12">
        <v>15.7</v>
      </c>
      <c r="K1509" s="12">
        <v>0.72</v>
      </c>
      <c r="L1509" s="12">
        <v>28.73</v>
      </c>
      <c r="M1509" s="12">
        <v>6</v>
      </c>
      <c r="N1509" s="12">
        <v>0</v>
      </c>
      <c r="O1509" s="12">
        <v>0</v>
      </c>
      <c r="P1509" s="12">
        <v>0</v>
      </c>
      <c r="Q1509" s="12">
        <v>0</v>
      </c>
      <c r="R1509" s="12">
        <v>41</v>
      </c>
      <c r="S1509" s="12">
        <v>25</v>
      </c>
      <c r="T1509" s="12">
        <v>0</v>
      </c>
    </row>
    <row r="1510" spans="1:20" ht="17.399999999999999" x14ac:dyDescent="0.3">
      <c r="A1510" s="11">
        <v>45519</v>
      </c>
      <c r="B1510" s="12">
        <v>251058</v>
      </c>
      <c r="C1510" s="12" t="s">
        <v>343</v>
      </c>
      <c r="D1510" s="12" t="s">
        <v>344</v>
      </c>
      <c r="E1510" s="12" t="s">
        <v>345</v>
      </c>
      <c r="F1510" s="12" t="s">
        <v>346</v>
      </c>
      <c r="G1510" s="12" t="s">
        <v>347</v>
      </c>
      <c r="H1510" s="12">
        <v>19.899999999999999</v>
      </c>
      <c r="I1510" s="12">
        <v>4.0999999999999996</v>
      </c>
      <c r="J1510" s="12">
        <v>19.47</v>
      </c>
      <c r="K1510" s="12">
        <v>0.43</v>
      </c>
      <c r="L1510" s="12">
        <v>37.979999999999997</v>
      </c>
      <c r="M1510" s="12">
        <v>6</v>
      </c>
      <c r="N1510" s="12">
        <v>0</v>
      </c>
      <c r="O1510" s="12">
        <v>0</v>
      </c>
      <c r="P1510" s="12">
        <v>0</v>
      </c>
      <c r="Q1510" s="12">
        <v>0</v>
      </c>
      <c r="R1510" s="12">
        <v>43</v>
      </c>
      <c r="S1510" s="12">
        <v>21</v>
      </c>
      <c r="T1510" s="12">
        <v>0</v>
      </c>
    </row>
    <row r="1511" spans="1:20" ht="17.399999999999999" x14ac:dyDescent="0.3">
      <c r="A1511" s="11">
        <v>45520</v>
      </c>
      <c r="B1511" s="12">
        <v>251058</v>
      </c>
      <c r="C1511" s="12" t="s">
        <v>343</v>
      </c>
      <c r="D1511" s="12" t="s">
        <v>344</v>
      </c>
      <c r="E1511" s="12" t="s">
        <v>345</v>
      </c>
      <c r="F1511" s="12" t="s">
        <v>346</v>
      </c>
      <c r="G1511" s="12" t="s">
        <v>347</v>
      </c>
      <c r="H1511" s="12">
        <v>15.13</v>
      </c>
      <c r="I1511" s="12">
        <v>8.8699999999999992</v>
      </c>
      <c r="J1511" s="12">
        <v>14.38</v>
      </c>
      <c r="K1511" s="12">
        <v>0.75</v>
      </c>
      <c r="L1511" s="12">
        <v>31.6</v>
      </c>
      <c r="M1511" s="12">
        <v>6</v>
      </c>
      <c r="N1511" s="12">
        <v>0</v>
      </c>
      <c r="O1511" s="12">
        <v>0</v>
      </c>
      <c r="P1511" s="12">
        <v>0</v>
      </c>
      <c r="Q1511" s="12">
        <v>0</v>
      </c>
      <c r="R1511" s="12">
        <v>33</v>
      </c>
      <c r="S1511" s="12">
        <v>11</v>
      </c>
      <c r="T1511" s="12">
        <v>0</v>
      </c>
    </row>
    <row r="1512" spans="1:20" ht="17.399999999999999" x14ac:dyDescent="0.3">
      <c r="A1512" s="11">
        <v>45521</v>
      </c>
      <c r="B1512" s="12">
        <v>251058</v>
      </c>
      <c r="C1512" s="12" t="s">
        <v>343</v>
      </c>
      <c r="D1512" s="12" t="s">
        <v>344</v>
      </c>
      <c r="E1512" s="12" t="s">
        <v>345</v>
      </c>
      <c r="F1512" s="12" t="s">
        <v>346</v>
      </c>
      <c r="G1512" s="12" t="s">
        <v>347</v>
      </c>
      <c r="H1512" s="12">
        <v>6.77</v>
      </c>
      <c r="I1512" s="12">
        <v>17.23</v>
      </c>
      <c r="J1512" s="12">
        <v>6.42</v>
      </c>
      <c r="K1512" s="12">
        <v>0.35</v>
      </c>
      <c r="L1512" s="12">
        <v>9.4700000000000006</v>
      </c>
      <c r="M1512" s="12">
        <v>5</v>
      </c>
      <c r="N1512" s="12">
        <v>0</v>
      </c>
      <c r="O1512" s="12">
        <v>0</v>
      </c>
      <c r="P1512" s="12">
        <v>0</v>
      </c>
      <c r="Q1512" s="12">
        <v>0</v>
      </c>
      <c r="R1512" s="12">
        <v>20</v>
      </c>
      <c r="S1512" s="12">
        <v>3</v>
      </c>
      <c r="T1512" s="12">
        <v>0</v>
      </c>
    </row>
    <row r="1513" spans="1:20" ht="17.399999999999999" x14ac:dyDescent="0.3">
      <c r="A1513" s="11">
        <v>45522</v>
      </c>
      <c r="B1513" s="12">
        <v>251058</v>
      </c>
      <c r="C1513" s="12" t="s">
        <v>343</v>
      </c>
      <c r="D1513" s="12" t="s">
        <v>344</v>
      </c>
      <c r="E1513" s="12" t="s">
        <v>345</v>
      </c>
      <c r="F1513" s="12" t="s">
        <v>346</v>
      </c>
      <c r="G1513" s="12" t="s">
        <v>347</v>
      </c>
      <c r="H1513" s="12">
        <v>5.43</v>
      </c>
      <c r="I1513" s="12">
        <v>18.57</v>
      </c>
      <c r="J1513" s="12">
        <v>5.22</v>
      </c>
      <c r="K1513" s="12">
        <v>0.22</v>
      </c>
      <c r="L1513" s="12">
        <v>12.93</v>
      </c>
      <c r="M1513" s="12">
        <v>5</v>
      </c>
      <c r="N1513" s="12">
        <v>0</v>
      </c>
      <c r="O1513" s="12">
        <v>0</v>
      </c>
      <c r="P1513" s="12">
        <v>0</v>
      </c>
      <c r="Q1513" s="12">
        <v>0</v>
      </c>
      <c r="R1513" s="12">
        <v>14</v>
      </c>
      <c r="S1513" s="12">
        <v>0</v>
      </c>
      <c r="T1513" s="12">
        <v>0</v>
      </c>
    </row>
    <row r="1514" spans="1:20" ht="17.399999999999999" x14ac:dyDescent="0.3">
      <c r="A1514" s="11">
        <v>45523</v>
      </c>
      <c r="B1514" s="12">
        <v>251058</v>
      </c>
      <c r="C1514" s="12" t="s">
        <v>343</v>
      </c>
      <c r="D1514" s="12" t="s">
        <v>344</v>
      </c>
      <c r="E1514" s="12" t="s">
        <v>345</v>
      </c>
      <c r="F1514" s="12" t="s">
        <v>346</v>
      </c>
      <c r="G1514" s="12" t="s">
        <v>347</v>
      </c>
      <c r="H1514" s="12">
        <v>10.93</v>
      </c>
      <c r="I1514" s="12">
        <v>13.07</v>
      </c>
      <c r="J1514" s="12">
        <v>10.220000000000001</v>
      </c>
      <c r="K1514" s="12">
        <v>0.72</v>
      </c>
      <c r="L1514" s="12">
        <v>19.71</v>
      </c>
      <c r="M1514" s="12">
        <v>6</v>
      </c>
      <c r="N1514" s="12">
        <v>0</v>
      </c>
      <c r="O1514" s="12">
        <v>0</v>
      </c>
      <c r="P1514" s="12">
        <v>0</v>
      </c>
      <c r="Q1514" s="12">
        <v>0</v>
      </c>
      <c r="R1514" s="12">
        <v>32</v>
      </c>
      <c r="S1514" s="12">
        <v>3</v>
      </c>
      <c r="T1514" s="12">
        <v>0</v>
      </c>
    </row>
    <row r="1515" spans="1:20" ht="17.399999999999999" x14ac:dyDescent="0.3">
      <c r="A1515" s="11">
        <v>45524</v>
      </c>
      <c r="B1515" s="12">
        <v>251058</v>
      </c>
      <c r="C1515" s="12" t="s">
        <v>343</v>
      </c>
      <c r="D1515" s="12" t="s">
        <v>344</v>
      </c>
      <c r="E1515" s="12" t="s">
        <v>345</v>
      </c>
      <c r="F1515" s="12" t="s">
        <v>346</v>
      </c>
      <c r="G1515" s="12" t="s">
        <v>347</v>
      </c>
      <c r="H1515" s="12">
        <v>18.97</v>
      </c>
      <c r="I1515" s="12">
        <v>5.03</v>
      </c>
      <c r="J1515" s="12">
        <v>18.579999999999998</v>
      </c>
      <c r="K1515" s="12">
        <v>0.38</v>
      </c>
      <c r="L1515" s="12">
        <v>40.82</v>
      </c>
      <c r="M1515" s="12">
        <v>7</v>
      </c>
      <c r="N1515" s="12">
        <v>0</v>
      </c>
      <c r="O1515" s="12">
        <v>0</v>
      </c>
      <c r="P1515" s="12">
        <v>0</v>
      </c>
      <c r="Q1515" s="12">
        <v>0</v>
      </c>
      <c r="R1515" s="12">
        <v>22</v>
      </c>
      <c r="S1515" s="12">
        <v>27</v>
      </c>
      <c r="T1515" s="12">
        <v>0</v>
      </c>
    </row>
    <row r="1516" spans="1:20" ht="17.399999999999999" x14ac:dyDescent="0.3">
      <c r="A1516" s="11">
        <v>45525</v>
      </c>
      <c r="B1516" s="12">
        <v>251058</v>
      </c>
      <c r="C1516" s="12" t="s">
        <v>343</v>
      </c>
      <c r="D1516" s="12" t="s">
        <v>344</v>
      </c>
      <c r="E1516" s="12" t="s">
        <v>345</v>
      </c>
      <c r="F1516" s="12" t="s">
        <v>346</v>
      </c>
      <c r="G1516" s="12" t="s">
        <v>347</v>
      </c>
      <c r="H1516" s="12">
        <v>13</v>
      </c>
      <c r="I1516" s="12">
        <v>11</v>
      </c>
      <c r="J1516" s="12">
        <v>12.57</v>
      </c>
      <c r="K1516" s="12">
        <v>0.43</v>
      </c>
      <c r="L1516" s="12">
        <v>25.27</v>
      </c>
      <c r="M1516" s="12">
        <v>6</v>
      </c>
      <c r="N1516" s="12">
        <v>0</v>
      </c>
      <c r="O1516" s="12">
        <v>0</v>
      </c>
      <c r="P1516" s="12">
        <v>0</v>
      </c>
      <c r="Q1516" s="12">
        <v>0</v>
      </c>
      <c r="R1516" s="12">
        <v>28</v>
      </c>
      <c r="S1516" s="12">
        <v>11</v>
      </c>
      <c r="T1516" s="12">
        <v>0</v>
      </c>
    </row>
    <row r="1517" spans="1:20" ht="17.399999999999999" x14ac:dyDescent="0.3">
      <c r="A1517" s="11">
        <v>45526</v>
      </c>
      <c r="B1517" s="12">
        <v>251058</v>
      </c>
      <c r="C1517" s="12" t="s">
        <v>343</v>
      </c>
      <c r="D1517" s="12" t="s">
        <v>344</v>
      </c>
      <c r="E1517" s="12" t="s">
        <v>345</v>
      </c>
      <c r="F1517" s="12" t="s">
        <v>346</v>
      </c>
      <c r="G1517" s="12" t="s">
        <v>347</v>
      </c>
      <c r="H1517" s="12">
        <v>22.28</v>
      </c>
      <c r="I1517" s="12">
        <v>1.72</v>
      </c>
      <c r="J1517" s="12">
        <v>21.85</v>
      </c>
      <c r="K1517" s="12">
        <v>0.43</v>
      </c>
      <c r="L1517" s="12">
        <v>46.59</v>
      </c>
      <c r="M1517" s="12">
        <v>6</v>
      </c>
      <c r="N1517" s="12">
        <v>0</v>
      </c>
      <c r="O1517" s="12">
        <v>0</v>
      </c>
      <c r="P1517" s="12">
        <v>0</v>
      </c>
      <c r="Q1517" s="12">
        <v>0</v>
      </c>
      <c r="R1517" s="12">
        <v>32</v>
      </c>
      <c r="S1517" s="12">
        <v>61</v>
      </c>
      <c r="T1517" s="12">
        <v>0</v>
      </c>
    </row>
    <row r="1518" spans="1:20" ht="17.399999999999999" x14ac:dyDescent="0.3">
      <c r="A1518" s="11">
        <v>45527</v>
      </c>
      <c r="B1518" s="12">
        <v>251058</v>
      </c>
      <c r="C1518" s="12" t="s">
        <v>343</v>
      </c>
      <c r="D1518" s="12" t="s">
        <v>344</v>
      </c>
      <c r="E1518" s="12" t="s">
        <v>345</v>
      </c>
      <c r="F1518" s="12" t="s">
        <v>346</v>
      </c>
      <c r="G1518" s="12" t="s">
        <v>347</v>
      </c>
      <c r="H1518" s="12">
        <v>17.920000000000002</v>
      </c>
      <c r="I1518" s="12">
        <v>6.08</v>
      </c>
      <c r="J1518" s="12">
        <v>17.45</v>
      </c>
      <c r="K1518" s="12">
        <v>0.47</v>
      </c>
      <c r="L1518" s="12">
        <v>39.770000000000003</v>
      </c>
      <c r="M1518" s="12">
        <v>6</v>
      </c>
      <c r="N1518" s="12">
        <v>0</v>
      </c>
      <c r="O1518" s="12">
        <v>0</v>
      </c>
      <c r="P1518" s="12">
        <v>0</v>
      </c>
      <c r="Q1518" s="12">
        <v>0</v>
      </c>
      <c r="R1518" s="12">
        <v>17</v>
      </c>
      <c r="S1518" s="12">
        <v>60</v>
      </c>
      <c r="T1518" s="12">
        <v>0</v>
      </c>
    </row>
    <row r="1519" spans="1:20" ht="17.399999999999999" x14ac:dyDescent="0.3">
      <c r="A1519" s="11">
        <v>45528</v>
      </c>
      <c r="B1519" s="12">
        <v>251058</v>
      </c>
      <c r="C1519" s="12" t="s">
        <v>343</v>
      </c>
      <c r="D1519" s="12" t="s">
        <v>344</v>
      </c>
      <c r="E1519" s="12" t="s">
        <v>345</v>
      </c>
      <c r="F1519" s="12" t="s">
        <v>346</v>
      </c>
      <c r="G1519" s="12" t="s">
        <v>347</v>
      </c>
      <c r="H1519" s="12">
        <v>15.17</v>
      </c>
      <c r="I1519" s="12">
        <v>8.83</v>
      </c>
      <c r="J1519" s="12">
        <v>14.53</v>
      </c>
      <c r="K1519" s="12">
        <v>0.63</v>
      </c>
      <c r="L1519" s="12">
        <v>31.24</v>
      </c>
      <c r="M1519" s="12">
        <v>7</v>
      </c>
      <c r="N1519" s="12">
        <v>0</v>
      </c>
      <c r="O1519" s="12">
        <v>0</v>
      </c>
      <c r="P1519" s="12">
        <v>0</v>
      </c>
      <c r="Q1519" s="12">
        <v>0</v>
      </c>
      <c r="R1519" s="12">
        <v>17</v>
      </c>
      <c r="S1519" s="12">
        <v>51</v>
      </c>
      <c r="T1519" s="12">
        <v>0</v>
      </c>
    </row>
    <row r="1520" spans="1:20" ht="17.399999999999999" x14ac:dyDescent="0.3">
      <c r="A1520" s="11">
        <v>45529</v>
      </c>
      <c r="B1520" s="12">
        <v>251058</v>
      </c>
      <c r="C1520" s="12" t="s">
        <v>343</v>
      </c>
      <c r="D1520" s="12" t="s">
        <v>344</v>
      </c>
      <c r="E1520" s="12" t="s">
        <v>345</v>
      </c>
      <c r="F1520" s="12" t="s">
        <v>346</v>
      </c>
      <c r="G1520" s="12" t="s">
        <v>347</v>
      </c>
      <c r="H1520" s="12">
        <v>3.95</v>
      </c>
      <c r="I1520" s="12">
        <v>20.05</v>
      </c>
      <c r="J1520" s="12">
        <v>3.77</v>
      </c>
      <c r="K1520" s="12">
        <v>0.18</v>
      </c>
      <c r="L1520" s="12">
        <v>7.93</v>
      </c>
      <c r="M1520" s="12">
        <v>5</v>
      </c>
      <c r="N1520" s="12">
        <v>0</v>
      </c>
      <c r="O1520" s="12">
        <v>0</v>
      </c>
      <c r="P1520" s="12">
        <v>0</v>
      </c>
      <c r="Q1520" s="12">
        <v>0</v>
      </c>
      <c r="R1520" s="12">
        <v>7</v>
      </c>
      <c r="S1520" s="12">
        <v>1</v>
      </c>
      <c r="T1520" s="12">
        <v>0</v>
      </c>
    </row>
    <row r="1521" spans="1:20" ht="17.399999999999999" x14ac:dyDescent="0.3">
      <c r="A1521" s="11">
        <v>45530</v>
      </c>
      <c r="B1521" s="12">
        <v>251058</v>
      </c>
      <c r="C1521" s="12" t="s">
        <v>343</v>
      </c>
      <c r="D1521" s="12" t="s">
        <v>344</v>
      </c>
      <c r="E1521" s="12" t="s">
        <v>345</v>
      </c>
      <c r="F1521" s="12" t="s">
        <v>346</v>
      </c>
      <c r="G1521" s="12" t="s">
        <v>347</v>
      </c>
      <c r="H1521" s="12">
        <v>13.87</v>
      </c>
      <c r="I1521" s="12">
        <v>10.130000000000001</v>
      </c>
      <c r="J1521" s="12">
        <v>9.33</v>
      </c>
      <c r="K1521" s="12">
        <v>4.53</v>
      </c>
      <c r="L1521" s="12">
        <v>15.56</v>
      </c>
      <c r="M1521" s="12">
        <v>6</v>
      </c>
      <c r="N1521" s="12">
        <v>0</v>
      </c>
      <c r="O1521" s="12">
        <v>0</v>
      </c>
      <c r="P1521" s="12">
        <v>0</v>
      </c>
      <c r="Q1521" s="12">
        <v>0</v>
      </c>
      <c r="R1521" s="12">
        <v>10</v>
      </c>
      <c r="S1521" s="12">
        <v>17</v>
      </c>
      <c r="T1521" s="12">
        <v>0</v>
      </c>
    </row>
    <row r="1522" spans="1:20" ht="17.399999999999999" x14ac:dyDescent="0.3">
      <c r="A1522" s="11">
        <v>45531</v>
      </c>
      <c r="B1522" s="12">
        <v>251058</v>
      </c>
      <c r="C1522" s="12" t="s">
        <v>343</v>
      </c>
      <c r="D1522" s="12" t="s">
        <v>344</v>
      </c>
      <c r="E1522" s="12" t="s">
        <v>345</v>
      </c>
      <c r="F1522" s="12" t="s">
        <v>346</v>
      </c>
      <c r="G1522" s="12" t="s">
        <v>347</v>
      </c>
      <c r="H1522" s="12">
        <v>13.13</v>
      </c>
      <c r="I1522" s="12">
        <v>10.87</v>
      </c>
      <c r="J1522" s="12">
        <v>12.55</v>
      </c>
      <c r="K1522" s="12">
        <v>0.57999999999999996</v>
      </c>
      <c r="L1522" s="12">
        <v>31.89</v>
      </c>
      <c r="M1522" s="12">
        <v>7</v>
      </c>
      <c r="N1522" s="12">
        <v>0</v>
      </c>
      <c r="O1522" s="12">
        <v>0</v>
      </c>
      <c r="P1522" s="12">
        <v>0</v>
      </c>
      <c r="Q1522" s="12">
        <v>0</v>
      </c>
      <c r="R1522" s="12">
        <v>9</v>
      </c>
      <c r="S1522" s="12">
        <v>56</v>
      </c>
      <c r="T1522" s="12">
        <v>0</v>
      </c>
    </row>
    <row r="1523" spans="1:20" ht="17.399999999999999" x14ac:dyDescent="0.3">
      <c r="A1523" s="11">
        <v>45532</v>
      </c>
      <c r="B1523" s="12">
        <v>251058</v>
      </c>
      <c r="C1523" s="12" t="s">
        <v>343</v>
      </c>
      <c r="D1523" s="12" t="s">
        <v>344</v>
      </c>
      <c r="E1523" s="12" t="s">
        <v>345</v>
      </c>
      <c r="F1523" s="12" t="s">
        <v>346</v>
      </c>
      <c r="G1523" s="12" t="s">
        <v>347</v>
      </c>
      <c r="H1523" s="12">
        <v>21.1</v>
      </c>
      <c r="I1523" s="12">
        <v>2.9</v>
      </c>
      <c r="J1523" s="12">
        <v>20.350000000000001</v>
      </c>
      <c r="K1523" s="12">
        <v>0.75</v>
      </c>
      <c r="L1523" s="12">
        <v>42.28</v>
      </c>
      <c r="M1523" s="12">
        <v>6</v>
      </c>
      <c r="N1523" s="12">
        <v>0</v>
      </c>
      <c r="O1523" s="12">
        <v>0</v>
      </c>
      <c r="P1523" s="12">
        <v>0</v>
      </c>
      <c r="Q1523" s="12">
        <v>0</v>
      </c>
      <c r="R1523" s="12">
        <v>30</v>
      </c>
      <c r="S1523" s="12">
        <v>32</v>
      </c>
      <c r="T1523" s="12">
        <v>0</v>
      </c>
    </row>
    <row r="1524" spans="1:20" ht="17.399999999999999" x14ac:dyDescent="0.3">
      <c r="A1524" s="11">
        <v>44986</v>
      </c>
      <c r="B1524" s="12">
        <v>251060</v>
      </c>
      <c r="C1524" s="12" t="s">
        <v>343</v>
      </c>
      <c r="D1524" s="12" t="s">
        <v>344</v>
      </c>
      <c r="E1524" s="12" t="s">
        <v>345</v>
      </c>
      <c r="F1524" s="12" t="s">
        <v>346</v>
      </c>
      <c r="G1524" s="12" t="s">
        <v>347</v>
      </c>
      <c r="H1524" s="12">
        <v>18.38</v>
      </c>
      <c r="I1524" s="12">
        <v>5.62</v>
      </c>
      <c r="J1524" s="12">
        <v>17.75</v>
      </c>
      <c r="K1524" s="12">
        <v>0.63</v>
      </c>
      <c r="L1524" s="12">
        <v>70.489999999999995</v>
      </c>
      <c r="M1524" s="12">
        <v>5</v>
      </c>
      <c r="N1524" s="12">
        <v>0</v>
      </c>
      <c r="O1524" s="12">
        <v>128</v>
      </c>
      <c r="P1524" s="12">
        <v>6</v>
      </c>
      <c r="Q1524" s="12">
        <v>5</v>
      </c>
      <c r="R1524" s="12">
        <v>2</v>
      </c>
      <c r="S1524" s="12">
        <v>110</v>
      </c>
      <c r="T1524" s="12">
        <v>0</v>
      </c>
    </row>
    <row r="1525" spans="1:20" ht="17.399999999999999" x14ac:dyDescent="0.3">
      <c r="A1525" s="11">
        <v>44987</v>
      </c>
      <c r="B1525" s="12">
        <v>251060</v>
      </c>
      <c r="C1525" s="12" t="s">
        <v>343</v>
      </c>
      <c r="D1525" s="12" t="s">
        <v>344</v>
      </c>
      <c r="E1525" s="12" t="s">
        <v>345</v>
      </c>
      <c r="F1525" s="12" t="s">
        <v>346</v>
      </c>
      <c r="G1525" s="12" t="s">
        <v>347</v>
      </c>
      <c r="H1525" s="12">
        <v>19.63</v>
      </c>
      <c r="I1525" s="12">
        <v>4.37</v>
      </c>
      <c r="J1525" s="12">
        <v>19.170000000000002</v>
      </c>
      <c r="K1525" s="12">
        <v>0.47</v>
      </c>
      <c r="L1525" s="12">
        <v>69.739999999999995</v>
      </c>
      <c r="M1525" s="12">
        <v>4</v>
      </c>
      <c r="N1525" s="12">
        <v>0</v>
      </c>
      <c r="O1525" s="12">
        <v>87</v>
      </c>
      <c r="P1525" s="12">
        <v>4</v>
      </c>
      <c r="Q1525" s="12">
        <v>0</v>
      </c>
      <c r="R1525" s="12">
        <v>0</v>
      </c>
      <c r="S1525" s="12">
        <v>73</v>
      </c>
      <c r="T1525" s="12">
        <v>0</v>
      </c>
    </row>
    <row r="1526" spans="1:20" ht="17.399999999999999" x14ac:dyDescent="0.3">
      <c r="A1526" s="11">
        <v>44988</v>
      </c>
      <c r="B1526" s="12">
        <v>251060</v>
      </c>
      <c r="C1526" s="12" t="s">
        <v>343</v>
      </c>
      <c r="D1526" s="12" t="s">
        <v>344</v>
      </c>
      <c r="E1526" s="12" t="s">
        <v>345</v>
      </c>
      <c r="F1526" s="12" t="s">
        <v>346</v>
      </c>
      <c r="G1526" s="12" t="s">
        <v>347</v>
      </c>
      <c r="H1526" s="12">
        <v>13.45</v>
      </c>
      <c r="I1526" s="12">
        <v>10.55</v>
      </c>
      <c r="J1526" s="12">
        <v>12.67</v>
      </c>
      <c r="K1526" s="12">
        <v>0.78</v>
      </c>
      <c r="L1526" s="12">
        <v>44.35</v>
      </c>
      <c r="M1526" s="12">
        <v>4</v>
      </c>
      <c r="N1526" s="12">
        <v>0</v>
      </c>
      <c r="O1526" s="12">
        <v>27</v>
      </c>
      <c r="P1526" s="12">
        <v>1</v>
      </c>
      <c r="Q1526" s="12">
        <v>0</v>
      </c>
      <c r="R1526" s="12">
        <v>3</v>
      </c>
      <c r="S1526" s="12">
        <v>29</v>
      </c>
      <c r="T1526" s="12">
        <v>0</v>
      </c>
    </row>
    <row r="1527" spans="1:20" ht="17.399999999999999" x14ac:dyDescent="0.3">
      <c r="A1527" s="11">
        <v>44989</v>
      </c>
      <c r="B1527" s="12">
        <v>251060</v>
      </c>
      <c r="C1527" s="12" t="s">
        <v>343</v>
      </c>
      <c r="D1527" s="12" t="s">
        <v>344</v>
      </c>
      <c r="E1527" s="12" t="s">
        <v>345</v>
      </c>
      <c r="F1527" s="12" t="s">
        <v>346</v>
      </c>
      <c r="G1527" s="12" t="s">
        <v>347</v>
      </c>
      <c r="H1527" s="12">
        <v>6.87</v>
      </c>
      <c r="I1527" s="12">
        <v>17.13</v>
      </c>
      <c r="J1527" s="12">
        <v>5.98</v>
      </c>
      <c r="K1527" s="12">
        <v>0.88</v>
      </c>
      <c r="L1527" s="12">
        <v>20.7</v>
      </c>
      <c r="M1527" s="12">
        <v>6</v>
      </c>
      <c r="N1527" s="12">
        <v>0</v>
      </c>
      <c r="O1527" s="12">
        <v>62</v>
      </c>
      <c r="P1527" s="12">
        <v>4</v>
      </c>
      <c r="Q1527" s="12">
        <v>0</v>
      </c>
      <c r="R1527" s="12">
        <v>3</v>
      </c>
      <c r="S1527" s="12">
        <v>76</v>
      </c>
      <c r="T1527" s="12">
        <v>1</v>
      </c>
    </row>
    <row r="1528" spans="1:20" ht="17.399999999999999" x14ac:dyDescent="0.3">
      <c r="A1528" s="11">
        <v>44990</v>
      </c>
      <c r="B1528" s="12">
        <v>251060</v>
      </c>
      <c r="C1528" s="12" t="s">
        <v>343</v>
      </c>
      <c r="D1528" s="12" t="s">
        <v>344</v>
      </c>
      <c r="E1528" s="12" t="s">
        <v>345</v>
      </c>
      <c r="F1528" s="12" t="s">
        <v>346</v>
      </c>
      <c r="G1528" s="12" t="s">
        <v>347</v>
      </c>
      <c r="H1528" s="12">
        <v>4.7300000000000004</v>
      </c>
      <c r="I1528" s="12">
        <v>19.27</v>
      </c>
      <c r="J1528" s="12">
        <v>4.58</v>
      </c>
      <c r="K1528" s="12">
        <v>0.15</v>
      </c>
      <c r="L1528" s="12">
        <v>16.91</v>
      </c>
      <c r="M1528" s="12">
        <v>4</v>
      </c>
      <c r="N1528" s="12">
        <v>0</v>
      </c>
      <c r="O1528" s="12">
        <v>14</v>
      </c>
      <c r="P1528" s="12">
        <v>0</v>
      </c>
      <c r="Q1528" s="12">
        <v>0</v>
      </c>
      <c r="R1528" s="12">
        <v>0</v>
      </c>
      <c r="S1528" s="12">
        <v>15</v>
      </c>
      <c r="T1528" s="12">
        <v>0</v>
      </c>
    </row>
    <row r="1529" spans="1:20" ht="17.399999999999999" x14ac:dyDescent="0.3">
      <c r="A1529" s="11">
        <v>44991</v>
      </c>
      <c r="B1529" s="12">
        <v>251060</v>
      </c>
      <c r="C1529" s="12" t="s">
        <v>343</v>
      </c>
      <c r="D1529" s="12" t="s">
        <v>344</v>
      </c>
      <c r="E1529" s="12" t="s">
        <v>345</v>
      </c>
      <c r="F1529" s="12" t="s">
        <v>346</v>
      </c>
      <c r="G1529" s="12" t="s">
        <v>347</v>
      </c>
      <c r="H1529" s="12">
        <v>20.38</v>
      </c>
      <c r="I1529" s="12">
        <v>3.62</v>
      </c>
      <c r="J1529" s="12">
        <v>20.2</v>
      </c>
      <c r="K1529" s="12">
        <v>0.18</v>
      </c>
      <c r="L1529" s="12">
        <v>75.95</v>
      </c>
      <c r="M1529" s="12">
        <v>4</v>
      </c>
      <c r="N1529" s="12">
        <v>0</v>
      </c>
      <c r="O1529" s="12">
        <v>92</v>
      </c>
      <c r="P1529" s="12">
        <v>6</v>
      </c>
      <c r="Q1529" s="12">
        <v>0</v>
      </c>
      <c r="R1529" s="12">
        <v>1</v>
      </c>
      <c r="S1529" s="12">
        <v>103</v>
      </c>
      <c r="T1529" s="12">
        <v>0</v>
      </c>
    </row>
    <row r="1530" spans="1:20" ht="17.399999999999999" x14ac:dyDescent="0.3">
      <c r="A1530" s="11">
        <v>44992</v>
      </c>
      <c r="B1530" s="12">
        <v>251060</v>
      </c>
      <c r="C1530" s="12" t="s">
        <v>343</v>
      </c>
      <c r="D1530" s="12" t="s">
        <v>344</v>
      </c>
      <c r="E1530" s="12" t="s">
        <v>345</v>
      </c>
      <c r="F1530" s="12" t="s">
        <v>346</v>
      </c>
      <c r="G1530" s="12" t="s">
        <v>347</v>
      </c>
      <c r="H1530" s="12">
        <v>17.12</v>
      </c>
      <c r="I1530" s="12">
        <v>6.88</v>
      </c>
      <c r="J1530" s="12">
        <v>16.95</v>
      </c>
      <c r="K1530" s="12">
        <v>0.17</v>
      </c>
      <c r="L1530" s="12">
        <v>68.28</v>
      </c>
      <c r="M1530" s="12">
        <v>4</v>
      </c>
      <c r="N1530" s="12">
        <v>0</v>
      </c>
      <c r="O1530" s="12">
        <v>81</v>
      </c>
      <c r="P1530" s="12">
        <v>3</v>
      </c>
      <c r="Q1530" s="12">
        <v>0</v>
      </c>
      <c r="R1530" s="12">
        <v>0</v>
      </c>
      <c r="S1530" s="12">
        <v>89</v>
      </c>
      <c r="T1530" s="12">
        <v>0</v>
      </c>
    </row>
    <row r="1531" spans="1:20" ht="17.399999999999999" x14ac:dyDescent="0.3">
      <c r="A1531" s="11">
        <v>44993</v>
      </c>
      <c r="B1531" s="12">
        <v>251060</v>
      </c>
      <c r="C1531" s="12" t="s">
        <v>343</v>
      </c>
      <c r="D1531" s="12" t="s">
        <v>344</v>
      </c>
      <c r="E1531" s="12" t="s">
        <v>345</v>
      </c>
      <c r="F1531" s="12" t="s">
        <v>346</v>
      </c>
      <c r="G1531" s="12" t="s">
        <v>347</v>
      </c>
      <c r="H1531" s="12">
        <v>20.02</v>
      </c>
      <c r="I1531" s="12">
        <v>3.98</v>
      </c>
      <c r="J1531" s="12">
        <v>18.88</v>
      </c>
      <c r="K1531" s="12">
        <v>1.1299999999999999</v>
      </c>
      <c r="L1531" s="12">
        <v>69.11</v>
      </c>
      <c r="M1531" s="12">
        <v>4</v>
      </c>
      <c r="N1531" s="12">
        <v>0</v>
      </c>
      <c r="O1531" s="12">
        <v>126</v>
      </c>
      <c r="P1531" s="12">
        <v>2</v>
      </c>
      <c r="Q1531" s="12">
        <v>3</v>
      </c>
      <c r="R1531" s="12">
        <v>4</v>
      </c>
      <c r="S1531" s="12">
        <v>148</v>
      </c>
      <c r="T1531" s="12">
        <v>0</v>
      </c>
    </row>
    <row r="1532" spans="1:20" ht="17.399999999999999" x14ac:dyDescent="0.3">
      <c r="A1532" s="11">
        <v>44994</v>
      </c>
      <c r="B1532" s="12">
        <v>251060</v>
      </c>
      <c r="C1532" s="12" t="s">
        <v>343</v>
      </c>
      <c r="D1532" s="12" t="s">
        <v>344</v>
      </c>
      <c r="E1532" s="12" t="s">
        <v>345</v>
      </c>
      <c r="F1532" s="12" t="s">
        <v>346</v>
      </c>
      <c r="G1532" s="12" t="s">
        <v>347</v>
      </c>
      <c r="H1532" s="12">
        <v>16.97</v>
      </c>
      <c r="I1532" s="12">
        <v>7.03</v>
      </c>
      <c r="J1532" s="12">
        <v>16.399999999999999</v>
      </c>
      <c r="K1532" s="12">
        <v>0.56999999999999995</v>
      </c>
      <c r="L1532" s="12">
        <v>58.26</v>
      </c>
      <c r="M1532" s="12">
        <v>4</v>
      </c>
      <c r="N1532" s="12">
        <v>0</v>
      </c>
      <c r="O1532" s="12">
        <v>57</v>
      </c>
      <c r="P1532" s="12">
        <v>2</v>
      </c>
      <c r="Q1532" s="12">
        <v>0</v>
      </c>
      <c r="R1532" s="12">
        <v>1</v>
      </c>
      <c r="S1532" s="12">
        <v>67</v>
      </c>
      <c r="T1532" s="12">
        <v>0</v>
      </c>
    </row>
    <row r="1533" spans="1:20" ht="17.399999999999999" x14ac:dyDescent="0.3">
      <c r="A1533" s="11">
        <v>44995</v>
      </c>
      <c r="B1533" s="12">
        <v>251060</v>
      </c>
      <c r="C1533" s="12" t="s">
        <v>343</v>
      </c>
      <c r="D1533" s="12" t="s">
        <v>344</v>
      </c>
      <c r="E1533" s="12" t="s">
        <v>345</v>
      </c>
      <c r="F1533" s="12" t="s">
        <v>346</v>
      </c>
      <c r="G1533" s="12" t="s">
        <v>347</v>
      </c>
      <c r="H1533" s="12">
        <v>20.25</v>
      </c>
      <c r="I1533" s="12">
        <v>3.75</v>
      </c>
      <c r="J1533" s="12">
        <v>18.100000000000001</v>
      </c>
      <c r="K1533" s="12">
        <v>2.15</v>
      </c>
      <c r="L1533" s="12">
        <v>65.52</v>
      </c>
      <c r="M1533" s="12">
        <v>4</v>
      </c>
      <c r="N1533" s="12">
        <v>0</v>
      </c>
      <c r="O1533" s="12">
        <v>45</v>
      </c>
      <c r="P1533" s="12">
        <v>2</v>
      </c>
      <c r="Q1533" s="12">
        <v>0</v>
      </c>
      <c r="R1533" s="12">
        <v>9</v>
      </c>
      <c r="S1533" s="12">
        <v>46</v>
      </c>
      <c r="T1533" s="12">
        <v>0</v>
      </c>
    </row>
    <row r="1534" spans="1:20" ht="17.399999999999999" x14ac:dyDescent="0.3">
      <c r="A1534" s="11">
        <v>44996</v>
      </c>
      <c r="B1534" s="12">
        <v>251060</v>
      </c>
      <c r="C1534" s="12" t="s">
        <v>343</v>
      </c>
      <c r="D1534" s="12" t="s">
        <v>344</v>
      </c>
      <c r="E1534" s="12" t="s">
        <v>345</v>
      </c>
      <c r="F1534" s="12" t="s">
        <v>346</v>
      </c>
      <c r="G1534" s="12" t="s">
        <v>347</v>
      </c>
      <c r="H1534" s="12">
        <v>12.1</v>
      </c>
      <c r="I1534" s="12">
        <v>11.9</v>
      </c>
      <c r="J1534" s="12">
        <v>11.52</v>
      </c>
      <c r="K1534" s="12">
        <v>0.57999999999999996</v>
      </c>
      <c r="L1534" s="12">
        <v>40.729999999999997</v>
      </c>
      <c r="M1534" s="12">
        <v>4</v>
      </c>
      <c r="N1534" s="12">
        <v>0</v>
      </c>
      <c r="O1534" s="12">
        <v>36</v>
      </c>
      <c r="P1534" s="12">
        <v>4</v>
      </c>
      <c r="Q1534" s="12">
        <v>1</v>
      </c>
      <c r="R1534" s="12">
        <v>2</v>
      </c>
      <c r="S1534" s="12">
        <v>39</v>
      </c>
      <c r="T1534" s="12">
        <v>0</v>
      </c>
    </row>
    <row r="1535" spans="1:20" ht="17.399999999999999" x14ac:dyDescent="0.3">
      <c r="A1535" s="11">
        <v>44997</v>
      </c>
      <c r="B1535" s="12">
        <v>251060</v>
      </c>
      <c r="C1535" s="12" t="s">
        <v>343</v>
      </c>
      <c r="D1535" s="12" t="s">
        <v>344</v>
      </c>
      <c r="E1535" s="12" t="s">
        <v>345</v>
      </c>
      <c r="F1535" s="12" t="s">
        <v>346</v>
      </c>
      <c r="G1535" s="12" t="s">
        <v>347</v>
      </c>
      <c r="H1535" s="12">
        <v>0</v>
      </c>
      <c r="I1535" s="12">
        <v>24</v>
      </c>
      <c r="J1535" s="12">
        <v>0</v>
      </c>
      <c r="K1535" s="12">
        <v>0</v>
      </c>
      <c r="L1535" s="12">
        <v>0</v>
      </c>
      <c r="M1535" s="12">
        <v>0</v>
      </c>
      <c r="N1535" s="12">
        <v>0</v>
      </c>
      <c r="O1535" s="12">
        <v>0</v>
      </c>
      <c r="P1535" s="12">
        <v>0</v>
      </c>
      <c r="Q1535" s="12">
        <v>0</v>
      </c>
      <c r="R1535" s="12">
        <v>0</v>
      </c>
      <c r="S1535" s="12">
        <v>0</v>
      </c>
      <c r="T1535" s="12">
        <v>0</v>
      </c>
    </row>
    <row r="1536" spans="1:20" ht="17.399999999999999" x14ac:dyDescent="0.3">
      <c r="A1536" s="11">
        <v>44998</v>
      </c>
      <c r="B1536" s="12">
        <v>251060</v>
      </c>
      <c r="C1536" s="12" t="s">
        <v>343</v>
      </c>
      <c r="D1536" s="12" t="s">
        <v>344</v>
      </c>
      <c r="E1536" s="12" t="s">
        <v>345</v>
      </c>
      <c r="F1536" s="12" t="s">
        <v>346</v>
      </c>
      <c r="G1536" s="12" t="s">
        <v>347</v>
      </c>
      <c r="H1536" s="12">
        <v>13.5</v>
      </c>
      <c r="I1536" s="12">
        <v>10.5</v>
      </c>
      <c r="J1536" s="12">
        <v>13.1</v>
      </c>
      <c r="K1536" s="12">
        <v>0.4</v>
      </c>
      <c r="L1536" s="12">
        <v>53.92</v>
      </c>
      <c r="M1536" s="12">
        <v>5</v>
      </c>
      <c r="N1536" s="12">
        <v>0</v>
      </c>
      <c r="O1536" s="12">
        <v>210</v>
      </c>
      <c r="P1536" s="12">
        <v>11</v>
      </c>
      <c r="Q1536" s="12">
        <v>5</v>
      </c>
      <c r="R1536" s="12">
        <v>3</v>
      </c>
      <c r="S1536" s="12">
        <v>249</v>
      </c>
      <c r="T1536" s="12">
        <v>0</v>
      </c>
    </row>
    <row r="1537" spans="1:20" ht="17.399999999999999" x14ac:dyDescent="0.3">
      <c r="A1537" s="11">
        <v>44999</v>
      </c>
      <c r="B1537" s="12">
        <v>251060</v>
      </c>
      <c r="C1537" s="12" t="s">
        <v>343</v>
      </c>
      <c r="D1537" s="12" t="s">
        <v>344</v>
      </c>
      <c r="E1537" s="12" t="s">
        <v>345</v>
      </c>
      <c r="F1537" s="12" t="s">
        <v>346</v>
      </c>
      <c r="G1537" s="12" t="s">
        <v>347</v>
      </c>
      <c r="H1537" s="12">
        <v>14.72</v>
      </c>
      <c r="I1537" s="12">
        <v>9.2799999999999994</v>
      </c>
      <c r="J1537" s="12">
        <v>14.05</v>
      </c>
      <c r="K1537" s="12">
        <v>0.67</v>
      </c>
      <c r="L1537" s="12">
        <v>44.61</v>
      </c>
      <c r="M1537" s="12">
        <v>4</v>
      </c>
      <c r="N1537" s="12">
        <v>0</v>
      </c>
      <c r="O1537" s="12">
        <v>90</v>
      </c>
      <c r="P1537" s="12">
        <v>10</v>
      </c>
      <c r="Q1537" s="12">
        <v>2</v>
      </c>
      <c r="R1537" s="12">
        <v>1</v>
      </c>
      <c r="S1537" s="12">
        <v>103</v>
      </c>
      <c r="T1537" s="12">
        <v>0</v>
      </c>
    </row>
    <row r="1538" spans="1:20" ht="17.399999999999999" x14ac:dyDescent="0.3">
      <c r="A1538" s="11">
        <v>45000</v>
      </c>
      <c r="B1538" s="12">
        <v>251060</v>
      </c>
      <c r="C1538" s="12" t="s">
        <v>343</v>
      </c>
      <c r="D1538" s="12" t="s">
        <v>344</v>
      </c>
      <c r="E1538" s="12" t="s">
        <v>345</v>
      </c>
      <c r="F1538" s="12" t="s">
        <v>346</v>
      </c>
      <c r="G1538" s="12" t="s">
        <v>347</v>
      </c>
      <c r="H1538" s="12">
        <v>20.02</v>
      </c>
      <c r="I1538" s="12">
        <v>3.98</v>
      </c>
      <c r="J1538" s="12">
        <v>19.12</v>
      </c>
      <c r="K1538" s="12">
        <v>0.9</v>
      </c>
      <c r="L1538" s="12">
        <v>68.22</v>
      </c>
      <c r="M1538" s="12">
        <v>4</v>
      </c>
      <c r="N1538" s="12">
        <v>0</v>
      </c>
      <c r="O1538" s="12">
        <v>71</v>
      </c>
      <c r="P1538" s="12">
        <v>3</v>
      </c>
      <c r="Q1538" s="12">
        <v>0</v>
      </c>
      <c r="R1538" s="12">
        <v>3</v>
      </c>
      <c r="S1538" s="12">
        <v>76</v>
      </c>
      <c r="T1538" s="12">
        <v>0</v>
      </c>
    </row>
    <row r="1539" spans="1:20" ht="17.399999999999999" x14ac:dyDescent="0.3">
      <c r="A1539" s="11">
        <v>45001</v>
      </c>
      <c r="B1539" s="12">
        <v>251060</v>
      </c>
      <c r="C1539" s="12" t="s">
        <v>343</v>
      </c>
      <c r="D1539" s="12" t="s">
        <v>344</v>
      </c>
      <c r="E1539" s="12" t="s">
        <v>345</v>
      </c>
      <c r="F1539" s="12" t="s">
        <v>346</v>
      </c>
      <c r="G1539" s="12" t="s">
        <v>347</v>
      </c>
      <c r="H1539" s="12">
        <v>20.47</v>
      </c>
      <c r="I1539" s="12">
        <v>3.53</v>
      </c>
      <c r="J1539" s="12">
        <v>19.38</v>
      </c>
      <c r="K1539" s="12">
        <v>1.08</v>
      </c>
      <c r="L1539" s="12">
        <v>71</v>
      </c>
      <c r="M1539" s="12">
        <v>4</v>
      </c>
      <c r="N1539" s="12">
        <v>0</v>
      </c>
      <c r="O1539" s="12">
        <v>90</v>
      </c>
      <c r="P1539" s="12">
        <v>9</v>
      </c>
      <c r="Q1539" s="12">
        <v>0</v>
      </c>
      <c r="R1539" s="12">
        <v>3</v>
      </c>
      <c r="S1539" s="12">
        <v>108</v>
      </c>
      <c r="T1539" s="12">
        <v>0</v>
      </c>
    </row>
    <row r="1540" spans="1:20" ht="17.399999999999999" x14ac:dyDescent="0.3">
      <c r="A1540" s="11">
        <v>45002</v>
      </c>
      <c r="B1540" s="12">
        <v>251060</v>
      </c>
      <c r="C1540" s="12" t="s">
        <v>343</v>
      </c>
      <c r="D1540" s="12" t="s">
        <v>344</v>
      </c>
      <c r="E1540" s="12" t="s">
        <v>345</v>
      </c>
      <c r="F1540" s="12" t="s">
        <v>346</v>
      </c>
      <c r="G1540" s="12" t="s">
        <v>347</v>
      </c>
      <c r="H1540" s="12">
        <v>11.18</v>
      </c>
      <c r="I1540" s="12">
        <v>12.82</v>
      </c>
      <c r="J1540" s="12">
        <v>9.8800000000000008</v>
      </c>
      <c r="K1540" s="12">
        <v>1.3</v>
      </c>
      <c r="L1540" s="12">
        <v>28.95</v>
      </c>
      <c r="M1540" s="12">
        <v>3</v>
      </c>
      <c r="N1540" s="12">
        <v>0</v>
      </c>
      <c r="O1540" s="12">
        <v>34</v>
      </c>
      <c r="P1540" s="12">
        <v>2</v>
      </c>
      <c r="Q1540" s="12">
        <v>1</v>
      </c>
      <c r="R1540" s="12">
        <v>9</v>
      </c>
      <c r="S1540" s="12">
        <v>36</v>
      </c>
      <c r="T1540" s="12">
        <v>1</v>
      </c>
    </row>
    <row r="1541" spans="1:20" ht="17.399999999999999" x14ac:dyDescent="0.3">
      <c r="A1541" s="11">
        <v>45003</v>
      </c>
      <c r="B1541" s="12">
        <v>251060</v>
      </c>
      <c r="C1541" s="12" t="s">
        <v>343</v>
      </c>
      <c r="D1541" s="12" t="s">
        <v>344</v>
      </c>
      <c r="E1541" s="12" t="s">
        <v>345</v>
      </c>
      <c r="F1541" s="12" t="s">
        <v>346</v>
      </c>
      <c r="G1541" s="12" t="s">
        <v>347</v>
      </c>
      <c r="H1541" s="12">
        <v>0.2</v>
      </c>
      <c r="I1541" s="12">
        <v>23.8</v>
      </c>
      <c r="J1541" s="12">
        <v>0.17</v>
      </c>
      <c r="K1541" s="12">
        <v>0.03</v>
      </c>
      <c r="L1541" s="12">
        <v>0.04</v>
      </c>
      <c r="M1541" s="12">
        <v>0</v>
      </c>
      <c r="N1541" s="12">
        <v>0</v>
      </c>
      <c r="O1541" s="12">
        <v>0</v>
      </c>
      <c r="P1541" s="12">
        <v>0</v>
      </c>
      <c r="Q1541" s="12">
        <v>0</v>
      </c>
      <c r="R1541" s="12">
        <v>0</v>
      </c>
      <c r="S1541" s="12">
        <v>0</v>
      </c>
      <c r="T1541" s="12">
        <v>0</v>
      </c>
    </row>
    <row r="1542" spans="1:20" ht="17.399999999999999" x14ac:dyDescent="0.3">
      <c r="A1542" s="11">
        <v>45004</v>
      </c>
      <c r="B1542" s="12">
        <v>251060</v>
      </c>
      <c r="C1542" s="12" t="s">
        <v>343</v>
      </c>
      <c r="D1542" s="12" t="s">
        <v>344</v>
      </c>
      <c r="E1542" s="12" t="s">
        <v>345</v>
      </c>
      <c r="F1542" s="12" t="s">
        <v>346</v>
      </c>
      <c r="G1542" s="12" t="s">
        <v>347</v>
      </c>
      <c r="H1542" s="12">
        <v>4.3499999999999996</v>
      </c>
      <c r="I1542" s="12">
        <v>19.649999999999999</v>
      </c>
      <c r="J1542" s="12">
        <v>3.48</v>
      </c>
      <c r="K1542" s="12">
        <v>0.87</v>
      </c>
      <c r="L1542" s="12">
        <v>12</v>
      </c>
      <c r="M1542" s="12">
        <v>4</v>
      </c>
      <c r="N1542" s="12">
        <v>0</v>
      </c>
      <c r="O1542" s="12">
        <v>11</v>
      </c>
      <c r="P1542" s="12">
        <v>0</v>
      </c>
      <c r="Q1542" s="12">
        <v>0</v>
      </c>
      <c r="R1542" s="12">
        <v>6</v>
      </c>
      <c r="S1542" s="12">
        <v>12</v>
      </c>
      <c r="T1542" s="12">
        <v>0</v>
      </c>
    </row>
    <row r="1543" spans="1:20" ht="17.399999999999999" x14ac:dyDescent="0.3">
      <c r="A1543" s="11">
        <v>45005</v>
      </c>
      <c r="B1543" s="12">
        <v>251060</v>
      </c>
      <c r="C1543" s="12" t="s">
        <v>343</v>
      </c>
      <c r="D1543" s="12" t="s">
        <v>344</v>
      </c>
      <c r="E1543" s="12" t="s">
        <v>345</v>
      </c>
      <c r="F1543" s="12" t="s">
        <v>346</v>
      </c>
      <c r="G1543" s="12" t="s">
        <v>347</v>
      </c>
      <c r="H1543" s="12">
        <v>8.98</v>
      </c>
      <c r="I1543" s="12">
        <v>15.02</v>
      </c>
      <c r="J1543" s="12">
        <v>8.1300000000000008</v>
      </c>
      <c r="K1543" s="12">
        <v>0.85</v>
      </c>
      <c r="L1543" s="12">
        <v>21.79</v>
      </c>
      <c r="M1543" s="12">
        <v>3</v>
      </c>
      <c r="N1543" s="12">
        <v>0</v>
      </c>
      <c r="O1543" s="12">
        <v>24</v>
      </c>
      <c r="P1543" s="12">
        <v>0</v>
      </c>
      <c r="Q1543" s="12">
        <v>1</v>
      </c>
      <c r="R1543" s="12">
        <v>1</v>
      </c>
      <c r="S1543" s="12">
        <v>25</v>
      </c>
      <c r="T1543" s="12">
        <v>0</v>
      </c>
    </row>
    <row r="1544" spans="1:20" ht="17.399999999999999" x14ac:dyDescent="0.3">
      <c r="A1544" s="11">
        <v>45006</v>
      </c>
      <c r="B1544" s="12">
        <v>251060</v>
      </c>
      <c r="C1544" s="12" t="s">
        <v>343</v>
      </c>
      <c r="D1544" s="12" t="s">
        <v>344</v>
      </c>
      <c r="E1544" s="12" t="s">
        <v>345</v>
      </c>
      <c r="F1544" s="12" t="s">
        <v>346</v>
      </c>
      <c r="G1544" s="12" t="s">
        <v>347</v>
      </c>
      <c r="H1544" s="12">
        <v>20.62</v>
      </c>
      <c r="I1544" s="12">
        <v>3.38</v>
      </c>
      <c r="J1544" s="12">
        <v>18.82</v>
      </c>
      <c r="K1544" s="12">
        <v>1.8</v>
      </c>
      <c r="L1544" s="12">
        <v>60.68</v>
      </c>
      <c r="M1544" s="12">
        <v>4</v>
      </c>
      <c r="N1544" s="12">
        <v>0</v>
      </c>
      <c r="O1544" s="12">
        <v>61</v>
      </c>
      <c r="P1544" s="12">
        <v>6</v>
      </c>
      <c r="Q1544" s="12">
        <v>1</v>
      </c>
      <c r="R1544" s="12">
        <v>6</v>
      </c>
      <c r="S1544" s="12">
        <v>71</v>
      </c>
      <c r="T1544" s="12">
        <v>0</v>
      </c>
    </row>
    <row r="1545" spans="1:20" ht="17.399999999999999" x14ac:dyDescent="0.3">
      <c r="A1545" s="11">
        <v>45007</v>
      </c>
      <c r="B1545" s="12">
        <v>251060</v>
      </c>
      <c r="C1545" s="12" t="s">
        <v>343</v>
      </c>
      <c r="D1545" s="12" t="s">
        <v>344</v>
      </c>
      <c r="E1545" s="12" t="s">
        <v>345</v>
      </c>
      <c r="F1545" s="12" t="s">
        <v>346</v>
      </c>
      <c r="G1545" s="12" t="s">
        <v>347</v>
      </c>
      <c r="H1545" s="12">
        <v>10.28</v>
      </c>
      <c r="I1545" s="12">
        <v>13.72</v>
      </c>
      <c r="J1545" s="12">
        <v>10.08</v>
      </c>
      <c r="K1545" s="12">
        <v>0.2</v>
      </c>
      <c r="L1545" s="12">
        <v>35.28</v>
      </c>
      <c r="M1545" s="12">
        <v>4</v>
      </c>
      <c r="N1545" s="12">
        <v>0</v>
      </c>
      <c r="O1545" s="12">
        <v>28</v>
      </c>
      <c r="P1545" s="12">
        <v>1</v>
      </c>
      <c r="Q1545" s="12">
        <v>0</v>
      </c>
      <c r="R1545" s="12">
        <v>2</v>
      </c>
      <c r="S1545" s="12">
        <v>29</v>
      </c>
      <c r="T1545" s="12">
        <v>0</v>
      </c>
    </row>
    <row r="1546" spans="1:20" ht="17.399999999999999" x14ac:dyDescent="0.3">
      <c r="A1546" s="11">
        <v>45008</v>
      </c>
      <c r="B1546" s="12">
        <v>251060</v>
      </c>
      <c r="C1546" s="12" t="s">
        <v>343</v>
      </c>
      <c r="D1546" s="12" t="s">
        <v>344</v>
      </c>
      <c r="E1546" s="12" t="s">
        <v>345</v>
      </c>
      <c r="F1546" s="12" t="s">
        <v>346</v>
      </c>
      <c r="G1546" s="12" t="s">
        <v>347</v>
      </c>
      <c r="H1546" s="12">
        <v>12.47</v>
      </c>
      <c r="I1546" s="12">
        <v>11.53</v>
      </c>
      <c r="J1546" s="12">
        <v>12.07</v>
      </c>
      <c r="K1546" s="12">
        <v>0.4</v>
      </c>
      <c r="L1546" s="12">
        <v>41.61</v>
      </c>
      <c r="M1546" s="12">
        <v>4</v>
      </c>
      <c r="N1546" s="12">
        <v>0</v>
      </c>
      <c r="O1546" s="12">
        <v>28</v>
      </c>
      <c r="P1546" s="12">
        <v>3</v>
      </c>
      <c r="Q1546" s="12">
        <v>0</v>
      </c>
      <c r="R1546" s="12">
        <v>3</v>
      </c>
      <c r="S1546" s="12">
        <v>29</v>
      </c>
      <c r="T1546" s="12">
        <v>0</v>
      </c>
    </row>
    <row r="1547" spans="1:20" ht="17.399999999999999" x14ac:dyDescent="0.3">
      <c r="A1547" s="11">
        <v>45009</v>
      </c>
      <c r="B1547" s="12">
        <v>251060</v>
      </c>
      <c r="C1547" s="12" t="s">
        <v>343</v>
      </c>
      <c r="D1547" s="12" t="s">
        <v>344</v>
      </c>
      <c r="E1547" s="12" t="s">
        <v>345</v>
      </c>
      <c r="F1547" s="12" t="s">
        <v>346</v>
      </c>
      <c r="G1547" s="12" t="s">
        <v>347</v>
      </c>
      <c r="H1547" s="12">
        <v>17.62</v>
      </c>
      <c r="I1547" s="12">
        <v>6.38</v>
      </c>
      <c r="J1547" s="12">
        <v>16.88</v>
      </c>
      <c r="K1547" s="12">
        <v>0.73</v>
      </c>
      <c r="L1547" s="12">
        <v>63.3</v>
      </c>
      <c r="M1547" s="12">
        <v>4</v>
      </c>
      <c r="N1547" s="12">
        <v>0</v>
      </c>
      <c r="O1547" s="12">
        <v>97</v>
      </c>
      <c r="P1547" s="12">
        <v>14</v>
      </c>
      <c r="Q1547" s="12">
        <v>0</v>
      </c>
      <c r="R1547" s="12">
        <v>1</v>
      </c>
      <c r="S1547" s="12">
        <v>108</v>
      </c>
      <c r="T1547" s="12">
        <v>0</v>
      </c>
    </row>
    <row r="1548" spans="1:20" ht="17.399999999999999" x14ac:dyDescent="0.3">
      <c r="A1548" s="11">
        <v>45010</v>
      </c>
      <c r="B1548" s="12">
        <v>251060</v>
      </c>
      <c r="C1548" s="12" t="s">
        <v>343</v>
      </c>
      <c r="D1548" s="12" t="s">
        <v>344</v>
      </c>
      <c r="E1548" s="12" t="s">
        <v>345</v>
      </c>
      <c r="F1548" s="12" t="s">
        <v>346</v>
      </c>
      <c r="G1548" s="12" t="s">
        <v>347</v>
      </c>
      <c r="H1548" s="12">
        <v>10.23</v>
      </c>
      <c r="I1548" s="12">
        <v>13.77</v>
      </c>
      <c r="J1548" s="12">
        <v>9.75</v>
      </c>
      <c r="K1548" s="12">
        <v>0.48</v>
      </c>
      <c r="L1548" s="12">
        <v>37.72</v>
      </c>
      <c r="M1548" s="12">
        <v>4</v>
      </c>
      <c r="N1548" s="12">
        <v>0</v>
      </c>
      <c r="O1548" s="12">
        <v>39</v>
      </c>
      <c r="P1548" s="12">
        <v>1</v>
      </c>
      <c r="Q1548" s="12">
        <v>0</v>
      </c>
      <c r="R1548" s="12">
        <v>1</v>
      </c>
      <c r="S1548" s="12">
        <v>43</v>
      </c>
      <c r="T1548" s="12">
        <v>0</v>
      </c>
    </row>
    <row r="1549" spans="1:20" ht="17.399999999999999" x14ac:dyDescent="0.3">
      <c r="A1549" s="11">
        <v>45011</v>
      </c>
      <c r="B1549" s="12">
        <v>251060</v>
      </c>
      <c r="C1549" s="12" t="s">
        <v>343</v>
      </c>
      <c r="D1549" s="12" t="s">
        <v>344</v>
      </c>
      <c r="E1549" s="12" t="s">
        <v>345</v>
      </c>
      <c r="F1549" s="12" t="s">
        <v>346</v>
      </c>
      <c r="G1549" s="12" t="s">
        <v>347</v>
      </c>
      <c r="H1549" s="12">
        <v>0.02</v>
      </c>
      <c r="I1549" s="12">
        <v>23.98</v>
      </c>
      <c r="J1549" s="12">
        <v>0</v>
      </c>
      <c r="K1549" s="12">
        <v>0.02</v>
      </c>
      <c r="L1549" s="12">
        <v>0</v>
      </c>
      <c r="M1549" s="12">
        <v>0</v>
      </c>
      <c r="N1549" s="12">
        <v>0</v>
      </c>
      <c r="O1549" s="12">
        <v>0</v>
      </c>
      <c r="P1549" s="12">
        <v>0</v>
      </c>
      <c r="Q1549" s="12">
        <v>0</v>
      </c>
      <c r="R1549" s="12">
        <v>0</v>
      </c>
      <c r="S1549" s="12">
        <v>0</v>
      </c>
      <c r="T1549" s="12">
        <v>0</v>
      </c>
    </row>
    <row r="1550" spans="1:20" ht="17.399999999999999" x14ac:dyDescent="0.3">
      <c r="A1550" s="11">
        <v>45012</v>
      </c>
      <c r="B1550" s="12">
        <v>251060</v>
      </c>
      <c r="C1550" s="12" t="s">
        <v>343</v>
      </c>
      <c r="D1550" s="12" t="s">
        <v>344</v>
      </c>
      <c r="E1550" s="12" t="s">
        <v>345</v>
      </c>
      <c r="F1550" s="12" t="s">
        <v>346</v>
      </c>
      <c r="G1550" s="12" t="s">
        <v>347</v>
      </c>
      <c r="H1550" s="12">
        <v>8.17</v>
      </c>
      <c r="I1550" s="12">
        <v>15.83</v>
      </c>
      <c r="J1550" s="12">
        <v>7.9</v>
      </c>
      <c r="K1550" s="12">
        <v>0.27</v>
      </c>
      <c r="L1550" s="12">
        <v>24.81</v>
      </c>
      <c r="M1550" s="12">
        <v>4</v>
      </c>
      <c r="N1550" s="12">
        <v>0</v>
      </c>
      <c r="O1550" s="12">
        <v>24</v>
      </c>
      <c r="P1550" s="12">
        <v>3</v>
      </c>
      <c r="Q1550" s="12">
        <v>0</v>
      </c>
      <c r="R1550" s="12">
        <v>0</v>
      </c>
      <c r="S1550" s="12">
        <v>29</v>
      </c>
      <c r="T1550" s="12">
        <v>0</v>
      </c>
    </row>
    <row r="1551" spans="1:20" ht="17.399999999999999" x14ac:dyDescent="0.3">
      <c r="A1551" s="11">
        <v>45013</v>
      </c>
      <c r="B1551" s="12">
        <v>251060</v>
      </c>
      <c r="C1551" s="12" t="s">
        <v>343</v>
      </c>
      <c r="D1551" s="12" t="s">
        <v>344</v>
      </c>
      <c r="E1551" s="12" t="s">
        <v>345</v>
      </c>
      <c r="F1551" s="12" t="s">
        <v>346</v>
      </c>
      <c r="G1551" s="12" t="s">
        <v>347</v>
      </c>
      <c r="H1551" s="12">
        <v>14.48</v>
      </c>
      <c r="I1551" s="12">
        <v>9.52</v>
      </c>
      <c r="J1551" s="12">
        <v>13.97</v>
      </c>
      <c r="K1551" s="12">
        <v>0.52</v>
      </c>
      <c r="L1551" s="12">
        <v>47.92</v>
      </c>
      <c r="M1551" s="12">
        <v>4</v>
      </c>
      <c r="N1551" s="12">
        <v>0</v>
      </c>
      <c r="O1551" s="12">
        <v>73</v>
      </c>
      <c r="P1551" s="12">
        <v>7</v>
      </c>
      <c r="Q1551" s="12">
        <v>2</v>
      </c>
      <c r="R1551" s="12">
        <v>1</v>
      </c>
      <c r="S1551" s="12">
        <v>83</v>
      </c>
      <c r="T1551" s="12">
        <v>0</v>
      </c>
    </row>
    <row r="1552" spans="1:20" ht="17.399999999999999" x14ac:dyDescent="0.3">
      <c r="A1552" s="11">
        <v>45014</v>
      </c>
      <c r="B1552" s="12">
        <v>251060</v>
      </c>
      <c r="C1552" s="12" t="s">
        <v>343</v>
      </c>
      <c r="D1552" s="12" t="s">
        <v>344</v>
      </c>
      <c r="E1552" s="12" t="s">
        <v>345</v>
      </c>
      <c r="F1552" s="12" t="s">
        <v>346</v>
      </c>
      <c r="G1552" s="12" t="s">
        <v>347</v>
      </c>
      <c r="H1552" s="12">
        <v>16.32</v>
      </c>
      <c r="I1552" s="12">
        <v>7.68</v>
      </c>
      <c r="J1552" s="12">
        <v>15.87</v>
      </c>
      <c r="K1552" s="12">
        <v>0.45</v>
      </c>
      <c r="L1552" s="12">
        <v>58.21</v>
      </c>
      <c r="M1552" s="12">
        <v>4</v>
      </c>
      <c r="N1552" s="12">
        <v>0</v>
      </c>
      <c r="O1552" s="12">
        <v>64</v>
      </c>
      <c r="P1552" s="12">
        <v>2</v>
      </c>
      <c r="Q1552" s="12">
        <v>1</v>
      </c>
      <c r="R1552" s="12">
        <v>0</v>
      </c>
      <c r="S1552" s="12">
        <v>73</v>
      </c>
      <c r="T1552" s="12">
        <v>0</v>
      </c>
    </row>
    <row r="1553" spans="1:20" ht="17.399999999999999" x14ac:dyDescent="0.3">
      <c r="A1553" s="11">
        <v>45015</v>
      </c>
      <c r="B1553" s="12">
        <v>251060</v>
      </c>
      <c r="C1553" s="12" t="s">
        <v>343</v>
      </c>
      <c r="D1553" s="12" t="s">
        <v>344</v>
      </c>
      <c r="E1553" s="12" t="s">
        <v>345</v>
      </c>
      <c r="F1553" s="12" t="s">
        <v>346</v>
      </c>
      <c r="G1553" s="12" t="s">
        <v>347</v>
      </c>
      <c r="H1553" s="12">
        <v>20.9</v>
      </c>
      <c r="I1553" s="12">
        <v>3.1</v>
      </c>
      <c r="J1553" s="12">
        <v>19.670000000000002</v>
      </c>
      <c r="K1553" s="12">
        <v>1.23</v>
      </c>
      <c r="L1553" s="12">
        <v>75.94</v>
      </c>
      <c r="M1553" s="12">
        <v>4</v>
      </c>
      <c r="N1553" s="12">
        <v>0</v>
      </c>
      <c r="O1553" s="12">
        <v>168</v>
      </c>
      <c r="P1553" s="12">
        <v>15</v>
      </c>
      <c r="Q1553" s="12">
        <v>1</v>
      </c>
      <c r="R1553" s="12">
        <v>3</v>
      </c>
      <c r="S1553" s="12">
        <v>186</v>
      </c>
      <c r="T1553" s="12">
        <v>0</v>
      </c>
    </row>
    <row r="1554" spans="1:20" ht="17.399999999999999" x14ac:dyDescent="0.3">
      <c r="A1554" s="11">
        <v>45016</v>
      </c>
      <c r="B1554" s="12">
        <v>251060</v>
      </c>
      <c r="C1554" s="12" t="s">
        <v>343</v>
      </c>
      <c r="D1554" s="12" t="s">
        <v>344</v>
      </c>
      <c r="E1554" s="12" t="s">
        <v>345</v>
      </c>
      <c r="F1554" s="12" t="s">
        <v>346</v>
      </c>
      <c r="G1554" s="12" t="s">
        <v>347</v>
      </c>
      <c r="H1554" s="12">
        <v>21.23</v>
      </c>
      <c r="I1554" s="12">
        <v>2.77</v>
      </c>
      <c r="J1554" s="12">
        <v>20.2</v>
      </c>
      <c r="K1554" s="12">
        <v>1.03</v>
      </c>
      <c r="L1554" s="12">
        <v>70.94</v>
      </c>
      <c r="M1554" s="12">
        <v>4</v>
      </c>
      <c r="N1554" s="12">
        <v>0</v>
      </c>
      <c r="O1554" s="12">
        <v>91</v>
      </c>
      <c r="P1554" s="12">
        <v>2</v>
      </c>
      <c r="Q1554" s="12">
        <v>3</v>
      </c>
      <c r="R1554" s="12">
        <v>2</v>
      </c>
      <c r="S1554" s="12">
        <v>102</v>
      </c>
      <c r="T1554" s="12">
        <v>0</v>
      </c>
    </row>
    <row r="1555" spans="1:20" ht="17.399999999999999" x14ac:dyDescent="0.3">
      <c r="A1555" s="11">
        <v>45017</v>
      </c>
      <c r="B1555" s="12">
        <v>251060</v>
      </c>
      <c r="C1555" s="12" t="s">
        <v>343</v>
      </c>
      <c r="D1555" s="12" t="s">
        <v>344</v>
      </c>
      <c r="E1555" s="12" t="s">
        <v>345</v>
      </c>
      <c r="F1555" s="12" t="s">
        <v>346</v>
      </c>
      <c r="G1555" s="12" t="s">
        <v>347</v>
      </c>
      <c r="H1555" s="12">
        <v>20.55</v>
      </c>
      <c r="I1555" s="12">
        <v>3.45</v>
      </c>
      <c r="J1555" s="12">
        <v>19.149999999999999</v>
      </c>
      <c r="K1555" s="12">
        <v>1.4</v>
      </c>
      <c r="L1555" s="12">
        <v>65.97</v>
      </c>
      <c r="M1555" s="12">
        <v>4</v>
      </c>
      <c r="N1555" s="12">
        <v>0</v>
      </c>
      <c r="O1555" s="12">
        <v>111</v>
      </c>
      <c r="P1555" s="12">
        <v>3</v>
      </c>
      <c r="Q1555" s="12">
        <v>0</v>
      </c>
      <c r="R1555" s="12">
        <v>5</v>
      </c>
      <c r="S1555" s="12">
        <v>123</v>
      </c>
      <c r="T1555" s="12">
        <v>0</v>
      </c>
    </row>
    <row r="1556" spans="1:20" ht="17.399999999999999" x14ac:dyDescent="0.3">
      <c r="A1556" s="11">
        <v>45018</v>
      </c>
      <c r="B1556" s="12">
        <v>251060</v>
      </c>
      <c r="C1556" s="12" t="s">
        <v>343</v>
      </c>
      <c r="D1556" s="12" t="s">
        <v>344</v>
      </c>
      <c r="E1556" s="12" t="s">
        <v>345</v>
      </c>
      <c r="F1556" s="12" t="s">
        <v>346</v>
      </c>
      <c r="G1556" s="12" t="s">
        <v>347</v>
      </c>
      <c r="H1556" s="12">
        <v>17.329999999999998</v>
      </c>
      <c r="I1556" s="12">
        <v>6.67</v>
      </c>
      <c r="J1556" s="12">
        <v>16.02</v>
      </c>
      <c r="K1556" s="12">
        <v>1.32</v>
      </c>
      <c r="L1556" s="12">
        <v>55.49</v>
      </c>
      <c r="M1556" s="12">
        <v>4</v>
      </c>
      <c r="N1556" s="12">
        <v>0</v>
      </c>
      <c r="O1556" s="12">
        <v>56</v>
      </c>
      <c r="P1556" s="12">
        <v>5</v>
      </c>
      <c r="Q1556" s="12">
        <v>2</v>
      </c>
      <c r="R1556" s="12">
        <v>4</v>
      </c>
      <c r="S1556" s="12">
        <v>64</v>
      </c>
      <c r="T1556" s="12">
        <v>0</v>
      </c>
    </row>
    <row r="1557" spans="1:20" ht="17.399999999999999" x14ac:dyDescent="0.3">
      <c r="A1557" s="11">
        <v>45019</v>
      </c>
      <c r="B1557" s="12">
        <v>251060</v>
      </c>
      <c r="C1557" s="12" t="s">
        <v>343</v>
      </c>
      <c r="D1557" s="12" t="s">
        <v>344</v>
      </c>
      <c r="E1557" s="12" t="s">
        <v>345</v>
      </c>
      <c r="F1557" s="12" t="s">
        <v>346</v>
      </c>
      <c r="G1557" s="12" t="s">
        <v>347</v>
      </c>
      <c r="H1557" s="12">
        <v>18.43</v>
      </c>
      <c r="I1557" s="12">
        <v>5.57</v>
      </c>
      <c r="J1557" s="12">
        <v>17.38</v>
      </c>
      <c r="K1557" s="12">
        <v>1.05</v>
      </c>
      <c r="L1557" s="12">
        <v>61.53</v>
      </c>
      <c r="M1557" s="12">
        <v>4</v>
      </c>
      <c r="N1557" s="12">
        <v>0</v>
      </c>
      <c r="O1557" s="12">
        <v>46</v>
      </c>
      <c r="P1557" s="12">
        <v>1</v>
      </c>
      <c r="Q1557" s="12">
        <v>0</v>
      </c>
      <c r="R1557" s="12">
        <v>3</v>
      </c>
      <c r="S1557" s="12">
        <v>51</v>
      </c>
      <c r="T1557" s="12">
        <v>0</v>
      </c>
    </row>
    <row r="1558" spans="1:20" ht="17.399999999999999" x14ac:dyDescent="0.3">
      <c r="A1558" s="11">
        <v>45020</v>
      </c>
      <c r="B1558" s="12">
        <v>251060</v>
      </c>
      <c r="C1558" s="12" t="s">
        <v>343</v>
      </c>
      <c r="D1558" s="12" t="s">
        <v>344</v>
      </c>
      <c r="E1558" s="12" t="s">
        <v>345</v>
      </c>
      <c r="F1558" s="12" t="s">
        <v>346</v>
      </c>
      <c r="G1558" s="12" t="s">
        <v>347</v>
      </c>
      <c r="H1558" s="12">
        <v>16.03</v>
      </c>
      <c r="I1558" s="12">
        <v>7.97</v>
      </c>
      <c r="J1558" s="12">
        <v>14.9</v>
      </c>
      <c r="K1558" s="12">
        <v>1.1299999999999999</v>
      </c>
      <c r="L1558" s="12">
        <v>49.02</v>
      </c>
      <c r="M1558" s="12">
        <v>4</v>
      </c>
      <c r="N1558" s="12">
        <v>0</v>
      </c>
      <c r="O1558" s="12">
        <v>34</v>
      </c>
      <c r="P1558" s="12">
        <v>1</v>
      </c>
      <c r="Q1558" s="12">
        <v>0</v>
      </c>
      <c r="R1558" s="12">
        <v>3</v>
      </c>
      <c r="S1558" s="12">
        <v>44</v>
      </c>
      <c r="T1558" s="12">
        <v>0</v>
      </c>
    </row>
    <row r="1559" spans="1:20" ht="17.399999999999999" x14ac:dyDescent="0.3">
      <c r="A1559" s="11">
        <v>45021</v>
      </c>
      <c r="B1559" s="12">
        <v>251060</v>
      </c>
      <c r="C1559" s="12" t="s">
        <v>343</v>
      </c>
      <c r="D1559" s="12" t="s">
        <v>344</v>
      </c>
      <c r="E1559" s="12" t="s">
        <v>345</v>
      </c>
      <c r="F1559" s="12" t="s">
        <v>346</v>
      </c>
      <c r="G1559" s="12" t="s">
        <v>347</v>
      </c>
      <c r="H1559" s="12">
        <v>18.13</v>
      </c>
      <c r="I1559" s="12">
        <v>5.87</v>
      </c>
      <c r="J1559" s="12">
        <v>17.579999999999998</v>
      </c>
      <c r="K1559" s="12">
        <v>0.55000000000000004</v>
      </c>
      <c r="L1559" s="12">
        <v>60.16</v>
      </c>
      <c r="M1559" s="12">
        <v>4</v>
      </c>
      <c r="N1559" s="12">
        <v>0</v>
      </c>
      <c r="O1559" s="12">
        <v>81</v>
      </c>
      <c r="P1559" s="12">
        <v>6</v>
      </c>
      <c r="Q1559" s="12">
        <v>1</v>
      </c>
      <c r="R1559" s="12">
        <v>1</v>
      </c>
      <c r="S1559" s="12">
        <v>92</v>
      </c>
      <c r="T1559" s="12">
        <v>0</v>
      </c>
    </row>
    <row r="1560" spans="1:20" ht="17.399999999999999" x14ac:dyDescent="0.3">
      <c r="A1560" s="11">
        <v>45022</v>
      </c>
      <c r="B1560" s="12">
        <v>251060</v>
      </c>
      <c r="C1560" s="12" t="s">
        <v>343</v>
      </c>
      <c r="D1560" s="12" t="s">
        <v>344</v>
      </c>
      <c r="E1560" s="12" t="s">
        <v>345</v>
      </c>
      <c r="F1560" s="12" t="s">
        <v>346</v>
      </c>
      <c r="G1560" s="12" t="s">
        <v>347</v>
      </c>
      <c r="H1560" s="12">
        <v>17.27</v>
      </c>
      <c r="I1560" s="12">
        <v>6.73</v>
      </c>
      <c r="J1560" s="12">
        <v>16.53</v>
      </c>
      <c r="K1560" s="12">
        <v>0.73</v>
      </c>
      <c r="L1560" s="12">
        <v>49.88</v>
      </c>
      <c r="M1560" s="12">
        <v>4</v>
      </c>
      <c r="N1560" s="12">
        <v>0</v>
      </c>
      <c r="O1560" s="12">
        <v>55</v>
      </c>
      <c r="P1560" s="12">
        <v>3</v>
      </c>
      <c r="Q1560" s="12">
        <v>0</v>
      </c>
      <c r="R1560" s="12">
        <v>1</v>
      </c>
      <c r="S1560" s="12">
        <v>57</v>
      </c>
      <c r="T1560" s="12">
        <v>0</v>
      </c>
    </row>
    <row r="1561" spans="1:20" ht="17.399999999999999" x14ac:dyDescent="0.3">
      <c r="A1561" s="11">
        <v>45023</v>
      </c>
      <c r="B1561" s="12">
        <v>251060</v>
      </c>
      <c r="C1561" s="12" t="s">
        <v>343</v>
      </c>
      <c r="D1561" s="12" t="s">
        <v>344</v>
      </c>
      <c r="E1561" s="12" t="s">
        <v>345</v>
      </c>
      <c r="F1561" s="12" t="s">
        <v>346</v>
      </c>
      <c r="G1561" s="12" t="s">
        <v>347</v>
      </c>
      <c r="H1561" s="12">
        <v>2.72</v>
      </c>
      <c r="I1561" s="12">
        <v>21.28</v>
      </c>
      <c r="J1561" s="12">
        <v>2.6</v>
      </c>
      <c r="K1561" s="12">
        <v>0.12</v>
      </c>
      <c r="L1561" s="12">
        <v>8.41</v>
      </c>
      <c r="M1561" s="12">
        <v>4</v>
      </c>
      <c r="N1561" s="12">
        <v>0</v>
      </c>
      <c r="O1561" s="12">
        <v>19</v>
      </c>
      <c r="P1561" s="12">
        <v>1</v>
      </c>
      <c r="Q1561" s="12">
        <v>0</v>
      </c>
      <c r="R1561" s="12">
        <v>1</v>
      </c>
      <c r="S1561" s="12">
        <v>22</v>
      </c>
      <c r="T1561" s="12">
        <v>0</v>
      </c>
    </row>
    <row r="1562" spans="1:20" ht="17.399999999999999" x14ac:dyDescent="0.3">
      <c r="A1562" s="11">
        <v>45024</v>
      </c>
      <c r="B1562" s="12">
        <v>251060</v>
      </c>
      <c r="C1562" s="12" t="s">
        <v>343</v>
      </c>
      <c r="D1562" s="12" t="s">
        <v>344</v>
      </c>
      <c r="E1562" s="12" t="s">
        <v>345</v>
      </c>
      <c r="F1562" s="12" t="s">
        <v>346</v>
      </c>
      <c r="G1562" s="12" t="s">
        <v>347</v>
      </c>
      <c r="H1562" s="12">
        <v>10.58</v>
      </c>
      <c r="I1562" s="12">
        <v>13.42</v>
      </c>
      <c r="J1562" s="12">
        <v>9.83</v>
      </c>
      <c r="K1562" s="12">
        <v>0.75</v>
      </c>
      <c r="L1562" s="12">
        <v>28.61</v>
      </c>
      <c r="M1562" s="12">
        <v>4</v>
      </c>
      <c r="N1562" s="12">
        <v>0</v>
      </c>
      <c r="O1562" s="12">
        <v>17</v>
      </c>
      <c r="P1562" s="12">
        <v>1</v>
      </c>
      <c r="Q1562" s="12">
        <v>0</v>
      </c>
      <c r="R1562" s="12">
        <v>2</v>
      </c>
      <c r="S1562" s="12">
        <v>21</v>
      </c>
      <c r="T1562" s="12">
        <v>0</v>
      </c>
    </row>
    <row r="1563" spans="1:20" ht="17.399999999999999" x14ac:dyDescent="0.3">
      <c r="A1563" s="11">
        <v>45025</v>
      </c>
      <c r="B1563" s="12">
        <v>251060</v>
      </c>
      <c r="C1563" s="12" t="s">
        <v>343</v>
      </c>
      <c r="D1563" s="12" t="s">
        <v>344</v>
      </c>
      <c r="E1563" s="12" t="s">
        <v>345</v>
      </c>
      <c r="F1563" s="12" t="s">
        <v>346</v>
      </c>
      <c r="G1563" s="12" t="s">
        <v>347</v>
      </c>
      <c r="H1563" s="12">
        <v>1.48</v>
      </c>
      <c r="I1563" s="12">
        <v>22.52</v>
      </c>
      <c r="J1563" s="12">
        <v>1.47</v>
      </c>
      <c r="K1563" s="12">
        <v>0.02</v>
      </c>
      <c r="L1563" s="12">
        <v>4.96</v>
      </c>
      <c r="M1563" s="12">
        <v>4</v>
      </c>
      <c r="N1563" s="12">
        <v>0</v>
      </c>
      <c r="O1563" s="12">
        <v>2</v>
      </c>
      <c r="P1563" s="12">
        <v>0</v>
      </c>
      <c r="Q1563" s="12">
        <v>0</v>
      </c>
      <c r="R1563" s="12">
        <v>0</v>
      </c>
      <c r="S1563" s="12">
        <v>2</v>
      </c>
      <c r="T1563" s="12">
        <v>0</v>
      </c>
    </row>
    <row r="1564" spans="1:20" ht="17.399999999999999" x14ac:dyDescent="0.3">
      <c r="A1564" s="11">
        <v>45026</v>
      </c>
      <c r="B1564" s="12">
        <v>251060</v>
      </c>
      <c r="C1564" s="12" t="s">
        <v>343</v>
      </c>
      <c r="D1564" s="12" t="s">
        <v>344</v>
      </c>
      <c r="E1564" s="12" t="s">
        <v>345</v>
      </c>
      <c r="F1564" s="12" t="s">
        <v>346</v>
      </c>
      <c r="G1564" s="12" t="s">
        <v>347</v>
      </c>
      <c r="H1564" s="12">
        <v>5.88</v>
      </c>
      <c r="I1564" s="12">
        <v>18.12</v>
      </c>
      <c r="J1564" s="12">
        <v>5.4</v>
      </c>
      <c r="K1564" s="12">
        <v>0.48</v>
      </c>
      <c r="L1564" s="12">
        <v>13.74</v>
      </c>
      <c r="M1564" s="12">
        <v>4</v>
      </c>
      <c r="N1564" s="12">
        <v>0</v>
      </c>
      <c r="O1564" s="12">
        <v>11</v>
      </c>
      <c r="P1564" s="12">
        <v>0</v>
      </c>
      <c r="Q1564" s="12">
        <v>0</v>
      </c>
      <c r="R1564" s="12">
        <v>2</v>
      </c>
      <c r="S1564" s="12">
        <v>11</v>
      </c>
      <c r="T1564" s="12">
        <v>0</v>
      </c>
    </row>
    <row r="1565" spans="1:20" ht="17.399999999999999" x14ac:dyDescent="0.3">
      <c r="A1565" s="11">
        <v>45027</v>
      </c>
      <c r="B1565" s="12">
        <v>251060</v>
      </c>
      <c r="C1565" s="12" t="s">
        <v>343</v>
      </c>
      <c r="D1565" s="12" t="s">
        <v>344</v>
      </c>
      <c r="E1565" s="12" t="s">
        <v>345</v>
      </c>
      <c r="F1565" s="12" t="s">
        <v>346</v>
      </c>
      <c r="G1565" s="12" t="s">
        <v>347</v>
      </c>
      <c r="H1565" s="12">
        <v>6.48</v>
      </c>
      <c r="I1565" s="12">
        <v>17.52</v>
      </c>
      <c r="J1565" s="12">
        <v>6.05</v>
      </c>
      <c r="K1565" s="12">
        <v>0.43</v>
      </c>
      <c r="L1565" s="12">
        <v>13.54</v>
      </c>
      <c r="M1565" s="12">
        <v>4</v>
      </c>
      <c r="N1565" s="12">
        <v>0</v>
      </c>
      <c r="O1565" s="12">
        <v>8</v>
      </c>
      <c r="P1565" s="12">
        <v>0</v>
      </c>
      <c r="Q1565" s="12">
        <v>0</v>
      </c>
      <c r="R1565" s="12">
        <v>1</v>
      </c>
      <c r="S1565" s="12">
        <v>8</v>
      </c>
      <c r="T1565" s="12">
        <v>0</v>
      </c>
    </row>
    <row r="1566" spans="1:20" ht="17.399999999999999" x14ac:dyDescent="0.3">
      <c r="A1566" s="11">
        <v>45028</v>
      </c>
      <c r="B1566" s="12">
        <v>251060</v>
      </c>
      <c r="C1566" s="12" t="s">
        <v>343</v>
      </c>
      <c r="D1566" s="12" t="s">
        <v>344</v>
      </c>
      <c r="E1566" s="12" t="s">
        <v>345</v>
      </c>
      <c r="F1566" s="12" t="s">
        <v>346</v>
      </c>
      <c r="G1566" s="12" t="s">
        <v>347</v>
      </c>
      <c r="H1566" s="12">
        <v>18.670000000000002</v>
      </c>
      <c r="I1566" s="12">
        <v>5.33</v>
      </c>
      <c r="J1566" s="12">
        <v>17.62</v>
      </c>
      <c r="K1566" s="12">
        <v>1.05</v>
      </c>
      <c r="L1566" s="12">
        <v>57.91</v>
      </c>
      <c r="M1566" s="12">
        <v>4</v>
      </c>
      <c r="N1566" s="12">
        <v>0</v>
      </c>
      <c r="O1566" s="12">
        <v>115</v>
      </c>
      <c r="P1566" s="12">
        <v>11</v>
      </c>
      <c r="Q1566" s="12">
        <v>3</v>
      </c>
      <c r="R1566" s="12">
        <v>2</v>
      </c>
      <c r="S1566" s="12">
        <v>131</v>
      </c>
      <c r="T1566" s="12">
        <v>0</v>
      </c>
    </row>
    <row r="1567" spans="1:20" ht="17.399999999999999" x14ac:dyDescent="0.3">
      <c r="A1567" s="11">
        <v>45029</v>
      </c>
      <c r="B1567" s="12">
        <v>251060</v>
      </c>
      <c r="C1567" s="12" t="s">
        <v>343</v>
      </c>
      <c r="D1567" s="12" t="s">
        <v>344</v>
      </c>
      <c r="E1567" s="12" t="s">
        <v>345</v>
      </c>
      <c r="F1567" s="12" t="s">
        <v>346</v>
      </c>
      <c r="G1567" s="12" t="s">
        <v>347</v>
      </c>
      <c r="H1567" s="12">
        <v>19.27</v>
      </c>
      <c r="I1567" s="12">
        <v>4.7300000000000004</v>
      </c>
      <c r="J1567" s="12">
        <v>18.600000000000001</v>
      </c>
      <c r="K1567" s="12">
        <v>0.67</v>
      </c>
      <c r="L1567" s="12">
        <v>61.7</v>
      </c>
      <c r="M1567" s="12">
        <v>4</v>
      </c>
      <c r="N1567" s="12">
        <v>0</v>
      </c>
      <c r="O1567" s="12">
        <v>119</v>
      </c>
      <c r="P1567" s="12">
        <v>9</v>
      </c>
      <c r="Q1567" s="12">
        <v>0</v>
      </c>
      <c r="R1567" s="12">
        <v>0</v>
      </c>
      <c r="S1567" s="12">
        <v>133</v>
      </c>
      <c r="T1567" s="12">
        <v>0</v>
      </c>
    </row>
    <row r="1568" spans="1:20" ht="17.399999999999999" x14ac:dyDescent="0.3">
      <c r="A1568" s="11">
        <v>45030</v>
      </c>
      <c r="B1568" s="12">
        <v>251060</v>
      </c>
      <c r="C1568" s="12" t="s">
        <v>343</v>
      </c>
      <c r="D1568" s="12" t="s">
        <v>344</v>
      </c>
      <c r="E1568" s="12" t="s">
        <v>345</v>
      </c>
      <c r="F1568" s="12" t="s">
        <v>346</v>
      </c>
      <c r="G1568" s="12" t="s">
        <v>347</v>
      </c>
      <c r="H1568" s="12">
        <v>15.97</v>
      </c>
      <c r="I1568" s="12">
        <v>8.0299999999999994</v>
      </c>
      <c r="J1568" s="12">
        <v>15.9</v>
      </c>
      <c r="K1568" s="12">
        <v>7.0000000000000007E-2</v>
      </c>
      <c r="L1568" s="12">
        <v>49.18</v>
      </c>
      <c r="M1568" s="12">
        <v>4</v>
      </c>
      <c r="N1568" s="12">
        <v>0</v>
      </c>
      <c r="O1568" s="12">
        <v>79</v>
      </c>
      <c r="P1568" s="12">
        <v>2</v>
      </c>
      <c r="Q1568" s="12">
        <v>0</v>
      </c>
      <c r="R1568" s="12">
        <v>0</v>
      </c>
      <c r="S1568" s="12">
        <v>89</v>
      </c>
      <c r="T1568" s="12">
        <v>0</v>
      </c>
    </row>
    <row r="1569" spans="1:20" ht="17.399999999999999" x14ac:dyDescent="0.3">
      <c r="A1569" s="11">
        <v>45031</v>
      </c>
      <c r="B1569" s="12">
        <v>251060</v>
      </c>
      <c r="C1569" s="12" t="s">
        <v>343</v>
      </c>
      <c r="D1569" s="12" t="s">
        <v>344</v>
      </c>
      <c r="E1569" s="12" t="s">
        <v>345</v>
      </c>
      <c r="F1569" s="12" t="s">
        <v>346</v>
      </c>
      <c r="G1569" s="12" t="s">
        <v>347</v>
      </c>
      <c r="H1569" s="12">
        <v>14.27</v>
      </c>
      <c r="I1569" s="12">
        <v>9.73</v>
      </c>
      <c r="J1569" s="12">
        <v>13.72</v>
      </c>
      <c r="K1569" s="12">
        <v>0.55000000000000004</v>
      </c>
      <c r="L1569" s="12">
        <v>47.81</v>
      </c>
      <c r="M1569" s="12">
        <v>4</v>
      </c>
      <c r="N1569" s="12">
        <v>0</v>
      </c>
      <c r="O1569" s="12">
        <v>95</v>
      </c>
      <c r="P1569" s="12">
        <v>7</v>
      </c>
      <c r="Q1569" s="12">
        <v>0</v>
      </c>
      <c r="R1569" s="12">
        <v>4</v>
      </c>
      <c r="S1569" s="12">
        <v>106</v>
      </c>
      <c r="T1569" s="12">
        <v>0</v>
      </c>
    </row>
    <row r="1570" spans="1:20" ht="17.399999999999999" x14ac:dyDescent="0.3">
      <c r="A1570" s="11">
        <v>45032</v>
      </c>
      <c r="B1570" s="12">
        <v>251060</v>
      </c>
      <c r="C1570" s="12" t="s">
        <v>343</v>
      </c>
      <c r="D1570" s="12" t="s">
        <v>344</v>
      </c>
      <c r="E1570" s="12" t="s">
        <v>345</v>
      </c>
      <c r="F1570" s="12" t="s">
        <v>346</v>
      </c>
      <c r="G1570" s="12" t="s">
        <v>347</v>
      </c>
      <c r="H1570" s="12">
        <v>11.92</v>
      </c>
      <c r="I1570" s="12">
        <v>12.08</v>
      </c>
      <c r="J1570" s="12">
        <v>10.77</v>
      </c>
      <c r="K1570" s="12">
        <v>1.1499999999999999</v>
      </c>
      <c r="L1570" s="12">
        <v>40.869999999999997</v>
      </c>
      <c r="M1570" s="12">
        <v>4</v>
      </c>
      <c r="N1570" s="12">
        <v>0</v>
      </c>
      <c r="O1570" s="12">
        <v>71</v>
      </c>
      <c r="P1570" s="12">
        <v>5</v>
      </c>
      <c r="Q1570" s="12">
        <v>0</v>
      </c>
      <c r="R1570" s="12">
        <v>5</v>
      </c>
      <c r="S1570" s="12">
        <v>78</v>
      </c>
      <c r="T1570" s="12">
        <v>0</v>
      </c>
    </row>
    <row r="1571" spans="1:20" ht="17.399999999999999" x14ac:dyDescent="0.3">
      <c r="A1571" s="11">
        <v>45033</v>
      </c>
      <c r="B1571" s="12">
        <v>251060</v>
      </c>
      <c r="C1571" s="12" t="s">
        <v>343</v>
      </c>
      <c r="D1571" s="12" t="s">
        <v>344</v>
      </c>
      <c r="E1571" s="12" t="s">
        <v>345</v>
      </c>
      <c r="F1571" s="12" t="s">
        <v>346</v>
      </c>
      <c r="G1571" s="12" t="s">
        <v>347</v>
      </c>
      <c r="H1571" s="12">
        <v>21.55</v>
      </c>
      <c r="I1571" s="12">
        <v>2.4500000000000002</v>
      </c>
      <c r="J1571" s="12">
        <v>18.48</v>
      </c>
      <c r="K1571" s="12">
        <v>3.07</v>
      </c>
      <c r="L1571" s="12">
        <v>55.52</v>
      </c>
      <c r="M1571" s="12">
        <v>4</v>
      </c>
      <c r="N1571" s="12">
        <v>0</v>
      </c>
      <c r="O1571" s="12">
        <v>49</v>
      </c>
      <c r="P1571" s="12">
        <v>6</v>
      </c>
      <c r="Q1571" s="12">
        <v>0</v>
      </c>
      <c r="R1571" s="12">
        <v>10</v>
      </c>
      <c r="S1571" s="12">
        <v>56</v>
      </c>
      <c r="T1571" s="12">
        <v>0</v>
      </c>
    </row>
    <row r="1572" spans="1:20" ht="17.399999999999999" x14ac:dyDescent="0.3">
      <c r="A1572" s="11">
        <v>45034</v>
      </c>
      <c r="B1572" s="12">
        <v>251060</v>
      </c>
      <c r="C1572" s="12" t="s">
        <v>343</v>
      </c>
      <c r="D1572" s="12" t="s">
        <v>344</v>
      </c>
      <c r="E1572" s="12" t="s">
        <v>345</v>
      </c>
      <c r="F1572" s="12" t="s">
        <v>346</v>
      </c>
      <c r="G1572" s="12" t="s">
        <v>347</v>
      </c>
      <c r="H1572" s="12">
        <v>16.77</v>
      </c>
      <c r="I1572" s="12">
        <v>7.23</v>
      </c>
      <c r="J1572" s="12">
        <v>15.95</v>
      </c>
      <c r="K1572" s="12">
        <v>0.82</v>
      </c>
      <c r="L1572" s="12">
        <v>53.23</v>
      </c>
      <c r="M1572" s="12">
        <v>4</v>
      </c>
      <c r="N1572" s="12">
        <v>0</v>
      </c>
      <c r="O1572" s="12">
        <v>101</v>
      </c>
      <c r="P1572" s="12">
        <v>6</v>
      </c>
      <c r="Q1572" s="12">
        <v>0</v>
      </c>
      <c r="R1572" s="12">
        <v>2</v>
      </c>
      <c r="S1572" s="12">
        <v>110</v>
      </c>
      <c r="T1572" s="12">
        <v>0</v>
      </c>
    </row>
    <row r="1573" spans="1:20" ht="17.399999999999999" x14ac:dyDescent="0.3">
      <c r="A1573" s="11">
        <v>45035</v>
      </c>
      <c r="B1573" s="12">
        <v>251060</v>
      </c>
      <c r="C1573" s="12" t="s">
        <v>343</v>
      </c>
      <c r="D1573" s="12" t="s">
        <v>344</v>
      </c>
      <c r="E1573" s="12" t="s">
        <v>345</v>
      </c>
      <c r="F1573" s="12" t="s">
        <v>346</v>
      </c>
      <c r="G1573" s="12" t="s">
        <v>347</v>
      </c>
      <c r="H1573" s="12">
        <v>18.02</v>
      </c>
      <c r="I1573" s="12">
        <v>5.98</v>
      </c>
      <c r="J1573" s="12">
        <v>15.57</v>
      </c>
      <c r="K1573" s="12">
        <v>2.4500000000000002</v>
      </c>
      <c r="L1573" s="12">
        <v>54.59</v>
      </c>
      <c r="M1573" s="12">
        <v>4</v>
      </c>
      <c r="N1573" s="12">
        <v>0</v>
      </c>
      <c r="O1573" s="12">
        <v>109</v>
      </c>
      <c r="P1573" s="12">
        <v>5</v>
      </c>
      <c r="Q1573" s="12">
        <v>0</v>
      </c>
      <c r="R1573" s="12">
        <v>11</v>
      </c>
      <c r="S1573" s="12">
        <v>131</v>
      </c>
      <c r="T1573" s="12">
        <v>1</v>
      </c>
    </row>
    <row r="1574" spans="1:20" ht="17.399999999999999" x14ac:dyDescent="0.3">
      <c r="A1574" s="11">
        <v>45036</v>
      </c>
      <c r="B1574" s="12">
        <v>251060</v>
      </c>
      <c r="C1574" s="12" t="s">
        <v>343</v>
      </c>
      <c r="D1574" s="12" t="s">
        <v>344</v>
      </c>
      <c r="E1574" s="12" t="s">
        <v>345</v>
      </c>
      <c r="F1574" s="12" t="s">
        <v>346</v>
      </c>
      <c r="G1574" s="12" t="s">
        <v>347</v>
      </c>
      <c r="H1574" s="12">
        <v>8.1300000000000008</v>
      </c>
      <c r="I1574" s="12">
        <v>15.87</v>
      </c>
      <c r="J1574" s="12">
        <v>5.32</v>
      </c>
      <c r="K1574" s="12">
        <v>2.82</v>
      </c>
      <c r="L1574" s="12">
        <v>19.260000000000002</v>
      </c>
      <c r="M1574" s="12">
        <v>5</v>
      </c>
      <c r="N1574" s="12">
        <v>0</v>
      </c>
      <c r="O1574" s="12">
        <v>62</v>
      </c>
      <c r="P1574" s="12">
        <v>3</v>
      </c>
      <c r="Q1574" s="12">
        <v>1</v>
      </c>
      <c r="R1574" s="12">
        <v>19</v>
      </c>
      <c r="S1574" s="12">
        <v>71</v>
      </c>
      <c r="T1574" s="12">
        <v>3</v>
      </c>
    </row>
    <row r="1575" spans="1:20" ht="17.399999999999999" x14ac:dyDescent="0.3">
      <c r="A1575" s="11">
        <v>45037</v>
      </c>
      <c r="B1575" s="12">
        <v>251060</v>
      </c>
      <c r="C1575" s="12" t="s">
        <v>343</v>
      </c>
      <c r="D1575" s="12" t="s">
        <v>344</v>
      </c>
      <c r="E1575" s="12" t="s">
        <v>345</v>
      </c>
      <c r="F1575" s="12" t="s">
        <v>346</v>
      </c>
      <c r="G1575" s="12" t="s">
        <v>347</v>
      </c>
      <c r="H1575" s="12">
        <v>0</v>
      </c>
      <c r="I1575" s="12">
        <v>24</v>
      </c>
      <c r="J1575" s="12">
        <v>0</v>
      </c>
      <c r="K1575" s="12">
        <v>0</v>
      </c>
      <c r="L1575" s="12">
        <v>0</v>
      </c>
      <c r="M1575" s="12">
        <v>0</v>
      </c>
      <c r="N1575" s="12">
        <v>0</v>
      </c>
      <c r="O1575" s="12">
        <v>0</v>
      </c>
      <c r="P1575" s="12">
        <v>0</v>
      </c>
      <c r="Q1575" s="12">
        <v>0</v>
      </c>
      <c r="R1575" s="12">
        <v>0</v>
      </c>
      <c r="S1575" s="12">
        <v>0</v>
      </c>
      <c r="T1575" s="12">
        <v>0</v>
      </c>
    </row>
    <row r="1576" spans="1:20" ht="17.399999999999999" x14ac:dyDescent="0.3">
      <c r="A1576" s="11">
        <v>45038</v>
      </c>
      <c r="B1576" s="12">
        <v>251060</v>
      </c>
      <c r="C1576" s="12" t="s">
        <v>343</v>
      </c>
      <c r="D1576" s="12" t="s">
        <v>344</v>
      </c>
      <c r="E1576" s="12" t="s">
        <v>345</v>
      </c>
      <c r="F1576" s="12" t="s">
        <v>346</v>
      </c>
      <c r="G1576" s="12" t="s">
        <v>347</v>
      </c>
      <c r="H1576" s="12">
        <v>0.38</v>
      </c>
      <c r="I1576" s="12">
        <v>23.62</v>
      </c>
      <c r="J1576" s="12">
        <v>0</v>
      </c>
      <c r="K1576" s="12">
        <v>0.38</v>
      </c>
      <c r="L1576" s="12">
        <v>0</v>
      </c>
      <c r="M1576" s="12">
        <v>0</v>
      </c>
      <c r="N1576" s="12">
        <v>0</v>
      </c>
      <c r="O1576" s="12">
        <v>0</v>
      </c>
      <c r="P1576" s="12">
        <v>0</v>
      </c>
      <c r="Q1576" s="12">
        <v>0</v>
      </c>
      <c r="R1576" s="12">
        <v>0</v>
      </c>
      <c r="S1576" s="12">
        <v>0</v>
      </c>
      <c r="T1576" s="12">
        <v>0</v>
      </c>
    </row>
    <row r="1577" spans="1:20" ht="17.399999999999999" x14ac:dyDescent="0.3">
      <c r="A1577" s="11">
        <v>45039</v>
      </c>
      <c r="B1577" s="12">
        <v>251060</v>
      </c>
      <c r="C1577" s="12" t="s">
        <v>343</v>
      </c>
      <c r="D1577" s="12" t="s">
        <v>344</v>
      </c>
      <c r="E1577" s="12" t="s">
        <v>345</v>
      </c>
      <c r="F1577" s="12" t="s">
        <v>346</v>
      </c>
      <c r="G1577" s="12" t="s">
        <v>347</v>
      </c>
      <c r="H1577" s="12">
        <v>0</v>
      </c>
      <c r="I1577" s="12">
        <v>24</v>
      </c>
      <c r="J1577" s="12">
        <v>0</v>
      </c>
      <c r="K1577" s="12">
        <v>0</v>
      </c>
      <c r="L1577" s="12">
        <v>0</v>
      </c>
      <c r="M1577" s="12">
        <v>0</v>
      </c>
      <c r="N1577" s="12">
        <v>0</v>
      </c>
      <c r="O1577" s="12">
        <v>0</v>
      </c>
      <c r="P1577" s="12">
        <v>0</v>
      </c>
      <c r="Q1577" s="12">
        <v>0</v>
      </c>
      <c r="R1577" s="12">
        <v>0</v>
      </c>
      <c r="S1577" s="12">
        <v>0</v>
      </c>
      <c r="T1577" s="12">
        <v>0</v>
      </c>
    </row>
    <row r="1578" spans="1:20" ht="17.399999999999999" x14ac:dyDescent="0.3">
      <c r="A1578" s="11">
        <v>45042</v>
      </c>
      <c r="B1578" s="12">
        <v>251060</v>
      </c>
      <c r="C1578" s="12" t="s">
        <v>343</v>
      </c>
      <c r="D1578" s="12" t="s">
        <v>344</v>
      </c>
      <c r="E1578" s="12" t="s">
        <v>345</v>
      </c>
      <c r="F1578" s="12" t="s">
        <v>346</v>
      </c>
      <c r="G1578" s="12" t="s">
        <v>347</v>
      </c>
      <c r="H1578" s="12">
        <v>0.78</v>
      </c>
      <c r="I1578" s="12">
        <v>23.22</v>
      </c>
      <c r="J1578" s="12">
        <v>0.08</v>
      </c>
      <c r="K1578" s="12">
        <v>0.7</v>
      </c>
      <c r="L1578" s="12">
        <v>0.1</v>
      </c>
      <c r="M1578" s="12">
        <v>5</v>
      </c>
      <c r="N1578" s="12">
        <v>0</v>
      </c>
      <c r="O1578" s="12">
        <v>0</v>
      </c>
      <c r="P1578" s="12">
        <v>0</v>
      </c>
      <c r="Q1578" s="12">
        <v>0</v>
      </c>
      <c r="R1578" s="12">
        <v>2</v>
      </c>
      <c r="S1578" s="12">
        <v>0</v>
      </c>
      <c r="T1578" s="12">
        <v>0</v>
      </c>
    </row>
    <row r="1579" spans="1:20" ht="17.399999999999999" x14ac:dyDescent="0.3">
      <c r="A1579" s="11">
        <v>45043</v>
      </c>
      <c r="B1579" s="12">
        <v>251060</v>
      </c>
      <c r="C1579" s="12" t="s">
        <v>343</v>
      </c>
      <c r="D1579" s="12" t="s">
        <v>344</v>
      </c>
      <c r="E1579" s="12" t="s">
        <v>345</v>
      </c>
      <c r="F1579" s="12" t="s">
        <v>346</v>
      </c>
      <c r="G1579" s="12" t="s">
        <v>347</v>
      </c>
      <c r="H1579" s="12">
        <v>20.75</v>
      </c>
      <c r="I1579" s="12">
        <v>3.25</v>
      </c>
      <c r="J1579" s="12">
        <v>18.88</v>
      </c>
      <c r="K1579" s="12">
        <v>1.87</v>
      </c>
      <c r="L1579" s="12">
        <v>64.98</v>
      </c>
      <c r="M1579" s="12">
        <v>4</v>
      </c>
      <c r="N1579" s="12">
        <v>0</v>
      </c>
      <c r="O1579" s="12">
        <v>95</v>
      </c>
      <c r="P1579" s="12">
        <v>17</v>
      </c>
      <c r="Q1579" s="12">
        <v>1</v>
      </c>
      <c r="R1579" s="12">
        <v>7</v>
      </c>
      <c r="S1579" s="12">
        <v>108</v>
      </c>
      <c r="T1579" s="12">
        <v>0</v>
      </c>
    </row>
    <row r="1580" spans="1:20" ht="17.399999999999999" x14ac:dyDescent="0.3">
      <c r="A1580" s="11">
        <v>45044</v>
      </c>
      <c r="B1580" s="12">
        <v>251060</v>
      </c>
      <c r="C1580" s="12" t="s">
        <v>343</v>
      </c>
      <c r="D1580" s="12" t="s">
        <v>344</v>
      </c>
      <c r="E1580" s="12" t="s">
        <v>345</v>
      </c>
      <c r="F1580" s="12" t="s">
        <v>346</v>
      </c>
      <c r="G1580" s="12" t="s">
        <v>347</v>
      </c>
      <c r="H1580" s="12">
        <v>16.05</v>
      </c>
      <c r="I1580" s="12">
        <v>7.95</v>
      </c>
      <c r="J1580" s="12">
        <v>15.25</v>
      </c>
      <c r="K1580" s="12">
        <v>0.8</v>
      </c>
      <c r="L1580" s="12">
        <v>54.98</v>
      </c>
      <c r="M1580" s="12">
        <v>5</v>
      </c>
      <c r="N1580" s="12">
        <v>0</v>
      </c>
      <c r="O1580" s="12">
        <v>174</v>
      </c>
      <c r="P1580" s="12">
        <v>14</v>
      </c>
      <c r="Q1580" s="12">
        <v>0</v>
      </c>
      <c r="R1580" s="12">
        <v>1</v>
      </c>
      <c r="S1580" s="12">
        <v>211</v>
      </c>
      <c r="T1580" s="12">
        <v>0</v>
      </c>
    </row>
    <row r="1581" spans="1:20" ht="17.399999999999999" x14ac:dyDescent="0.3">
      <c r="A1581" s="11">
        <v>45045</v>
      </c>
      <c r="B1581" s="12">
        <v>251060</v>
      </c>
      <c r="C1581" s="12" t="s">
        <v>343</v>
      </c>
      <c r="D1581" s="12" t="s">
        <v>344</v>
      </c>
      <c r="E1581" s="12" t="s">
        <v>345</v>
      </c>
      <c r="F1581" s="12" t="s">
        <v>346</v>
      </c>
      <c r="G1581" s="12" t="s">
        <v>347</v>
      </c>
      <c r="H1581" s="12">
        <v>8.15</v>
      </c>
      <c r="I1581" s="12">
        <v>15.85</v>
      </c>
      <c r="J1581" s="12">
        <v>7.98</v>
      </c>
      <c r="K1581" s="12">
        <v>0.17</v>
      </c>
      <c r="L1581" s="12">
        <v>32.65</v>
      </c>
      <c r="M1581" s="12">
        <v>5</v>
      </c>
      <c r="N1581" s="12">
        <v>0</v>
      </c>
      <c r="O1581" s="12">
        <v>137</v>
      </c>
      <c r="P1581" s="12">
        <v>5</v>
      </c>
      <c r="Q1581" s="12">
        <v>0</v>
      </c>
      <c r="R1581" s="12">
        <v>1</v>
      </c>
      <c r="S1581" s="12">
        <v>153</v>
      </c>
      <c r="T1581" s="12">
        <v>0</v>
      </c>
    </row>
    <row r="1582" spans="1:20" ht="17.399999999999999" x14ac:dyDescent="0.3">
      <c r="A1582" s="11">
        <v>45046</v>
      </c>
      <c r="B1582" s="12">
        <v>251060</v>
      </c>
      <c r="C1582" s="12" t="s">
        <v>343</v>
      </c>
      <c r="D1582" s="12" t="s">
        <v>344</v>
      </c>
      <c r="E1582" s="12" t="s">
        <v>345</v>
      </c>
      <c r="F1582" s="12" t="s">
        <v>346</v>
      </c>
      <c r="G1582" s="12" t="s">
        <v>347</v>
      </c>
      <c r="H1582" s="12">
        <v>8.27</v>
      </c>
      <c r="I1582" s="12">
        <v>15.73</v>
      </c>
      <c r="J1582" s="12">
        <v>8.02</v>
      </c>
      <c r="K1582" s="12">
        <v>0.25</v>
      </c>
      <c r="L1582" s="12">
        <v>36.44</v>
      </c>
      <c r="M1582" s="12">
        <v>6</v>
      </c>
      <c r="N1582" s="12">
        <v>0</v>
      </c>
      <c r="O1582" s="12">
        <v>162</v>
      </c>
      <c r="P1582" s="12">
        <v>4</v>
      </c>
      <c r="Q1582" s="12">
        <v>0</v>
      </c>
      <c r="R1582" s="12">
        <v>1</v>
      </c>
      <c r="S1582" s="12">
        <v>190</v>
      </c>
      <c r="T1582" s="12">
        <v>0</v>
      </c>
    </row>
    <row r="1583" spans="1:20" ht="17.399999999999999" x14ac:dyDescent="0.3">
      <c r="A1583" s="11">
        <v>45047</v>
      </c>
      <c r="B1583" s="12">
        <v>251060</v>
      </c>
      <c r="C1583" s="12" t="s">
        <v>343</v>
      </c>
      <c r="D1583" s="12" t="s">
        <v>344</v>
      </c>
      <c r="E1583" s="12" t="s">
        <v>345</v>
      </c>
      <c r="F1583" s="12" t="s">
        <v>346</v>
      </c>
      <c r="G1583" s="12" t="s">
        <v>347</v>
      </c>
      <c r="H1583" s="12">
        <v>0</v>
      </c>
      <c r="I1583" s="12">
        <v>24</v>
      </c>
      <c r="J1583" s="12">
        <v>0</v>
      </c>
      <c r="K1583" s="12">
        <v>0</v>
      </c>
      <c r="L1583" s="12">
        <v>0</v>
      </c>
      <c r="M1583" s="12">
        <v>0</v>
      </c>
      <c r="N1583" s="12">
        <v>0</v>
      </c>
      <c r="O1583" s="12">
        <v>0</v>
      </c>
      <c r="P1583" s="12">
        <v>0</v>
      </c>
      <c r="Q1583" s="12">
        <v>0</v>
      </c>
      <c r="R1583" s="12">
        <v>0</v>
      </c>
      <c r="S1583" s="12">
        <v>0</v>
      </c>
      <c r="T1583" s="12">
        <v>0</v>
      </c>
    </row>
    <row r="1584" spans="1:20" ht="17.399999999999999" x14ac:dyDescent="0.3">
      <c r="A1584" s="11">
        <v>45048</v>
      </c>
      <c r="B1584" s="12">
        <v>251060</v>
      </c>
      <c r="C1584" s="12" t="s">
        <v>343</v>
      </c>
      <c r="D1584" s="12" t="s">
        <v>344</v>
      </c>
      <c r="E1584" s="12" t="s">
        <v>345</v>
      </c>
      <c r="F1584" s="12" t="s">
        <v>346</v>
      </c>
      <c r="G1584" s="12" t="s">
        <v>347</v>
      </c>
      <c r="H1584" s="12">
        <v>11.58</v>
      </c>
      <c r="I1584" s="12">
        <v>12.42</v>
      </c>
      <c r="J1584" s="12">
        <v>10.75</v>
      </c>
      <c r="K1584" s="12">
        <v>0.83</v>
      </c>
      <c r="L1584" s="12">
        <v>33.58</v>
      </c>
      <c r="M1584" s="12">
        <v>5</v>
      </c>
      <c r="N1584" s="12">
        <v>0</v>
      </c>
      <c r="O1584" s="12">
        <v>110</v>
      </c>
      <c r="P1584" s="12">
        <v>12</v>
      </c>
      <c r="Q1584" s="12">
        <v>0</v>
      </c>
      <c r="R1584" s="12">
        <v>6</v>
      </c>
      <c r="S1584" s="12">
        <v>121</v>
      </c>
      <c r="T1584" s="12">
        <v>1</v>
      </c>
    </row>
    <row r="1585" spans="1:20" ht="17.399999999999999" x14ac:dyDescent="0.3">
      <c r="A1585" s="11">
        <v>45049</v>
      </c>
      <c r="B1585" s="12">
        <v>251060</v>
      </c>
      <c r="C1585" s="12" t="s">
        <v>343</v>
      </c>
      <c r="D1585" s="12" t="s">
        <v>344</v>
      </c>
      <c r="E1585" s="12" t="s">
        <v>345</v>
      </c>
      <c r="F1585" s="12" t="s">
        <v>346</v>
      </c>
      <c r="G1585" s="12" t="s">
        <v>347</v>
      </c>
      <c r="H1585" s="12">
        <v>10.199999999999999</v>
      </c>
      <c r="I1585" s="12">
        <v>13.8</v>
      </c>
      <c r="J1585" s="12">
        <v>9.9</v>
      </c>
      <c r="K1585" s="12">
        <v>0.3</v>
      </c>
      <c r="L1585" s="12">
        <v>29</v>
      </c>
      <c r="M1585" s="12">
        <v>4</v>
      </c>
      <c r="N1585" s="12">
        <v>0</v>
      </c>
      <c r="O1585" s="12">
        <v>52</v>
      </c>
      <c r="P1585" s="12">
        <v>6</v>
      </c>
      <c r="Q1585" s="12">
        <v>0</v>
      </c>
      <c r="R1585" s="12">
        <v>1</v>
      </c>
      <c r="S1585" s="12">
        <v>60</v>
      </c>
      <c r="T1585" s="12">
        <v>0</v>
      </c>
    </row>
    <row r="1586" spans="1:20" ht="17.399999999999999" x14ac:dyDescent="0.3">
      <c r="A1586" s="11">
        <v>45050</v>
      </c>
      <c r="B1586" s="12">
        <v>251060</v>
      </c>
      <c r="C1586" s="12" t="s">
        <v>343</v>
      </c>
      <c r="D1586" s="12" t="s">
        <v>344</v>
      </c>
      <c r="E1586" s="12" t="s">
        <v>345</v>
      </c>
      <c r="F1586" s="12" t="s">
        <v>346</v>
      </c>
      <c r="G1586" s="12" t="s">
        <v>347</v>
      </c>
      <c r="H1586" s="12">
        <v>13.33</v>
      </c>
      <c r="I1586" s="12">
        <v>10.67</v>
      </c>
      <c r="J1586" s="12">
        <v>12.77</v>
      </c>
      <c r="K1586" s="12">
        <v>0.56999999999999995</v>
      </c>
      <c r="L1586" s="12">
        <v>43.7</v>
      </c>
      <c r="M1586" s="12">
        <v>4</v>
      </c>
      <c r="N1586" s="12">
        <v>0</v>
      </c>
      <c r="O1586" s="12">
        <v>70</v>
      </c>
      <c r="P1586" s="12">
        <v>3</v>
      </c>
      <c r="Q1586" s="12">
        <v>0</v>
      </c>
      <c r="R1586" s="12">
        <v>2</v>
      </c>
      <c r="S1586" s="12">
        <v>86</v>
      </c>
      <c r="T1586" s="12">
        <v>0</v>
      </c>
    </row>
    <row r="1587" spans="1:20" ht="17.399999999999999" x14ac:dyDescent="0.3">
      <c r="A1587" s="11">
        <v>45051</v>
      </c>
      <c r="B1587" s="12">
        <v>251060</v>
      </c>
      <c r="C1587" s="12" t="s">
        <v>343</v>
      </c>
      <c r="D1587" s="12" t="s">
        <v>344</v>
      </c>
      <c r="E1587" s="12" t="s">
        <v>345</v>
      </c>
      <c r="F1587" s="12" t="s">
        <v>346</v>
      </c>
      <c r="G1587" s="12" t="s">
        <v>347</v>
      </c>
      <c r="H1587" s="12">
        <v>8.02</v>
      </c>
      <c r="I1587" s="12">
        <v>15.98</v>
      </c>
      <c r="J1587" s="12">
        <v>7.28</v>
      </c>
      <c r="K1587" s="12">
        <v>0.73</v>
      </c>
      <c r="L1587" s="12">
        <v>25.26</v>
      </c>
      <c r="M1587" s="12">
        <v>4</v>
      </c>
      <c r="N1587" s="12">
        <v>0</v>
      </c>
      <c r="O1587" s="12">
        <v>31</v>
      </c>
      <c r="P1587" s="12">
        <v>2</v>
      </c>
      <c r="Q1587" s="12">
        <v>0</v>
      </c>
      <c r="R1587" s="12">
        <v>1</v>
      </c>
      <c r="S1587" s="12">
        <v>35</v>
      </c>
      <c r="T1587" s="12">
        <v>0</v>
      </c>
    </row>
    <row r="1588" spans="1:20" ht="17.399999999999999" x14ac:dyDescent="0.3">
      <c r="A1588" s="11">
        <v>45052</v>
      </c>
      <c r="B1588" s="12">
        <v>251060</v>
      </c>
      <c r="C1588" s="12" t="s">
        <v>343</v>
      </c>
      <c r="D1588" s="12" t="s">
        <v>344</v>
      </c>
      <c r="E1588" s="12" t="s">
        <v>345</v>
      </c>
      <c r="F1588" s="12" t="s">
        <v>346</v>
      </c>
      <c r="G1588" s="12" t="s">
        <v>347</v>
      </c>
      <c r="H1588" s="12">
        <v>11.1</v>
      </c>
      <c r="I1588" s="12">
        <v>12.9</v>
      </c>
      <c r="J1588" s="12">
        <v>10.95</v>
      </c>
      <c r="K1588" s="12">
        <v>0.15</v>
      </c>
      <c r="L1588" s="12">
        <v>38.33</v>
      </c>
      <c r="M1588" s="12">
        <v>4</v>
      </c>
      <c r="N1588" s="12">
        <v>0</v>
      </c>
      <c r="O1588" s="12">
        <v>78</v>
      </c>
      <c r="P1588" s="12">
        <v>4</v>
      </c>
      <c r="Q1588" s="12">
        <v>1</v>
      </c>
      <c r="R1588" s="12">
        <v>1</v>
      </c>
      <c r="S1588" s="12">
        <v>83</v>
      </c>
      <c r="T1588" s="12">
        <v>0</v>
      </c>
    </row>
    <row r="1589" spans="1:20" ht="17.399999999999999" x14ac:dyDescent="0.3">
      <c r="A1589" s="11">
        <v>45053</v>
      </c>
      <c r="B1589" s="12">
        <v>251060</v>
      </c>
      <c r="C1589" s="12" t="s">
        <v>343</v>
      </c>
      <c r="D1589" s="12" t="s">
        <v>344</v>
      </c>
      <c r="E1589" s="12" t="s">
        <v>345</v>
      </c>
      <c r="F1589" s="12" t="s">
        <v>346</v>
      </c>
      <c r="G1589" s="12" t="s">
        <v>347</v>
      </c>
      <c r="H1589" s="12">
        <v>7.67</v>
      </c>
      <c r="I1589" s="12">
        <v>16.329999999999998</v>
      </c>
      <c r="J1589" s="12">
        <v>6.93</v>
      </c>
      <c r="K1589" s="12">
        <v>0.73</v>
      </c>
      <c r="L1589" s="12">
        <v>24.76</v>
      </c>
      <c r="M1589" s="12">
        <v>5</v>
      </c>
      <c r="N1589" s="12">
        <v>0</v>
      </c>
      <c r="O1589" s="12">
        <v>24</v>
      </c>
      <c r="P1589" s="12">
        <v>1</v>
      </c>
      <c r="Q1589" s="12">
        <v>0</v>
      </c>
      <c r="R1589" s="12">
        <v>4</v>
      </c>
      <c r="S1589" s="12">
        <v>26</v>
      </c>
      <c r="T1589" s="12">
        <v>0</v>
      </c>
    </row>
    <row r="1590" spans="1:20" ht="17.399999999999999" x14ac:dyDescent="0.3">
      <c r="A1590" s="11">
        <v>45054</v>
      </c>
      <c r="B1590" s="12">
        <v>251060</v>
      </c>
      <c r="C1590" s="12" t="s">
        <v>343</v>
      </c>
      <c r="D1590" s="12" t="s">
        <v>344</v>
      </c>
      <c r="E1590" s="12" t="s">
        <v>345</v>
      </c>
      <c r="F1590" s="12" t="s">
        <v>346</v>
      </c>
      <c r="G1590" s="12" t="s">
        <v>347</v>
      </c>
      <c r="H1590" s="12">
        <v>10</v>
      </c>
      <c r="I1590" s="12">
        <v>14</v>
      </c>
      <c r="J1590" s="12">
        <v>9.9700000000000006</v>
      </c>
      <c r="K1590" s="12">
        <v>0.03</v>
      </c>
      <c r="L1590" s="12">
        <v>27.64</v>
      </c>
      <c r="M1590" s="12">
        <v>4</v>
      </c>
      <c r="N1590" s="12">
        <v>0</v>
      </c>
      <c r="O1590" s="12">
        <v>35</v>
      </c>
      <c r="P1590" s="12">
        <v>1</v>
      </c>
      <c r="Q1590" s="12">
        <v>0</v>
      </c>
      <c r="R1590" s="12">
        <v>0</v>
      </c>
      <c r="S1590" s="12">
        <v>37</v>
      </c>
      <c r="T1590" s="12">
        <v>0</v>
      </c>
    </row>
    <row r="1591" spans="1:20" ht="17.399999999999999" x14ac:dyDescent="0.3">
      <c r="A1591" s="11">
        <v>45055</v>
      </c>
      <c r="B1591" s="12">
        <v>251060</v>
      </c>
      <c r="C1591" s="12" t="s">
        <v>343</v>
      </c>
      <c r="D1591" s="12" t="s">
        <v>344</v>
      </c>
      <c r="E1591" s="12" t="s">
        <v>345</v>
      </c>
      <c r="F1591" s="12" t="s">
        <v>346</v>
      </c>
      <c r="G1591" s="12" t="s">
        <v>347</v>
      </c>
      <c r="H1591" s="12">
        <v>2.7</v>
      </c>
      <c r="I1591" s="12">
        <v>21.3</v>
      </c>
      <c r="J1591" s="12">
        <v>2.7</v>
      </c>
      <c r="K1591" s="12">
        <v>0</v>
      </c>
      <c r="L1591" s="12">
        <v>9.06</v>
      </c>
      <c r="M1591" s="12">
        <v>5</v>
      </c>
      <c r="N1591" s="12">
        <v>0</v>
      </c>
      <c r="O1591" s="12">
        <v>19</v>
      </c>
      <c r="P1591" s="12">
        <v>1</v>
      </c>
      <c r="Q1591" s="12">
        <v>0</v>
      </c>
      <c r="R1591" s="12">
        <v>0</v>
      </c>
      <c r="S1591" s="12">
        <v>20</v>
      </c>
      <c r="T1591" s="12">
        <v>0</v>
      </c>
    </row>
    <row r="1592" spans="1:20" ht="17.399999999999999" x14ac:dyDescent="0.3">
      <c r="A1592" s="11">
        <v>45056</v>
      </c>
      <c r="B1592" s="12">
        <v>251060</v>
      </c>
      <c r="C1592" s="12" t="s">
        <v>343</v>
      </c>
      <c r="D1592" s="12" t="s">
        <v>344</v>
      </c>
      <c r="E1592" s="12" t="s">
        <v>345</v>
      </c>
      <c r="F1592" s="12" t="s">
        <v>346</v>
      </c>
      <c r="G1592" s="12" t="s">
        <v>347</v>
      </c>
      <c r="H1592" s="12">
        <v>4.75</v>
      </c>
      <c r="I1592" s="12">
        <v>19.25</v>
      </c>
      <c r="J1592" s="12">
        <v>4</v>
      </c>
      <c r="K1592" s="12">
        <v>0.75</v>
      </c>
      <c r="L1592" s="12">
        <v>12.12</v>
      </c>
      <c r="M1592" s="12">
        <v>4</v>
      </c>
      <c r="N1592" s="12">
        <v>0</v>
      </c>
      <c r="O1592" s="12">
        <v>7</v>
      </c>
      <c r="P1592" s="12">
        <v>1</v>
      </c>
      <c r="Q1592" s="12">
        <v>0</v>
      </c>
      <c r="R1592" s="12">
        <v>3</v>
      </c>
      <c r="S1592" s="12">
        <v>7</v>
      </c>
      <c r="T1592" s="12">
        <v>0</v>
      </c>
    </row>
    <row r="1593" spans="1:20" ht="17.399999999999999" x14ac:dyDescent="0.3">
      <c r="A1593" s="11">
        <v>45057</v>
      </c>
      <c r="B1593" s="12">
        <v>251060</v>
      </c>
      <c r="C1593" s="12" t="s">
        <v>343</v>
      </c>
      <c r="D1593" s="12" t="s">
        <v>344</v>
      </c>
      <c r="E1593" s="12" t="s">
        <v>345</v>
      </c>
      <c r="F1593" s="12" t="s">
        <v>346</v>
      </c>
      <c r="G1593" s="12" t="s">
        <v>347</v>
      </c>
      <c r="H1593" s="12">
        <v>16.670000000000002</v>
      </c>
      <c r="I1593" s="12">
        <v>7.33</v>
      </c>
      <c r="J1593" s="12">
        <v>16.23</v>
      </c>
      <c r="K1593" s="12">
        <v>0.43</v>
      </c>
      <c r="L1593" s="12">
        <v>65.430000000000007</v>
      </c>
      <c r="M1593" s="12">
        <v>5</v>
      </c>
      <c r="N1593" s="12">
        <v>0</v>
      </c>
      <c r="O1593" s="12">
        <v>152</v>
      </c>
      <c r="P1593" s="12">
        <v>4</v>
      </c>
      <c r="Q1593" s="12">
        <v>0</v>
      </c>
      <c r="R1593" s="12">
        <v>0</v>
      </c>
      <c r="S1593" s="12">
        <v>174</v>
      </c>
      <c r="T1593" s="12">
        <v>0</v>
      </c>
    </row>
    <row r="1594" spans="1:20" ht="17.399999999999999" x14ac:dyDescent="0.3">
      <c r="A1594" s="11">
        <v>45058</v>
      </c>
      <c r="B1594" s="12">
        <v>251060</v>
      </c>
      <c r="C1594" s="12" t="s">
        <v>343</v>
      </c>
      <c r="D1594" s="12" t="s">
        <v>344</v>
      </c>
      <c r="E1594" s="12" t="s">
        <v>345</v>
      </c>
      <c r="F1594" s="12" t="s">
        <v>346</v>
      </c>
      <c r="G1594" s="12" t="s">
        <v>347</v>
      </c>
      <c r="H1594" s="12">
        <v>20.62</v>
      </c>
      <c r="I1594" s="12">
        <v>3.38</v>
      </c>
      <c r="J1594" s="12">
        <v>20.170000000000002</v>
      </c>
      <c r="K1594" s="12">
        <v>0.45</v>
      </c>
      <c r="L1594" s="12">
        <v>87.25</v>
      </c>
      <c r="M1594" s="12">
        <v>5</v>
      </c>
      <c r="N1594" s="12">
        <v>0</v>
      </c>
      <c r="O1594" s="12">
        <v>269</v>
      </c>
      <c r="P1594" s="12">
        <v>11</v>
      </c>
      <c r="Q1594" s="12">
        <v>1</v>
      </c>
      <c r="R1594" s="12">
        <v>1</v>
      </c>
      <c r="S1594" s="12">
        <v>307</v>
      </c>
      <c r="T1594" s="12">
        <v>0</v>
      </c>
    </row>
    <row r="1595" spans="1:20" ht="17.399999999999999" x14ac:dyDescent="0.3">
      <c r="A1595" s="11">
        <v>45059</v>
      </c>
      <c r="B1595" s="12">
        <v>251060</v>
      </c>
      <c r="C1595" s="12" t="s">
        <v>343</v>
      </c>
      <c r="D1595" s="12" t="s">
        <v>344</v>
      </c>
      <c r="E1595" s="12" t="s">
        <v>345</v>
      </c>
      <c r="F1595" s="12" t="s">
        <v>346</v>
      </c>
      <c r="G1595" s="12" t="s">
        <v>347</v>
      </c>
      <c r="H1595" s="12">
        <v>9.65</v>
      </c>
      <c r="I1595" s="12">
        <v>14.35</v>
      </c>
      <c r="J1595" s="12">
        <v>9.48</v>
      </c>
      <c r="K1595" s="12">
        <v>0.17</v>
      </c>
      <c r="L1595" s="12">
        <v>35.119999999999997</v>
      </c>
      <c r="M1595" s="12">
        <v>4</v>
      </c>
      <c r="N1595" s="12">
        <v>0</v>
      </c>
      <c r="O1595" s="12">
        <v>85</v>
      </c>
      <c r="P1595" s="12">
        <v>2</v>
      </c>
      <c r="Q1595" s="12">
        <v>0</v>
      </c>
      <c r="R1595" s="12">
        <v>0</v>
      </c>
      <c r="S1595" s="12">
        <v>93</v>
      </c>
      <c r="T1595" s="12">
        <v>0</v>
      </c>
    </row>
    <row r="1596" spans="1:20" ht="17.399999999999999" x14ac:dyDescent="0.3">
      <c r="A1596" s="11">
        <v>45060</v>
      </c>
      <c r="B1596" s="12">
        <v>251060</v>
      </c>
      <c r="C1596" s="12" t="s">
        <v>343</v>
      </c>
      <c r="D1596" s="12" t="s">
        <v>344</v>
      </c>
      <c r="E1596" s="12" t="s">
        <v>345</v>
      </c>
      <c r="F1596" s="12" t="s">
        <v>346</v>
      </c>
      <c r="G1596" s="12" t="s">
        <v>347</v>
      </c>
      <c r="H1596" s="12">
        <v>0</v>
      </c>
      <c r="I1596" s="12">
        <v>24</v>
      </c>
      <c r="J1596" s="12">
        <v>0</v>
      </c>
      <c r="K1596" s="12">
        <v>0</v>
      </c>
      <c r="L1596" s="12">
        <v>0</v>
      </c>
      <c r="M1596" s="12">
        <v>0</v>
      </c>
      <c r="N1596" s="12">
        <v>0</v>
      </c>
      <c r="O1596" s="12">
        <v>0</v>
      </c>
      <c r="P1596" s="12">
        <v>0</v>
      </c>
      <c r="Q1596" s="12">
        <v>0</v>
      </c>
      <c r="R1596" s="12">
        <v>0</v>
      </c>
      <c r="S1596" s="12">
        <v>0</v>
      </c>
      <c r="T1596" s="12">
        <v>0</v>
      </c>
    </row>
    <row r="1597" spans="1:20" ht="17.399999999999999" x14ac:dyDescent="0.3">
      <c r="A1597" s="11">
        <v>45061</v>
      </c>
      <c r="B1597" s="12">
        <v>251060</v>
      </c>
      <c r="C1597" s="12" t="s">
        <v>343</v>
      </c>
      <c r="D1597" s="12" t="s">
        <v>344</v>
      </c>
      <c r="E1597" s="12" t="s">
        <v>345</v>
      </c>
      <c r="F1597" s="12" t="s">
        <v>346</v>
      </c>
      <c r="G1597" s="12" t="s">
        <v>347</v>
      </c>
      <c r="H1597" s="12">
        <v>7.45</v>
      </c>
      <c r="I1597" s="12">
        <v>16.55</v>
      </c>
      <c r="J1597" s="12">
        <v>7.28</v>
      </c>
      <c r="K1597" s="12">
        <v>0.17</v>
      </c>
      <c r="L1597" s="12">
        <v>27.58</v>
      </c>
      <c r="M1597" s="12">
        <v>6</v>
      </c>
      <c r="N1597" s="12">
        <v>0</v>
      </c>
      <c r="O1597" s="12">
        <v>129</v>
      </c>
      <c r="P1597" s="12">
        <v>11</v>
      </c>
      <c r="Q1597" s="12">
        <v>0</v>
      </c>
      <c r="R1597" s="12">
        <v>4</v>
      </c>
      <c r="S1597" s="12">
        <v>145</v>
      </c>
      <c r="T1597" s="12">
        <v>0</v>
      </c>
    </row>
    <row r="1598" spans="1:20" ht="17.399999999999999" x14ac:dyDescent="0.3">
      <c r="A1598" s="11">
        <v>45062</v>
      </c>
      <c r="B1598" s="12">
        <v>251060</v>
      </c>
      <c r="C1598" s="12" t="s">
        <v>343</v>
      </c>
      <c r="D1598" s="12" t="s">
        <v>344</v>
      </c>
      <c r="E1598" s="12" t="s">
        <v>345</v>
      </c>
      <c r="F1598" s="12" t="s">
        <v>346</v>
      </c>
      <c r="G1598" s="12" t="s">
        <v>347</v>
      </c>
      <c r="H1598" s="12">
        <v>11.87</v>
      </c>
      <c r="I1598" s="12">
        <v>12.13</v>
      </c>
      <c r="J1598" s="12">
        <v>10.35</v>
      </c>
      <c r="K1598" s="12">
        <v>1.52</v>
      </c>
      <c r="L1598" s="12">
        <v>32.840000000000003</v>
      </c>
      <c r="M1598" s="12">
        <v>4</v>
      </c>
      <c r="N1598" s="12">
        <v>0</v>
      </c>
      <c r="O1598" s="12">
        <v>40</v>
      </c>
      <c r="P1598" s="12">
        <v>0</v>
      </c>
      <c r="Q1598" s="12">
        <v>0</v>
      </c>
      <c r="R1598" s="12">
        <v>8</v>
      </c>
      <c r="S1598" s="12">
        <v>41</v>
      </c>
      <c r="T1598" s="12">
        <v>0</v>
      </c>
    </row>
    <row r="1599" spans="1:20" ht="17.399999999999999" x14ac:dyDescent="0.3">
      <c r="A1599" s="11">
        <v>45063</v>
      </c>
      <c r="B1599" s="12">
        <v>251060</v>
      </c>
      <c r="C1599" s="12" t="s">
        <v>343</v>
      </c>
      <c r="D1599" s="12" t="s">
        <v>344</v>
      </c>
      <c r="E1599" s="12" t="s">
        <v>345</v>
      </c>
      <c r="F1599" s="12" t="s">
        <v>346</v>
      </c>
      <c r="G1599" s="12" t="s">
        <v>347</v>
      </c>
      <c r="H1599" s="12">
        <v>20.72</v>
      </c>
      <c r="I1599" s="12">
        <v>3.28</v>
      </c>
      <c r="J1599" s="12">
        <v>19.38</v>
      </c>
      <c r="K1599" s="12">
        <v>1.33</v>
      </c>
      <c r="L1599" s="12">
        <v>69.69</v>
      </c>
      <c r="M1599" s="12">
        <v>5</v>
      </c>
      <c r="N1599" s="12">
        <v>0</v>
      </c>
      <c r="O1599" s="12">
        <v>172</v>
      </c>
      <c r="P1599" s="12">
        <v>9</v>
      </c>
      <c r="Q1599" s="12">
        <v>0</v>
      </c>
      <c r="R1599" s="12">
        <v>3</v>
      </c>
      <c r="S1599" s="12">
        <v>194</v>
      </c>
      <c r="T1599" s="12">
        <v>0</v>
      </c>
    </row>
    <row r="1600" spans="1:20" ht="17.399999999999999" x14ac:dyDescent="0.3">
      <c r="A1600" s="11">
        <v>45064</v>
      </c>
      <c r="B1600" s="12">
        <v>251060</v>
      </c>
      <c r="C1600" s="12" t="s">
        <v>343</v>
      </c>
      <c r="D1600" s="12" t="s">
        <v>344</v>
      </c>
      <c r="E1600" s="12" t="s">
        <v>345</v>
      </c>
      <c r="F1600" s="12" t="s">
        <v>346</v>
      </c>
      <c r="G1600" s="12" t="s">
        <v>347</v>
      </c>
      <c r="H1600" s="12">
        <v>20.05</v>
      </c>
      <c r="I1600" s="12">
        <v>3.95</v>
      </c>
      <c r="J1600" s="12">
        <v>18.73</v>
      </c>
      <c r="K1600" s="12">
        <v>1.32</v>
      </c>
      <c r="L1600" s="12">
        <v>67.95</v>
      </c>
      <c r="M1600" s="12">
        <v>4</v>
      </c>
      <c r="N1600" s="12">
        <v>0</v>
      </c>
      <c r="O1600" s="12">
        <v>151</v>
      </c>
      <c r="P1600" s="12">
        <v>5</v>
      </c>
      <c r="Q1600" s="12">
        <v>2</v>
      </c>
      <c r="R1600" s="12">
        <v>3</v>
      </c>
      <c r="S1600" s="12">
        <v>169</v>
      </c>
      <c r="T1600" s="12">
        <v>1</v>
      </c>
    </row>
    <row r="1601" spans="1:20" ht="17.399999999999999" x14ac:dyDescent="0.3">
      <c r="A1601" s="11">
        <v>45065</v>
      </c>
      <c r="B1601" s="12">
        <v>251060</v>
      </c>
      <c r="C1601" s="12" t="s">
        <v>343</v>
      </c>
      <c r="D1601" s="12" t="s">
        <v>344</v>
      </c>
      <c r="E1601" s="12" t="s">
        <v>345</v>
      </c>
      <c r="F1601" s="12" t="s">
        <v>346</v>
      </c>
      <c r="G1601" s="12" t="s">
        <v>347</v>
      </c>
      <c r="H1601" s="12">
        <v>19.25</v>
      </c>
      <c r="I1601" s="12">
        <v>4.75</v>
      </c>
      <c r="J1601" s="12">
        <v>18.43</v>
      </c>
      <c r="K1601" s="12">
        <v>0.82</v>
      </c>
      <c r="L1601" s="12">
        <v>70.58</v>
      </c>
      <c r="M1601" s="12">
        <v>4</v>
      </c>
      <c r="N1601" s="12">
        <v>0</v>
      </c>
      <c r="O1601" s="12">
        <v>139</v>
      </c>
      <c r="P1601" s="12">
        <v>12</v>
      </c>
      <c r="Q1601" s="12">
        <v>1</v>
      </c>
      <c r="R1601" s="12">
        <v>3</v>
      </c>
      <c r="S1601" s="12">
        <v>156</v>
      </c>
      <c r="T1601" s="12">
        <v>0</v>
      </c>
    </row>
    <row r="1602" spans="1:20" ht="17.399999999999999" x14ac:dyDescent="0.3">
      <c r="A1602" s="11">
        <v>45066</v>
      </c>
      <c r="B1602" s="12">
        <v>251060</v>
      </c>
      <c r="C1602" s="12" t="s">
        <v>343</v>
      </c>
      <c r="D1602" s="12" t="s">
        <v>344</v>
      </c>
      <c r="E1602" s="12" t="s">
        <v>345</v>
      </c>
      <c r="F1602" s="12" t="s">
        <v>346</v>
      </c>
      <c r="G1602" s="12" t="s">
        <v>347</v>
      </c>
      <c r="H1602" s="12">
        <v>14.18</v>
      </c>
      <c r="I1602" s="12">
        <v>9.82</v>
      </c>
      <c r="J1602" s="12">
        <v>13.25</v>
      </c>
      <c r="K1602" s="12">
        <v>0.93</v>
      </c>
      <c r="L1602" s="12">
        <v>39.42</v>
      </c>
      <c r="M1602" s="12">
        <v>4</v>
      </c>
      <c r="N1602" s="12">
        <v>0</v>
      </c>
      <c r="O1602" s="12">
        <v>27</v>
      </c>
      <c r="P1602" s="12">
        <v>1</v>
      </c>
      <c r="Q1602" s="12">
        <v>0</v>
      </c>
      <c r="R1602" s="12">
        <v>1</v>
      </c>
      <c r="S1602" s="12">
        <v>31</v>
      </c>
      <c r="T1602" s="12">
        <v>0</v>
      </c>
    </row>
    <row r="1603" spans="1:20" ht="17.399999999999999" x14ac:dyDescent="0.3">
      <c r="A1603" s="11">
        <v>45067</v>
      </c>
      <c r="B1603" s="12">
        <v>251060</v>
      </c>
      <c r="C1603" s="12" t="s">
        <v>343</v>
      </c>
      <c r="D1603" s="12" t="s">
        <v>344</v>
      </c>
      <c r="E1603" s="12" t="s">
        <v>345</v>
      </c>
      <c r="F1603" s="12" t="s">
        <v>346</v>
      </c>
      <c r="G1603" s="12" t="s">
        <v>347</v>
      </c>
      <c r="H1603" s="12">
        <v>7.48</v>
      </c>
      <c r="I1603" s="12">
        <v>16.52</v>
      </c>
      <c r="J1603" s="12">
        <v>6.95</v>
      </c>
      <c r="K1603" s="12">
        <v>0.53</v>
      </c>
      <c r="L1603" s="12">
        <v>16.8</v>
      </c>
      <c r="M1603" s="12">
        <v>4</v>
      </c>
      <c r="N1603" s="12">
        <v>0</v>
      </c>
      <c r="O1603" s="12">
        <v>24</v>
      </c>
      <c r="P1603" s="12">
        <v>1</v>
      </c>
      <c r="Q1603" s="12">
        <v>1</v>
      </c>
      <c r="R1603" s="12">
        <v>1</v>
      </c>
      <c r="S1603" s="12">
        <v>26</v>
      </c>
      <c r="T1603" s="12">
        <v>0</v>
      </c>
    </row>
    <row r="1604" spans="1:20" ht="17.399999999999999" x14ac:dyDescent="0.3">
      <c r="A1604" s="11">
        <v>45068</v>
      </c>
      <c r="B1604" s="12">
        <v>251060</v>
      </c>
      <c r="C1604" s="12" t="s">
        <v>343</v>
      </c>
      <c r="D1604" s="12" t="s">
        <v>344</v>
      </c>
      <c r="E1604" s="12" t="s">
        <v>345</v>
      </c>
      <c r="F1604" s="12" t="s">
        <v>346</v>
      </c>
      <c r="G1604" s="12" t="s">
        <v>347</v>
      </c>
      <c r="H1604" s="12">
        <v>12.55</v>
      </c>
      <c r="I1604" s="12">
        <v>11.45</v>
      </c>
      <c r="J1604" s="12">
        <v>11.73</v>
      </c>
      <c r="K1604" s="12">
        <v>0.82</v>
      </c>
      <c r="L1604" s="12">
        <v>35.46</v>
      </c>
      <c r="M1604" s="12">
        <v>4</v>
      </c>
      <c r="N1604" s="12">
        <v>0</v>
      </c>
      <c r="O1604" s="12">
        <v>65</v>
      </c>
      <c r="P1604" s="12">
        <v>0</v>
      </c>
      <c r="Q1604" s="12">
        <v>0</v>
      </c>
      <c r="R1604" s="12">
        <v>0</v>
      </c>
      <c r="S1604" s="12">
        <v>72</v>
      </c>
      <c r="T1604" s="12">
        <v>0</v>
      </c>
    </row>
    <row r="1605" spans="1:20" ht="17.399999999999999" x14ac:dyDescent="0.3">
      <c r="A1605" s="11">
        <v>45069</v>
      </c>
      <c r="B1605" s="12">
        <v>251060</v>
      </c>
      <c r="C1605" s="12" t="s">
        <v>343</v>
      </c>
      <c r="D1605" s="12" t="s">
        <v>344</v>
      </c>
      <c r="E1605" s="12" t="s">
        <v>345</v>
      </c>
      <c r="F1605" s="12" t="s">
        <v>346</v>
      </c>
      <c r="G1605" s="12" t="s">
        <v>347</v>
      </c>
      <c r="H1605" s="12">
        <v>3.75</v>
      </c>
      <c r="I1605" s="12">
        <v>20.25</v>
      </c>
      <c r="J1605" s="12">
        <v>3.43</v>
      </c>
      <c r="K1605" s="12">
        <v>0.32</v>
      </c>
      <c r="L1605" s="12">
        <v>11.03</v>
      </c>
      <c r="M1605" s="12">
        <v>4</v>
      </c>
      <c r="N1605" s="12">
        <v>0</v>
      </c>
      <c r="O1605" s="12">
        <v>18</v>
      </c>
      <c r="P1605" s="12">
        <v>0</v>
      </c>
      <c r="Q1605" s="12">
        <v>0</v>
      </c>
      <c r="R1605" s="12">
        <v>0</v>
      </c>
      <c r="S1605" s="12">
        <v>20</v>
      </c>
      <c r="T1605" s="12">
        <v>0</v>
      </c>
    </row>
    <row r="1606" spans="1:20" ht="17.399999999999999" x14ac:dyDescent="0.3">
      <c r="A1606" s="11">
        <v>45071</v>
      </c>
      <c r="B1606" s="12">
        <v>251060</v>
      </c>
      <c r="C1606" s="12" t="s">
        <v>343</v>
      </c>
      <c r="D1606" s="12" t="s">
        <v>344</v>
      </c>
      <c r="E1606" s="12" t="s">
        <v>345</v>
      </c>
      <c r="F1606" s="12" t="s">
        <v>346</v>
      </c>
      <c r="G1606" s="12" t="s">
        <v>347</v>
      </c>
      <c r="H1606" s="12">
        <v>0</v>
      </c>
      <c r="I1606" s="12">
        <v>24</v>
      </c>
      <c r="J1606" s="12">
        <v>0</v>
      </c>
      <c r="K1606" s="12">
        <v>0</v>
      </c>
      <c r="L1606" s="12">
        <v>0</v>
      </c>
      <c r="M1606" s="12">
        <v>0</v>
      </c>
      <c r="N1606" s="12">
        <v>0</v>
      </c>
      <c r="O1606" s="12">
        <v>0</v>
      </c>
      <c r="P1606" s="12">
        <v>0</v>
      </c>
      <c r="Q1606" s="12">
        <v>0</v>
      </c>
      <c r="R1606" s="12">
        <v>0</v>
      </c>
      <c r="S1606" s="12">
        <v>0</v>
      </c>
      <c r="T1606" s="12">
        <v>0</v>
      </c>
    </row>
    <row r="1607" spans="1:20" ht="17.399999999999999" x14ac:dyDescent="0.3">
      <c r="A1607" s="11">
        <v>45074</v>
      </c>
      <c r="B1607" s="12">
        <v>251060</v>
      </c>
      <c r="C1607" s="12" t="s">
        <v>343</v>
      </c>
      <c r="D1607" s="12" t="s">
        <v>344</v>
      </c>
      <c r="E1607" s="12" t="s">
        <v>345</v>
      </c>
      <c r="F1607" s="12" t="s">
        <v>346</v>
      </c>
      <c r="G1607" s="12" t="s">
        <v>347</v>
      </c>
      <c r="H1607" s="12">
        <v>0.25</v>
      </c>
      <c r="I1607" s="12">
        <v>23.75</v>
      </c>
      <c r="J1607" s="12">
        <v>0.02</v>
      </c>
      <c r="K1607" s="12">
        <v>0.23</v>
      </c>
      <c r="L1607" s="12">
        <v>0.01</v>
      </c>
      <c r="M1607" s="12">
        <v>0</v>
      </c>
      <c r="N1607" s="12">
        <v>0</v>
      </c>
      <c r="O1607" s="12">
        <v>0</v>
      </c>
      <c r="P1607" s="12">
        <v>0</v>
      </c>
      <c r="Q1607" s="12">
        <v>0</v>
      </c>
      <c r="R1607" s="12">
        <v>1</v>
      </c>
      <c r="S1607" s="12">
        <v>0</v>
      </c>
      <c r="T1607" s="12">
        <v>0</v>
      </c>
    </row>
    <row r="1608" spans="1:20" ht="17.399999999999999" x14ac:dyDescent="0.3">
      <c r="A1608" s="11">
        <v>45075</v>
      </c>
      <c r="B1608" s="12">
        <v>251060</v>
      </c>
      <c r="C1608" s="12" t="s">
        <v>343</v>
      </c>
      <c r="D1608" s="12" t="s">
        <v>344</v>
      </c>
      <c r="E1608" s="12" t="s">
        <v>345</v>
      </c>
      <c r="F1608" s="12" t="s">
        <v>346</v>
      </c>
      <c r="G1608" s="12" t="s">
        <v>347</v>
      </c>
      <c r="H1608" s="12">
        <v>0.68</v>
      </c>
      <c r="I1608" s="12">
        <v>23.32</v>
      </c>
      <c r="J1608" s="12">
        <v>0.13</v>
      </c>
      <c r="K1608" s="12">
        <v>0.55000000000000004</v>
      </c>
      <c r="L1608" s="12">
        <v>7.0000000000000007E-2</v>
      </c>
      <c r="M1608" s="12">
        <v>0</v>
      </c>
      <c r="N1608" s="12">
        <v>0</v>
      </c>
      <c r="O1608" s="12">
        <v>0</v>
      </c>
      <c r="P1608" s="12">
        <v>0</v>
      </c>
      <c r="Q1608" s="12">
        <v>0</v>
      </c>
      <c r="R1608" s="12">
        <v>4</v>
      </c>
      <c r="S1608" s="12">
        <v>0</v>
      </c>
      <c r="T1608" s="12">
        <v>0</v>
      </c>
    </row>
    <row r="1609" spans="1:20" ht="17.399999999999999" x14ac:dyDescent="0.3">
      <c r="A1609" s="11">
        <v>45080</v>
      </c>
      <c r="B1609" s="12">
        <v>251060</v>
      </c>
      <c r="C1609" s="12" t="s">
        <v>343</v>
      </c>
      <c r="D1609" s="12" t="s">
        <v>344</v>
      </c>
      <c r="E1609" s="12" t="s">
        <v>345</v>
      </c>
      <c r="F1609" s="12" t="s">
        <v>346</v>
      </c>
      <c r="G1609" s="12" t="s">
        <v>347</v>
      </c>
      <c r="H1609" s="12">
        <v>0</v>
      </c>
      <c r="I1609" s="12">
        <v>24</v>
      </c>
      <c r="J1609" s="12">
        <v>0</v>
      </c>
      <c r="K1609" s="12">
        <v>0</v>
      </c>
      <c r="L1609" s="12">
        <v>0</v>
      </c>
      <c r="M1609" s="12">
        <v>0</v>
      </c>
      <c r="N1609" s="12">
        <v>0</v>
      </c>
      <c r="O1609" s="12">
        <v>0</v>
      </c>
      <c r="P1609" s="12">
        <v>0</v>
      </c>
      <c r="Q1609" s="12">
        <v>0</v>
      </c>
      <c r="R1609" s="12">
        <v>0</v>
      </c>
      <c r="S1609" s="12">
        <v>0</v>
      </c>
      <c r="T1609" s="12">
        <v>0</v>
      </c>
    </row>
    <row r="1610" spans="1:20" ht="17.399999999999999" x14ac:dyDescent="0.3">
      <c r="A1610" s="11">
        <v>45084</v>
      </c>
      <c r="B1610" s="12">
        <v>251060</v>
      </c>
      <c r="C1610" s="12" t="s">
        <v>343</v>
      </c>
      <c r="D1610" s="12" t="s">
        <v>344</v>
      </c>
      <c r="E1610" s="12" t="s">
        <v>345</v>
      </c>
      <c r="F1610" s="12" t="s">
        <v>346</v>
      </c>
      <c r="G1610" s="12" t="s">
        <v>347</v>
      </c>
      <c r="H1610" s="12">
        <v>0</v>
      </c>
      <c r="I1610" s="12">
        <v>24</v>
      </c>
      <c r="J1610" s="12">
        <v>0</v>
      </c>
      <c r="K1610" s="12">
        <v>0</v>
      </c>
      <c r="L1610" s="12">
        <v>0</v>
      </c>
      <c r="M1610" s="12">
        <v>0</v>
      </c>
      <c r="N1610" s="12">
        <v>0</v>
      </c>
      <c r="O1610" s="12">
        <v>0</v>
      </c>
      <c r="P1610" s="12">
        <v>0</v>
      </c>
      <c r="Q1610" s="12">
        <v>0</v>
      </c>
      <c r="R1610" s="12">
        <v>0</v>
      </c>
      <c r="S1610" s="12">
        <v>0</v>
      </c>
      <c r="T1610" s="12">
        <v>0</v>
      </c>
    </row>
    <row r="1611" spans="1:20" ht="17.399999999999999" x14ac:dyDescent="0.3">
      <c r="A1611" s="11">
        <v>45085</v>
      </c>
      <c r="B1611" s="12">
        <v>251060</v>
      </c>
      <c r="C1611" s="12" t="s">
        <v>343</v>
      </c>
      <c r="D1611" s="12" t="s">
        <v>344</v>
      </c>
      <c r="E1611" s="12" t="s">
        <v>345</v>
      </c>
      <c r="F1611" s="12" t="s">
        <v>346</v>
      </c>
      <c r="G1611" s="12" t="s">
        <v>347</v>
      </c>
      <c r="H1611" s="12">
        <v>2.17</v>
      </c>
      <c r="I1611" s="12">
        <v>21.83</v>
      </c>
      <c r="J1611" s="12">
        <v>1.32</v>
      </c>
      <c r="K1611" s="12">
        <v>0.85</v>
      </c>
      <c r="L1611" s="12">
        <v>3.61</v>
      </c>
      <c r="M1611" s="12">
        <v>6</v>
      </c>
      <c r="N1611" s="12">
        <v>0</v>
      </c>
      <c r="O1611" s="12">
        <v>7</v>
      </c>
      <c r="P1611" s="12">
        <v>0</v>
      </c>
      <c r="Q1611" s="12">
        <v>0</v>
      </c>
      <c r="R1611" s="12">
        <v>4</v>
      </c>
      <c r="S1611" s="12">
        <v>8</v>
      </c>
      <c r="T1611" s="12">
        <v>1</v>
      </c>
    </row>
    <row r="1612" spans="1:20" ht="17.399999999999999" x14ac:dyDescent="0.3">
      <c r="A1612" s="11">
        <v>45086</v>
      </c>
      <c r="B1612" s="12">
        <v>251060</v>
      </c>
      <c r="C1612" s="12" t="s">
        <v>343</v>
      </c>
      <c r="D1612" s="12" t="s">
        <v>344</v>
      </c>
      <c r="E1612" s="12" t="s">
        <v>345</v>
      </c>
      <c r="F1612" s="12" t="s">
        <v>346</v>
      </c>
      <c r="G1612" s="12" t="s">
        <v>347</v>
      </c>
      <c r="H1612" s="12">
        <v>6.3</v>
      </c>
      <c r="I1612" s="12">
        <v>17.7</v>
      </c>
      <c r="J1612" s="12">
        <v>6.07</v>
      </c>
      <c r="K1612" s="12">
        <v>0.23</v>
      </c>
      <c r="L1612" s="12">
        <v>21.77</v>
      </c>
      <c r="M1612" s="12">
        <v>5</v>
      </c>
      <c r="N1612" s="12">
        <v>0</v>
      </c>
      <c r="O1612" s="12">
        <v>82</v>
      </c>
      <c r="P1612" s="12">
        <v>7</v>
      </c>
      <c r="Q1612" s="12">
        <v>0</v>
      </c>
      <c r="R1612" s="12">
        <v>2</v>
      </c>
      <c r="S1612" s="12">
        <v>94</v>
      </c>
      <c r="T1612" s="12">
        <v>0</v>
      </c>
    </row>
    <row r="1613" spans="1:20" ht="17.399999999999999" x14ac:dyDescent="0.3">
      <c r="A1613" s="11">
        <v>45087</v>
      </c>
      <c r="B1613" s="12">
        <v>251060</v>
      </c>
      <c r="C1613" s="12" t="s">
        <v>343</v>
      </c>
      <c r="D1613" s="12" t="s">
        <v>344</v>
      </c>
      <c r="E1613" s="12" t="s">
        <v>345</v>
      </c>
      <c r="F1613" s="12" t="s">
        <v>346</v>
      </c>
      <c r="G1613" s="12" t="s">
        <v>347</v>
      </c>
      <c r="H1613" s="12">
        <v>0.03</v>
      </c>
      <c r="I1613" s="12">
        <v>23.97</v>
      </c>
      <c r="J1613" s="12">
        <v>0</v>
      </c>
      <c r="K1613" s="12">
        <v>0.03</v>
      </c>
      <c r="L1613" s="12">
        <v>0</v>
      </c>
      <c r="M1613" s="12">
        <v>0</v>
      </c>
      <c r="N1613" s="12">
        <v>0</v>
      </c>
      <c r="O1613" s="12">
        <v>0</v>
      </c>
      <c r="P1613" s="12">
        <v>0</v>
      </c>
      <c r="Q1613" s="12">
        <v>0</v>
      </c>
      <c r="R1613" s="12">
        <v>0</v>
      </c>
      <c r="S1613" s="12">
        <v>0</v>
      </c>
      <c r="T1613" s="12">
        <v>0</v>
      </c>
    </row>
    <row r="1614" spans="1:20" ht="17.399999999999999" x14ac:dyDescent="0.3">
      <c r="A1614" s="11">
        <v>45088</v>
      </c>
      <c r="B1614" s="12">
        <v>251060</v>
      </c>
      <c r="C1614" s="12" t="s">
        <v>343</v>
      </c>
      <c r="D1614" s="12" t="s">
        <v>344</v>
      </c>
      <c r="E1614" s="12" t="s">
        <v>345</v>
      </c>
      <c r="F1614" s="12" t="s">
        <v>346</v>
      </c>
      <c r="G1614" s="12" t="s">
        <v>347</v>
      </c>
      <c r="H1614" s="12">
        <v>0</v>
      </c>
      <c r="I1614" s="12">
        <v>24</v>
      </c>
      <c r="J1614" s="12">
        <v>0</v>
      </c>
      <c r="K1614" s="12">
        <v>0</v>
      </c>
      <c r="L1614" s="12">
        <v>0</v>
      </c>
      <c r="M1614" s="12">
        <v>0</v>
      </c>
      <c r="N1614" s="12">
        <v>0</v>
      </c>
      <c r="O1614" s="12">
        <v>0</v>
      </c>
      <c r="P1614" s="12">
        <v>0</v>
      </c>
      <c r="Q1614" s="12">
        <v>0</v>
      </c>
      <c r="R1614" s="12">
        <v>0</v>
      </c>
      <c r="S1614" s="12">
        <v>0</v>
      </c>
      <c r="T1614" s="12">
        <v>0</v>
      </c>
    </row>
    <row r="1615" spans="1:20" ht="17.399999999999999" x14ac:dyDescent="0.3">
      <c r="A1615" s="11">
        <v>45089</v>
      </c>
      <c r="B1615" s="12">
        <v>251060</v>
      </c>
      <c r="C1615" s="12" t="s">
        <v>343</v>
      </c>
      <c r="D1615" s="12" t="s">
        <v>344</v>
      </c>
      <c r="E1615" s="12" t="s">
        <v>345</v>
      </c>
      <c r="F1615" s="12" t="s">
        <v>346</v>
      </c>
      <c r="G1615" s="12" t="s">
        <v>347</v>
      </c>
      <c r="H1615" s="12">
        <v>0</v>
      </c>
      <c r="I1615" s="12">
        <v>24</v>
      </c>
      <c r="J1615" s="12">
        <v>0</v>
      </c>
      <c r="K1615" s="12">
        <v>0</v>
      </c>
      <c r="L1615" s="12">
        <v>0</v>
      </c>
      <c r="M1615" s="12">
        <v>0</v>
      </c>
      <c r="N1615" s="12">
        <v>0</v>
      </c>
      <c r="O1615" s="12">
        <v>0</v>
      </c>
      <c r="P1615" s="12">
        <v>0</v>
      </c>
      <c r="Q1615" s="12">
        <v>0</v>
      </c>
      <c r="R1615" s="12">
        <v>0</v>
      </c>
      <c r="S1615" s="12">
        <v>0</v>
      </c>
      <c r="T1615" s="12">
        <v>0</v>
      </c>
    </row>
    <row r="1616" spans="1:20" ht="17.399999999999999" x14ac:dyDescent="0.3">
      <c r="A1616" s="11">
        <v>45090</v>
      </c>
      <c r="B1616" s="12">
        <v>251060</v>
      </c>
      <c r="C1616" s="12" t="s">
        <v>343</v>
      </c>
      <c r="D1616" s="12" t="s">
        <v>344</v>
      </c>
      <c r="E1616" s="12" t="s">
        <v>345</v>
      </c>
      <c r="F1616" s="12" t="s">
        <v>346</v>
      </c>
      <c r="G1616" s="12" t="s">
        <v>347</v>
      </c>
      <c r="H1616" s="12">
        <v>0</v>
      </c>
      <c r="I1616" s="12">
        <v>24</v>
      </c>
      <c r="J1616" s="12">
        <v>0</v>
      </c>
      <c r="K1616" s="12">
        <v>0</v>
      </c>
      <c r="L1616" s="12">
        <v>0</v>
      </c>
      <c r="M1616" s="12">
        <v>0</v>
      </c>
      <c r="N1616" s="12">
        <v>0</v>
      </c>
      <c r="O1616" s="12">
        <v>0</v>
      </c>
      <c r="P1616" s="12">
        <v>0</v>
      </c>
      <c r="Q1616" s="12">
        <v>0</v>
      </c>
      <c r="R1616" s="12">
        <v>0</v>
      </c>
      <c r="S1616" s="12">
        <v>0</v>
      </c>
      <c r="T1616" s="12">
        <v>0</v>
      </c>
    </row>
    <row r="1617" spans="1:20" ht="17.399999999999999" x14ac:dyDescent="0.3">
      <c r="A1617" s="11">
        <v>45091</v>
      </c>
      <c r="B1617" s="12">
        <v>251060</v>
      </c>
      <c r="C1617" s="12" t="s">
        <v>343</v>
      </c>
      <c r="D1617" s="12" t="s">
        <v>344</v>
      </c>
      <c r="E1617" s="12" t="s">
        <v>345</v>
      </c>
      <c r="F1617" s="12" t="s">
        <v>346</v>
      </c>
      <c r="G1617" s="12" t="s">
        <v>347</v>
      </c>
      <c r="H1617" s="12">
        <v>0</v>
      </c>
      <c r="I1617" s="12">
        <v>24</v>
      </c>
      <c r="J1617" s="12">
        <v>0</v>
      </c>
      <c r="K1617" s="12">
        <v>0</v>
      </c>
      <c r="L1617" s="12">
        <v>0</v>
      </c>
      <c r="M1617" s="12">
        <v>0</v>
      </c>
      <c r="N1617" s="12">
        <v>0</v>
      </c>
      <c r="O1617" s="12">
        <v>0</v>
      </c>
      <c r="P1617" s="12">
        <v>0</v>
      </c>
      <c r="Q1617" s="12">
        <v>0</v>
      </c>
      <c r="R1617" s="12">
        <v>0</v>
      </c>
      <c r="S1617" s="12">
        <v>0</v>
      </c>
      <c r="T1617" s="12">
        <v>0</v>
      </c>
    </row>
    <row r="1618" spans="1:20" ht="17.399999999999999" x14ac:dyDescent="0.3">
      <c r="A1618" s="11">
        <v>45093</v>
      </c>
      <c r="B1618" s="12">
        <v>251060</v>
      </c>
      <c r="C1618" s="12" t="s">
        <v>343</v>
      </c>
      <c r="D1618" s="12" t="s">
        <v>344</v>
      </c>
      <c r="E1618" s="12" t="s">
        <v>345</v>
      </c>
      <c r="F1618" s="12" t="s">
        <v>346</v>
      </c>
      <c r="G1618" s="12" t="s">
        <v>347</v>
      </c>
      <c r="H1618" s="12">
        <v>0</v>
      </c>
      <c r="I1618" s="12">
        <v>24</v>
      </c>
      <c r="J1618" s="12">
        <v>0</v>
      </c>
      <c r="K1618" s="12">
        <v>0</v>
      </c>
      <c r="L1618" s="12">
        <v>0</v>
      </c>
      <c r="M1618" s="12">
        <v>0</v>
      </c>
      <c r="N1618" s="12">
        <v>0</v>
      </c>
      <c r="O1618" s="12">
        <v>0</v>
      </c>
      <c r="P1618" s="12">
        <v>0</v>
      </c>
      <c r="Q1618" s="12">
        <v>0</v>
      </c>
      <c r="R1618" s="12">
        <v>0</v>
      </c>
      <c r="S1618" s="12">
        <v>0</v>
      </c>
      <c r="T1618" s="12">
        <v>0</v>
      </c>
    </row>
    <row r="1619" spans="1:20" ht="17.399999999999999" x14ac:dyDescent="0.3">
      <c r="A1619" s="11">
        <v>45096</v>
      </c>
      <c r="B1619" s="12">
        <v>251060</v>
      </c>
      <c r="C1619" s="12" t="s">
        <v>343</v>
      </c>
      <c r="D1619" s="12" t="s">
        <v>344</v>
      </c>
      <c r="E1619" s="12" t="s">
        <v>345</v>
      </c>
      <c r="F1619" s="12" t="s">
        <v>346</v>
      </c>
      <c r="G1619" s="12" t="s">
        <v>347</v>
      </c>
      <c r="H1619" s="12">
        <v>0.83</v>
      </c>
      <c r="I1619" s="12">
        <v>23.17</v>
      </c>
      <c r="J1619" s="12">
        <v>0.22</v>
      </c>
      <c r="K1619" s="12">
        <v>0.62</v>
      </c>
      <c r="L1619" s="12">
        <v>0.09</v>
      </c>
      <c r="M1619" s="12">
        <v>0</v>
      </c>
      <c r="N1619" s="12">
        <v>0</v>
      </c>
      <c r="O1619" s="12">
        <v>0</v>
      </c>
      <c r="P1619" s="12">
        <v>0</v>
      </c>
      <c r="Q1619" s="12">
        <v>0</v>
      </c>
      <c r="R1619" s="12">
        <v>2</v>
      </c>
      <c r="S1619" s="12">
        <v>0</v>
      </c>
      <c r="T1619" s="12">
        <v>0</v>
      </c>
    </row>
    <row r="1620" spans="1:20" ht="17.399999999999999" x14ac:dyDescent="0.3">
      <c r="A1620" s="11">
        <v>45097</v>
      </c>
      <c r="B1620" s="12">
        <v>251060</v>
      </c>
      <c r="C1620" s="12" t="s">
        <v>343</v>
      </c>
      <c r="D1620" s="12" t="s">
        <v>344</v>
      </c>
      <c r="E1620" s="12" t="s">
        <v>345</v>
      </c>
      <c r="F1620" s="12" t="s">
        <v>346</v>
      </c>
      <c r="G1620" s="12" t="s">
        <v>347</v>
      </c>
      <c r="H1620" s="12">
        <v>9.27</v>
      </c>
      <c r="I1620" s="12">
        <v>14.73</v>
      </c>
      <c r="J1620" s="12">
        <v>9.0299999999999994</v>
      </c>
      <c r="K1620" s="12">
        <v>0.23</v>
      </c>
      <c r="L1620" s="12">
        <v>30.85</v>
      </c>
      <c r="M1620" s="12">
        <v>5</v>
      </c>
      <c r="N1620" s="12">
        <v>0</v>
      </c>
      <c r="O1620" s="12">
        <v>83</v>
      </c>
      <c r="P1620" s="12">
        <v>3</v>
      </c>
      <c r="Q1620" s="12">
        <v>0</v>
      </c>
      <c r="R1620" s="12">
        <v>0</v>
      </c>
      <c r="S1620" s="12">
        <v>93</v>
      </c>
      <c r="T1620" s="12">
        <v>0</v>
      </c>
    </row>
    <row r="1621" spans="1:20" ht="17.399999999999999" x14ac:dyDescent="0.3">
      <c r="A1621" s="11">
        <v>45098</v>
      </c>
      <c r="B1621" s="12">
        <v>251060</v>
      </c>
      <c r="C1621" s="12" t="s">
        <v>343</v>
      </c>
      <c r="D1621" s="12" t="s">
        <v>344</v>
      </c>
      <c r="E1621" s="12" t="s">
        <v>345</v>
      </c>
      <c r="F1621" s="12" t="s">
        <v>346</v>
      </c>
      <c r="G1621" s="12" t="s">
        <v>347</v>
      </c>
      <c r="H1621" s="12">
        <v>16.48</v>
      </c>
      <c r="I1621" s="12">
        <v>7.52</v>
      </c>
      <c r="J1621" s="12">
        <v>15.03</v>
      </c>
      <c r="K1621" s="12">
        <v>1.45</v>
      </c>
      <c r="L1621" s="12">
        <v>49</v>
      </c>
      <c r="M1621" s="12">
        <v>4</v>
      </c>
      <c r="N1621" s="12">
        <v>0</v>
      </c>
      <c r="O1621" s="12">
        <v>96</v>
      </c>
      <c r="P1621" s="12">
        <v>4</v>
      </c>
      <c r="Q1621" s="12">
        <v>1</v>
      </c>
      <c r="R1621" s="12">
        <v>5</v>
      </c>
      <c r="S1621" s="12">
        <v>108</v>
      </c>
      <c r="T1621" s="12">
        <v>0</v>
      </c>
    </row>
    <row r="1622" spans="1:20" ht="17.399999999999999" x14ac:dyDescent="0.3">
      <c r="A1622" s="11">
        <v>45099</v>
      </c>
      <c r="B1622" s="12">
        <v>251060</v>
      </c>
      <c r="C1622" s="12" t="s">
        <v>343</v>
      </c>
      <c r="D1622" s="12" t="s">
        <v>344</v>
      </c>
      <c r="E1622" s="12" t="s">
        <v>345</v>
      </c>
      <c r="F1622" s="12" t="s">
        <v>346</v>
      </c>
      <c r="G1622" s="12" t="s">
        <v>347</v>
      </c>
      <c r="H1622" s="12">
        <v>20.95</v>
      </c>
      <c r="I1622" s="12">
        <v>3.05</v>
      </c>
      <c r="J1622" s="12">
        <v>19.03</v>
      </c>
      <c r="K1622" s="12">
        <v>1.92</v>
      </c>
      <c r="L1622" s="12">
        <v>62.33</v>
      </c>
      <c r="M1622" s="12">
        <v>5</v>
      </c>
      <c r="N1622" s="12">
        <v>0</v>
      </c>
      <c r="O1622" s="12">
        <v>138</v>
      </c>
      <c r="P1622" s="12">
        <v>9</v>
      </c>
      <c r="Q1622" s="12">
        <v>0</v>
      </c>
      <c r="R1622" s="12">
        <v>6</v>
      </c>
      <c r="S1622" s="12">
        <v>160</v>
      </c>
      <c r="T1622" s="12">
        <v>1</v>
      </c>
    </row>
    <row r="1623" spans="1:20" ht="17.399999999999999" x14ac:dyDescent="0.3">
      <c r="A1623" s="11">
        <v>45100</v>
      </c>
      <c r="B1623" s="12">
        <v>251060</v>
      </c>
      <c r="C1623" s="12" t="s">
        <v>343</v>
      </c>
      <c r="D1623" s="12" t="s">
        <v>344</v>
      </c>
      <c r="E1623" s="12" t="s">
        <v>345</v>
      </c>
      <c r="F1623" s="12" t="s">
        <v>346</v>
      </c>
      <c r="G1623" s="12" t="s">
        <v>347</v>
      </c>
      <c r="H1623" s="12">
        <v>19.32</v>
      </c>
      <c r="I1623" s="12">
        <v>4.68</v>
      </c>
      <c r="J1623" s="12">
        <v>17.8</v>
      </c>
      <c r="K1623" s="12">
        <v>1.52</v>
      </c>
      <c r="L1623" s="12">
        <v>49.99</v>
      </c>
      <c r="M1623" s="12">
        <v>4</v>
      </c>
      <c r="N1623" s="12">
        <v>0</v>
      </c>
      <c r="O1623" s="12">
        <v>51</v>
      </c>
      <c r="P1623" s="12">
        <v>2</v>
      </c>
      <c r="Q1623" s="12">
        <v>0</v>
      </c>
      <c r="R1623" s="12">
        <v>1</v>
      </c>
      <c r="S1623" s="12">
        <v>53</v>
      </c>
      <c r="T1623" s="12">
        <v>0</v>
      </c>
    </row>
    <row r="1624" spans="1:20" ht="17.399999999999999" x14ac:dyDescent="0.3">
      <c r="A1624" s="11">
        <v>45101</v>
      </c>
      <c r="B1624" s="12">
        <v>251060</v>
      </c>
      <c r="C1624" s="12" t="s">
        <v>343</v>
      </c>
      <c r="D1624" s="12" t="s">
        <v>344</v>
      </c>
      <c r="E1624" s="12" t="s">
        <v>345</v>
      </c>
      <c r="F1624" s="12" t="s">
        <v>346</v>
      </c>
      <c r="G1624" s="12" t="s">
        <v>347</v>
      </c>
      <c r="H1624" s="12">
        <v>16</v>
      </c>
      <c r="I1624" s="12">
        <v>8</v>
      </c>
      <c r="J1624" s="12">
        <v>14.28</v>
      </c>
      <c r="K1624" s="12">
        <v>1.72</v>
      </c>
      <c r="L1624" s="12">
        <v>46.97</v>
      </c>
      <c r="M1624" s="12">
        <v>5</v>
      </c>
      <c r="N1624" s="12">
        <v>0</v>
      </c>
      <c r="O1624" s="12">
        <v>116</v>
      </c>
      <c r="P1624" s="12">
        <v>12</v>
      </c>
      <c r="Q1624" s="12">
        <v>0</v>
      </c>
      <c r="R1624" s="12">
        <v>7</v>
      </c>
      <c r="S1624" s="12">
        <v>129</v>
      </c>
      <c r="T1624" s="12">
        <v>0</v>
      </c>
    </row>
    <row r="1625" spans="1:20" ht="17.399999999999999" x14ac:dyDescent="0.3">
      <c r="A1625" s="11">
        <v>45102</v>
      </c>
      <c r="B1625" s="12">
        <v>251060</v>
      </c>
      <c r="C1625" s="12" t="s">
        <v>343</v>
      </c>
      <c r="D1625" s="12" t="s">
        <v>344</v>
      </c>
      <c r="E1625" s="12" t="s">
        <v>345</v>
      </c>
      <c r="F1625" s="12" t="s">
        <v>346</v>
      </c>
      <c r="G1625" s="12" t="s">
        <v>347</v>
      </c>
      <c r="H1625" s="12">
        <v>6.3</v>
      </c>
      <c r="I1625" s="12">
        <v>17.7</v>
      </c>
      <c r="J1625" s="12">
        <v>6.07</v>
      </c>
      <c r="K1625" s="12">
        <v>0.23</v>
      </c>
      <c r="L1625" s="12">
        <v>24.71</v>
      </c>
      <c r="M1625" s="12">
        <v>5</v>
      </c>
      <c r="N1625" s="12">
        <v>0</v>
      </c>
      <c r="O1625" s="12">
        <v>60</v>
      </c>
      <c r="P1625" s="12">
        <v>1</v>
      </c>
      <c r="Q1625" s="12">
        <v>1</v>
      </c>
      <c r="R1625" s="12">
        <v>0</v>
      </c>
      <c r="S1625" s="12">
        <v>67</v>
      </c>
      <c r="T1625" s="12">
        <v>0</v>
      </c>
    </row>
    <row r="1626" spans="1:20" ht="17.399999999999999" x14ac:dyDescent="0.3">
      <c r="A1626" s="11">
        <v>45103</v>
      </c>
      <c r="B1626" s="12">
        <v>251060</v>
      </c>
      <c r="C1626" s="12" t="s">
        <v>343</v>
      </c>
      <c r="D1626" s="12" t="s">
        <v>344</v>
      </c>
      <c r="E1626" s="12" t="s">
        <v>345</v>
      </c>
      <c r="F1626" s="12" t="s">
        <v>346</v>
      </c>
      <c r="G1626" s="12" t="s">
        <v>347</v>
      </c>
      <c r="H1626" s="12">
        <v>13.7</v>
      </c>
      <c r="I1626" s="12">
        <v>10.3</v>
      </c>
      <c r="J1626" s="12">
        <v>12.92</v>
      </c>
      <c r="K1626" s="12">
        <v>0.78</v>
      </c>
      <c r="L1626" s="12">
        <v>32.14</v>
      </c>
      <c r="M1626" s="12">
        <v>3</v>
      </c>
      <c r="N1626" s="12">
        <v>0</v>
      </c>
      <c r="O1626" s="12">
        <v>40</v>
      </c>
      <c r="P1626" s="12">
        <v>2</v>
      </c>
      <c r="Q1626" s="12">
        <v>0</v>
      </c>
      <c r="R1626" s="12">
        <v>0</v>
      </c>
      <c r="S1626" s="12">
        <v>44</v>
      </c>
      <c r="T1626" s="12">
        <v>0</v>
      </c>
    </row>
    <row r="1627" spans="1:20" ht="17.399999999999999" x14ac:dyDescent="0.3">
      <c r="A1627" s="11">
        <v>45104</v>
      </c>
      <c r="B1627" s="12">
        <v>251060</v>
      </c>
      <c r="C1627" s="12" t="s">
        <v>343</v>
      </c>
      <c r="D1627" s="12" t="s">
        <v>344</v>
      </c>
      <c r="E1627" s="12" t="s">
        <v>345</v>
      </c>
      <c r="F1627" s="12" t="s">
        <v>346</v>
      </c>
      <c r="G1627" s="12" t="s">
        <v>347</v>
      </c>
      <c r="H1627" s="12">
        <v>7.43</v>
      </c>
      <c r="I1627" s="12">
        <v>16.57</v>
      </c>
      <c r="J1627" s="12">
        <v>7.03</v>
      </c>
      <c r="K1627" s="12">
        <v>0.4</v>
      </c>
      <c r="L1627" s="12">
        <v>13.28</v>
      </c>
      <c r="M1627" s="12">
        <v>3</v>
      </c>
      <c r="N1627" s="12">
        <v>0</v>
      </c>
      <c r="O1627" s="12">
        <v>0</v>
      </c>
      <c r="P1627" s="12">
        <v>0</v>
      </c>
      <c r="Q1627" s="12">
        <v>0</v>
      </c>
      <c r="R1627" s="12">
        <v>0</v>
      </c>
      <c r="S1627" s="12">
        <v>0</v>
      </c>
      <c r="T1627" s="12">
        <v>0</v>
      </c>
    </row>
    <row r="1628" spans="1:20" ht="17.399999999999999" x14ac:dyDescent="0.3">
      <c r="A1628" s="11">
        <v>45105</v>
      </c>
      <c r="B1628" s="12">
        <v>251060</v>
      </c>
      <c r="C1628" s="12" t="s">
        <v>343</v>
      </c>
      <c r="D1628" s="12" t="s">
        <v>344</v>
      </c>
      <c r="E1628" s="12" t="s">
        <v>345</v>
      </c>
      <c r="F1628" s="12" t="s">
        <v>346</v>
      </c>
      <c r="G1628" s="12" t="s">
        <v>347</v>
      </c>
      <c r="H1628" s="12">
        <v>9.6999999999999993</v>
      </c>
      <c r="I1628" s="12">
        <v>14.3</v>
      </c>
      <c r="J1628" s="12">
        <v>9.07</v>
      </c>
      <c r="K1628" s="12">
        <v>0.63</v>
      </c>
      <c r="L1628" s="12">
        <v>17.72</v>
      </c>
      <c r="M1628" s="12">
        <v>3</v>
      </c>
      <c r="N1628" s="12">
        <v>0</v>
      </c>
      <c r="O1628" s="12">
        <v>0</v>
      </c>
      <c r="P1628" s="12">
        <v>0</v>
      </c>
      <c r="Q1628" s="12">
        <v>0</v>
      </c>
      <c r="R1628" s="12">
        <v>1</v>
      </c>
      <c r="S1628" s="12">
        <v>0</v>
      </c>
      <c r="T1628" s="12">
        <v>0</v>
      </c>
    </row>
    <row r="1629" spans="1:20" ht="17.399999999999999" x14ac:dyDescent="0.3">
      <c r="A1629" s="11">
        <v>45106</v>
      </c>
      <c r="B1629" s="12">
        <v>251060</v>
      </c>
      <c r="C1629" s="12" t="s">
        <v>343</v>
      </c>
      <c r="D1629" s="12" t="s">
        <v>344</v>
      </c>
      <c r="E1629" s="12" t="s">
        <v>345</v>
      </c>
      <c r="F1629" s="12" t="s">
        <v>346</v>
      </c>
      <c r="G1629" s="12" t="s">
        <v>347</v>
      </c>
      <c r="H1629" s="12">
        <v>10.3</v>
      </c>
      <c r="I1629" s="12">
        <v>13.7</v>
      </c>
      <c r="J1629" s="12">
        <v>8.8800000000000008</v>
      </c>
      <c r="K1629" s="12">
        <v>1.42</v>
      </c>
      <c r="L1629" s="12">
        <v>15.74</v>
      </c>
      <c r="M1629" s="12">
        <v>2</v>
      </c>
      <c r="N1629" s="12">
        <v>0</v>
      </c>
      <c r="O1629" s="12">
        <v>0</v>
      </c>
      <c r="P1629" s="12">
        <v>0</v>
      </c>
      <c r="Q1629" s="12">
        <v>0</v>
      </c>
      <c r="R1629" s="12">
        <v>5</v>
      </c>
      <c r="S1629" s="12">
        <v>0</v>
      </c>
      <c r="T1629" s="12">
        <v>0</v>
      </c>
    </row>
    <row r="1630" spans="1:20" ht="17.399999999999999" x14ac:dyDescent="0.3">
      <c r="A1630" s="11">
        <v>45107</v>
      </c>
      <c r="B1630" s="12">
        <v>251060</v>
      </c>
      <c r="C1630" s="12" t="s">
        <v>343</v>
      </c>
      <c r="D1630" s="12" t="s">
        <v>344</v>
      </c>
      <c r="E1630" s="12" t="s">
        <v>345</v>
      </c>
      <c r="F1630" s="12" t="s">
        <v>346</v>
      </c>
      <c r="G1630" s="12" t="s">
        <v>347</v>
      </c>
      <c r="H1630" s="12">
        <v>11.03</v>
      </c>
      <c r="I1630" s="12">
        <v>12.97</v>
      </c>
      <c r="J1630" s="12">
        <v>10.5</v>
      </c>
      <c r="K1630" s="12">
        <v>0.53</v>
      </c>
      <c r="L1630" s="12">
        <v>19.25</v>
      </c>
      <c r="M1630" s="12">
        <v>2</v>
      </c>
      <c r="N1630" s="12">
        <v>0</v>
      </c>
      <c r="O1630" s="12">
        <v>0</v>
      </c>
      <c r="P1630" s="12">
        <v>0</v>
      </c>
      <c r="Q1630" s="12">
        <v>0</v>
      </c>
      <c r="R1630" s="12">
        <v>3</v>
      </c>
      <c r="S1630" s="12">
        <v>0</v>
      </c>
      <c r="T1630" s="12">
        <v>0</v>
      </c>
    </row>
    <row r="1631" spans="1:20" ht="17.399999999999999" x14ac:dyDescent="0.3">
      <c r="A1631" s="11">
        <v>45108</v>
      </c>
      <c r="B1631" s="12">
        <v>251060</v>
      </c>
      <c r="C1631" s="12" t="s">
        <v>343</v>
      </c>
      <c r="D1631" s="12" t="s">
        <v>344</v>
      </c>
      <c r="E1631" s="12" t="s">
        <v>345</v>
      </c>
      <c r="F1631" s="12" t="s">
        <v>346</v>
      </c>
      <c r="G1631" s="12" t="s">
        <v>347</v>
      </c>
      <c r="H1631" s="12">
        <v>7.22</v>
      </c>
      <c r="I1631" s="12">
        <v>16.78</v>
      </c>
      <c r="J1631" s="12">
        <v>6.67</v>
      </c>
      <c r="K1631" s="12">
        <v>0.55000000000000004</v>
      </c>
      <c r="L1631" s="12">
        <v>12.53</v>
      </c>
      <c r="M1631" s="12">
        <v>2</v>
      </c>
      <c r="N1631" s="12">
        <v>0</v>
      </c>
      <c r="O1631" s="12">
        <v>0</v>
      </c>
      <c r="P1631" s="12">
        <v>0</v>
      </c>
      <c r="Q1631" s="12">
        <v>0</v>
      </c>
      <c r="R1631" s="12">
        <v>2</v>
      </c>
      <c r="S1631" s="12">
        <v>0</v>
      </c>
      <c r="T1631" s="12">
        <v>0</v>
      </c>
    </row>
    <row r="1632" spans="1:20" ht="17.399999999999999" x14ac:dyDescent="0.3">
      <c r="A1632" s="11">
        <v>45109</v>
      </c>
      <c r="B1632" s="12">
        <v>251060</v>
      </c>
      <c r="C1632" s="12" t="s">
        <v>343</v>
      </c>
      <c r="D1632" s="12" t="s">
        <v>344</v>
      </c>
      <c r="E1632" s="12" t="s">
        <v>345</v>
      </c>
      <c r="F1632" s="12" t="s">
        <v>346</v>
      </c>
      <c r="G1632" s="12" t="s">
        <v>347</v>
      </c>
      <c r="H1632" s="12">
        <v>0.87</v>
      </c>
      <c r="I1632" s="12">
        <v>23.13</v>
      </c>
      <c r="J1632" s="12">
        <v>0.87</v>
      </c>
      <c r="K1632" s="12">
        <v>0</v>
      </c>
      <c r="L1632" s="12">
        <v>1.69</v>
      </c>
      <c r="M1632" s="12">
        <v>3</v>
      </c>
      <c r="N1632" s="12">
        <v>0</v>
      </c>
      <c r="O1632" s="12">
        <v>0</v>
      </c>
      <c r="P1632" s="12">
        <v>0</v>
      </c>
      <c r="Q1632" s="12">
        <v>0</v>
      </c>
      <c r="R1632" s="12">
        <v>0</v>
      </c>
      <c r="S1632" s="12">
        <v>0</v>
      </c>
      <c r="T1632" s="12">
        <v>0</v>
      </c>
    </row>
    <row r="1633" spans="1:20" ht="17.399999999999999" x14ac:dyDescent="0.3">
      <c r="A1633" s="11">
        <v>45110</v>
      </c>
      <c r="B1633" s="12">
        <v>251060</v>
      </c>
      <c r="C1633" s="12" t="s">
        <v>343</v>
      </c>
      <c r="D1633" s="12" t="s">
        <v>344</v>
      </c>
      <c r="E1633" s="12" t="s">
        <v>345</v>
      </c>
      <c r="F1633" s="12" t="s">
        <v>346</v>
      </c>
      <c r="G1633" s="12" t="s">
        <v>347</v>
      </c>
      <c r="H1633" s="12">
        <v>13.2</v>
      </c>
      <c r="I1633" s="12">
        <v>10.8</v>
      </c>
      <c r="J1633" s="12">
        <v>11.67</v>
      </c>
      <c r="K1633" s="12">
        <v>1.53</v>
      </c>
      <c r="L1633" s="12">
        <v>23.34</v>
      </c>
      <c r="M1633" s="12">
        <v>2</v>
      </c>
      <c r="N1633" s="12">
        <v>0</v>
      </c>
      <c r="O1633" s="12">
        <v>0</v>
      </c>
      <c r="P1633" s="12">
        <v>0</v>
      </c>
      <c r="Q1633" s="12">
        <v>0</v>
      </c>
      <c r="R1633" s="12">
        <v>7</v>
      </c>
      <c r="S1633" s="12">
        <v>1</v>
      </c>
      <c r="T1633" s="12">
        <v>1</v>
      </c>
    </row>
    <row r="1634" spans="1:20" ht="17.399999999999999" x14ac:dyDescent="0.3">
      <c r="A1634" s="11">
        <v>45111</v>
      </c>
      <c r="B1634" s="12">
        <v>251060</v>
      </c>
      <c r="C1634" s="12" t="s">
        <v>343</v>
      </c>
      <c r="D1634" s="12" t="s">
        <v>344</v>
      </c>
      <c r="E1634" s="12" t="s">
        <v>345</v>
      </c>
      <c r="F1634" s="12" t="s">
        <v>346</v>
      </c>
      <c r="G1634" s="12" t="s">
        <v>347</v>
      </c>
      <c r="H1634" s="12">
        <v>6.12</v>
      </c>
      <c r="I1634" s="12">
        <v>17.88</v>
      </c>
      <c r="J1634" s="12">
        <v>5.77</v>
      </c>
      <c r="K1634" s="12">
        <v>0.35</v>
      </c>
      <c r="L1634" s="12">
        <v>10.039999999999999</v>
      </c>
      <c r="M1634" s="12">
        <v>2</v>
      </c>
      <c r="N1634" s="12">
        <v>0</v>
      </c>
      <c r="O1634" s="12">
        <v>0</v>
      </c>
      <c r="P1634" s="12">
        <v>0</v>
      </c>
      <c r="Q1634" s="12">
        <v>0</v>
      </c>
      <c r="R1634" s="12">
        <v>1</v>
      </c>
      <c r="S1634" s="12">
        <v>0</v>
      </c>
      <c r="T1634" s="12">
        <v>0</v>
      </c>
    </row>
    <row r="1635" spans="1:20" ht="17.399999999999999" x14ac:dyDescent="0.3">
      <c r="A1635" s="11">
        <v>45112</v>
      </c>
      <c r="B1635" s="12">
        <v>251060</v>
      </c>
      <c r="C1635" s="12" t="s">
        <v>343</v>
      </c>
      <c r="D1635" s="12" t="s">
        <v>344</v>
      </c>
      <c r="E1635" s="12" t="s">
        <v>345</v>
      </c>
      <c r="F1635" s="12" t="s">
        <v>346</v>
      </c>
      <c r="G1635" s="12" t="s">
        <v>347</v>
      </c>
      <c r="H1635" s="12">
        <v>8.43</v>
      </c>
      <c r="I1635" s="12">
        <v>15.57</v>
      </c>
      <c r="J1635" s="12">
        <v>7.63</v>
      </c>
      <c r="K1635" s="12">
        <v>0.8</v>
      </c>
      <c r="L1635" s="12">
        <v>14.59</v>
      </c>
      <c r="M1635" s="12">
        <v>3</v>
      </c>
      <c r="N1635" s="12">
        <v>0</v>
      </c>
      <c r="O1635" s="12">
        <v>0</v>
      </c>
      <c r="P1635" s="12">
        <v>0</v>
      </c>
      <c r="Q1635" s="12">
        <v>0</v>
      </c>
      <c r="R1635" s="12">
        <v>4</v>
      </c>
      <c r="S1635" s="12">
        <v>0</v>
      </c>
      <c r="T1635" s="12">
        <v>1</v>
      </c>
    </row>
    <row r="1636" spans="1:20" ht="17.399999999999999" x14ac:dyDescent="0.3">
      <c r="A1636" s="11">
        <v>45113</v>
      </c>
      <c r="B1636" s="12">
        <v>251060</v>
      </c>
      <c r="C1636" s="12" t="s">
        <v>343</v>
      </c>
      <c r="D1636" s="12" t="s">
        <v>344</v>
      </c>
      <c r="E1636" s="12" t="s">
        <v>345</v>
      </c>
      <c r="F1636" s="12" t="s">
        <v>346</v>
      </c>
      <c r="G1636" s="12" t="s">
        <v>347</v>
      </c>
      <c r="H1636" s="12">
        <v>12.77</v>
      </c>
      <c r="I1636" s="12">
        <v>11.23</v>
      </c>
      <c r="J1636" s="12">
        <v>11.92</v>
      </c>
      <c r="K1636" s="12">
        <v>0.85</v>
      </c>
      <c r="L1636" s="12">
        <v>21.78</v>
      </c>
      <c r="M1636" s="12">
        <v>2</v>
      </c>
      <c r="N1636" s="12">
        <v>0</v>
      </c>
      <c r="O1636" s="12">
        <v>0</v>
      </c>
      <c r="P1636" s="12">
        <v>0</v>
      </c>
      <c r="Q1636" s="12">
        <v>0</v>
      </c>
      <c r="R1636" s="12">
        <v>1</v>
      </c>
      <c r="S1636" s="12">
        <v>0</v>
      </c>
      <c r="T1636" s="12">
        <v>0</v>
      </c>
    </row>
    <row r="1637" spans="1:20" ht="17.399999999999999" x14ac:dyDescent="0.3">
      <c r="A1637" s="11">
        <v>45114</v>
      </c>
      <c r="B1637" s="12">
        <v>251060</v>
      </c>
      <c r="C1637" s="12" t="s">
        <v>343</v>
      </c>
      <c r="D1637" s="12" t="s">
        <v>344</v>
      </c>
      <c r="E1637" s="12" t="s">
        <v>345</v>
      </c>
      <c r="F1637" s="12" t="s">
        <v>346</v>
      </c>
      <c r="G1637" s="12" t="s">
        <v>347</v>
      </c>
      <c r="H1637" s="12">
        <v>11.38</v>
      </c>
      <c r="I1637" s="12">
        <v>12.62</v>
      </c>
      <c r="J1637" s="12">
        <v>10.72</v>
      </c>
      <c r="K1637" s="12">
        <v>0.67</v>
      </c>
      <c r="L1637" s="12">
        <v>19.86</v>
      </c>
      <c r="M1637" s="12">
        <v>3</v>
      </c>
      <c r="N1637" s="12">
        <v>0</v>
      </c>
      <c r="O1637" s="12">
        <v>0</v>
      </c>
      <c r="P1637" s="12">
        <v>0</v>
      </c>
      <c r="Q1637" s="12">
        <v>0</v>
      </c>
      <c r="R1637" s="12">
        <v>1</v>
      </c>
      <c r="S1637" s="12">
        <v>0</v>
      </c>
      <c r="T1637" s="12">
        <v>0</v>
      </c>
    </row>
    <row r="1638" spans="1:20" ht="17.399999999999999" x14ac:dyDescent="0.3">
      <c r="A1638" s="11">
        <v>45115</v>
      </c>
      <c r="B1638" s="12">
        <v>251060</v>
      </c>
      <c r="C1638" s="12" t="s">
        <v>343</v>
      </c>
      <c r="D1638" s="12" t="s">
        <v>344</v>
      </c>
      <c r="E1638" s="12" t="s">
        <v>345</v>
      </c>
      <c r="F1638" s="12" t="s">
        <v>346</v>
      </c>
      <c r="G1638" s="12" t="s">
        <v>347</v>
      </c>
      <c r="H1638" s="12">
        <v>8.1</v>
      </c>
      <c r="I1638" s="12">
        <v>15.9</v>
      </c>
      <c r="J1638" s="12">
        <v>6.82</v>
      </c>
      <c r="K1638" s="12">
        <v>1.28</v>
      </c>
      <c r="L1638" s="12">
        <v>11.96</v>
      </c>
      <c r="M1638" s="12">
        <v>3</v>
      </c>
      <c r="N1638" s="12">
        <v>0</v>
      </c>
      <c r="O1638" s="12">
        <v>0</v>
      </c>
      <c r="P1638" s="12">
        <v>0</v>
      </c>
      <c r="Q1638" s="12">
        <v>0</v>
      </c>
      <c r="R1638" s="12">
        <v>4</v>
      </c>
      <c r="S1638" s="12">
        <v>0</v>
      </c>
      <c r="T1638" s="12">
        <v>0</v>
      </c>
    </row>
    <row r="1639" spans="1:20" ht="17.399999999999999" x14ac:dyDescent="0.3">
      <c r="A1639" s="11">
        <v>45116</v>
      </c>
      <c r="B1639" s="12">
        <v>251060</v>
      </c>
      <c r="C1639" s="12" t="s">
        <v>343</v>
      </c>
      <c r="D1639" s="12" t="s">
        <v>344</v>
      </c>
      <c r="E1639" s="12" t="s">
        <v>345</v>
      </c>
      <c r="F1639" s="12" t="s">
        <v>346</v>
      </c>
      <c r="G1639" s="12" t="s">
        <v>347</v>
      </c>
      <c r="H1639" s="12">
        <v>1.17</v>
      </c>
      <c r="I1639" s="12">
        <v>22.83</v>
      </c>
      <c r="J1639" s="12">
        <v>1.1499999999999999</v>
      </c>
      <c r="K1639" s="12">
        <v>0.02</v>
      </c>
      <c r="L1639" s="12">
        <v>1.87</v>
      </c>
      <c r="M1639" s="12">
        <v>3</v>
      </c>
      <c r="N1639" s="12">
        <v>0</v>
      </c>
      <c r="O1639" s="12">
        <v>0</v>
      </c>
      <c r="P1639" s="12">
        <v>0</v>
      </c>
      <c r="Q1639" s="12">
        <v>0</v>
      </c>
      <c r="R1639" s="12">
        <v>0</v>
      </c>
      <c r="S1639" s="12">
        <v>0</v>
      </c>
      <c r="T1639" s="12">
        <v>0</v>
      </c>
    </row>
    <row r="1640" spans="1:20" ht="17.399999999999999" x14ac:dyDescent="0.3">
      <c r="A1640" s="11">
        <v>45117</v>
      </c>
      <c r="B1640" s="12">
        <v>251060</v>
      </c>
      <c r="C1640" s="12" t="s">
        <v>343</v>
      </c>
      <c r="D1640" s="12" t="s">
        <v>344</v>
      </c>
      <c r="E1640" s="12" t="s">
        <v>345</v>
      </c>
      <c r="F1640" s="12" t="s">
        <v>346</v>
      </c>
      <c r="G1640" s="12" t="s">
        <v>347</v>
      </c>
      <c r="H1640" s="12">
        <v>16.52</v>
      </c>
      <c r="I1640" s="12">
        <v>7.48</v>
      </c>
      <c r="J1640" s="12">
        <v>15.27</v>
      </c>
      <c r="K1640" s="12">
        <v>1.25</v>
      </c>
      <c r="L1640" s="12">
        <v>31.23</v>
      </c>
      <c r="M1640" s="12">
        <v>3</v>
      </c>
      <c r="N1640" s="12">
        <v>0</v>
      </c>
      <c r="O1640" s="12">
        <v>0</v>
      </c>
      <c r="P1640" s="12">
        <v>0</v>
      </c>
      <c r="Q1640" s="12">
        <v>0</v>
      </c>
      <c r="R1640" s="12">
        <v>6</v>
      </c>
      <c r="S1640" s="12">
        <v>0</v>
      </c>
      <c r="T1640" s="12">
        <v>0</v>
      </c>
    </row>
    <row r="1641" spans="1:20" ht="17.399999999999999" x14ac:dyDescent="0.3">
      <c r="A1641" s="11">
        <v>45118</v>
      </c>
      <c r="B1641" s="12">
        <v>251060</v>
      </c>
      <c r="C1641" s="12" t="s">
        <v>343</v>
      </c>
      <c r="D1641" s="12" t="s">
        <v>344</v>
      </c>
      <c r="E1641" s="12" t="s">
        <v>345</v>
      </c>
      <c r="F1641" s="12" t="s">
        <v>346</v>
      </c>
      <c r="G1641" s="12" t="s">
        <v>347</v>
      </c>
      <c r="H1641" s="12">
        <v>11.47</v>
      </c>
      <c r="I1641" s="12">
        <v>12.53</v>
      </c>
      <c r="J1641" s="12">
        <v>10.42</v>
      </c>
      <c r="K1641" s="12">
        <v>1.05</v>
      </c>
      <c r="L1641" s="12">
        <v>20.76</v>
      </c>
      <c r="M1641" s="12">
        <v>3</v>
      </c>
      <c r="N1641" s="12">
        <v>0</v>
      </c>
      <c r="O1641" s="12">
        <v>0</v>
      </c>
      <c r="P1641" s="12">
        <v>0</v>
      </c>
      <c r="Q1641" s="12">
        <v>0</v>
      </c>
      <c r="R1641" s="12">
        <v>0</v>
      </c>
      <c r="S1641" s="12">
        <v>0</v>
      </c>
      <c r="T1641" s="12">
        <v>0</v>
      </c>
    </row>
    <row r="1642" spans="1:20" ht="17.399999999999999" x14ac:dyDescent="0.3">
      <c r="A1642" s="11">
        <v>45119</v>
      </c>
      <c r="B1642" s="12">
        <v>251060</v>
      </c>
      <c r="C1642" s="12" t="s">
        <v>343</v>
      </c>
      <c r="D1642" s="12" t="s">
        <v>344</v>
      </c>
      <c r="E1642" s="12" t="s">
        <v>345</v>
      </c>
      <c r="F1642" s="12" t="s">
        <v>346</v>
      </c>
      <c r="G1642" s="12" t="s">
        <v>347</v>
      </c>
      <c r="H1642" s="12">
        <v>13.77</v>
      </c>
      <c r="I1642" s="12">
        <v>10.23</v>
      </c>
      <c r="J1642" s="12">
        <v>12.58</v>
      </c>
      <c r="K1642" s="12">
        <v>1.18</v>
      </c>
      <c r="L1642" s="12">
        <v>23.93</v>
      </c>
      <c r="M1642" s="12">
        <v>2</v>
      </c>
      <c r="N1642" s="12">
        <v>0</v>
      </c>
      <c r="O1642" s="12">
        <v>0</v>
      </c>
      <c r="P1642" s="12">
        <v>0</v>
      </c>
      <c r="Q1642" s="12">
        <v>0</v>
      </c>
      <c r="R1642" s="12">
        <v>1</v>
      </c>
      <c r="S1642" s="12">
        <v>0</v>
      </c>
      <c r="T1642" s="12">
        <v>0</v>
      </c>
    </row>
    <row r="1643" spans="1:20" ht="17.399999999999999" x14ac:dyDescent="0.3">
      <c r="A1643" s="11">
        <v>45120</v>
      </c>
      <c r="B1643" s="12">
        <v>251060</v>
      </c>
      <c r="C1643" s="12" t="s">
        <v>343</v>
      </c>
      <c r="D1643" s="12" t="s">
        <v>344</v>
      </c>
      <c r="E1643" s="12" t="s">
        <v>345</v>
      </c>
      <c r="F1643" s="12" t="s">
        <v>346</v>
      </c>
      <c r="G1643" s="12" t="s">
        <v>347</v>
      </c>
      <c r="H1643" s="12">
        <v>13.75</v>
      </c>
      <c r="I1643" s="12">
        <v>10.25</v>
      </c>
      <c r="J1643" s="12">
        <v>12.22</v>
      </c>
      <c r="K1643" s="12">
        <v>1.53</v>
      </c>
      <c r="L1643" s="12">
        <v>23.74</v>
      </c>
      <c r="M1643" s="12">
        <v>2</v>
      </c>
      <c r="N1643" s="12">
        <v>0</v>
      </c>
      <c r="O1643" s="12">
        <v>0</v>
      </c>
      <c r="P1643" s="12">
        <v>0</v>
      </c>
      <c r="Q1643" s="12">
        <v>0</v>
      </c>
      <c r="R1643" s="12">
        <v>5</v>
      </c>
      <c r="S1643" s="12">
        <v>0</v>
      </c>
      <c r="T1643" s="12">
        <v>0</v>
      </c>
    </row>
    <row r="1644" spans="1:20" ht="17.399999999999999" x14ac:dyDescent="0.3">
      <c r="A1644" s="11">
        <v>45121</v>
      </c>
      <c r="B1644" s="12">
        <v>251060</v>
      </c>
      <c r="C1644" s="12" t="s">
        <v>343</v>
      </c>
      <c r="D1644" s="12" t="s">
        <v>344</v>
      </c>
      <c r="E1644" s="12" t="s">
        <v>345</v>
      </c>
      <c r="F1644" s="12" t="s">
        <v>346</v>
      </c>
      <c r="G1644" s="12" t="s">
        <v>347</v>
      </c>
      <c r="H1644" s="12">
        <v>11.4</v>
      </c>
      <c r="I1644" s="12">
        <v>12.6</v>
      </c>
      <c r="J1644" s="12">
        <v>10.28</v>
      </c>
      <c r="K1644" s="12">
        <v>1.1200000000000001</v>
      </c>
      <c r="L1644" s="12">
        <v>18.07</v>
      </c>
      <c r="M1644" s="12">
        <v>2</v>
      </c>
      <c r="N1644" s="12">
        <v>0</v>
      </c>
      <c r="O1644" s="12">
        <v>0</v>
      </c>
      <c r="P1644" s="12">
        <v>0</v>
      </c>
      <c r="Q1644" s="12">
        <v>0</v>
      </c>
      <c r="R1644" s="12">
        <v>2</v>
      </c>
      <c r="S1644" s="12">
        <v>0</v>
      </c>
      <c r="T1644" s="12">
        <v>0</v>
      </c>
    </row>
    <row r="1645" spans="1:20" ht="17.399999999999999" x14ac:dyDescent="0.3">
      <c r="A1645" s="11">
        <v>45122</v>
      </c>
      <c r="B1645" s="12">
        <v>251060</v>
      </c>
      <c r="C1645" s="12" t="s">
        <v>343</v>
      </c>
      <c r="D1645" s="12" t="s">
        <v>344</v>
      </c>
      <c r="E1645" s="12" t="s">
        <v>345</v>
      </c>
      <c r="F1645" s="12" t="s">
        <v>346</v>
      </c>
      <c r="G1645" s="12" t="s">
        <v>347</v>
      </c>
      <c r="H1645" s="12">
        <v>6.28</v>
      </c>
      <c r="I1645" s="12">
        <v>17.72</v>
      </c>
      <c r="J1645" s="12">
        <v>5.27</v>
      </c>
      <c r="K1645" s="12">
        <v>1.02</v>
      </c>
      <c r="L1645" s="12">
        <v>9.77</v>
      </c>
      <c r="M1645" s="12">
        <v>2</v>
      </c>
      <c r="N1645" s="12">
        <v>0</v>
      </c>
      <c r="O1645" s="12">
        <v>1</v>
      </c>
      <c r="P1645" s="12">
        <v>0</v>
      </c>
      <c r="Q1645" s="12">
        <v>0</v>
      </c>
      <c r="R1645" s="12">
        <v>6</v>
      </c>
      <c r="S1645" s="12">
        <v>1</v>
      </c>
      <c r="T1645" s="12">
        <v>1</v>
      </c>
    </row>
    <row r="1646" spans="1:20" ht="17.399999999999999" x14ac:dyDescent="0.3">
      <c r="A1646" s="11">
        <v>45123</v>
      </c>
      <c r="B1646" s="12">
        <v>251060</v>
      </c>
      <c r="C1646" s="12" t="s">
        <v>343</v>
      </c>
      <c r="D1646" s="12" t="s">
        <v>344</v>
      </c>
      <c r="E1646" s="12" t="s">
        <v>345</v>
      </c>
      <c r="F1646" s="12" t="s">
        <v>346</v>
      </c>
      <c r="G1646" s="12" t="s">
        <v>347</v>
      </c>
      <c r="H1646" s="12">
        <v>1.32</v>
      </c>
      <c r="I1646" s="12">
        <v>22.68</v>
      </c>
      <c r="J1646" s="12">
        <v>1.22</v>
      </c>
      <c r="K1646" s="12">
        <v>0.1</v>
      </c>
      <c r="L1646" s="12">
        <v>2.4700000000000002</v>
      </c>
      <c r="M1646" s="12">
        <v>3</v>
      </c>
      <c r="N1646" s="12">
        <v>0</v>
      </c>
      <c r="O1646" s="12">
        <v>0</v>
      </c>
      <c r="P1646" s="12">
        <v>0</v>
      </c>
      <c r="Q1646" s="12">
        <v>0</v>
      </c>
      <c r="R1646" s="12">
        <v>0</v>
      </c>
      <c r="S1646" s="12">
        <v>0</v>
      </c>
      <c r="T1646" s="12">
        <v>0</v>
      </c>
    </row>
    <row r="1647" spans="1:20" ht="17.399999999999999" x14ac:dyDescent="0.3">
      <c r="A1647" s="11">
        <v>45124</v>
      </c>
      <c r="B1647" s="12">
        <v>251060</v>
      </c>
      <c r="C1647" s="12" t="s">
        <v>343</v>
      </c>
      <c r="D1647" s="12" t="s">
        <v>344</v>
      </c>
      <c r="E1647" s="12" t="s">
        <v>345</v>
      </c>
      <c r="F1647" s="12" t="s">
        <v>346</v>
      </c>
      <c r="G1647" s="12" t="s">
        <v>347</v>
      </c>
      <c r="H1647" s="12">
        <v>9.9</v>
      </c>
      <c r="I1647" s="12">
        <v>14.1</v>
      </c>
      <c r="J1647" s="12">
        <v>9.58</v>
      </c>
      <c r="K1647" s="12">
        <v>0.32</v>
      </c>
      <c r="L1647" s="12">
        <v>18.72</v>
      </c>
      <c r="M1647" s="12">
        <v>3</v>
      </c>
      <c r="N1647" s="12">
        <v>0</v>
      </c>
      <c r="O1647" s="12">
        <v>0</v>
      </c>
      <c r="P1647" s="12">
        <v>0</v>
      </c>
      <c r="Q1647" s="12">
        <v>0</v>
      </c>
      <c r="R1647" s="12">
        <v>0</v>
      </c>
      <c r="S1647" s="12">
        <v>0</v>
      </c>
      <c r="T1647" s="12">
        <v>0</v>
      </c>
    </row>
    <row r="1648" spans="1:20" ht="17.399999999999999" x14ac:dyDescent="0.3">
      <c r="A1648" s="11">
        <v>45125</v>
      </c>
      <c r="B1648" s="12">
        <v>251060</v>
      </c>
      <c r="C1648" s="12" t="s">
        <v>343</v>
      </c>
      <c r="D1648" s="12" t="s">
        <v>344</v>
      </c>
      <c r="E1648" s="12" t="s">
        <v>345</v>
      </c>
      <c r="F1648" s="12" t="s">
        <v>346</v>
      </c>
      <c r="G1648" s="12" t="s">
        <v>347</v>
      </c>
      <c r="H1648" s="12">
        <v>3.55</v>
      </c>
      <c r="I1648" s="12">
        <v>20.45</v>
      </c>
      <c r="J1648" s="12">
        <v>3.4</v>
      </c>
      <c r="K1648" s="12">
        <v>0.15</v>
      </c>
      <c r="L1648" s="12">
        <v>6.85</v>
      </c>
      <c r="M1648" s="12">
        <v>2</v>
      </c>
      <c r="N1648" s="12">
        <v>0</v>
      </c>
      <c r="O1648" s="12">
        <v>0</v>
      </c>
      <c r="P1648" s="12">
        <v>0</v>
      </c>
      <c r="Q1648" s="12">
        <v>0</v>
      </c>
      <c r="R1648" s="12">
        <v>0</v>
      </c>
      <c r="S1648" s="12">
        <v>0</v>
      </c>
      <c r="T1648" s="12">
        <v>0</v>
      </c>
    </row>
    <row r="1649" spans="1:20" ht="17.399999999999999" x14ac:dyDescent="0.3">
      <c r="A1649" s="11">
        <v>45126</v>
      </c>
      <c r="B1649" s="12">
        <v>251060</v>
      </c>
      <c r="C1649" s="12" t="s">
        <v>343</v>
      </c>
      <c r="D1649" s="12" t="s">
        <v>344</v>
      </c>
      <c r="E1649" s="12" t="s">
        <v>345</v>
      </c>
      <c r="F1649" s="12" t="s">
        <v>346</v>
      </c>
      <c r="G1649" s="12" t="s">
        <v>347</v>
      </c>
      <c r="H1649" s="12">
        <v>10.65</v>
      </c>
      <c r="I1649" s="12">
        <v>13.35</v>
      </c>
      <c r="J1649" s="12">
        <v>9.93</v>
      </c>
      <c r="K1649" s="12">
        <v>0.72</v>
      </c>
      <c r="L1649" s="12">
        <v>17.68</v>
      </c>
      <c r="M1649" s="12">
        <v>3</v>
      </c>
      <c r="N1649" s="12">
        <v>0</v>
      </c>
      <c r="O1649" s="12">
        <v>0</v>
      </c>
      <c r="P1649" s="12">
        <v>0</v>
      </c>
      <c r="Q1649" s="12">
        <v>0</v>
      </c>
      <c r="R1649" s="12">
        <v>1</v>
      </c>
      <c r="S1649" s="12">
        <v>0</v>
      </c>
      <c r="T1649" s="12">
        <v>0</v>
      </c>
    </row>
    <row r="1650" spans="1:20" ht="17.399999999999999" x14ac:dyDescent="0.3">
      <c r="A1650" s="11">
        <v>45127</v>
      </c>
      <c r="B1650" s="12">
        <v>251060</v>
      </c>
      <c r="C1650" s="12" t="s">
        <v>343</v>
      </c>
      <c r="D1650" s="12" t="s">
        <v>344</v>
      </c>
      <c r="E1650" s="12" t="s">
        <v>345</v>
      </c>
      <c r="F1650" s="12" t="s">
        <v>346</v>
      </c>
      <c r="G1650" s="12" t="s">
        <v>347</v>
      </c>
      <c r="H1650" s="12">
        <v>7.03</v>
      </c>
      <c r="I1650" s="12">
        <v>16.97</v>
      </c>
      <c r="J1650" s="12">
        <v>6.57</v>
      </c>
      <c r="K1650" s="12">
        <v>0.47</v>
      </c>
      <c r="L1650" s="12">
        <v>13.22</v>
      </c>
      <c r="M1650" s="12">
        <v>3</v>
      </c>
      <c r="N1650" s="12">
        <v>0</v>
      </c>
      <c r="O1650" s="12">
        <v>0</v>
      </c>
      <c r="P1650" s="12">
        <v>0</v>
      </c>
      <c r="Q1650" s="12">
        <v>0</v>
      </c>
      <c r="R1650" s="12">
        <v>2</v>
      </c>
      <c r="S1650" s="12">
        <v>0</v>
      </c>
      <c r="T1650" s="12">
        <v>0</v>
      </c>
    </row>
    <row r="1651" spans="1:20" ht="17.399999999999999" x14ac:dyDescent="0.3">
      <c r="A1651" s="11">
        <v>45128</v>
      </c>
      <c r="B1651" s="12">
        <v>251060</v>
      </c>
      <c r="C1651" s="12" t="s">
        <v>343</v>
      </c>
      <c r="D1651" s="12" t="s">
        <v>344</v>
      </c>
      <c r="E1651" s="12" t="s">
        <v>345</v>
      </c>
      <c r="F1651" s="12" t="s">
        <v>346</v>
      </c>
      <c r="G1651" s="12" t="s">
        <v>347</v>
      </c>
      <c r="H1651" s="12">
        <v>10.199999999999999</v>
      </c>
      <c r="I1651" s="12">
        <v>13.8</v>
      </c>
      <c r="J1651" s="12">
        <v>9.65</v>
      </c>
      <c r="K1651" s="12">
        <v>0.55000000000000004</v>
      </c>
      <c r="L1651" s="12">
        <v>19.2</v>
      </c>
      <c r="M1651" s="12">
        <v>2</v>
      </c>
      <c r="N1651" s="12">
        <v>0</v>
      </c>
      <c r="O1651" s="12">
        <v>0</v>
      </c>
      <c r="P1651" s="12">
        <v>0</v>
      </c>
      <c r="Q1651" s="12">
        <v>0</v>
      </c>
      <c r="R1651" s="12">
        <v>1</v>
      </c>
      <c r="S1651" s="12">
        <v>0</v>
      </c>
      <c r="T1651" s="12">
        <v>0</v>
      </c>
    </row>
    <row r="1652" spans="1:20" ht="17.399999999999999" x14ac:dyDescent="0.3">
      <c r="A1652" s="11">
        <v>45129</v>
      </c>
      <c r="B1652" s="12">
        <v>251060</v>
      </c>
      <c r="C1652" s="12" t="s">
        <v>343</v>
      </c>
      <c r="D1652" s="12" t="s">
        <v>344</v>
      </c>
      <c r="E1652" s="12" t="s">
        <v>345</v>
      </c>
      <c r="F1652" s="12" t="s">
        <v>346</v>
      </c>
      <c r="G1652" s="12" t="s">
        <v>347</v>
      </c>
      <c r="H1652" s="12">
        <v>7.2</v>
      </c>
      <c r="I1652" s="12">
        <v>16.8</v>
      </c>
      <c r="J1652" s="12">
        <v>6.62</v>
      </c>
      <c r="K1652" s="12">
        <v>0.57999999999999996</v>
      </c>
      <c r="L1652" s="12">
        <v>12.66</v>
      </c>
      <c r="M1652" s="12">
        <v>2</v>
      </c>
      <c r="N1652" s="12">
        <v>0</v>
      </c>
      <c r="O1652" s="12">
        <v>0</v>
      </c>
      <c r="P1652" s="12">
        <v>0</v>
      </c>
      <c r="Q1652" s="12">
        <v>0</v>
      </c>
      <c r="R1652" s="12">
        <v>3</v>
      </c>
      <c r="S1652" s="12">
        <v>0</v>
      </c>
      <c r="T1652" s="12">
        <v>0</v>
      </c>
    </row>
    <row r="1653" spans="1:20" ht="17.399999999999999" x14ac:dyDescent="0.3">
      <c r="A1653" s="11">
        <v>45130</v>
      </c>
      <c r="B1653" s="12">
        <v>251060</v>
      </c>
      <c r="C1653" s="12" t="s">
        <v>343</v>
      </c>
      <c r="D1653" s="12" t="s">
        <v>344</v>
      </c>
      <c r="E1653" s="12" t="s">
        <v>345</v>
      </c>
      <c r="F1653" s="12" t="s">
        <v>346</v>
      </c>
      <c r="G1653" s="12" t="s">
        <v>347</v>
      </c>
      <c r="H1653" s="12">
        <v>1.65</v>
      </c>
      <c r="I1653" s="12">
        <v>22.35</v>
      </c>
      <c r="J1653" s="12">
        <v>1.55</v>
      </c>
      <c r="K1653" s="12">
        <v>0.1</v>
      </c>
      <c r="L1653" s="12">
        <v>2.38</v>
      </c>
      <c r="M1653" s="12">
        <v>2</v>
      </c>
      <c r="N1653" s="12">
        <v>0</v>
      </c>
      <c r="O1653" s="12">
        <v>0</v>
      </c>
      <c r="P1653" s="12">
        <v>0</v>
      </c>
      <c r="Q1653" s="12">
        <v>0</v>
      </c>
      <c r="R1653" s="12">
        <v>0</v>
      </c>
      <c r="S1653" s="12">
        <v>0</v>
      </c>
      <c r="T1653" s="12">
        <v>0</v>
      </c>
    </row>
    <row r="1654" spans="1:20" ht="17.399999999999999" x14ac:dyDescent="0.3">
      <c r="A1654" s="11">
        <v>45131</v>
      </c>
      <c r="B1654" s="12">
        <v>251060</v>
      </c>
      <c r="C1654" s="12" t="s">
        <v>343</v>
      </c>
      <c r="D1654" s="12" t="s">
        <v>344</v>
      </c>
      <c r="E1654" s="12" t="s">
        <v>345</v>
      </c>
      <c r="F1654" s="12" t="s">
        <v>346</v>
      </c>
      <c r="G1654" s="12" t="s">
        <v>347</v>
      </c>
      <c r="H1654" s="12">
        <v>13.02</v>
      </c>
      <c r="I1654" s="12">
        <v>10.98</v>
      </c>
      <c r="J1654" s="12">
        <v>12.12</v>
      </c>
      <c r="K1654" s="12">
        <v>0.9</v>
      </c>
      <c r="L1654" s="12">
        <v>23.92</v>
      </c>
      <c r="M1654" s="12">
        <v>2</v>
      </c>
      <c r="N1654" s="12">
        <v>0</v>
      </c>
      <c r="O1654" s="12">
        <v>0</v>
      </c>
      <c r="P1654" s="12">
        <v>0</v>
      </c>
      <c r="Q1654" s="12">
        <v>0</v>
      </c>
      <c r="R1654" s="12">
        <v>2</v>
      </c>
      <c r="S1654" s="12">
        <v>0</v>
      </c>
      <c r="T1654" s="12">
        <v>0</v>
      </c>
    </row>
    <row r="1655" spans="1:20" ht="17.399999999999999" x14ac:dyDescent="0.3">
      <c r="A1655" s="11">
        <v>45132</v>
      </c>
      <c r="B1655" s="12">
        <v>251060</v>
      </c>
      <c r="C1655" s="12" t="s">
        <v>343</v>
      </c>
      <c r="D1655" s="12" t="s">
        <v>344</v>
      </c>
      <c r="E1655" s="12" t="s">
        <v>345</v>
      </c>
      <c r="F1655" s="12" t="s">
        <v>346</v>
      </c>
      <c r="G1655" s="12" t="s">
        <v>347</v>
      </c>
      <c r="H1655" s="12">
        <v>10.38</v>
      </c>
      <c r="I1655" s="12">
        <v>13.62</v>
      </c>
      <c r="J1655" s="12">
        <v>9.3699999999999992</v>
      </c>
      <c r="K1655" s="12">
        <v>1.02</v>
      </c>
      <c r="L1655" s="12">
        <v>17.11</v>
      </c>
      <c r="M1655" s="12">
        <v>2</v>
      </c>
      <c r="N1655" s="12">
        <v>0</v>
      </c>
      <c r="O1655" s="12">
        <v>0</v>
      </c>
      <c r="P1655" s="12">
        <v>0</v>
      </c>
      <c r="Q1655" s="12">
        <v>0</v>
      </c>
      <c r="R1655" s="12">
        <v>3</v>
      </c>
      <c r="S1655" s="12">
        <v>0</v>
      </c>
      <c r="T1655" s="12">
        <v>0</v>
      </c>
    </row>
    <row r="1656" spans="1:20" ht="17.399999999999999" x14ac:dyDescent="0.3">
      <c r="A1656" s="11">
        <v>45133</v>
      </c>
      <c r="B1656" s="12">
        <v>251060</v>
      </c>
      <c r="C1656" s="12" t="s">
        <v>343</v>
      </c>
      <c r="D1656" s="12" t="s">
        <v>344</v>
      </c>
      <c r="E1656" s="12" t="s">
        <v>345</v>
      </c>
      <c r="F1656" s="12" t="s">
        <v>346</v>
      </c>
      <c r="G1656" s="12" t="s">
        <v>347</v>
      </c>
      <c r="H1656" s="12">
        <v>10.67</v>
      </c>
      <c r="I1656" s="12">
        <v>13.33</v>
      </c>
      <c r="J1656" s="12">
        <v>9.27</v>
      </c>
      <c r="K1656" s="12">
        <v>1.4</v>
      </c>
      <c r="L1656" s="12">
        <v>18.95</v>
      </c>
      <c r="M1656" s="12">
        <v>2</v>
      </c>
      <c r="N1656" s="12">
        <v>0</v>
      </c>
      <c r="O1656" s="12">
        <v>0</v>
      </c>
      <c r="P1656" s="12">
        <v>0</v>
      </c>
      <c r="Q1656" s="12">
        <v>0</v>
      </c>
      <c r="R1656" s="12">
        <v>9</v>
      </c>
      <c r="S1656" s="12">
        <v>0</v>
      </c>
      <c r="T1656" s="12">
        <v>1</v>
      </c>
    </row>
    <row r="1657" spans="1:20" ht="17.399999999999999" x14ac:dyDescent="0.3">
      <c r="A1657" s="11">
        <v>45134</v>
      </c>
      <c r="B1657" s="12">
        <v>251060</v>
      </c>
      <c r="C1657" s="12" t="s">
        <v>343</v>
      </c>
      <c r="D1657" s="12" t="s">
        <v>344</v>
      </c>
      <c r="E1657" s="12" t="s">
        <v>345</v>
      </c>
      <c r="F1657" s="12" t="s">
        <v>346</v>
      </c>
      <c r="G1657" s="12" t="s">
        <v>347</v>
      </c>
      <c r="H1657" s="12">
        <v>11.9</v>
      </c>
      <c r="I1657" s="12">
        <v>12.1</v>
      </c>
      <c r="J1657" s="12">
        <v>11.15</v>
      </c>
      <c r="K1657" s="12">
        <v>0.75</v>
      </c>
      <c r="L1657" s="12">
        <v>22.23</v>
      </c>
      <c r="M1657" s="12">
        <v>2</v>
      </c>
      <c r="N1657" s="12">
        <v>0</v>
      </c>
      <c r="O1657" s="12">
        <v>0</v>
      </c>
      <c r="P1657" s="12">
        <v>0</v>
      </c>
      <c r="Q1657" s="12">
        <v>0</v>
      </c>
      <c r="R1657" s="12">
        <v>3</v>
      </c>
      <c r="S1657" s="12">
        <v>0</v>
      </c>
      <c r="T1657" s="12">
        <v>0</v>
      </c>
    </row>
    <row r="1658" spans="1:20" ht="17.399999999999999" x14ac:dyDescent="0.3">
      <c r="A1658" s="11">
        <v>45135</v>
      </c>
      <c r="B1658" s="12">
        <v>251060</v>
      </c>
      <c r="C1658" s="12" t="s">
        <v>343</v>
      </c>
      <c r="D1658" s="12" t="s">
        <v>344</v>
      </c>
      <c r="E1658" s="12" t="s">
        <v>345</v>
      </c>
      <c r="F1658" s="12" t="s">
        <v>346</v>
      </c>
      <c r="G1658" s="12" t="s">
        <v>347</v>
      </c>
      <c r="H1658" s="12">
        <v>10.65</v>
      </c>
      <c r="I1658" s="12">
        <v>13.35</v>
      </c>
      <c r="J1658" s="12">
        <v>10.3</v>
      </c>
      <c r="K1658" s="12">
        <v>0.35</v>
      </c>
      <c r="L1658" s="12">
        <v>20.89</v>
      </c>
      <c r="M1658" s="12">
        <v>3</v>
      </c>
      <c r="N1658" s="12">
        <v>0</v>
      </c>
      <c r="O1658" s="12">
        <v>0</v>
      </c>
      <c r="P1658" s="12">
        <v>0</v>
      </c>
      <c r="Q1658" s="12">
        <v>0</v>
      </c>
      <c r="R1658" s="12">
        <v>3</v>
      </c>
      <c r="S1658" s="12">
        <v>0</v>
      </c>
      <c r="T1658" s="12">
        <v>0</v>
      </c>
    </row>
    <row r="1659" spans="1:20" ht="17.399999999999999" x14ac:dyDescent="0.3">
      <c r="A1659" s="11">
        <v>45136</v>
      </c>
      <c r="B1659" s="12">
        <v>251060</v>
      </c>
      <c r="C1659" s="12" t="s">
        <v>343</v>
      </c>
      <c r="D1659" s="12" t="s">
        <v>344</v>
      </c>
      <c r="E1659" s="12" t="s">
        <v>345</v>
      </c>
      <c r="F1659" s="12" t="s">
        <v>346</v>
      </c>
      <c r="G1659" s="12" t="s">
        <v>347</v>
      </c>
      <c r="H1659" s="12">
        <v>11.52</v>
      </c>
      <c r="I1659" s="12">
        <v>12.48</v>
      </c>
      <c r="J1659" s="12">
        <v>10.23</v>
      </c>
      <c r="K1659" s="12">
        <v>1.28</v>
      </c>
      <c r="L1659" s="12">
        <v>20.61</v>
      </c>
      <c r="M1659" s="12">
        <v>3</v>
      </c>
      <c r="N1659" s="12">
        <v>0</v>
      </c>
      <c r="O1659" s="12">
        <v>0</v>
      </c>
      <c r="P1659" s="12">
        <v>0</v>
      </c>
      <c r="Q1659" s="12">
        <v>0</v>
      </c>
      <c r="R1659" s="12">
        <v>6</v>
      </c>
      <c r="S1659" s="12">
        <v>0</v>
      </c>
      <c r="T1659" s="12">
        <v>0</v>
      </c>
    </row>
    <row r="1660" spans="1:20" ht="17.399999999999999" x14ac:dyDescent="0.3">
      <c r="A1660" s="11">
        <v>45137</v>
      </c>
      <c r="B1660" s="12">
        <v>251060</v>
      </c>
      <c r="C1660" s="12" t="s">
        <v>343</v>
      </c>
      <c r="D1660" s="12" t="s">
        <v>344</v>
      </c>
      <c r="E1660" s="12" t="s">
        <v>345</v>
      </c>
      <c r="F1660" s="12" t="s">
        <v>346</v>
      </c>
      <c r="G1660" s="12" t="s">
        <v>347</v>
      </c>
      <c r="H1660" s="12">
        <v>1.6</v>
      </c>
      <c r="I1660" s="12">
        <v>22.4</v>
      </c>
      <c r="J1660" s="12">
        <v>1.55</v>
      </c>
      <c r="K1660" s="12">
        <v>0.05</v>
      </c>
      <c r="L1660" s="12">
        <v>2.8</v>
      </c>
      <c r="M1660" s="12">
        <v>3</v>
      </c>
      <c r="N1660" s="12">
        <v>0</v>
      </c>
      <c r="O1660" s="12">
        <v>0</v>
      </c>
      <c r="P1660" s="12">
        <v>0</v>
      </c>
      <c r="Q1660" s="12">
        <v>0</v>
      </c>
      <c r="R1660" s="12">
        <v>0</v>
      </c>
      <c r="S1660" s="12">
        <v>0</v>
      </c>
      <c r="T1660" s="12">
        <v>0</v>
      </c>
    </row>
    <row r="1661" spans="1:20" ht="17.399999999999999" x14ac:dyDescent="0.3">
      <c r="A1661" s="11">
        <v>45138</v>
      </c>
      <c r="B1661" s="12">
        <v>251060</v>
      </c>
      <c r="C1661" s="12" t="s">
        <v>343</v>
      </c>
      <c r="D1661" s="12" t="s">
        <v>344</v>
      </c>
      <c r="E1661" s="12" t="s">
        <v>345</v>
      </c>
      <c r="F1661" s="12" t="s">
        <v>346</v>
      </c>
      <c r="G1661" s="12" t="s">
        <v>347</v>
      </c>
      <c r="H1661" s="12">
        <v>14.07</v>
      </c>
      <c r="I1661" s="12">
        <v>9.93</v>
      </c>
      <c r="J1661" s="12">
        <v>13.27</v>
      </c>
      <c r="K1661" s="12">
        <v>0.8</v>
      </c>
      <c r="L1661" s="12">
        <v>25.19</v>
      </c>
      <c r="M1661" s="12">
        <v>2</v>
      </c>
      <c r="N1661" s="12">
        <v>0</v>
      </c>
      <c r="O1661" s="12">
        <v>0</v>
      </c>
      <c r="P1661" s="12">
        <v>0</v>
      </c>
      <c r="Q1661" s="12">
        <v>0</v>
      </c>
      <c r="R1661" s="12">
        <v>1</v>
      </c>
      <c r="S1661" s="12">
        <v>0</v>
      </c>
      <c r="T1661" s="12">
        <v>0</v>
      </c>
    </row>
    <row r="1662" spans="1:20" ht="17.399999999999999" x14ac:dyDescent="0.3">
      <c r="A1662" s="11">
        <v>45139</v>
      </c>
      <c r="B1662" s="12">
        <v>251060</v>
      </c>
      <c r="C1662" s="12" t="s">
        <v>343</v>
      </c>
      <c r="D1662" s="12" t="s">
        <v>344</v>
      </c>
      <c r="E1662" s="12" t="s">
        <v>345</v>
      </c>
      <c r="F1662" s="12" t="s">
        <v>346</v>
      </c>
      <c r="G1662" s="12" t="s">
        <v>347</v>
      </c>
      <c r="H1662" s="12">
        <v>11.6</v>
      </c>
      <c r="I1662" s="12">
        <v>12.4</v>
      </c>
      <c r="J1662" s="12">
        <v>10.45</v>
      </c>
      <c r="K1662" s="12">
        <v>1.1499999999999999</v>
      </c>
      <c r="L1662" s="12">
        <v>20.55</v>
      </c>
      <c r="M1662" s="12">
        <v>2</v>
      </c>
      <c r="N1662" s="12">
        <v>0</v>
      </c>
      <c r="O1662" s="12">
        <v>0</v>
      </c>
      <c r="P1662" s="12">
        <v>0</v>
      </c>
      <c r="Q1662" s="12">
        <v>0</v>
      </c>
      <c r="R1662" s="12">
        <v>3</v>
      </c>
      <c r="S1662" s="12">
        <v>0</v>
      </c>
      <c r="T1662" s="12">
        <v>0</v>
      </c>
    </row>
    <row r="1663" spans="1:20" ht="17.399999999999999" x14ac:dyDescent="0.3">
      <c r="A1663" s="11">
        <v>45140</v>
      </c>
      <c r="B1663" s="12">
        <v>251060</v>
      </c>
      <c r="C1663" s="12" t="s">
        <v>343</v>
      </c>
      <c r="D1663" s="12" t="s">
        <v>344</v>
      </c>
      <c r="E1663" s="12" t="s">
        <v>345</v>
      </c>
      <c r="F1663" s="12" t="s">
        <v>346</v>
      </c>
      <c r="G1663" s="12" t="s">
        <v>347</v>
      </c>
      <c r="H1663" s="12">
        <v>8.8800000000000008</v>
      </c>
      <c r="I1663" s="12">
        <v>15.12</v>
      </c>
      <c r="J1663" s="12">
        <v>8.17</v>
      </c>
      <c r="K1663" s="12">
        <v>0.72</v>
      </c>
      <c r="L1663" s="12">
        <v>15.95</v>
      </c>
      <c r="M1663" s="12">
        <v>3</v>
      </c>
      <c r="N1663" s="12">
        <v>0</v>
      </c>
      <c r="O1663" s="12">
        <v>0</v>
      </c>
      <c r="P1663" s="12">
        <v>0</v>
      </c>
      <c r="Q1663" s="12">
        <v>0</v>
      </c>
      <c r="R1663" s="12">
        <v>3</v>
      </c>
      <c r="S1663" s="12">
        <v>0</v>
      </c>
      <c r="T1663" s="12">
        <v>1</v>
      </c>
    </row>
    <row r="1664" spans="1:20" ht="17.399999999999999" x14ac:dyDescent="0.3">
      <c r="A1664" s="11">
        <v>45141</v>
      </c>
      <c r="B1664" s="12">
        <v>251060</v>
      </c>
      <c r="C1664" s="12" t="s">
        <v>343</v>
      </c>
      <c r="D1664" s="12" t="s">
        <v>344</v>
      </c>
      <c r="E1664" s="12" t="s">
        <v>345</v>
      </c>
      <c r="F1664" s="12" t="s">
        <v>346</v>
      </c>
      <c r="G1664" s="12" t="s">
        <v>347</v>
      </c>
      <c r="H1664" s="12">
        <v>13.18</v>
      </c>
      <c r="I1664" s="12">
        <v>10.82</v>
      </c>
      <c r="J1664" s="12">
        <v>11.83</v>
      </c>
      <c r="K1664" s="12">
        <v>1.35</v>
      </c>
      <c r="L1664" s="12">
        <v>22.42</v>
      </c>
      <c r="M1664" s="12">
        <v>2</v>
      </c>
      <c r="N1664" s="12">
        <v>0</v>
      </c>
      <c r="O1664" s="12">
        <v>1</v>
      </c>
      <c r="P1664" s="12">
        <v>0</v>
      </c>
      <c r="Q1664" s="12">
        <v>0</v>
      </c>
      <c r="R1664" s="12">
        <v>4</v>
      </c>
      <c r="S1664" s="12">
        <v>1</v>
      </c>
      <c r="T1664" s="12">
        <v>0</v>
      </c>
    </row>
    <row r="1665" spans="1:20" ht="17.399999999999999" x14ac:dyDescent="0.3">
      <c r="A1665" s="11">
        <v>45142</v>
      </c>
      <c r="B1665" s="12">
        <v>251060</v>
      </c>
      <c r="C1665" s="12" t="s">
        <v>343</v>
      </c>
      <c r="D1665" s="12" t="s">
        <v>344</v>
      </c>
      <c r="E1665" s="12" t="s">
        <v>345</v>
      </c>
      <c r="F1665" s="12" t="s">
        <v>346</v>
      </c>
      <c r="G1665" s="12" t="s">
        <v>347</v>
      </c>
      <c r="H1665" s="12">
        <v>9.02</v>
      </c>
      <c r="I1665" s="12">
        <v>14.98</v>
      </c>
      <c r="J1665" s="12">
        <v>8.8800000000000008</v>
      </c>
      <c r="K1665" s="12">
        <v>0.13</v>
      </c>
      <c r="L1665" s="12">
        <v>18.05</v>
      </c>
      <c r="M1665" s="12">
        <v>3</v>
      </c>
      <c r="N1665" s="12">
        <v>0</v>
      </c>
      <c r="O1665" s="12">
        <v>0</v>
      </c>
      <c r="P1665" s="12">
        <v>0</v>
      </c>
      <c r="Q1665" s="12">
        <v>0</v>
      </c>
      <c r="R1665" s="12">
        <v>0</v>
      </c>
      <c r="S1665" s="12">
        <v>0</v>
      </c>
      <c r="T1665" s="12">
        <v>0</v>
      </c>
    </row>
    <row r="1666" spans="1:20" ht="17.399999999999999" x14ac:dyDescent="0.3">
      <c r="A1666" s="11">
        <v>45143</v>
      </c>
      <c r="B1666" s="12">
        <v>251060</v>
      </c>
      <c r="C1666" s="12" t="s">
        <v>343</v>
      </c>
      <c r="D1666" s="12" t="s">
        <v>344</v>
      </c>
      <c r="E1666" s="12" t="s">
        <v>345</v>
      </c>
      <c r="F1666" s="12" t="s">
        <v>346</v>
      </c>
      <c r="G1666" s="12" t="s">
        <v>347</v>
      </c>
      <c r="H1666" s="12">
        <v>8.8000000000000007</v>
      </c>
      <c r="I1666" s="12">
        <v>15.2</v>
      </c>
      <c r="J1666" s="12">
        <v>7.6</v>
      </c>
      <c r="K1666" s="12">
        <v>1.2</v>
      </c>
      <c r="L1666" s="12">
        <v>14.78</v>
      </c>
      <c r="M1666" s="12">
        <v>2</v>
      </c>
      <c r="N1666" s="12">
        <v>0</v>
      </c>
      <c r="O1666" s="12">
        <v>0</v>
      </c>
      <c r="P1666" s="12">
        <v>0</v>
      </c>
      <c r="Q1666" s="12">
        <v>0</v>
      </c>
      <c r="R1666" s="12">
        <v>5</v>
      </c>
      <c r="S1666" s="12">
        <v>0</v>
      </c>
      <c r="T1666" s="12">
        <v>0</v>
      </c>
    </row>
    <row r="1667" spans="1:20" ht="17.399999999999999" x14ac:dyDescent="0.3">
      <c r="A1667" s="11">
        <v>45144</v>
      </c>
      <c r="B1667" s="12">
        <v>251060</v>
      </c>
      <c r="C1667" s="12" t="s">
        <v>343</v>
      </c>
      <c r="D1667" s="12" t="s">
        <v>344</v>
      </c>
      <c r="E1667" s="12" t="s">
        <v>345</v>
      </c>
      <c r="F1667" s="12" t="s">
        <v>346</v>
      </c>
      <c r="G1667" s="12" t="s">
        <v>347</v>
      </c>
      <c r="H1667" s="12">
        <v>1.77</v>
      </c>
      <c r="I1667" s="12">
        <v>22.23</v>
      </c>
      <c r="J1667" s="12">
        <v>1.57</v>
      </c>
      <c r="K1667" s="12">
        <v>0.2</v>
      </c>
      <c r="L1667" s="12">
        <v>2.84</v>
      </c>
      <c r="M1667" s="12">
        <v>3</v>
      </c>
      <c r="N1667" s="12">
        <v>0</v>
      </c>
      <c r="O1667" s="12">
        <v>0</v>
      </c>
      <c r="P1667" s="12">
        <v>0</v>
      </c>
      <c r="Q1667" s="12">
        <v>0</v>
      </c>
      <c r="R1667" s="12">
        <v>1</v>
      </c>
      <c r="S1667" s="12">
        <v>0</v>
      </c>
      <c r="T1667" s="12">
        <v>0</v>
      </c>
    </row>
    <row r="1668" spans="1:20" ht="17.399999999999999" x14ac:dyDescent="0.3">
      <c r="A1668" s="11">
        <v>45145</v>
      </c>
      <c r="B1668" s="12">
        <v>251060</v>
      </c>
      <c r="C1668" s="12" t="s">
        <v>343</v>
      </c>
      <c r="D1668" s="12" t="s">
        <v>344</v>
      </c>
      <c r="E1668" s="12" t="s">
        <v>345</v>
      </c>
      <c r="F1668" s="12" t="s">
        <v>346</v>
      </c>
      <c r="G1668" s="12" t="s">
        <v>347</v>
      </c>
      <c r="H1668" s="12">
        <v>15.05</v>
      </c>
      <c r="I1668" s="12">
        <v>8.9499999999999993</v>
      </c>
      <c r="J1668" s="12">
        <v>13.17</v>
      </c>
      <c r="K1668" s="12">
        <v>1.88</v>
      </c>
      <c r="L1668" s="12">
        <v>24.5</v>
      </c>
      <c r="M1668" s="12">
        <v>2</v>
      </c>
      <c r="N1668" s="12">
        <v>0</v>
      </c>
      <c r="O1668" s="12">
        <v>0</v>
      </c>
      <c r="P1668" s="12">
        <v>0</v>
      </c>
      <c r="Q1668" s="12">
        <v>0</v>
      </c>
      <c r="R1668" s="12">
        <v>11</v>
      </c>
      <c r="S1668" s="12">
        <v>0</v>
      </c>
      <c r="T1668" s="12">
        <v>0</v>
      </c>
    </row>
    <row r="1669" spans="1:20" ht="17.399999999999999" x14ac:dyDescent="0.3">
      <c r="A1669" s="11">
        <v>45146</v>
      </c>
      <c r="B1669" s="12">
        <v>251060</v>
      </c>
      <c r="C1669" s="12" t="s">
        <v>343</v>
      </c>
      <c r="D1669" s="12" t="s">
        <v>344</v>
      </c>
      <c r="E1669" s="12" t="s">
        <v>345</v>
      </c>
      <c r="F1669" s="12" t="s">
        <v>346</v>
      </c>
      <c r="G1669" s="12" t="s">
        <v>347</v>
      </c>
      <c r="H1669" s="12">
        <v>6.57</v>
      </c>
      <c r="I1669" s="12">
        <v>17.43</v>
      </c>
      <c r="J1669" s="12">
        <v>5.85</v>
      </c>
      <c r="K1669" s="12">
        <v>0.72</v>
      </c>
      <c r="L1669" s="12">
        <v>11.03</v>
      </c>
      <c r="M1669" s="12">
        <v>3</v>
      </c>
      <c r="N1669" s="12">
        <v>0</v>
      </c>
      <c r="O1669" s="12">
        <v>0</v>
      </c>
      <c r="P1669" s="12">
        <v>0</v>
      </c>
      <c r="Q1669" s="12">
        <v>0</v>
      </c>
      <c r="R1669" s="12">
        <v>4</v>
      </c>
      <c r="S1669" s="12">
        <v>0</v>
      </c>
      <c r="T1669" s="12">
        <v>1</v>
      </c>
    </row>
    <row r="1670" spans="1:20" ht="17.399999999999999" x14ac:dyDescent="0.3">
      <c r="A1670" s="11">
        <v>45147</v>
      </c>
      <c r="B1670" s="12">
        <v>251060</v>
      </c>
      <c r="C1670" s="12" t="s">
        <v>343</v>
      </c>
      <c r="D1670" s="12" t="s">
        <v>344</v>
      </c>
      <c r="E1670" s="12" t="s">
        <v>345</v>
      </c>
      <c r="F1670" s="12" t="s">
        <v>346</v>
      </c>
      <c r="G1670" s="12" t="s">
        <v>347</v>
      </c>
      <c r="H1670" s="12">
        <v>12.22</v>
      </c>
      <c r="I1670" s="12">
        <v>11.78</v>
      </c>
      <c r="J1670" s="12">
        <v>10.95</v>
      </c>
      <c r="K1670" s="12">
        <v>1.27</v>
      </c>
      <c r="L1670" s="12">
        <v>20.9</v>
      </c>
      <c r="M1670" s="12">
        <v>2</v>
      </c>
      <c r="N1670" s="12">
        <v>0</v>
      </c>
      <c r="O1670" s="12">
        <v>0</v>
      </c>
      <c r="P1670" s="12">
        <v>0</v>
      </c>
      <c r="Q1670" s="12">
        <v>0</v>
      </c>
      <c r="R1670" s="12">
        <v>6</v>
      </c>
      <c r="S1670" s="12">
        <v>0</v>
      </c>
      <c r="T1670" s="12">
        <v>0</v>
      </c>
    </row>
    <row r="1671" spans="1:20" ht="17.399999999999999" x14ac:dyDescent="0.3">
      <c r="A1671" s="11">
        <v>45148</v>
      </c>
      <c r="B1671" s="12">
        <v>251060</v>
      </c>
      <c r="C1671" s="12" t="s">
        <v>343</v>
      </c>
      <c r="D1671" s="12" t="s">
        <v>344</v>
      </c>
      <c r="E1671" s="12" t="s">
        <v>345</v>
      </c>
      <c r="F1671" s="12" t="s">
        <v>346</v>
      </c>
      <c r="G1671" s="12" t="s">
        <v>347</v>
      </c>
      <c r="H1671" s="12">
        <v>13.08</v>
      </c>
      <c r="I1671" s="12">
        <v>10.92</v>
      </c>
      <c r="J1671" s="12">
        <v>11.43</v>
      </c>
      <c r="K1671" s="12">
        <v>1.65</v>
      </c>
      <c r="L1671" s="12">
        <v>22.03</v>
      </c>
      <c r="M1671" s="12">
        <v>2</v>
      </c>
      <c r="N1671" s="12">
        <v>0</v>
      </c>
      <c r="O1671" s="12">
        <v>0</v>
      </c>
      <c r="P1671" s="12">
        <v>0</v>
      </c>
      <c r="Q1671" s="12">
        <v>0</v>
      </c>
      <c r="R1671" s="12">
        <v>3</v>
      </c>
      <c r="S1671" s="12">
        <v>0</v>
      </c>
      <c r="T1671" s="12">
        <v>0</v>
      </c>
    </row>
    <row r="1672" spans="1:20" ht="17.399999999999999" x14ac:dyDescent="0.3">
      <c r="A1672" s="11">
        <v>45149</v>
      </c>
      <c r="B1672" s="12">
        <v>251060</v>
      </c>
      <c r="C1672" s="12" t="s">
        <v>343</v>
      </c>
      <c r="D1672" s="12" t="s">
        <v>344</v>
      </c>
      <c r="E1672" s="12" t="s">
        <v>345</v>
      </c>
      <c r="F1672" s="12" t="s">
        <v>346</v>
      </c>
      <c r="G1672" s="12" t="s">
        <v>347</v>
      </c>
      <c r="H1672" s="12">
        <v>17.07</v>
      </c>
      <c r="I1672" s="12">
        <v>6.93</v>
      </c>
      <c r="J1672" s="12">
        <v>15.48</v>
      </c>
      <c r="K1672" s="12">
        <v>1.58</v>
      </c>
      <c r="L1672" s="12">
        <v>31.86</v>
      </c>
      <c r="M1672" s="12">
        <v>2</v>
      </c>
      <c r="N1672" s="12">
        <v>0</v>
      </c>
      <c r="O1672" s="12">
        <v>0</v>
      </c>
      <c r="P1672" s="12">
        <v>0</v>
      </c>
      <c r="Q1672" s="12">
        <v>0</v>
      </c>
      <c r="R1672" s="12">
        <v>4</v>
      </c>
      <c r="S1672" s="12">
        <v>0</v>
      </c>
      <c r="T1672" s="12">
        <v>0</v>
      </c>
    </row>
    <row r="1673" spans="1:20" ht="17.399999999999999" x14ac:dyDescent="0.3">
      <c r="A1673" s="11">
        <v>45150</v>
      </c>
      <c r="B1673" s="12">
        <v>251060</v>
      </c>
      <c r="C1673" s="12" t="s">
        <v>343</v>
      </c>
      <c r="D1673" s="12" t="s">
        <v>344</v>
      </c>
      <c r="E1673" s="12" t="s">
        <v>345</v>
      </c>
      <c r="F1673" s="12" t="s">
        <v>346</v>
      </c>
      <c r="G1673" s="12" t="s">
        <v>347</v>
      </c>
      <c r="H1673" s="12">
        <v>9.67</v>
      </c>
      <c r="I1673" s="12">
        <v>14.33</v>
      </c>
      <c r="J1673" s="12">
        <v>8.57</v>
      </c>
      <c r="K1673" s="12">
        <v>1.1000000000000001</v>
      </c>
      <c r="L1673" s="12">
        <v>17.66</v>
      </c>
      <c r="M1673" s="12">
        <v>2</v>
      </c>
      <c r="N1673" s="12">
        <v>0</v>
      </c>
      <c r="O1673" s="12">
        <v>0</v>
      </c>
      <c r="P1673" s="12">
        <v>0</v>
      </c>
      <c r="Q1673" s="12">
        <v>0</v>
      </c>
      <c r="R1673" s="12">
        <v>4</v>
      </c>
      <c r="S1673" s="12">
        <v>0</v>
      </c>
      <c r="T1673" s="12">
        <v>0</v>
      </c>
    </row>
    <row r="1674" spans="1:20" ht="17.399999999999999" x14ac:dyDescent="0.3">
      <c r="A1674" s="11">
        <v>45151</v>
      </c>
      <c r="B1674" s="12">
        <v>251060</v>
      </c>
      <c r="C1674" s="12" t="s">
        <v>343</v>
      </c>
      <c r="D1674" s="12" t="s">
        <v>344</v>
      </c>
      <c r="E1674" s="12" t="s">
        <v>345</v>
      </c>
      <c r="F1674" s="12" t="s">
        <v>346</v>
      </c>
      <c r="G1674" s="12" t="s">
        <v>347</v>
      </c>
      <c r="H1674" s="12">
        <v>1.93</v>
      </c>
      <c r="I1674" s="12">
        <v>22.07</v>
      </c>
      <c r="J1674" s="12">
        <v>1.72</v>
      </c>
      <c r="K1674" s="12">
        <v>0.22</v>
      </c>
      <c r="L1674" s="12">
        <v>3.9</v>
      </c>
      <c r="M1674" s="12">
        <v>3</v>
      </c>
      <c r="N1674" s="12">
        <v>0</v>
      </c>
      <c r="O1674" s="12">
        <v>0</v>
      </c>
      <c r="P1674" s="12">
        <v>0</v>
      </c>
      <c r="Q1674" s="12">
        <v>0</v>
      </c>
      <c r="R1674" s="12">
        <v>1</v>
      </c>
      <c r="S1674" s="12">
        <v>0</v>
      </c>
      <c r="T1674" s="12">
        <v>0</v>
      </c>
    </row>
    <row r="1675" spans="1:20" ht="17.399999999999999" x14ac:dyDescent="0.3">
      <c r="A1675" s="11">
        <v>45152</v>
      </c>
      <c r="B1675" s="12">
        <v>251060</v>
      </c>
      <c r="C1675" s="12" t="s">
        <v>343</v>
      </c>
      <c r="D1675" s="12" t="s">
        <v>344</v>
      </c>
      <c r="E1675" s="12" t="s">
        <v>345</v>
      </c>
      <c r="F1675" s="12" t="s">
        <v>346</v>
      </c>
      <c r="G1675" s="12" t="s">
        <v>347</v>
      </c>
      <c r="H1675" s="12">
        <v>15.92</v>
      </c>
      <c r="I1675" s="12">
        <v>8.08</v>
      </c>
      <c r="J1675" s="12">
        <v>14.27</v>
      </c>
      <c r="K1675" s="12">
        <v>1.65</v>
      </c>
      <c r="L1675" s="12">
        <v>30.37</v>
      </c>
      <c r="M1675" s="12">
        <v>2</v>
      </c>
      <c r="N1675" s="12">
        <v>0</v>
      </c>
      <c r="O1675" s="12">
        <v>0</v>
      </c>
      <c r="P1675" s="12">
        <v>0</v>
      </c>
      <c r="Q1675" s="12">
        <v>0</v>
      </c>
      <c r="R1675" s="12">
        <v>6</v>
      </c>
      <c r="S1675" s="12">
        <v>0</v>
      </c>
      <c r="T1675" s="12">
        <v>0</v>
      </c>
    </row>
    <row r="1676" spans="1:20" ht="17.399999999999999" x14ac:dyDescent="0.3">
      <c r="A1676" s="11">
        <v>45153</v>
      </c>
      <c r="B1676" s="12">
        <v>251060</v>
      </c>
      <c r="C1676" s="12" t="s">
        <v>343</v>
      </c>
      <c r="D1676" s="12" t="s">
        <v>344</v>
      </c>
      <c r="E1676" s="12" t="s">
        <v>345</v>
      </c>
      <c r="F1676" s="12" t="s">
        <v>346</v>
      </c>
      <c r="G1676" s="12" t="s">
        <v>347</v>
      </c>
      <c r="H1676" s="12">
        <v>4.5999999999999996</v>
      </c>
      <c r="I1676" s="12">
        <v>19.399999999999999</v>
      </c>
      <c r="J1676" s="12">
        <v>4.2</v>
      </c>
      <c r="K1676" s="12">
        <v>0.4</v>
      </c>
      <c r="L1676" s="12">
        <v>8.9</v>
      </c>
      <c r="M1676" s="12">
        <v>3</v>
      </c>
      <c r="N1676" s="12">
        <v>0</v>
      </c>
      <c r="O1676" s="12">
        <v>0</v>
      </c>
      <c r="P1676" s="12">
        <v>0</v>
      </c>
      <c r="Q1676" s="12">
        <v>0</v>
      </c>
      <c r="R1676" s="12">
        <v>1</v>
      </c>
      <c r="S1676" s="12">
        <v>0</v>
      </c>
      <c r="T1676" s="12">
        <v>0</v>
      </c>
    </row>
    <row r="1677" spans="1:20" ht="17.399999999999999" x14ac:dyDescent="0.3">
      <c r="A1677" s="11">
        <v>45154</v>
      </c>
      <c r="B1677" s="12">
        <v>251060</v>
      </c>
      <c r="C1677" s="12" t="s">
        <v>343</v>
      </c>
      <c r="D1677" s="12" t="s">
        <v>344</v>
      </c>
      <c r="E1677" s="12" t="s">
        <v>345</v>
      </c>
      <c r="F1677" s="12" t="s">
        <v>346</v>
      </c>
      <c r="G1677" s="12" t="s">
        <v>347</v>
      </c>
      <c r="H1677" s="12">
        <v>11.38</v>
      </c>
      <c r="I1677" s="12">
        <v>12.62</v>
      </c>
      <c r="J1677" s="12">
        <v>9.5299999999999994</v>
      </c>
      <c r="K1677" s="12">
        <v>1.85</v>
      </c>
      <c r="L1677" s="12">
        <v>18.55</v>
      </c>
      <c r="M1677" s="12">
        <v>2</v>
      </c>
      <c r="N1677" s="12">
        <v>0</v>
      </c>
      <c r="O1677" s="12">
        <v>0</v>
      </c>
      <c r="P1677" s="12">
        <v>0</v>
      </c>
      <c r="Q1677" s="12">
        <v>0</v>
      </c>
      <c r="R1677" s="12">
        <v>9</v>
      </c>
      <c r="S1677" s="12">
        <v>0</v>
      </c>
      <c r="T1677" s="12">
        <v>1</v>
      </c>
    </row>
    <row r="1678" spans="1:20" ht="17.399999999999999" x14ac:dyDescent="0.3">
      <c r="A1678" s="11">
        <v>45155</v>
      </c>
      <c r="B1678" s="12">
        <v>251060</v>
      </c>
      <c r="C1678" s="12" t="s">
        <v>343</v>
      </c>
      <c r="D1678" s="12" t="s">
        <v>344</v>
      </c>
      <c r="E1678" s="12" t="s">
        <v>345</v>
      </c>
      <c r="F1678" s="12" t="s">
        <v>346</v>
      </c>
      <c r="G1678" s="12" t="s">
        <v>347</v>
      </c>
      <c r="H1678" s="12">
        <v>9.32</v>
      </c>
      <c r="I1678" s="12">
        <v>14.68</v>
      </c>
      <c r="J1678" s="12">
        <v>8.0500000000000007</v>
      </c>
      <c r="K1678" s="12">
        <v>1.27</v>
      </c>
      <c r="L1678" s="12">
        <v>16.190000000000001</v>
      </c>
      <c r="M1678" s="12">
        <v>2</v>
      </c>
      <c r="N1678" s="12">
        <v>0</v>
      </c>
      <c r="O1678" s="12">
        <v>0</v>
      </c>
      <c r="P1678" s="12">
        <v>0</v>
      </c>
      <c r="Q1678" s="12">
        <v>0</v>
      </c>
      <c r="R1678" s="12">
        <v>5</v>
      </c>
      <c r="S1678" s="12">
        <v>0</v>
      </c>
      <c r="T1678" s="12">
        <v>0</v>
      </c>
    </row>
    <row r="1679" spans="1:20" ht="17.399999999999999" x14ac:dyDescent="0.3">
      <c r="A1679" s="11">
        <v>45156</v>
      </c>
      <c r="B1679" s="12">
        <v>251060</v>
      </c>
      <c r="C1679" s="12" t="s">
        <v>343</v>
      </c>
      <c r="D1679" s="12" t="s">
        <v>344</v>
      </c>
      <c r="E1679" s="12" t="s">
        <v>345</v>
      </c>
      <c r="F1679" s="12" t="s">
        <v>346</v>
      </c>
      <c r="G1679" s="12" t="s">
        <v>347</v>
      </c>
      <c r="H1679" s="12">
        <v>11.58</v>
      </c>
      <c r="I1679" s="12">
        <v>12.42</v>
      </c>
      <c r="J1679" s="12">
        <v>10.57</v>
      </c>
      <c r="K1679" s="12">
        <v>1.02</v>
      </c>
      <c r="L1679" s="12">
        <v>21.82</v>
      </c>
      <c r="M1679" s="12">
        <v>2</v>
      </c>
      <c r="N1679" s="12">
        <v>0</v>
      </c>
      <c r="O1679" s="12">
        <v>0</v>
      </c>
      <c r="P1679" s="12">
        <v>0</v>
      </c>
      <c r="Q1679" s="12">
        <v>0</v>
      </c>
      <c r="R1679" s="12">
        <v>3</v>
      </c>
      <c r="S1679" s="12">
        <v>0</v>
      </c>
      <c r="T1679" s="12">
        <v>0</v>
      </c>
    </row>
    <row r="1680" spans="1:20" ht="17.399999999999999" x14ac:dyDescent="0.3">
      <c r="A1680" s="11">
        <v>45157</v>
      </c>
      <c r="B1680" s="12">
        <v>251060</v>
      </c>
      <c r="C1680" s="12" t="s">
        <v>343</v>
      </c>
      <c r="D1680" s="12" t="s">
        <v>344</v>
      </c>
      <c r="E1680" s="12" t="s">
        <v>345</v>
      </c>
      <c r="F1680" s="12" t="s">
        <v>346</v>
      </c>
      <c r="G1680" s="12" t="s">
        <v>347</v>
      </c>
      <c r="H1680" s="12">
        <v>6.25</v>
      </c>
      <c r="I1680" s="12">
        <v>17.75</v>
      </c>
      <c r="J1680" s="12">
        <v>5.58</v>
      </c>
      <c r="K1680" s="12">
        <v>0.67</v>
      </c>
      <c r="L1680" s="12">
        <v>10.9</v>
      </c>
      <c r="M1680" s="12">
        <v>2</v>
      </c>
      <c r="N1680" s="12">
        <v>0</v>
      </c>
      <c r="O1680" s="12">
        <v>0</v>
      </c>
      <c r="P1680" s="12">
        <v>0</v>
      </c>
      <c r="Q1680" s="12">
        <v>0</v>
      </c>
      <c r="R1680" s="12">
        <v>3</v>
      </c>
      <c r="S1680" s="12">
        <v>0</v>
      </c>
      <c r="T1680" s="12">
        <v>0</v>
      </c>
    </row>
    <row r="1681" spans="1:20" ht="17.399999999999999" x14ac:dyDescent="0.3">
      <c r="A1681" s="11">
        <v>45158</v>
      </c>
      <c r="B1681" s="12">
        <v>251060</v>
      </c>
      <c r="C1681" s="12" t="s">
        <v>343</v>
      </c>
      <c r="D1681" s="12" t="s">
        <v>344</v>
      </c>
      <c r="E1681" s="12" t="s">
        <v>345</v>
      </c>
      <c r="F1681" s="12" t="s">
        <v>346</v>
      </c>
      <c r="G1681" s="12" t="s">
        <v>347</v>
      </c>
      <c r="H1681" s="12">
        <v>4.58</v>
      </c>
      <c r="I1681" s="12">
        <v>19.420000000000002</v>
      </c>
      <c r="J1681" s="12">
        <v>3.92</v>
      </c>
      <c r="K1681" s="12">
        <v>0.67</v>
      </c>
      <c r="L1681" s="12">
        <v>7.58</v>
      </c>
      <c r="M1681" s="12">
        <v>3</v>
      </c>
      <c r="N1681" s="12">
        <v>0</v>
      </c>
      <c r="O1681" s="12">
        <v>0</v>
      </c>
      <c r="P1681" s="12">
        <v>0</v>
      </c>
      <c r="Q1681" s="12">
        <v>0</v>
      </c>
      <c r="R1681" s="12">
        <v>4</v>
      </c>
      <c r="S1681" s="12">
        <v>0</v>
      </c>
      <c r="T1681" s="12">
        <v>0</v>
      </c>
    </row>
    <row r="1682" spans="1:20" ht="17.399999999999999" x14ac:dyDescent="0.3">
      <c r="A1682" s="11">
        <v>45159</v>
      </c>
      <c r="B1682" s="12">
        <v>251060</v>
      </c>
      <c r="C1682" s="12" t="s">
        <v>343</v>
      </c>
      <c r="D1682" s="12" t="s">
        <v>344</v>
      </c>
      <c r="E1682" s="12" t="s">
        <v>345</v>
      </c>
      <c r="F1682" s="12" t="s">
        <v>346</v>
      </c>
      <c r="G1682" s="12" t="s">
        <v>347</v>
      </c>
      <c r="H1682" s="12">
        <v>8.8000000000000007</v>
      </c>
      <c r="I1682" s="12">
        <v>15.2</v>
      </c>
      <c r="J1682" s="12">
        <v>6.68</v>
      </c>
      <c r="K1682" s="12">
        <v>2.12</v>
      </c>
      <c r="L1682" s="12">
        <v>14.54</v>
      </c>
      <c r="M1682" s="12">
        <v>3</v>
      </c>
      <c r="N1682" s="12">
        <v>0</v>
      </c>
      <c r="O1682" s="12">
        <v>0</v>
      </c>
      <c r="P1682" s="12">
        <v>0</v>
      </c>
      <c r="Q1682" s="12">
        <v>0</v>
      </c>
      <c r="R1682" s="12">
        <v>15</v>
      </c>
      <c r="S1682" s="12">
        <v>0</v>
      </c>
      <c r="T1682" s="12">
        <v>1</v>
      </c>
    </row>
    <row r="1683" spans="1:20" ht="17.399999999999999" x14ac:dyDescent="0.3">
      <c r="A1683" s="11">
        <v>45160</v>
      </c>
      <c r="B1683" s="12">
        <v>251060</v>
      </c>
      <c r="C1683" s="12" t="s">
        <v>343</v>
      </c>
      <c r="D1683" s="12" t="s">
        <v>344</v>
      </c>
      <c r="E1683" s="12" t="s">
        <v>345</v>
      </c>
      <c r="F1683" s="12" t="s">
        <v>346</v>
      </c>
      <c r="G1683" s="12" t="s">
        <v>347</v>
      </c>
      <c r="H1683" s="12">
        <v>6.63</v>
      </c>
      <c r="I1683" s="12">
        <v>17.37</v>
      </c>
      <c r="J1683" s="12">
        <v>6.2</v>
      </c>
      <c r="K1683" s="12">
        <v>0.43</v>
      </c>
      <c r="L1683" s="12">
        <v>11.57</v>
      </c>
      <c r="M1683" s="12">
        <v>2</v>
      </c>
      <c r="N1683" s="12">
        <v>0</v>
      </c>
      <c r="O1683" s="12">
        <v>0</v>
      </c>
      <c r="P1683" s="12">
        <v>0</v>
      </c>
      <c r="Q1683" s="12">
        <v>0</v>
      </c>
      <c r="R1683" s="12">
        <v>4</v>
      </c>
      <c r="S1683" s="12">
        <v>0</v>
      </c>
      <c r="T1683" s="12">
        <v>1</v>
      </c>
    </row>
    <row r="1684" spans="1:20" ht="17.399999999999999" x14ac:dyDescent="0.3">
      <c r="A1684" s="11">
        <v>45161</v>
      </c>
      <c r="B1684" s="12">
        <v>251060</v>
      </c>
      <c r="C1684" s="12" t="s">
        <v>343</v>
      </c>
      <c r="D1684" s="12" t="s">
        <v>344</v>
      </c>
      <c r="E1684" s="12" t="s">
        <v>345</v>
      </c>
      <c r="F1684" s="12" t="s">
        <v>346</v>
      </c>
      <c r="G1684" s="12" t="s">
        <v>347</v>
      </c>
      <c r="H1684" s="12">
        <v>9.33</v>
      </c>
      <c r="I1684" s="12">
        <v>14.67</v>
      </c>
      <c r="J1684" s="12">
        <v>8.2799999999999994</v>
      </c>
      <c r="K1684" s="12">
        <v>1.05</v>
      </c>
      <c r="L1684" s="12">
        <v>16.23</v>
      </c>
      <c r="M1684" s="12">
        <v>2</v>
      </c>
      <c r="N1684" s="12">
        <v>0</v>
      </c>
      <c r="O1684" s="12">
        <v>0</v>
      </c>
      <c r="P1684" s="12">
        <v>0</v>
      </c>
      <c r="Q1684" s="12">
        <v>0</v>
      </c>
      <c r="R1684" s="12">
        <v>5</v>
      </c>
      <c r="S1684" s="12">
        <v>0</v>
      </c>
      <c r="T1684" s="12">
        <v>0</v>
      </c>
    </row>
    <row r="1685" spans="1:20" ht="17.399999999999999" x14ac:dyDescent="0.3">
      <c r="A1685" s="11">
        <v>45162</v>
      </c>
      <c r="B1685" s="12">
        <v>251060</v>
      </c>
      <c r="C1685" s="12" t="s">
        <v>343</v>
      </c>
      <c r="D1685" s="12" t="s">
        <v>344</v>
      </c>
      <c r="E1685" s="12" t="s">
        <v>345</v>
      </c>
      <c r="F1685" s="12" t="s">
        <v>346</v>
      </c>
      <c r="G1685" s="12" t="s">
        <v>347</v>
      </c>
      <c r="H1685" s="12">
        <v>8.9700000000000006</v>
      </c>
      <c r="I1685" s="12">
        <v>15.03</v>
      </c>
      <c r="J1685" s="12">
        <v>7.73</v>
      </c>
      <c r="K1685" s="12">
        <v>1.23</v>
      </c>
      <c r="L1685" s="12">
        <v>16.21</v>
      </c>
      <c r="M1685" s="12">
        <v>2</v>
      </c>
      <c r="N1685" s="12">
        <v>0</v>
      </c>
      <c r="O1685" s="12">
        <v>0</v>
      </c>
      <c r="P1685" s="12">
        <v>0</v>
      </c>
      <c r="Q1685" s="12">
        <v>0</v>
      </c>
      <c r="R1685" s="12">
        <v>6</v>
      </c>
      <c r="S1685" s="12">
        <v>0</v>
      </c>
      <c r="T1685" s="12">
        <v>1</v>
      </c>
    </row>
    <row r="1686" spans="1:20" ht="17.399999999999999" x14ac:dyDescent="0.3">
      <c r="A1686" s="11">
        <v>45163</v>
      </c>
      <c r="B1686" s="12">
        <v>251060</v>
      </c>
      <c r="C1686" s="12" t="s">
        <v>343</v>
      </c>
      <c r="D1686" s="12" t="s">
        <v>344</v>
      </c>
      <c r="E1686" s="12" t="s">
        <v>345</v>
      </c>
      <c r="F1686" s="12" t="s">
        <v>346</v>
      </c>
      <c r="G1686" s="12" t="s">
        <v>347</v>
      </c>
      <c r="H1686" s="12">
        <v>12.43</v>
      </c>
      <c r="I1686" s="12">
        <v>11.57</v>
      </c>
      <c r="J1686" s="12">
        <v>11.5</v>
      </c>
      <c r="K1686" s="12">
        <v>0.93</v>
      </c>
      <c r="L1686" s="12">
        <v>23.41</v>
      </c>
      <c r="M1686" s="12">
        <v>2</v>
      </c>
      <c r="N1686" s="12">
        <v>0</v>
      </c>
      <c r="O1686" s="12">
        <v>1</v>
      </c>
      <c r="P1686" s="12">
        <v>0</v>
      </c>
      <c r="Q1686" s="12">
        <v>0</v>
      </c>
      <c r="R1686" s="12">
        <v>3</v>
      </c>
      <c r="S1686" s="12">
        <v>0</v>
      </c>
      <c r="T1686" s="12">
        <v>0</v>
      </c>
    </row>
    <row r="1687" spans="1:20" ht="17.399999999999999" x14ac:dyDescent="0.3">
      <c r="A1687" s="11">
        <v>45164</v>
      </c>
      <c r="B1687" s="12">
        <v>251060</v>
      </c>
      <c r="C1687" s="12" t="s">
        <v>343</v>
      </c>
      <c r="D1687" s="12" t="s">
        <v>344</v>
      </c>
      <c r="E1687" s="12" t="s">
        <v>345</v>
      </c>
      <c r="F1687" s="12" t="s">
        <v>346</v>
      </c>
      <c r="G1687" s="12" t="s">
        <v>347</v>
      </c>
      <c r="H1687" s="12">
        <v>4.08</v>
      </c>
      <c r="I1687" s="12">
        <v>19.920000000000002</v>
      </c>
      <c r="J1687" s="12">
        <v>4.08</v>
      </c>
      <c r="K1687" s="12">
        <v>0</v>
      </c>
      <c r="L1687" s="12">
        <v>8.4700000000000006</v>
      </c>
      <c r="M1687" s="12">
        <v>2</v>
      </c>
      <c r="N1687" s="12">
        <v>0</v>
      </c>
      <c r="O1687" s="12">
        <v>0</v>
      </c>
      <c r="P1687" s="12">
        <v>0</v>
      </c>
      <c r="Q1687" s="12">
        <v>0</v>
      </c>
      <c r="R1687" s="12">
        <v>0</v>
      </c>
      <c r="S1687" s="12">
        <v>0</v>
      </c>
      <c r="T1687" s="12">
        <v>0</v>
      </c>
    </row>
    <row r="1688" spans="1:20" ht="17.399999999999999" x14ac:dyDescent="0.3">
      <c r="A1688" s="11">
        <v>45165</v>
      </c>
      <c r="B1688" s="12">
        <v>251060</v>
      </c>
      <c r="C1688" s="12" t="s">
        <v>343</v>
      </c>
      <c r="D1688" s="12" t="s">
        <v>344</v>
      </c>
      <c r="E1688" s="12" t="s">
        <v>345</v>
      </c>
      <c r="F1688" s="12" t="s">
        <v>346</v>
      </c>
      <c r="G1688" s="12" t="s">
        <v>347</v>
      </c>
      <c r="H1688" s="12">
        <v>0.6</v>
      </c>
      <c r="I1688" s="12">
        <v>23.4</v>
      </c>
      <c r="J1688" s="12">
        <v>0.6</v>
      </c>
      <c r="K1688" s="12">
        <v>0</v>
      </c>
      <c r="L1688" s="12">
        <v>1.26</v>
      </c>
      <c r="M1688" s="12">
        <v>4</v>
      </c>
      <c r="N1688" s="12">
        <v>0</v>
      </c>
      <c r="O1688" s="12">
        <v>0</v>
      </c>
      <c r="P1688" s="12">
        <v>0</v>
      </c>
      <c r="Q1688" s="12">
        <v>0</v>
      </c>
      <c r="R1688" s="12">
        <v>0</v>
      </c>
      <c r="S1688" s="12">
        <v>0</v>
      </c>
      <c r="T1688" s="12">
        <v>0</v>
      </c>
    </row>
    <row r="1689" spans="1:20" ht="17.399999999999999" x14ac:dyDescent="0.3">
      <c r="A1689" s="11">
        <v>45166</v>
      </c>
      <c r="B1689" s="12">
        <v>251060</v>
      </c>
      <c r="C1689" s="12" t="s">
        <v>343</v>
      </c>
      <c r="D1689" s="12" t="s">
        <v>344</v>
      </c>
      <c r="E1689" s="12" t="s">
        <v>345</v>
      </c>
      <c r="F1689" s="12" t="s">
        <v>346</v>
      </c>
      <c r="G1689" s="12" t="s">
        <v>347</v>
      </c>
      <c r="H1689" s="12">
        <v>8.9</v>
      </c>
      <c r="I1689" s="12">
        <v>15.1</v>
      </c>
      <c r="J1689" s="12">
        <v>8.6300000000000008</v>
      </c>
      <c r="K1689" s="12">
        <v>0.27</v>
      </c>
      <c r="L1689" s="12">
        <v>19.2</v>
      </c>
      <c r="M1689" s="12">
        <v>3</v>
      </c>
      <c r="N1689" s="12">
        <v>0</v>
      </c>
      <c r="O1689" s="12">
        <v>0</v>
      </c>
      <c r="P1689" s="12">
        <v>0</v>
      </c>
      <c r="Q1689" s="12">
        <v>0</v>
      </c>
      <c r="R1689" s="12">
        <v>0</v>
      </c>
      <c r="S1689" s="12">
        <v>0</v>
      </c>
      <c r="T1689" s="12">
        <v>0</v>
      </c>
    </row>
    <row r="1690" spans="1:20" ht="17.399999999999999" x14ac:dyDescent="0.3">
      <c r="A1690" s="11">
        <v>45167</v>
      </c>
      <c r="B1690" s="12">
        <v>251060</v>
      </c>
      <c r="C1690" s="12" t="s">
        <v>343</v>
      </c>
      <c r="D1690" s="12" t="s">
        <v>344</v>
      </c>
      <c r="E1690" s="12" t="s">
        <v>345</v>
      </c>
      <c r="F1690" s="12" t="s">
        <v>346</v>
      </c>
      <c r="G1690" s="12" t="s">
        <v>347</v>
      </c>
      <c r="H1690" s="12">
        <v>4.4800000000000004</v>
      </c>
      <c r="I1690" s="12">
        <v>19.52</v>
      </c>
      <c r="J1690" s="12">
        <v>4.33</v>
      </c>
      <c r="K1690" s="12">
        <v>0.15</v>
      </c>
      <c r="L1690" s="12">
        <v>8.61</v>
      </c>
      <c r="M1690" s="12">
        <v>3</v>
      </c>
      <c r="N1690" s="12">
        <v>0</v>
      </c>
      <c r="O1690" s="12">
        <v>0</v>
      </c>
      <c r="P1690" s="12">
        <v>0</v>
      </c>
      <c r="Q1690" s="12">
        <v>0</v>
      </c>
      <c r="R1690" s="12">
        <v>0</v>
      </c>
      <c r="S1690" s="12">
        <v>0</v>
      </c>
      <c r="T1690" s="12">
        <v>0</v>
      </c>
    </row>
    <row r="1691" spans="1:20" ht="17.399999999999999" x14ac:dyDescent="0.3">
      <c r="A1691" s="11">
        <v>45168</v>
      </c>
      <c r="B1691" s="12">
        <v>251060</v>
      </c>
      <c r="C1691" s="12" t="s">
        <v>343</v>
      </c>
      <c r="D1691" s="12" t="s">
        <v>344</v>
      </c>
      <c r="E1691" s="12" t="s">
        <v>345</v>
      </c>
      <c r="F1691" s="12" t="s">
        <v>346</v>
      </c>
      <c r="G1691" s="12" t="s">
        <v>347</v>
      </c>
      <c r="H1691" s="12">
        <v>9.15</v>
      </c>
      <c r="I1691" s="12">
        <v>14.85</v>
      </c>
      <c r="J1691" s="12">
        <v>7.98</v>
      </c>
      <c r="K1691" s="12">
        <v>1.17</v>
      </c>
      <c r="L1691" s="12">
        <v>16.59</v>
      </c>
      <c r="M1691" s="12">
        <v>3</v>
      </c>
      <c r="N1691" s="12">
        <v>0</v>
      </c>
      <c r="O1691" s="12">
        <v>0</v>
      </c>
      <c r="P1691" s="12">
        <v>0</v>
      </c>
      <c r="Q1691" s="12">
        <v>0</v>
      </c>
      <c r="R1691" s="12">
        <v>7</v>
      </c>
      <c r="S1691" s="12">
        <v>0</v>
      </c>
      <c r="T1691" s="12">
        <v>0</v>
      </c>
    </row>
    <row r="1692" spans="1:20" ht="17.399999999999999" x14ac:dyDescent="0.3">
      <c r="A1692" s="11">
        <v>45169</v>
      </c>
      <c r="B1692" s="12">
        <v>251060</v>
      </c>
      <c r="C1692" s="12" t="s">
        <v>343</v>
      </c>
      <c r="D1692" s="12" t="s">
        <v>344</v>
      </c>
      <c r="E1692" s="12" t="s">
        <v>345</v>
      </c>
      <c r="F1692" s="12" t="s">
        <v>346</v>
      </c>
      <c r="G1692" s="12" t="s">
        <v>347</v>
      </c>
      <c r="H1692" s="12">
        <v>9.3000000000000007</v>
      </c>
      <c r="I1692" s="12">
        <v>14.7</v>
      </c>
      <c r="J1692" s="12">
        <v>8.85</v>
      </c>
      <c r="K1692" s="12">
        <v>0.45</v>
      </c>
      <c r="L1692" s="12">
        <v>16.16</v>
      </c>
      <c r="M1692" s="12">
        <v>3</v>
      </c>
      <c r="N1692" s="12">
        <v>0</v>
      </c>
      <c r="O1692" s="12">
        <v>0</v>
      </c>
      <c r="P1692" s="12">
        <v>0</v>
      </c>
      <c r="Q1692" s="12">
        <v>0</v>
      </c>
      <c r="R1692" s="12">
        <v>1</v>
      </c>
      <c r="S1692" s="12">
        <v>0</v>
      </c>
      <c r="T1692" s="12">
        <v>0</v>
      </c>
    </row>
    <row r="1693" spans="1:20" ht="17.399999999999999" x14ac:dyDescent="0.3">
      <c r="A1693" s="11">
        <v>45170</v>
      </c>
      <c r="B1693" s="12">
        <v>251060</v>
      </c>
      <c r="C1693" s="12" t="s">
        <v>343</v>
      </c>
      <c r="D1693" s="12" t="s">
        <v>344</v>
      </c>
      <c r="E1693" s="12" t="s">
        <v>345</v>
      </c>
      <c r="F1693" s="12" t="s">
        <v>346</v>
      </c>
      <c r="G1693" s="12" t="s">
        <v>347</v>
      </c>
      <c r="H1693" s="12">
        <v>11.82</v>
      </c>
      <c r="I1693" s="12">
        <v>12.18</v>
      </c>
      <c r="J1693" s="12">
        <v>10.67</v>
      </c>
      <c r="K1693" s="12">
        <v>1.1499999999999999</v>
      </c>
      <c r="L1693" s="12">
        <v>21.14</v>
      </c>
      <c r="M1693" s="12">
        <v>2</v>
      </c>
      <c r="N1693" s="12">
        <v>0</v>
      </c>
      <c r="O1693" s="12">
        <v>0</v>
      </c>
      <c r="P1693" s="12">
        <v>0</v>
      </c>
      <c r="Q1693" s="12">
        <v>0</v>
      </c>
      <c r="R1693" s="12">
        <v>3</v>
      </c>
      <c r="S1693" s="12">
        <v>0</v>
      </c>
      <c r="T1693" s="12">
        <v>0</v>
      </c>
    </row>
    <row r="1694" spans="1:20" ht="17.399999999999999" x14ac:dyDescent="0.3">
      <c r="A1694" s="11">
        <v>45171</v>
      </c>
      <c r="B1694" s="12">
        <v>251060</v>
      </c>
      <c r="C1694" s="12" t="s">
        <v>343</v>
      </c>
      <c r="D1694" s="12" t="s">
        <v>344</v>
      </c>
      <c r="E1694" s="12" t="s">
        <v>345</v>
      </c>
      <c r="F1694" s="12" t="s">
        <v>346</v>
      </c>
      <c r="G1694" s="12" t="s">
        <v>347</v>
      </c>
      <c r="H1694" s="12">
        <v>12.58</v>
      </c>
      <c r="I1694" s="12">
        <v>11.42</v>
      </c>
      <c r="J1694" s="12">
        <v>11.9</v>
      </c>
      <c r="K1694" s="12">
        <v>0.68</v>
      </c>
      <c r="L1694" s="12">
        <v>24.28</v>
      </c>
      <c r="M1694" s="12">
        <v>2</v>
      </c>
      <c r="N1694" s="12">
        <v>0</v>
      </c>
      <c r="O1694" s="12">
        <v>0</v>
      </c>
      <c r="P1694" s="12">
        <v>0</v>
      </c>
      <c r="Q1694" s="12">
        <v>0</v>
      </c>
      <c r="R1694" s="12">
        <v>3</v>
      </c>
      <c r="S1694" s="12">
        <v>0</v>
      </c>
      <c r="T1694" s="12">
        <v>0</v>
      </c>
    </row>
    <row r="1695" spans="1:20" ht="17.399999999999999" x14ac:dyDescent="0.3">
      <c r="A1695" s="11">
        <v>45172</v>
      </c>
      <c r="B1695" s="12">
        <v>251060</v>
      </c>
      <c r="C1695" s="12" t="s">
        <v>343</v>
      </c>
      <c r="D1695" s="12" t="s">
        <v>344</v>
      </c>
      <c r="E1695" s="12" t="s">
        <v>345</v>
      </c>
      <c r="F1695" s="12" t="s">
        <v>346</v>
      </c>
      <c r="G1695" s="12" t="s">
        <v>347</v>
      </c>
      <c r="H1695" s="12">
        <v>1.37</v>
      </c>
      <c r="I1695" s="12">
        <v>22.63</v>
      </c>
      <c r="J1695" s="12">
        <v>1.23</v>
      </c>
      <c r="K1695" s="12">
        <v>0.13</v>
      </c>
      <c r="L1695" s="12">
        <v>1.93</v>
      </c>
      <c r="M1695" s="12">
        <v>2</v>
      </c>
      <c r="N1695" s="12">
        <v>0</v>
      </c>
      <c r="O1695" s="12">
        <v>0</v>
      </c>
      <c r="P1695" s="12">
        <v>0</v>
      </c>
      <c r="Q1695" s="12">
        <v>0</v>
      </c>
      <c r="R1695" s="12">
        <v>0</v>
      </c>
      <c r="S1695" s="12">
        <v>0</v>
      </c>
      <c r="T1695" s="12">
        <v>0</v>
      </c>
    </row>
    <row r="1696" spans="1:20" ht="17.399999999999999" x14ac:dyDescent="0.3">
      <c r="A1696" s="11">
        <v>45173</v>
      </c>
      <c r="B1696" s="12">
        <v>251060</v>
      </c>
      <c r="C1696" s="12" t="s">
        <v>343</v>
      </c>
      <c r="D1696" s="12" t="s">
        <v>344</v>
      </c>
      <c r="E1696" s="12" t="s">
        <v>345</v>
      </c>
      <c r="F1696" s="12" t="s">
        <v>346</v>
      </c>
      <c r="G1696" s="12" t="s">
        <v>347</v>
      </c>
      <c r="H1696" s="12">
        <v>12.47</v>
      </c>
      <c r="I1696" s="12">
        <v>11.53</v>
      </c>
      <c r="J1696" s="12">
        <v>11.43</v>
      </c>
      <c r="K1696" s="12">
        <v>1.03</v>
      </c>
      <c r="L1696" s="12">
        <v>22.86</v>
      </c>
      <c r="M1696" s="12">
        <v>2</v>
      </c>
      <c r="N1696" s="12">
        <v>0</v>
      </c>
      <c r="O1696" s="12">
        <v>0</v>
      </c>
      <c r="P1696" s="12">
        <v>0</v>
      </c>
      <c r="Q1696" s="12">
        <v>0</v>
      </c>
      <c r="R1696" s="12">
        <v>4</v>
      </c>
      <c r="S1696" s="12">
        <v>0</v>
      </c>
      <c r="T1696" s="12">
        <v>0</v>
      </c>
    </row>
    <row r="1697" spans="1:20" ht="17.399999999999999" x14ac:dyDescent="0.3">
      <c r="A1697" s="11">
        <v>45174</v>
      </c>
      <c r="B1697" s="12">
        <v>251060</v>
      </c>
      <c r="C1697" s="12" t="s">
        <v>343</v>
      </c>
      <c r="D1697" s="12" t="s">
        <v>344</v>
      </c>
      <c r="E1697" s="12" t="s">
        <v>345</v>
      </c>
      <c r="F1697" s="12" t="s">
        <v>346</v>
      </c>
      <c r="G1697" s="12" t="s">
        <v>347</v>
      </c>
      <c r="H1697" s="12">
        <v>9.4700000000000006</v>
      </c>
      <c r="I1697" s="12">
        <v>14.53</v>
      </c>
      <c r="J1697" s="12">
        <v>8.82</v>
      </c>
      <c r="K1697" s="12">
        <v>0.65</v>
      </c>
      <c r="L1697" s="12">
        <v>17.260000000000002</v>
      </c>
      <c r="M1697" s="12">
        <v>2</v>
      </c>
      <c r="N1697" s="12">
        <v>0</v>
      </c>
      <c r="O1697" s="12">
        <v>0</v>
      </c>
      <c r="P1697" s="12">
        <v>0</v>
      </c>
      <c r="Q1697" s="12">
        <v>0</v>
      </c>
      <c r="R1697" s="12">
        <v>4</v>
      </c>
      <c r="S1697" s="12">
        <v>0</v>
      </c>
      <c r="T1697" s="12">
        <v>0</v>
      </c>
    </row>
    <row r="1698" spans="1:20" ht="17.399999999999999" x14ac:dyDescent="0.3">
      <c r="A1698" s="11">
        <v>45175</v>
      </c>
      <c r="B1698" s="12">
        <v>251060</v>
      </c>
      <c r="C1698" s="12" t="s">
        <v>343</v>
      </c>
      <c r="D1698" s="12" t="s">
        <v>344</v>
      </c>
      <c r="E1698" s="12" t="s">
        <v>345</v>
      </c>
      <c r="F1698" s="12" t="s">
        <v>346</v>
      </c>
      <c r="G1698" s="12" t="s">
        <v>347</v>
      </c>
      <c r="H1698" s="12">
        <v>15.45</v>
      </c>
      <c r="I1698" s="12">
        <v>8.5500000000000007</v>
      </c>
      <c r="J1698" s="12">
        <v>14.15</v>
      </c>
      <c r="K1698" s="12">
        <v>1.3</v>
      </c>
      <c r="L1698" s="12">
        <v>29.9</v>
      </c>
      <c r="M1698" s="12">
        <v>3</v>
      </c>
      <c r="N1698" s="12">
        <v>0</v>
      </c>
      <c r="O1698" s="12">
        <v>0</v>
      </c>
      <c r="P1698" s="12">
        <v>0</v>
      </c>
      <c r="Q1698" s="12">
        <v>0</v>
      </c>
      <c r="R1698" s="12">
        <v>7</v>
      </c>
      <c r="S1698" s="12">
        <v>0</v>
      </c>
      <c r="T1698" s="12">
        <v>0</v>
      </c>
    </row>
    <row r="1699" spans="1:20" ht="17.399999999999999" x14ac:dyDescent="0.3">
      <c r="A1699" s="11">
        <v>45176</v>
      </c>
      <c r="B1699" s="12">
        <v>251060</v>
      </c>
      <c r="C1699" s="12" t="s">
        <v>343</v>
      </c>
      <c r="D1699" s="12" t="s">
        <v>344</v>
      </c>
      <c r="E1699" s="12" t="s">
        <v>345</v>
      </c>
      <c r="F1699" s="12" t="s">
        <v>346</v>
      </c>
      <c r="G1699" s="12" t="s">
        <v>347</v>
      </c>
      <c r="H1699" s="12">
        <v>14.92</v>
      </c>
      <c r="I1699" s="12">
        <v>9.08</v>
      </c>
      <c r="J1699" s="12">
        <v>13.45</v>
      </c>
      <c r="K1699" s="12">
        <v>1.47</v>
      </c>
      <c r="L1699" s="12">
        <v>25.49</v>
      </c>
      <c r="M1699" s="12">
        <v>2</v>
      </c>
      <c r="N1699" s="12">
        <v>0</v>
      </c>
      <c r="O1699" s="12">
        <v>0</v>
      </c>
      <c r="P1699" s="12">
        <v>0</v>
      </c>
      <c r="Q1699" s="12">
        <v>0</v>
      </c>
      <c r="R1699" s="12">
        <v>5</v>
      </c>
      <c r="S1699" s="12">
        <v>0</v>
      </c>
      <c r="T1699" s="12">
        <v>0</v>
      </c>
    </row>
    <row r="1700" spans="1:20" ht="17.399999999999999" x14ac:dyDescent="0.3">
      <c r="A1700" s="11">
        <v>45177</v>
      </c>
      <c r="B1700" s="12">
        <v>251060</v>
      </c>
      <c r="C1700" s="12" t="s">
        <v>343</v>
      </c>
      <c r="D1700" s="12" t="s">
        <v>344</v>
      </c>
      <c r="E1700" s="12" t="s">
        <v>345</v>
      </c>
      <c r="F1700" s="12" t="s">
        <v>346</v>
      </c>
      <c r="G1700" s="12" t="s">
        <v>347</v>
      </c>
      <c r="H1700" s="12">
        <v>13.6</v>
      </c>
      <c r="I1700" s="12">
        <v>10.4</v>
      </c>
      <c r="J1700" s="12">
        <v>11.65</v>
      </c>
      <c r="K1700" s="12">
        <v>1.95</v>
      </c>
      <c r="L1700" s="12">
        <v>25.36</v>
      </c>
      <c r="M1700" s="12">
        <v>2</v>
      </c>
      <c r="N1700" s="12">
        <v>0</v>
      </c>
      <c r="O1700" s="12">
        <v>0</v>
      </c>
      <c r="P1700" s="12">
        <v>0</v>
      </c>
      <c r="Q1700" s="12">
        <v>0</v>
      </c>
      <c r="R1700" s="12">
        <v>13</v>
      </c>
      <c r="S1700" s="12">
        <v>0</v>
      </c>
      <c r="T1700" s="12">
        <v>1</v>
      </c>
    </row>
    <row r="1701" spans="1:20" ht="17.399999999999999" x14ac:dyDescent="0.3">
      <c r="A1701" s="11">
        <v>45178</v>
      </c>
      <c r="B1701" s="12">
        <v>251060</v>
      </c>
      <c r="C1701" s="12" t="s">
        <v>343</v>
      </c>
      <c r="D1701" s="12" t="s">
        <v>344</v>
      </c>
      <c r="E1701" s="12" t="s">
        <v>345</v>
      </c>
      <c r="F1701" s="12" t="s">
        <v>346</v>
      </c>
      <c r="G1701" s="12" t="s">
        <v>347</v>
      </c>
      <c r="H1701" s="12">
        <v>12.63</v>
      </c>
      <c r="I1701" s="12">
        <v>11.37</v>
      </c>
      <c r="J1701" s="12">
        <v>11.7</v>
      </c>
      <c r="K1701" s="12">
        <v>0.93</v>
      </c>
      <c r="L1701" s="12">
        <v>23.68</v>
      </c>
      <c r="M1701" s="12">
        <v>2</v>
      </c>
      <c r="N1701" s="12">
        <v>0</v>
      </c>
      <c r="O1701" s="12">
        <v>0</v>
      </c>
      <c r="P1701" s="12">
        <v>0</v>
      </c>
      <c r="Q1701" s="12">
        <v>0</v>
      </c>
      <c r="R1701" s="12">
        <v>1</v>
      </c>
      <c r="S1701" s="12">
        <v>0</v>
      </c>
      <c r="T1701" s="12">
        <v>0</v>
      </c>
    </row>
    <row r="1702" spans="1:20" ht="17.399999999999999" x14ac:dyDescent="0.3">
      <c r="A1702" s="11">
        <v>45179</v>
      </c>
      <c r="B1702" s="12">
        <v>251060</v>
      </c>
      <c r="C1702" s="12" t="s">
        <v>343</v>
      </c>
      <c r="D1702" s="12" t="s">
        <v>344</v>
      </c>
      <c r="E1702" s="12" t="s">
        <v>345</v>
      </c>
      <c r="F1702" s="12" t="s">
        <v>346</v>
      </c>
      <c r="G1702" s="12" t="s">
        <v>347</v>
      </c>
      <c r="H1702" s="12">
        <v>5.13</v>
      </c>
      <c r="I1702" s="12">
        <v>18.87</v>
      </c>
      <c r="J1702" s="12">
        <v>3.12</v>
      </c>
      <c r="K1702" s="12">
        <v>2.02</v>
      </c>
      <c r="L1702" s="12">
        <v>7.26</v>
      </c>
      <c r="M1702" s="12">
        <v>3</v>
      </c>
      <c r="N1702" s="12">
        <v>0</v>
      </c>
      <c r="O1702" s="12">
        <v>0</v>
      </c>
      <c r="P1702" s="12">
        <v>0</v>
      </c>
      <c r="Q1702" s="12">
        <v>0</v>
      </c>
      <c r="R1702" s="12">
        <v>21</v>
      </c>
      <c r="S1702" s="12">
        <v>0</v>
      </c>
      <c r="T1702" s="12">
        <v>1</v>
      </c>
    </row>
    <row r="1703" spans="1:20" ht="17.399999999999999" x14ac:dyDescent="0.3">
      <c r="A1703" s="11">
        <v>45180</v>
      </c>
      <c r="B1703" s="12">
        <v>251060</v>
      </c>
      <c r="C1703" s="12" t="s">
        <v>343</v>
      </c>
      <c r="D1703" s="12" t="s">
        <v>344</v>
      </c>
      <c r="E1703" s="12" t="s">
        <v>345</v>
      </c>
      <c r="F1703" s="12" t="s">
        <v>346</v>
      </c>
      <c r="G1703" s="12" t="s">
        <v>347</v>
      </c>
      <c r="H1703" s="12">
        <v>12.68</v>
      </c>
      <c r="I1703" s="12">
        <v>11.32</v>
      </c>
      <c r="J1703" s="12">
        <v>11</v>
      </c>
      <c r="K1703" s="12">
        <v>1.68</v>
      </c>
      <c r="L1703" s="12">
        <v>21.77</v>
      </c>
      <c r="M1703" s="12">
        <v>2</v>
      </c>
      <c r="N1703" s="12">
        <v>0</v>
      </c>
      <c r="O1703" s="12">
        <v>0</v>
      </c>
      <c r="P1703" s="12">
        <v>0</v>
      </c>
      <c r="Q1703" s="12">
        <v>0</v>
      </c>
      <c r="R1703" s="12">
        <v>3</v>
      </c>
      <c r="S1703" s="12">
        <v>0</v>
      </c>
      <c r="T1703" s="12">
        <v>0</v>
      </c>
    </row>
    <row r="1704" spans="1:20" ht="17.399999999999999" x14ac:dyDescent="0.3">
      <c r="A1704" s="11">
        <v>45181</v>
      </c>
      <c r="B1704" s="12">
        <v>251060</v>
      </c>
      <c r="C1704" s="12" t="s">
        <v>343</v>
      </c>
      <c r="D1704" s="12" t="s">
        <v>344</v>
      </c>
      <c r="E1704" s="12" t="s">
        <v>345</v>
      </c>
      <c r="F1704" s="12" t="s">
        <v>346</v>
      </c>
      <c r="G1704" s="12" t="s">
        <v>347</v>
      </c>
      <c r="H1704" s="12">
        <v>9.5299999999999994</v>
      </c>
      <c r="I1704" s="12">
        <v>14.47</v>
      </c>
      <c r="J1704" s="12">
        <v>8.33</v>
      </c>
      <c r="K1704" s="12">
        <v>1.2</v>
      </c>
      <c r="L1704" s="12">
        <v>18.14</v>
      </c>
      <c r="M1704" s="12">
        <v>3</v>
      </c>
      <c r="N1704" s="12">
        <v>0</v>
      </c>
      <c r="O1704" s="12">
        <v>0</v>
      </c>
      <c r="P1704" s="12">
        <v>0</v>
      </c>
      <c r="Q1704" s="12">
        <v>0</v>
      </c>
      <c r="R1704" s="12">
        <v>4</v>
      </c>
      <c r="S1704" s="12">
        <v>0</v>
      </c>
      <c r="T1704" s="12">
        <v>0</v>
      </c>
    </row>
    <row r="1705" spans="1:20" ht="17.399999999999999" x14ac:dyDescent="0.3">
      <c r="A1705" s="11">
        <v>45182</v>
      </c>
      <c r="B1705" s="12">
        <v>251060</v>
      </c>
      <c r="C1705" s="12" t="s">
        <v>343</v>
      </c>
      <c r="D1705" s="12" t="s">
        <v>344</v>
      </c>
      <c r="E1705" s="12" t="s">
        <v>345</v>
      </c>
      <c r="F1705" s="12" t="s">
        <v>346</v>
      </c>
      <c r="G1705" s="12" t="s">
        <v>347</v>
      </c>
      <c r="H1705" s="12">
        <v>10.33</v>
      </c>
      <c r="I1705" s="12">
        <v>13.67</v>
      </c>
      <c r="J1705" s="12">
        <v>9.3800000000000008</v>
      </c>
      <c r="K1705" s="12">
        <v>0.95</v>
      </c>
      <c r="L1705" s="12">
        <v>21.19</v>
      </c>
      <c r="M1705" s="12">
        <v>2</v>
      </c>
      <c r="N1705" s="12">
        <v>0</v>
      </c>
      <c r="O1705" s="12">
        <v>0</v>
      </c>
      <c r="P1705" s="12">
        <v>0</v>
      </c>
      <c r="Q1705" s="12">
        <v>0</v>
      </c>
      <c r="R1705" s="12">
        <v>3</v>
      </c>
      <c r="S1705" s="12">
        <v>0</v>
      </c>
      <c r="T1705" s="12">
        <v>0</v>
      </c>
    </row>
    <row r="1706" spans="1:20" ht="17.399999999999999" x14ac:dyDescent="0.3">
      <c r="A1706" s="11">
        <v>45183</v>
      </c>
      <c r="B1706" s="12">
        <v>251060</v>
      </c>
      <c r="C1706" s="12" t="s">
        <v>343</v>
      </c>
      <c r="D1706" s="12" t="s">
        <v>344</v>
      </c>
      <c r="E1706" s="12" t="s">
        <v>345</v>
      </c>
      <c r="F1706" s="12" t="s">
        <v>346</v>
      </c>
      <c r="G1706" s="12" t="s">
        <v>347</v>
      </c>
      <c r="H1706" s="12">
        <v>9.65</v>
      </c>
      <c r="I1706" s="12">
        <v>14.35</v>
      </c>
      <c r="J1706" s="12">
        <v>8.1300000000000008</v>
      </c>
      <c r="K1706" s="12">
        <v>1.52</v>
      </c>
      <c r="L1706" s="12">
        <v>16.25</v>
      </c>
      <c r="M1706" s="12">
        <v>2</v>
      </c>
      <c r="N1706" s="12">
        <v>0</v>
      </c>
      <c r="O1706" s="12">
        <v>0</v>
      </c>
      <c r="P1706" s="12">
        <v>0</v>
      </c>
      <c r="Q1706" s="12">
        <v>0</v>
      </c>
      <c r="R1706" s="12">
        <v>12</v>
      </c>
      <c r="S1706" s="12">
        <v>0</v>
      </c>
      <c r="T1706" s="12">
        <v>1</v>
      </c>
    </row>
    <row r="1707" spans="1:20" ht="17.399999999999999" x14ac:dyDescent="0.3">
      <c r="A1707" s="11">
        <v>45184</v>
      </c>
      <c r="B1707" s="12">
        <v>251060</v>
      </c>
      <c r="C1707" s="12" t="s">
        <v>343</v>
      </c>
      <c r="D1707" s="12" t="s">
        <v>344</v>
      </c>
      <c r="E1707" s="12" t="s">
        <v>345</v>
      </c>
      <c r="F1707" s="12" t="s">
        <v>346</v>
      </c>
      <c r="G1707" s="12" t="s">
        <v>347</v>
      </c>
      <c r="H1707" s="12">
        <v>10.68</v>
      </c>
      <c r="I1707" s="12">
        <v>13.32</v>
      </c>
      <c r="J1707" s="12">
        <v>10.28</v>
      </c>
      <c r="K1707" s="12">
        <v>0.4</v>
      </c>
      <c r="L1707" s="12">
        <v>22.48</v>
      </c>
      <c r="M1707" s="12">
        <v>3</v>
      </c>
      <c r="N1707" s="12">
        <v>0</v>
      </c>
      <c r="O1707" s="12">
        <v>1</v>
      </c>
      <c r="P1707" s="12">
        <v>0</v>
      </c>
      <c r="Q1707" s="12">
        <v>0</v>
      </c>
      <c r="R1707" s="12">
        <v>1</v>
      </c>
      <c r="S1707" s="12">
        <v>1</v>
      </c>
      <c r="T1707" s="12">
        <v>0</v>
      </c>
    </row>
    <row r="1708" spans="1:20" ht="17.399999999999999" x14ac:dyDescent="0.3">
      <c r="A1708" s="11">
        <v>45185</v>
      </c>
      <c r="B1708" s="12">
        <v>251060</v>
      </c>
      <c r="C1708" s="12" t="s">
        <v>343</v>
      </c>
      <c r="D1708" s="12" t="s">
        <v>344</v>
      </c>
      <c r="E1708" s="12" t="s">
        <v>345</v>
      </c>
      <c r="F1708" s="12" t="s">
        <v>346</v>
      </c>
      <c r="G1708" s="12" t="s">
        <v>347</v>
      </c>
      <c r="H1708" s="12">
        <v>9.3699999999999992</v>
      </c>
      <c r="I1708" s="12">
        <v>14.63</v>
      </c>
      <c r="J1708" s="12">
        <v>8.4700000000000006</v>
      </c>
      <c r="K1708" s="12">
        <v>0.9</v>
      </c>
      <c r="L1708" s="12">
        <v>16.84</v>
      </c>
      <c r="M1708" s="12">
        <v>3</v>
      </c>
      <c r="N1708" s="12">
        <v>0</v>
      </c>
      <c r="O1708" s="12">
        <v>0</v>
      </c>
      <c r="P1708" s="12">
        <v>0</v>
      </c>
      <c r="Q1708" s="12">
        <v>0</v>
      </c>
      <c r="R1708" s="12">
        <v>4</v>
      </c>
      <c r="S1708" s="12">
        <v>0</v>
      </c>
      <c r="T1708" s="12">
        <v>0</v>
      </c>
    </row>
    <row r="1709" spans="1:20" ht="17.399999999999999" x14ac:dyDescent="0.3">
      <c r="A1709" s="11">
        <v>45186</v>
      </c>
      <c r="B1709" s="12">
        <v>251060</v>
      </c>
      <c r="C1709" s="12" t="s">
        <v>343</v>
      </c>
      <c r="D1709" s="12" t="s">
        <v>344</v>
      </c>
      <c r="E1709" s="12" t="s">
        <v>345</v>
      </c>
      <c r="F1709" s="12" t="s">
        <v>346</v>
      </c>
      <c r="G1709" s="12" t="s">
        <v>347</v>
      </c>
      <c r="H1709" s="12">
        <v>4.13</v>
      </c>
      <c r="I1709" s="12">
        <v>19.87</v>
      </c>
      <c r="J1709" s="12">
        <v>2.9</v>
      </c>
      <c r="K1709" s="12">
        <v>1.23</v>
      </c>
      <c r="L1709" s="12">
        <v>5.73</v>
      </c>
      <c r="M1709" s="12">
        <v>3</v>
      </c>
      <c r="N1709" s="12">
        <v>0</v>
      </c>
      <c r="O1709" s="12">
        <v>0</v>
      </c>
      <c r="P1709" s="12">
        <v>1</v>
      </c>
      <c r="Q1709" s="12">
        <v>0</v>
      </c>
      <c r="R1709" s="12">
        <v>11</v>
      </c>
      <c r="S1709" s="12">
        <v>0</v>
      </c>
      <c r="T1709" s="12">
        <v>1</v>
      </c>
    </row>
    <row r="1710" spans="1:20" ht="17.399999999999999" x14ac:dyDescent="0.3">
      <c r="A1710" s="11">
        <v>45187</v>
      </c>
      <c r="B1710" s="12">
        <v>251060</v>
      </c>
      <c r="C1710" s="12" t="s">
        <v>343</v>
      </c>
      <c r="D1710" s="12" t="s">
        <v>344</v>
      </c>
      <c r="E1710" s="12" t="s">
        <v>345</v>
      </c>
      <c r="F1710" s="12" t="s">
        <v>346</v>
      </c>
      <c r="G1710" s="12" t="s">
        <v>347</v>
      </c>
      <c r="H1710" s="12">
        <v>10.73</v>
      </c>
      <c r="I1710" s="12">
        <v>13.27</v>
      </c>
      <c r="J1710" s="12">
        <v>9.6999999999999993</v>
      </c>
      <c r="K1710" s="12">
        <v>1.03</v>
      </c>
      <c r="L1710" s="12">
        <v>20.76</v>
      </c>
      <c r="M1710" s="12">
        <v>2</v>
      </c>
      <c r="N1710" s="12">
        <v>0</v>
      </c>
      <c r="O1710" s="12">
        <v>0</v>
      </c>
      <c r="P1710" s="12">
        <v>0</v>
      </c>
      <c r="Q1710" s="12">
        <v>0</v>
      </c>
      <c r="R1710" s="12">
        <v>5</v>
      </c>
      <c r="S1710" s="12">
        <v>0</v>
      </c>
      <c r="T1710" s="12">
        <v>1</v>
      </c>
    </row>
    <row r="1711" spans="1:20" ht="17.399999999999999" x14ac:dyDescent="0.3">
      <c r="A1711" s="11">
        <v>45188</v>
      </c>
      <c r="B1711" s="12">
        <v>251060</v>
      </c>
      <c r="C1711" s="12" t="s">
        <v>343</v>
      </c>
      <c r="D1711" s="12" t="s">
        <v>344</v>
      </c>
      <c r="E1711" s="12" t="s">
        <v>345</v>
      </c>
      <c r="F1711" s="12" t="s">
        <v>346</v>
      </c>
      <c r="G1711" s="12" t="s">
        <v>347</v>
      </c>
      <c r="H1711" s="12">
        <v>10.98</v>
      </c>
      <c r="I1711" s="12">
        <v>13.02</v>
      </c>
      <c r="J1711" s="12">
        <v>9.33</v>
      </c>
      <c r="K1711" s="12">
        <v>1.65</v>
      </c>
      <c r="L1711" s="12">
        <v>18.87</v>
      </c>
      <c r="M1711" s="12">
        <v>2</v>
      </c>
      <c r="N1711" s="12">
        <v>0</v>
      </c>
      <c r="O1711" s="12">
        <v>0</v>
      </c>
      <c r="P1711" s="12">
        <v>0</v>
      </c>
      <c r="Q1711" s="12">
        <v>0</v>
      </c>
      <c r="R1711" s="12">
        <v>8</v>
      </c>
      <c r="S1711" s="12">
        <v>0</v>
      </c>
      <c r="T1711" s="12">
        <v>1</v>
      </c>
    </row>
    <row r="1712" spans="1:20" ht="17.399999999999999" x14ac:dyDescent="0.3">
      <c r="A1712" s="11">
        <v>45189</v>
      </c>
      <c r="B1712" s="12">
        <v>251060</v>
      </c>
      <c r="C1712" s="12" t="s">
        <v>343</v>
      </c>
      <c r="D1712" s="12" t="s">
        <v>344</v>
      </c>
      <c r="E1712" s="12" t="s">
        <v>345</v>
      </c>
      <c r="F1712" s="12" t="s">
        <v>346</v>
      </c>
      <c r="G1712" s="12" t="s">
        <v>347</v>
      </c>
      <c r="H1712" s="12">
        <v>8.8000000000000007</v>
      </c>
      <c r="I1712" s="12">
        <v>15.2</v>
      </c>
      <c r="J1712" s="12">
        <v>7.62</v>
      </c>
      <c r="K1712" s="12">
        <v>1.18</v>
      </c>
      <c r="L1712" s="12">
        <v>15.88</v>
      </c>
      <c r="M1712" s="12">
        <v>3</v>
      </c>
      <c r="N1712" s="12">
        <v>0</v>
      </c>
      <c r="O1712" s="12">
        <v>0</v>
      </c>
      <c r="P1712" s="12">
        <v>0</v>
      </c>
      <c r="Q1712" s="12">
        <v>0</v>
      </c>
      <c r="R1712" s="12">
        <v>4</v>
      </c>
      <c r="S1712" s="12">
        <v>0</v>
      </c>
      <c r="T1712" s="12">
        <v>0</v>
      </c>
    </row>
    <row r="1713" spans="1:20" ht="17.399999999999999" x14ac:dyDescent="0.3">
      <c r="A1713" s="11">
        <v>45190</v>
      </c>
      <c r="B1713" s="12">
        <v>251060</v>
      </c>
      <c r="C1713" s="12" t="s">
        <v>343</v>
      </c>
      <c r="D1713" s="12" t="s">
        <v>344</v>
      </c>
      <c r="E1713" s="12" t="s">
        <v>345</v>
      </c>
      <c r="F1713" s="12" t="s">
        <v>346</v>
      </c>
      <c r="G1713" s="12" t="s">
        <v>347</v>
      </c>
      <c r="H1713" s="12">
        <v>13.18</v>
      </c>
      <c r="I1713" s="12">
        <v>10.82</v>
      </c>
      <c r="J1713" s="12">
        <v>12.17</v>
      </c>
      <c r="K1713" s="12">
        <v>1.02</v>
      </c>
      <c r="L1713" s="12">
        <v>24.82</v>
      </c>
      <c r="M1713" s="12">
        <v>2</v>
      </c>
      <c r="N1713" s="12">
        <v>0</v>
      </c>
      <c r="O1713" s="12">
        <v>0</v>
      </c>
      <c r="P1713" s="12">
        <v>0</v>
      </c>
      <c r="Q1713" s="12">
        <v>0</v>
      </c>
      <c r="R1713" s="12">
        <v>3</v>
      </c>
      <c r="S1713" s="12">
        <v>0</v>
      </c>
      <c r="T1713" s="12">
        <v>0</v>
      </c>
    </row>
    <row r="1714" spans="1:20" ht="17.399999999999999" x14ac:dyDescent="0.3">
      <c r="A1714" s="11">
        <v>45191</v>
      </c>
      <c r="B1714" s="12">
        <v>251060</v>
      </c>
      <c r="C1714" s="12" t="s">
        <v>343</v>
      </c>
      <c r="D1714" s="12" t="s">
        <v>344</v>
      </c>
      <c r="E1714" s="12" t="s">
        <v>345</v>
      </c>
      <c r="F1714" s="12" t="s">
        <v>346</v>
      </c>
      <c r="G1714" s="12" t="s">
        <v>347</v>
      </c>
      <c r="H1714" s="12">
        <v>10.050000000000001</v>
      </c>
      <c r="I1714" s="12">
        <v>13.95</v>
      </c>
      <c r="J1714" s="12">
        <v>8.5299999999999994</v>
      </c>
      <c r="K1714" s="12">
        <v>1.52</v>
      </c>
      <c r="L1714" s="12">
        <v>17.309999999999999</v>
      </c>
      <c r="M1714" s="12">
        <v>3</v>
      </c>
      <c r="N1714" s="12">
        <v>0</v>
      </c>
      <c r="O1714" s="12">
        <v>0</v>
      </c>
      <c r="P1714" s="12">
        <v>0</v>
      </c>
      <c r="Q1714" s="12">
        <v>0</v>
      </c>
      <c r="R1714" s="12">
        <v>10</v>
      </c>
      <c r="S1714" s="12">
        <v>0</v>
      </c>
      <c r="T1714" s="12">
        <v>1</v>
      </c>
    </row>
    <row r="1715" spans="1:20" ht="17.399999999999999" x14ac:dyDescent="0.3">
      <c r="A1715" s="11">
        <v>45192</v>
      </c>
      <c r="B1715" s="12">
        <v>251060</v>
      </c>
      <c r="C1715" s="12" t="s">
        <v>343</v>
      </c>
      <c r="D1715" s="12" t="s">
        <v>344</v>
      </c>
      <c r="E1715" s="12" t="s">
        <v>345</v>
      </c>
      <c r="F1715" s="12" t="s">
        <v>346</v>
      </c>
      <c r="G1715" s="12" t="s">
        <v>347</v>
      </c>
      <c r="H1715" s="12">
        <v>8.85</v>
      </c>
      <c r="I1715" s="12">
        <v>15.15</v>
      </c>
      <c r="J1715" s="12">
        <v>8.1300000000000008</v>
      </c>
      <c r="K1715" s="12">
        <v>0.72</v>
      </c>
      <c r="L1715" s="12">
        <v>17.96</v>
      </c>
      <c r="M1715" s="12">
        <v>3</v>
      </c>
      <c r="N1715" s="12">
        <v>0</v>
      </c>
      <c r="O1715" s="12">
        <v>1</v>
      </c>
      <c r="P1715" s="12">
        <v>0</v>
      </c>
      <c r="Q1715" s="12">
        <v>0</v>
      </c>
      <c r="R1715" s="12">
        <v>5</v>
      </c>
      <c r="S1715" s="12">
        <v>1</v>
      </c>
      <c r="T1715" s="12">
        <v>0</v>
      </c>
    </row>
    <row r="1716" spans="1:20" ht="17.399999999999999" x14ac:dyDescent="0.3">
      <c r="A1716" s="11">
        <v>45193</v>
      </c>
      <c r="B1716" s="12">
        <v>251060</v>
      </c>
      <c r="C1716" s="12" t="s">
        <v>343</v>
      </c>
      <c r="D1716" s="12" t="s">
        <v>344</v>
      </c>
      <c r="E1716" s="12" t="s">
        <v>345</v>
      </c>
      <c r="F1716" s="12" t="s">
        <v>346</v>
      </c>
      <c r="G1716" s="12" t="s">
        <v>347</v>
      </c>
      <c r="H1716" s="12">
        <v>0.55000000000000004</v>
      </c>
      <c r="I1716" s="12">
        <v>23.45</v>
      </c>
      <c r="J1716" s="12">
        <v>0.52</v>
      </c>
      <c r="K1716" s="12">
        <v>0.03</v>
      </c>
      <c r="L1716" s="12">
        <v>1.17</v>
      </c>
      <c r="M1716" s="12">
        <v>2</v>
      </c>
      <c r="N1716" s="12">
        <v>0</v>
      </c>
      <c r="O1716" s="12">
        <v>0</v>
      </c>
      <c r="P1716" s="12">
        <v>0</v>
      </c>
      <c r="Q1716" s="12">
        <v>0</v>
      </c>
      <c r="R1716" s="12">
        <v>0</v>
      </c>
      <c r="S1716" s="12">
        <v>0</v>
      </c>
      <c r="T1716" s="12">
        <v>0</v>
      </c>
    </row>
    <row r="1717" spans="1:20" ht="17.399999999999999" x14ac:dyDescent="0.3">
      <c r="A1717" s="11">
        <v>45194</v>
      </c>
      <c r="B1717" s="12">
        <v>251060</v>
      </c>
      <c r="C1717" s="12" t="s">
        <v>343</v>
      </c>
      <c r="D1717" s="12" t="s">
        <v>344</v>
      </c>
      <c r="E1717" s="12" t="s">
        <v>345</v>
      </c>
      <c r="F1717" s="12" t="s">
        <v>346</v>
      </c>
      <c r="G1717" s="12" t="s">
        <v>347</v>
      </c>
      <c r="H1717" s="12">
        <v>14.8</v>
      </c>
      <c r="I1717" s="12">
        <v>9.1999999999999993</v>
      </c>
      <c r="J1717" s="12">
        <v>12.87</v>
      </c>
      <c r="K1717" s="12">
        <v>1.93</v>
      </c>
      <c r="L1717" s="12">
        <v>24.75</v>
      </c>
      <c r="M1717" s="12">
        <v>2</v>
      </c>
      <c r="N1717" s="12">
        <v>0</v>
      </c>
      <c r="O1717" s="12">
        <v>0</v>
      </c>
      <c r="P1717" s="12">
        <v>0</v>
      </c>
      <c r="Q1717" s="12">
        <v>0</v>
      </c>
      <c r="R1717" s="12">
        <v>9</v>
      </c>
      <c r="S1717" s="12">
        <v>0</v>
      </c>
      <c r="T1717" s="12">
        <v>0</v>
      </c>
    </row>
    <row r="1718" spans="1:20" ht="17.399999999999999" x14ac:dyDescent="0.3">
      <c r="A1718" s="11">
        <v>45195</v>
      </c>
      <c r="B1718" s="12">
        <v>251060</v>
      </c>
      <c r="C1718" s="12" t="s">
        <v>343</v>
      </c>
      <c r="D1718" s="12" t="s">
        <v>344</v>
      </c>
      <c r="E1718" s="12" t="s">
        <v>345</v>
      </c>
      <c r="F1718" s="12" t="s">
        <v>346</v>
      </c>
      <c r="G1718" s="12" t="s">
        <v>347</v>
      </c>
      <c r="H1718" s="12">
        <v>11.83</v>
      </c>
      <c r="I1718" s="12">
        <v>12.17</v>
      </c>
      <c r="J1718" s="12">
        <v>10.73</v>
      </c>
      <c r="K1718" s="12">
        <v>1.1000000000000001</v>
      </c>
      <c r="L1718" s="12">
        <v>21.7</v>
      </c>
      <c r="M1718" s="12">
        <v>2</v>
      </c>
      <c r="N1718" s="12">
        <v>0</v>
      </c>
      <c r="O1718" s="12">
        <v>0</v>
      </c>
      <c r="P1718" s="12">
        <v>0</v>
      </c>
      <c r="Q1718" s="12">
        <v>0</v>
      </c>
      <c r="R1718" s="12">
        <v>5</v>
      </c>
      <c r="S1718" s="12">
        <v>0</v>
      </c>
      <c r="T1718" s="12">
        <v>0</v>
      </c>
    </row>
    <row r="1719" spans="1:20" ht="17.399999999999999" x14ac:dyDescent="0.3">
      <c r="A1719" s="11">
        <v>45196</v>
      </c>
      <c r="B1719" s="12">
        <v>251060</v>
      </c>
      <c r="C1719" s="12" t="s">
        <v>343</v>
      </c>
      <c r="D1719" s="12" t="s">
        <v>344</v>
      </c>
      <c r="E1719" s="12" t="s">
        <v>345</v>
      </c>
      <c r="F1719" s="12" t="s">
        <v>346</v>
      </c>
      <c r="G1719" s="12" t="s">
        <v>347</v>
      </c>
      <c r="H1719" s="12">
        <v>8.23</v>
      </c>
      <c r="I1719" s="12">
        <v>15.77</v>
      </c>
      <c r="J1719" s="12">
        <v>7.1</v>
      </c>
      <c r="K1719" s="12">
        <v>1.1299999999999999</v>
      </c>
      <c r="L1719" s="12">
        <v>14.91</v>
      </c>
      <c r="M1719" s="12">
        <v>3</v>
      </c>
      <c r="N1719" s="12">
        <v>0</v>
      </c>
      <c r="O1719" s="12">
        <v>0</v>
      </c>
      <c r="P1719" s="12">
        <v>0</v>
      </c>
      <c r="Q1719" s="12">
        <v>0</v>
      </c>
      <c r="R1719" s="12">
        <v>5</v>
      </c>
      <c r="S1719" s="12">
        <v>0</v>
      </c>
      <c r="T1719" s="12">
        <v>0</v>
      </c>
    </row>
    <row r="1720" spans="1:20" ht="17.399999999999999" x14ac:dyDescent="0.3">
      <c r="A1720" s="11">
        <v>45197</v>
      </c>
      <c r="B1720" s="12">
        <v>251060</v>
      </c>
      <c r="C1720" s="12" t="s">
        <v>343</v>
      </c>
      <c r="D1720" s="12" t="s">
        <v>344</v>
      </c>
      <c r="E1720" s="12" t="s">
        <v>345</v>
      </c>
      <c r="F1720" s="12" t="s">
        <v>346</v>
      </c>
      <c r="G1720" s="12" t="s">
        <v>347</v>
      </c>
      <c r="H1720" s="12">
        <v>12.12</v>
      </c>
      <c r="I1720" s="12">
        <v>11.88</v>
      </c>
      <c r="J1720" s="12">
        <v>10.93</v>
      </c>
      <c r="K1720" s="12">
        <v>1.18</v>
      </c>
      <c r="L1720" s="12">
        <v>22.36</v>
      </c>
      <c r="M1720" s="12">
        <v>2</v>
      </c>
      <c r="N1720" s="12">
        <v>0</v>
      </c>
      <c r="O1720" s="12">
        <v>0</v>
      </c>
      <c r="P1720" s="12">
        <v>1</v>
      </c>
      <c r="Q1720" s="12">
        <v>0</v>
      </c>
      <c r="R1720" s="12">
        <v>4</v>
      </c>
      <c r="S1720" s="12">
        <v>0</v>
      </c>
      <c r="T1720" s="12">
        <v>0</v>
      </c>
    </row>
    <row r="1721" spans="1:20" ht="17.399999999999999" x14ac:dyDescent="0.3">
      <c r="A1721" s="11">
        <v>45198</v>
      </c>
      <c r="B1721" s="12">
        <v>251060</v>
      </c>
      <c r="C1721" s="12" t="s">
        <v>343</v>
      </c>
      <c r="D1721" s="12" t="s">
        <v>344</v>
      </c>
      <c r="E1721" s="12" t="s">
        <v>345</v>
      </c>
      <c r="F1721" s="12" t="s">
        <v>346</v>
      </c>
      <c r="G1721" s="12" t="s">
        <v>347</v>
      </c>
      <c r="H1721" s="12">
        <v>9.8800000000000008</v>
      </c>
      <c r="I1721" s="12">
        <v>14.12</v>
      </c>
      <c r="J1721" s="12">
        <v>9.3800000000000008</v>
      </c>
      <c r="K1721" s="12">
        <v>0.5</v>
      </c>
      <c r="L1721" s="12">
        <v>19.03</v>
      </c>
      <c r="M1721" s="12">
        <v>2</v>
      </c>
      <c r="N1721" s="12">
        <v>0</v>
      </c>
      <c r="O1721" s="12">
        <v>0</v>
      </c>
      <c r="P1721" s="12">
        <v>0</v>
      </c>
      <c r="Q1721" s="12">
        <v>0</v>
      </c>
      <c r="R1721" s="12">
        <v>2</v>
      </c>
      <c r="S1721" s="12">
        <v>0</v>
      </c>
      <c r="T1721" s="12">
        <v>0</v>
      </c>
    </row>
    <row r="1722" spans="1:20" ht="17.399999999999999" x14ac:dyDescent="0.3">
      <c r="A1722" s="11">
        <v>45199</v>
      </c>
      <c r="B1722" s="12">
        <v>251060</v>
      </c>
      <c r="C1722" s="12" t="s">
        <v>343</v>
      </c>
      <c r="D1722" s="12" t="s">
        <v>344</v>
      </c>
      <c r="E1722" s="12" t="s">
        <v>345</v>
      </c>
      <c r="F1722" s="12" t="s">
        <v>346</v>
      </c>
      <c r="G1722" s="12" t="s">
        <v>347</v>
      </c>
      <c r="H1722" s="12">
        <v>8.3800000000000008</v>
      </c>
      <c r="I1722" s="12">
        <v>15.62</v>
      </c>
      <c r="J1722" s="12">
        <v>7.85</v>
      </c>
      <c r="K1722" s="12">
        <v>0.53</v>
      </c>
      <c r="L1722" s="12">
        <v>16.13</v>
      </c>
      <c r="M1722" s="12">
        <v>2</v>
      </c>
      <c r="N1722" s="12">
        <v>0</v>
      </c>
      <c r="O1722" s="12">
        <v>0</v>
      </c>
      <c r="P1722" s="12">
        <v>0</v>
      </c>
      <c r="Q1722" s="12">
        <v>0</v>
      </c>
      <c r="R1722" s="12">
        <v>4</v>
      </c>
      <c r="S1722" s="12">
        <v>0</v>
      </c>
      <c r="T1722" s="12">
        <v>0</v>
      </c>
    </row>
    <row r="1723" spans="1:20" ht="17.399999999999999" x14ac:dyDescent="0.3">
      <c r="A1723" s="11">
        <v>45200</v>
      </c>
      <c r="B1723" s="12">
        <v>251060</v>
      </c>
      <c r="C1723" s="12" t="s">
        <v>343</v>
      </c>
      <c r="D1723" s="12" t="s">
        <v>344</v>
      </c>
      <c r="E1723" s="12" t="s">
        <v>345</v>
      </c>
      <c r="F1723" s="12" t="s">
        <v>346</v>
      </c>
      <c r="G1723" s="12" t="s">
        <v>347</v>
      </c>
      <c r="H1723" s="12">
        <v>2.17</v>
      </c>
      <c r="I1723" s="12">
        <v>21.83</v>
      </c>
      <c r="J1723" s="12">
        <v>1.55</v>
      </c>
      <c r="K1723" s="12">
        <v>0.62</v>
      </c>
      <c r="L1723" s="12">
        <v>2.4</v>
      </c>
      <c r="M1723" s="12">
        <v>2</v>
      </c>
      <c r="N1723" s="12">
        <v>0</v>
      </c>
      <c r="O1723" s="12">
        <v>0</v>
      </c>
      <c r="P1723" s="12">
        <v>0</v>
      </c>
      <c r="Q1723" s="12">
        <v>0</v>
      </c>
      <c r="R1723" s="12">
        <v>3</v>
      </c>
      <c r="S1723" s="12">
        <v>0</v>
      </c>
      <c r="T1723" s="12">
        <v>1</v>
      </c>
    </row>
    <row r="1724" spans="1:20" ht="17.399999999999999" x14ac:dyDescent="0.3">
      <c r="A1724" s="11">
        <v>45201</v>
      </c>
      <c r="B1724" s="12">
        <v>251060</v>
      </c>
      <c r="C1724" s="12" t="s">
        <v>343</v>
      </c>
      <c r="D1724" s="12" t="s">
        <v>344</v>
      </c>
      <c r="E1724" s="12" t="s">
        <v>345</v>
      </c>
      <c r="F1724" s="12" t="s">
        <v>346</v>
      </c>
      <c r="G1724" s="12" t="s">
        <v>347</v>
      </c>
      <c r="H1724" s="12">
        <v>13.35</v>
      </c>
      <c r="I1724" s="12">
        <v>10.65</v>
      </c>
      <c r="J1724" s="12">
        <v>11.65</v>
      </c>
      <c r="K1724" s="12">
        <v>1.7</v>
      </c>
      <c r="L1724" s="12">
        <v>22.21</v>
      </c>
      <c r="M1724" s="12">
        <v>2</v>
      </c>
      <c r="N1724" s="12">
        <v>0</v>
      </c>
      <c r="O1724" s="12">
        <v>0</v>
      </c>
      <c r="P1724" s="12">
        <v>1</v>
      </c>
      <c r="Q1724" s="12">
        <v>0</v>
      </c>
      <c r="R1724" s="12">
        <v>7</v>
      </c>
      <c r="S1724" s="12">
        <v>0</v>
      </c>
      <c r="T1724" s="12">
        <v>0</v>
      </c>
    </row>
    <row r="1725" spans="1:20" ht="17.399999999999999" x14ac:dyDescent="0.3">
      <c r="A1725" s="11">
        <v>45202</v>
      </c>
      <c r="B1725" s="12">
        <v>251060</v>
      </c>
      <c r="C1725" s="12" t="s">
        <v>343</v>
      </c>
      <c r="D1725" s="12" t="s">
        <v>344</v>
      </c>
      <c r="E1725" s="12" t="s">
        <v>345</v>
      </c>
      <c r="F1725" s="12" t="s">
        <v>346</v>
      </c>
      <c r="G1725" s="12" t="s">
        <v>347</v>
      </c>
      <c r="H1725" s="12">
        <v>11.48</v>
      </c>
      <c r="I1725" s="12">
        <v>12.52</v>
      </c>
      <c r="J1725" s="12">
        <v>10.08</v>
      </c>
      <c r="K1725" s="12">
        <v>1.4</v>
      </c>
      <c r="L1725" s="12">
        <v>18.53</v>
      </c>
      <c r="M1725" s="12">
        <v>2</v>
      </c>
      <c r="N1725" s="12">
        <v>0</v>
      </c>
      <c r="O1725" s="12">
        <v>0</v>
      </c>
      <c r="P1725" s="12">
        <v>0</v>
      </c>
      <c r="Q1725" s="12">
        <v>0</v>
      </c>
      <c r="R1725" s="12">
        <v>5</v>
      </c>
      <c r="S1725" s="12">
        <v>0</v>
      </c>
      <c r="T1725" s="12">
        <v>0</v>
      </c>
    </row>
    <row r="1726" spans="1:20" ht="17.399999999999999" x14ac:dyDescent="0.3">
      <c r="A1726" s="11">
        <v>45203</v>
      </c>
      <c r="B1726" s="12">
        <v>251060</v>
      </c>
      <c r="C1726" s="12" t="s">
        <v>343</v>
      </c>
      <c r="D1726" s="12" t="s">
        <v>344</v>
      </c>
      <c r="E1726" s="12" t="s">
        <v>345</v>
      </c>
      <c r="F1726" s="12" t="s">
        <v>346</v>
      </c>
      <c r="G1726" s="12" t="s">
        <v>347</v>
      </c>
      <c r="H1726" s="12">
        <v>13.75</v>
      </c>
      <c r="I1726" s="12">
        <v>10.25</v>
      </c>
      <c r="J1726" s="12">
        <v>11.92</v>
      </c>
      <c r="K1726" s="12">
        <v>1.83</v>
      </c>
      <c r="L1726" s="12">
        <v>23.59</v>
      </c>
      <c r="M1726" s="12">
        <v>2</v>
      </c>
      <c r="N1726" s="12">
        <v>0</v>
      </c>
      <c r="O1726" s="12">
        <v>0</v>
      </c>
      <c r="P1726" s="12">
        <v>0</v>
      </c>
      <c r="Q1726" s="12">
        <v>0</v>
      </c>
      <c r="R1726" s="12">
        <v>10</v>
      </c>
      <c r="S1726" s="12">
        <v>0</v>
      </c>
      <c r="T1726" s="12">
        <v>1</v>
      </c>
    </row>
    <row r="1727" spans="1:20" ht="17.399999999999999" x14ac:dyDescent="0.3">
      <c r="A1727" s="11">
        <v>45204</v>
      </c>
      <c r="B1727" s="12">
        <v>251060</v>
      </c>
      <c r="C1727" s="12" t="s">
        <v>343</v>
      </c>
      <c r="D1727" s="12" t="s">
        <v>344</v>
      </c>
      <c r="E1727" s="12" t="s">
        <v>345</v>
      </c>
      <c r="F1727" s="12" t="s">
        <v>346</v>
      </c>
      <c r="G1727" s="12" t="s">
        <v>347</v>
      </c>
      <c r="H1727" s="12">
        <v>13.42</v>
      </c>
      <c r="I1727" s="12">
        <v>10.58</v>
      </c>
      <c r="J1727" s="12">
        <v>11.48</v>
      </c>
      <c r="K1727" s="12">
        <v>1.93</v>
      </c>
      <c r="L1727" s="12">
        <v>22.52</v>
      </c>
      <c r="M1727" s="12">
        <v>2</v>
      </c>
      <c r="N1727" s="12">
        <v>0</v>
      </c>
      <c r="O1727" s="12">
        <v>0</v>
      </c>
      <c r="P1727" s="12">
        <v>0</v>
      </c>
      <c r="Q1727" s="12">
        <v>0</v>
      </c>
      <c r="R1727" s="12">
        <v>6</v>
      </c>
      <c r="S1727" s="12">
        <v>0</v>
      </c>
      <c r="T1727" s="12">
        <v>0</v>
      </c>
    </row>
    <row r="1728" spans="1:20" ht="17.399999999999999" x14ac:dyDescent="0.3">
      <c r="A1728" s="11">
        <v>45205</v>
      </c>
      <c r="B1728" s="12">
        <v>251060</v>
      </c>
      <c r="C1728" s="12" t="s">
        <v>343</v>
      </c>
      <c r="D1728" s="12" t="s">
        <v>344</v>
      </c>
      <c r="E1728" s="12" t="s">
        <v>345</v>
      </c>
      <c r="F1728" s="12" t="s">
        <v>346</v>
      </c>
      <c r="G1728" s="12" t="s">
        <v>347</v>
      </c>
      <c r="H1728" s="12">
        <v>13.5</v>
      </c>
      <c r="I1728" s="12">
        <v>10.5</v>
      </c>
      <c r="J1728" s="12">
        <v>10.58</v>
      </c>
      <c r="K1728" s="12">
        <v>2.92</v>
      </c>
      <c r="L1728" s="12">
        <v>19.899999999999999</v>
      </c>
      <c r="M1728" s="12">
        <v>2</v>
      </c>
      <c r="N1728" s="12">
        <v>0</v>
      </c>
      <c r="O1728" s="12">
        <v>0</v>
      </c>
      <c r="P1728" s="12">
        <v>0</v>
      </c>
      <c r="Q1728" s="12">
        <v>0</v>
      </c>
      <c r="R1728" s="12">
        <v>14</v>
      </c>
      <c r="S1728" s="12">
        <v>0</v>
      </c>
      <c r="T1728" s="12">
        <v>1</v>
      </c>
    </row>
    <row r="1729" spans="1:20" ht="17.399999999999999" x14ac:dyDescent="0.3">
      <c r="A1729" s="11">
        <v>45206</v>
      </c>
      <c r="B1729" s="12">
        <v>251060</v>
      </c>
      <c r="C1729" s="12" t="s">
        <v>343</v>
      </c>
      <c r="D1729" s="12" t="s">
        <v>344</v>
      </c>
      <c r="E1729" s="12" t="s">
        <v>345</v>
      </c>
      <c r="F1729" s="12" t="s">
        <v>346</v>
      </c>
      <c r="G1729" s="12" t="s">
        <v>347</v>
      </c>
      <c r="H1729" s="12">
        <v>14.4</v>
      </c>
      <c r="I1729" s="12">
        <v>9.6</v>
      </c>
      <c r="J1729" s="12">
        <v>11.42</v>
      </c>
      <c r="K1729" s="12">
        <v>2.98</v>
      </c>
      <c r="L1729" s="12">
        <v>23.74</v>
      </c>
      <c r="M1729" s="12">
        <v>2</v>
      </c>
      <c r="N1729" s="12">
        <v>0</v>
      </c>
      <c r="O1729" s="12">
        <v>0</v>
      </c>
      <c r="P1729" s="12">
        <v>0</v>
      </c>
      <c r="Q1729" s="12">
        <v>0</v>
      </c>
      <c r="R1729" s="12">
        <v>20</v>
      </c>
      <c r="S1729" s="12">
        <v>0</v>
      </c>
      <c r="T1729" s="12">
        <v>3</v>
      </c>
    </row>
    <row r="1730" spans="1:20" ht="17.399999999999999" x14ac:dyDescent="0.3">
      <c r="A1730" s="11">
        <v>45207</v>
      </c>
      <c r="B1730" s="12">
        <v>251060</v>
      </c>
      <c r="C1730" s="12" t="s">
        <v>343</v>
      </c>
      <c r="D1730" s="12" t="s">
        <v>344</v>
      </c>
      <c r="E1730" s="12" t="s">
        <v>345</v>
      </c>
      <c r="F1730" s="12" t="s">
        <v>346</v>
      </c>
      <c r="G1730" s="12" t="s">
        <v>347</v>
      </c>
      <c r="H1730" s="12">
        <v>0.56999999999999995</v>
      </c>
      <c r="I1730" s="12">
        <v>23.43</v>
      </c>
      <c r="J1730" s="12">
        <v>0.35</v>
      </c>
      <c r="K1730" s="12">
        <v>0.22</v>
      </c>
      <c r="L1730" s="12">
        <v>0.65</v>
      </c>
      <c r="M1730" s="12">
        <v>2</v>
      </c>
      <c r="N1730" s="12">
        <v>0</v>
      </c>
      <c r="O1730" s="12">
        <v>0</v>
      </c>
      <c r="P1730" s="12">
        <v>0</v>
      </c>
      <c r="Q1730" s="12">
        <v>0</v>
      </c>
      <c r="R1730" s="12">
        <v>2</v>
      </c>
      <c r="S1730" s="12">
        <v>0</v>
      </c>
      <c r="T1730" s="12">
        <v>0</v>
      </c>
    </row>
    <row r="1731" spans="1:20" ht="17.399999999999999" x14ac:dyDescent="0.3">
      <c r="A1731" s="11">
        <v>45208</v>
      </c>
      <c r="B1731" s="12">
        <v>251060</v>
      </c>
      <c r="C1731" s="12" t="s">
        <v>343</v>
      </c>
      <c r="D1731" s="12" t="s">
        <v>344</v>
      </c>
      <c r="E1731" s="12" t="s">
        <v>345</v>
      </c>
      <c r="F1731" s="12" t="s">
        <v>346</v>
      </c>
      <c r="G1731" s="12" t="s">
        <v>347</v>
      </c>
      <c r="H1731" s="12">
        <v>16.670000000000002</v>
      </c>
      <c r="I1731" s="12">
        <v>7.33</v>
      </c>
      <c r="J1731" s="12">
        <v>12.83</v>
      </c>
      <c r="K1731" s="12">
        <v>3.83</v>
      </c>
      <c r="L1731" s="12">
        <v>29.38</v>
      </c>
      <c r="M1731" s="12">
        <v>2</v>
      </c>
      <c r="N1731" s="12">
        <v>0</v>
      </c>
      <c r="O1731" s="12">
        <v>0</v>
      </c>
      <c r="P1731" s="12">
        <v>0</v>
      </c>
      <c r="Q1731" s="12">
        <v>0</v>
      </c>
      <c r="R1731" s="12">
        <v>16</v>
      </c>
      <c r="S1731" s="12">
        <v>0</v>
      </c>
      <c r="T1731" s="12">
        <v>1</v>
      </c>
    </row>
    <row r="1732" spans="1:20" ht="17.399999999999999" x14ac:dyDescent="0.3">
      <c r="A1732" s="11">
        <v>45209</v>
      </c>
      <c r="B1732" s="12">
        <v>251060</v>
      </c>
      <c r="C1732" s="12" t="s">
        <v>343</v>
      </c>
      <c r="D1732" s="12" t="s">
        <v>344</v>
      </c>
      <c r="E1732" s="12" t="s">
        <v>345</v>
      </c>
      <c r="F1732" s="12" t="s">
        <v>346</v>
      </c>
      <c r="G1732" s="12" t="s">
        <v>347</v>
      </c>
      <c r="H1732" s="12">
        <v>17.57</v>
      </c>
      <c r="I1732" s="12">
        <v>6.43</v>
      </c>
      <c r="J1732" s="12">
        <v>15.57</v>
      </c>
      <c r="K1732" s="12">
        <v>2</v>
      </c>
      <c r="L1732" s="12">
        <v>28.38</v>
      </c>
      <c r="M1732" s="12">
        <v>2</v>
      </c>
      <c r="N1732" s="12">
        <v>0</v>
      </c>
      <c r="O1732" s="12">
        <v>0</v>
      </c>
      <c r="P1732" s="12">
        <v>0</v>
      </c>
      <c r="Q1732" s="12">
        <v>0</v>
      </c>
      <c r="R1732" s="12">
        <v>13</v>
      </c>
      <c r="S1732" s="12">
        <v>0</v>
      </c>
      <c r="T1732" s="12">
        <v>1</v>
      </c>
    </row>
    <row r="1733" spans="1:20" ht="17.399999999999999" x14ac:dyDescent="0.3">
      <c r="A1733" s="11">
        <v>45210</v>
      </c>
      <c r="B1733" s="12">
        <v>251060</v>
      </c>
      <c r="C1733" s="12" t="s">
        <v>343</v>
      </c>
      <c r="D1733" s="12" t="s">
        <v>344</v>
      </c>
      <c r="E1733" s="12" t="s">
        <v>345</v>
      </c>
      <c r="F1733" s="12" t="s">
        <v>346</v>
      </c>
      <c r="G1733" s="12" t="s">
        <v>347</v>
      </c>
      <c r="H1733" s="12">
        <v>16.53</v>
      </c>
      <c r="I1733" s="12">
        <v>7.47</v>
      </c>
      <c r="J1733" s="12">
        <v>14.4</v>
      </c>
      <c r="K1733" s="12">
        <v>2.13</v>
      </c>
      <c r="L1733" s="12">
        <v>29.77</v>
      </c>
      <c r="M1733" s="12">
        <v>2</v>
      </c>
      <c r="N1733" s="12">
        <v>0</v>
      </c>
      <c r="O1733" s="12">
        <v>0</v>
      </c>
      <c r="P1733" s="12">
        <v>0</v>
      </c>
      <c r="Q1733" s="12">
        <v>0</v>
      </c>
      <c r="R1733" s="12">
        <v>14</v>
      </c>
      <c r="S1733" s="12">
        <v>0</v>
      </c>
      <c r="T1733" s="12">
        <v>2</v>
      </c>
    </row>
    <row r="1734" spans="1:20" ht="17.399999999999999" x14ac:dyDescent="0.3">
      <c r="A1734" s="11">
        <v>45211</v>
      </c>
      <c r="B1734" s="12">
        <v>251060</v>
      </c>
      <c r="C1734" s="12" t="s">
        <v>343</v>
      </c>
      <c r="D1734" s="12" t="s">
        <v>344</v>
      </c>
      <c r="E1734" s="12" t="s">
        <v>345</v>
      </c>
      <c r="F1734" s="12" t="s">
        <v>346</v>
      </c>
      <c r="G1734" s="12" t="s">
        <v>347</v>
      </c>
      <c r="H1734" s="12">
        <v>15.57</v>
      </c>
      <c r="I1734" s="12">
        <v>8.43</v>
      </c>
      <c r="J1734" s="12">
        <v>14.22</v>
      </c>
      <c r="K1734" s="12">
        <v>1.35</v>
      </c>
      <c r="L1734" s="12">
        <v>27.5</v>
      </c>
      <c r="M1734" s="12">
        <v>2</v>
      </c>
      <c r="N1734" s="12">
        <v>0</v>
      </c>
      <c r="O1734" s="12">
        <v>0</v>
      </c>
      <c r="P1734" s="12">
        <v>0</v>
      </c>
      <c r="Q1734" s="12">
        <v>0</v>
      </c>
      <c r="R1734" s="12">
        <v>5</v>
      </c>
      <c r="S1734" s="12">
        <v>0</v>
      </c>
      <c r="T1734" s="12">
        <v>0</v>
      </c>
    </row>
    <row r="1735" spans="1:20" ht="17.399999999999999" x14ac:dyDescent="0.3">
      <c r="A1735" s="11">
        <v>45212</v>
      </c>
      <c r="B1735" s="12">
        <v>251060</v>
      </c>
      <c r="C1735" s="12" t="s">
        <v>343</v>
      </c>
      <c r="D1735" s="12" t="s">
        <v>344</v>
      </c>
      <c r="E1735" s="12" t="s">
        <v>345</v>
      </c>
      <c r="F1735" s="12" t="s">
        <v>346</v>
      </c>
      <c r="G1735" s="12" t="s">
        <v>347</v>
      </c>
      <c r="H1735" s="12">
        <v>17.63</v>
      </c>
      <c r="I1735" s="12">
        <v>6.37</v>
      </c>
      <c r="J1735" s="12">
        <v>16.2</v>
      </c>
      <c r="K1735" s="12">
        <v>1.43</v>
      </c>
      <c r="L1735" s="12">
        <v>30.45</v>
      </c>
      <c r="M1735" s="12">
        <v>2</v>
      </c>
      <c r="N1735" s="12">
        <v>0</v>
      </c>
      <c r="O1735" s="12">
        <v>0</v>
      </c>
      <c r="P1735" s="12">
        <v>1</v>
      </c>
      <c r="Q1735" s="12">
        <v>0</v>
      </c>
      <c r="R1735" s="12">
        <v>5</v>
      </c>
      <c r="S1735" s="12">
        <v>0</v>
      </c>
      <c r="T1735" s="12">
        <v>0</v>
      </c>
    </row>
    <row r="1736" spans="1:20" ht="17.399999999999999" x14ac:dyDescent="0.3">
      <c r="A1736" s="11">
        <v>45213</v>
      </c>
      <c r="B1736" s="12">
        <v>251060</v>
      </c>
      <c r="C1736" s="12" t="s">
        <v>343</v>
      </c>
      <c r="D1736" s="12" t="s">
        <v>344</v>
      </c>
      <c r="E1736" s="12" t="s">
        <v>345</v>
      </c>
      <c r="F1736" s="12" t="s">
        <v>346</v>
      </c>
      <c r="G1736" s="12" t="s">
        <v>347</v>
      </c>
      <c r="H1736" s="12">
        <v>16.98</v>
      </c>
      <c r="I1736" s="12">
        <v>7.02</v>
      </c>
      <c r="J1736" s="12">
        <v>12.73</v>
      </c>
      <c r="K1736" s="12">
        <v>4.25</v>
      </c>
      <c r="L1736" s="12">
        <v>24.01</v>
      </c>
      <c r="M1736" s="12">
        <v>2</v>
      </c>
      <c r="N1736" s="12">
        <v>0</v>
      </c>
      <c r="O1736" s="12">
        <v>0</v>
      </c>
      <c r="P1736" s="12">
        <v>0</v>
      </c>
      <c r="Q1736" s="12">
        <v>0</v>
      </c>
      <c r="R1736" s="12">
        <v>31</v>
      </c>
      <c r="S1736" s="12">
        <v>0</v>
      </c>
      <c r="T1736" s="12">
        <v>4</v>
      </c>
    </row>
    <row r="1737" spans="1:20" ht="17.399999999999999" x14ac:dyDescent="0.3">
      <c r="A1737" s="11">
        <v>45214</v>
      </c>
      <c r="B1737" s="12">
        <v>251060</v>
      </c>
      <c r="C1737" s="12" t="s">
        <v>343</v>
      </c>
      <c r="D1737" s="12" t="s">
        <v>344</v>
      </c>
      <c r="E1737" s="12" t="s">
        <v>345</v>
      </c>
      <c r="F1737" s="12" t="s">
        <v>346</v>
      </c>
      <c r="G1737" s="12" t="s">
        <v>347</v>
      </c>
      <c r="H1737" s="12">
        <v>0.65</v>
      </c>
      <c r="I1737" s="12">
        <v>23.35</v>
      </c>
      <c r="J1737" s="12">
        <v>0.5</v>
      </c>
      <c r="K1737" s="12">
        <v>0.15</v>
      </c>
      <c r="L1737" s="12">
        <v>0.55000000000000004</v>
      </c>
      <c r="M1737" s="12">
        <v>2</v>
      </c>
      <c r="N1737" s="12">
        <v>0</v>
      </c>
      <c r="O1737" s="12">
        <v>0</v>
      </c>
      <c r="P1737" s="12">
        <v>0</v>
      </c>
      <c r="Q1737" s="12">
        <v>0</v>
      </c>
      <c r="R1737" s="12">
        <v>0</v>
      </c>
      <c r="S1737" s="12">
        <v>0</v>
      </c>
      <c r="T1737" s="12">
        <v>0</v>
      </c>
    </row>
    <row r="1738" spans="1:20" ht="17.399999999999999" x14ac:dyDescent="0.3">
      <c r="A1738" s="11">
        <v>45215</v>
      </c>
      <c r="B1738" s="12">
        <v>251060</v>
      </c>
      <c r="C1738" s="12" t="s">
        <v>343</v>
      </c>
      <c r="D1738" s="12" t="s">
        <v>344</v>
      </c>
      <c r="E1738" s="12" t="s">
        <v>345</v>
      </c>
      <c r="F1738" s="12" t="s">
        <v>346</v>
      </c>
      <c r="G1738" s="12" t="s">
        <v>347</v>
      </c>
      <c r="H1738" s="12">
        <v>19.23</v>
      </c>
      <c r="I1738" s="12">
        <v>4.7699999999999996</v>
      </c>
      <c r="J1738" s="12">
        <v>12.6</v>
      </c>
      <c r="K1738" s="12">
        <v>6.63</v>
      </c>
      <c r="L1738" s="12">
        <v>21.93</v>
      </c>
      <c r="M1738" s="12">
        <v>2</v>
      </c>
      <c r="N1738" s="12">
        <v>0</v>
      </c>
      <c r="O1738" s="12">
        <v>0</v>
      </c>
      <c r="P1738" s="12">
        <v>0</v>
      </c>
      <c r="Q1738" s="12">
        <v>0</v>
      </c>
      <c r="R1738" s="12">
        <v>46</v>
      </c>
      <c r="S1738" s="12">
        <v>0</v>
      </c>
      <c r="T1738" s="12">
        <v>3</v>
      </c>
    </row>
    <row r="1739" spans="1:20" ht="17.399999999999999" x14ac:dyDescent="0.3">
      <c r="A1739" s="11">
        <v>45216</v>
      </c>
      <c r="B1739" s="12">
        <v>251060</v>
      </c>
      <c r="C1739" s="12" t="s">
        <v>343</v>
      </c>
      <c r="D1739" s="12" t="s">
        <v>344</v>
      </c>
      <c r="E1739" s="12" t="s">
        <v>345</v>
      </c>
      <c r="F1739" s="12" t="s">
        <v>346</v>
      </c>
      <c r="G1739" s="12" t="s">
        <v>347</v>
      </c>
      <c r="H1739" s="12">
        <v>15.33</v>
      </c>
      <c r="I1739" s="12">
        <v>8.67</v>
      </c>
      <c r="J1739" s="12">
        <v>11.03</v>
      </c>
      <c r="K1739" s="12">
        <v>4.3</v>
      </c>
      <c r="L1739" s="12">
        <v>20.56</v>
      </c>
      <c r="M1739" s="12">
        <v>3</v>
      </c>
      <c r="N1739" s="12">
        <v>0</v>
      </c>
      <c r="O1739" s="12">
        <v>0</v>
      </c>
      <c r="P1739" s="12">
        <v>0</v>
      </c>
      <c r="Q1739" s="12">
        <v>0</v>
      </c>
      <c r="R1739" s="12">
        <v>35</v>
      </c>
      <c r="S1739" s="12">
        <v>0</v>
      </c>
      <c r="T1739" s="12">
        <v>5</v>
      </c>
    </row>
    <row r="1740" spans="1:20" ht="17.399999999999999" x14ac:dyDescent="0.3">
      <c r="A1740" s="11">
        <v>45217</v>
      </c>
      <c r="B1740" s="12">
        <v>251060</v>
      </c>
      <c r="C1740" s="12" t="s">
        <v>343</v>
      </c>
      <c r="D1740" s="12" t="s">
        <v>344</v>
      </c>
      <c r="E1740" s="12" t="s">
        <v>345</v>
      </c>
      <c r="F1740" s="12" t="s">
        <v>346</v>
      </c>
      <c r="G1740" s="12" t="s">
        <v>347</v>
      </c>
      <c r="H1740" s="12">
        <v>15.25</v>
      </c>
      <c r="I1740" s="12">
        <v>8.75</v>
      </c>
      <c r="J1740" s="12">
        <v>11.22</v>
      </c>
      <c r="K1740" s="12">
        <v>4.03</v>
      </c>
      <c r="L1740" s="12">
        <v>21.88</v>
      </c>
      <c r="M1740" s="12">
        <v>2</v>
      </c>
      <c r="N1740" s="12">
        <v>0</v>
      </c>
      <c r="O1740" s="12">
        <v>0</v>
      </c>
      <c r="P1740" s="12">
        <v>0</v>
      </c>
      <c r="Q1740" s="12">
        <v>0</v>
      </c>
      <c r="R1740" s="12">
        <v>29</v>
      </c>
      <c r="S1740" s="12">
        <v>0</v>
      </c>
      <c r="T1740" s="12">
        <v>3</v>
      </c>
    </row>
    <row r="1741" spans="1:20" ht="17.399999999999999" x14ac:dyDescent="0.3">
      <c r="A1741" s="11">
        <v>45218</v>
      </c>
      <c r="B1741" s="12">
        <v>251060</v>
      </c>
      <c r="C1741" s="12" t="s">
        <v>343</v>
      </c>
      <c r="D1741" s="12" t="s">
        <v>344</v>
      </c>
      <c r="E1741" s="12" t="s">
        <v>345</v>
      </c>
      <c r="F1741" s="12" t="s">
        <v>346</v>
      </c>
      <c r="G1741" s="12" t="s">
        <v>347</v>
      </c>
      <c r="H1741" s="12">
        <v>14.25</v>
      </c>
      <c r="I1741" s="12">
        <v>9.75</v>
      </c>
      <c r="J1741" s="12">
        <v>12.77</v>
      </c>
      <c r="K1741" s="12">
        <v>1.48</v>
      </c>
      <c r="L1741" s="12">
        <v>25.09</v>
      </c>
      <c r="M1741" s="12">
        <v>2</v>
      </c>
      <c r="N1741" s="12">
        <v>0</v>
      </c>
      <c r="O1741" s="12">
        <v>0</v>
      </c>
      <c r="P1741" s="12">
        <v>0</v>
      </c>
      <c r="Q1741" s="12">
        <v>0</v>
      </c>
      <c r="R1741" s="12">
        <v>8</v>
      </c>
      <c r="S1741" s="12">
        <v>0</v>
      </c>
      <c r="T1741" s="12">
        <v>0</v>
      </c>
    </row>
    <row r="1742" spans="1:20" ht="17.399999999999999" x14ac:dyDescent="0.3">
      <c r="A1742" s="11">
        <v>45219</v>
      </c>
      <c r="B1742" s="12">
        <v>251060</v>
      </c>
      <c r="C1742" s="12" t="s">
        <v>343</v>
      </c>
      <c r="D1742" s="12" t="s">
        <v>344</v>
      </c>
      <c r="E1742" s="12" t="s">
        <v>345</v>
      </c>
      <c r="F1742" s="12" t="s">
        <v>346</v>
      </c>
      <c r="G1742" s="12" t="s">
        <v>347</v>
      </c>
      <c r="H1742" s="12">
        <v>15.02</v>
      </c>
      <c r="I1742" s="12">
        <v>8.98</v>
      </c>
      <c r="J1742" s="12">
        <v>12.05</v>
      </c>
      <c r="K1742" s="12">
        <v>2.97</v>
      </c>
      <c r="L1742" s="12">
        <v>25.43</v>
      </c>
      <c r="M1742" s="12">
        <v>2</v>
      </c>
      <c r="N1742" s="12">
        <v>0</v>
      </c>
      <c r="O1742" s="12">
        <v>2</v>
      </c>
      <c r="P1742" s="12">
        <v>0</v>
      </c>
      <c r="Q1742" s="12">
        <v>0</v>
      </c>
      <c r="R1742" s="12">
        <v>20</v>
      </c>
      <c r="S1742" s="12">
        <v>2</v>
      </c>
      <c r="T1742" s="12">
        <v>2</v>
      </c>
    </row>
    <row r="1743" spans="1:20" ht="17.399999999999999" x14ac:dyDescent="0.3">
      <c r="A1743" s="11">
        <v>45220</v>
      </c>
      <c r="B1743" s="12">
        <v>251060</v>
      </c>
      <c r="C1743" s="12" t="s">
        <v>343</v>
      </c>
      <c r="D1743" s="12" t="s">
        <v>344</v>
      </c>
      <c r="E1743" s="12" t="s">
        <v>345</v>
      </c>
      <c r="F1743" s="12" t="s">
        <v>346</v>
      </c>
      <c r="G1743" s="12" t="s">
        <v>347</v>
      </c>
      <c r="H1743" s="12">
        <v>12.27</v>
      </c>
      <c r="I1743" s="12">
        <v>11.73</v>
      </c>
      <c r="J1743" s="12">
        <v>11.32</v>
      </c>
      <c r="K1743" s="12">
        <v>0.95</v>
      </c>
      <c r="L1743" s="12">
        <v>24.64</v>
      </c>
      <c r="M1743" s="12">
        <v>2</v>
      </c>
      <c r="N1743" s="12">
        <v>0</v>
      </c>
      <c r="O1743" s="12">
        <v>0</v>
      </c>
      <c r="P1743" s="12">
        <v>0</v>
      </c>
      <c r="Q1743" s="12">
        <v>0</v>
      </c>
      <c r="R1743" s="12">
        <v>4</v>
      </c>
      <c r="S1743" s="12">
        <v>0</v>
      </c>
      <c r="T1743" s="12">
        <v>0</v>
      </c>
    </row>
    <row r="1744" spans="1:20" ht="17.399999999999999" x14ac:dyDescent="0.3">
      <c r="A1744" s="11">
        <v>45221</v>
      </c>
      <c r="B1744" s="12">
        <v>251060</v>
      </c>
      <c r="C1744" s="12" t="s">
        <v>343</v>
      </c>
      <c r="D1744" s="12" t="s">
        <v>344</v>
      </c>
      <c r="E1744" s="12" t="s">
        <v>345</v>
      </c>
      <c r="F1744" s="12" t="s">
        <v>346</v>
      </c>
      <c r="G1744" s="12" t="s">
        <v>347</v>
      </c>
      <c r="H1744" s="12">
        <v>0.95</v>
      </c>
      <c r="I1744" s="12">
        <v>23.05</v>
      </c>
      <c r="J1744" s="12">
        <v>0.92</v>
      </c>
      <c r="K1744" s="12">
        <v>0.03</v>
      </c>
      <c r="L1744" s="12">
        <v>1.89</v>
      </c>
      <c r="M1744" s="12">
        <v>3</v>
      </c>
      <c r="N1744" s="12">
        <v>0</v>
      </c>
      <c r="O1744" s="12">
        <v>0</v>
      </c>
      <c r="P1744" s="12">
        <v>0</v>
      </c>
      <c r="Q1744" s="12">
        <v>0</v>
      </c>
      <c r="R1744" s="12">
        <v>0</v>
      </c>
      <c r="S1744" s="12">
        <v>0</v>
      </c>
      <c r="T1744" s="12">
        <v>0</v>
      </c>
    </row>
    <row r="1745" spans="1:20" ht="17.399999999999999" x14ac:dyDescent="0.3">
      <c r="A1745" s="11">
        <v>45222</v>
      </c>
      <c r="B1745" s="12">
        <v>251060</v>
      </c>
      <c r="C1745" s="12" t="s">
        <v>343</v>
      </c>
      <c r="D1745" s="12" t="s">
        <v>344</v>
      </c>
      <c r="E1745" s="12" t="s">
        <v>345</v>
      </c>
      <c r="F1745" s="12" t="s">
        <v>346</v>
      </c>
      <c r="G1745" s="12" t="s">
        <v>347</v>
      </c>
      <c r="H1745" s="12">
        <v>16.7</v>
      </c>
      <c r="I1745" s="12">
        <v>7.3</v>
      </c>
      <c r="J1745" s="12">
        <v>15.47</v>
      </c>
      <c r="K1745" s="12">
        <v>1.23</v>
      </c>
      <c r="L1745" s="12">
        <v>33.35</v>
      </c>
      <c r="M1745" s="12">
        <v>3</v>
      </c>
      <c r="N1745" s="12">
        <v>0</v>
      </c>
      <c r="O1745" s="12">
        <v>0</v>
      </c>
      <c r="P1745" s="12">
        <v>1</v>
      </c>
      <c r="Q1745" s="12">
        <v>0</v>
      </c>
      <c r="R1745" s="12">
        <v>3</v>
      </c>
      <c r="S1745" s="12">
        <v>0</v>
      </c>
      <c r="T1745" s="12">
        <v>0</v>
      </c>
    </row>
    <row r="1746" spans="1:20" ht="17.399999999999999" x14ac:dyDescent="0.3">
      <c r="A1746" s="11">
        <v>45223</v>
      </c>
      <c r="B1746" s="12">
        <v>251060</v>
      </c>
      <c r="C1746" s="12" t="s">
        <v>343</v>
      </c>
      <c r="D1746" s="12" t="s">
        <v>344</v>
      </c>
      <c r="E1746" s="12" t="s">
        <v>345</v>
      </c>
      <c r="F1746" s="12" t="s">
        <v>346</v>
      </c>
      <c r="G1746" s="12" t="s">
        <v>347</v>
      </c>
      <c r="H1746" s="12">
        <v>10.130000000000001</v>
      </c>
      <c r="I1746" s="12">
        <v>13.87</v>
      </c>
      <c r="J1746" s="12">
        <v>8.35</v>
      </c>
      <c r="K1746" s="12">
        <v>1.78</v>
      </c>
      <c r="L1746" s="12">
        <v>15.55</v>
      </c>
      <c r="M1746" s="12">
        <v>2</v>
      </c>
      <c r="N1746" s="12">
        <v>0</v>
      </c>
      <c r="O1746" s="12">
        <v>0</v>
      </c>
      <c r="P1746" s="12">
        <v>0</v>
      </c>
      <c r="Q1746" s="12">
        <v>0</v>
      </c>
      <c r="R1746" s="12">
        <v>16</v>
      </c>
      <c r="S1746" s="12">
        <v>0</v>
      </c>
      <c r="T1746" s="12">
        <v>2</v>
      </c>
    </row>
    <row r="1747" spans="1:20" ht="17.399999999999999" x14ac:dyDescent="0.3">
      <c r="A1747" s="11">
        <v>45224</v>
      </c>
      <c r="B1747" s="12">
        <v>251060</v>
      </c>
      <c r="C1747" s="12" t="s">
        <v>343</v>
      </c>
      <c r="D1747" s="12" t="s">
        <v>344</v>
      </c>
      <c r="E1747" s="12" t="s">
        <v>345</v>
      </c>
      <c r="F1747" s="12" t="s">
        <v>346</v>
      </c>
      <c r="G1747" s="12" t="s">
        <v>347</v>
      </c>
      <c r="H1747" s="12">
        <v>9.58</v>
      </c>
      <c r="I1747" s="12">
        <v>14.42</v>
      </c>
      <c r="J1747" s="12">
        <v>8.3699999999999992</v>
      </c>
      <c r="K1747" s="12">
        <v>1.22</v>
      </c>
      <c r="L1747" s="12">
        <v>17.3</v>
      </c>
      <c r="M1747" s="12">
        <v>3</v>
      </c>
      <c r="N1747" s="12">
        <v>0</v>
      </c>
      <c r="O1747" s="12">
        <v>0</v>
      </c>
      <c r="P1747" s="12">
        <v>0</v>
      </c>
      <c r="Q1747" s="12">
        <v>0</v>
      </c>
      <c r="R1747" s="12">
        <v>4</v>
      </c>
      <c r="S1747" s="12">
        <v>0</v>
      </c>
      <c r="T1747" s="12">
        <v>0</v>
      </c>
    </row>
    <row r="1748" spans="1:20" ht="17.399999999999999" x14ac:dyDescent="0.3">
      <c r="A1748" s="11">
        <v>45225</v>
      </c>
      <c r="B1748" s="12">
        <v>251060</v>
      </c>
      <c r="C1748" s="12" t="s">
        <v>343</v>
      </c>
      <c r="D1748" s="12" t="s">
        <v>344</v>
      </c>
      <c r="E1748" s="12" t="s">
        <v>345</v>
      </c>
      <c r="F1748" s="12" t="s">
        <v>346</v>
      </c>
      <c r="G1748" s="12" t="s">
        <v>347</v>
      </c>
      <c r="H1748" s="12">
        <v>11.53</v>
      </c>
      <c r="I1748" s="12">
        <v>12.47</v>
      </c>
      <c r="J1748" s="12">
        <v>10.6</v>
      </c>
      <c r="K1748" s="12">
        <v>0.93</v>
      </c>
      <c r="L1748" s="12">
        <v>22.57</v>
      </c>
      <c r="M1748" s="12">
        <v>2</v>
      </c>
      <c r="N1748" s="12">
        <v>0</v>
      </c>
      <c r="O1748" s="12">
        <v>0</v>
      </c>
      <c r="P1748" s="12">
        <v>0</v>
      </c>
      <c r="Q1748" s="12">
        <v>0</v>
      </c>
      <c r="R1748" s="12">
        <v>3</v>
      </c>
      <c r="S1748" s="12">
        <v>0</v>
      </c>
      <c r="T1748" s="12">
        <v>1</v>
      </c>
    </row>
    <row r="1749" spans="1:20" ht="17.399999999999999" x14ac:dyDescent="0.3">
      <c r="A1749" s="11">
        <v>45226</v>
      </c>
      <c r="B1749" s="12">
        <v>251060</v>
      </c>
      <c r="C1749" s="12" t="s">
        <v>343</v>
      </c>
      <c r="D1749" s="12" t="s">
        <v>344</v>
      </c>
      <c r="E1749" s="12" t="s">
        <v>345</v>
      </c>
      <c r="F1749" s="12" t="s">
        <v>346</v>
      </c>
      <c r="G1749" s="12" t="s">
        <v>347</v>
      </c>
      <c r="H1749" s="12">
        <v>13.12</v>
      </c>
      <c r="I1749" s="12">
        <v>10.88</v>
      </c>
      <c r="J1749" s="12">
        <v>11.53</v>
      </c>
      <c r="K1749" s="12">
        <v>1.58</v>
      </c>
      <c r="L1749" s="12">
        <v>23.64</v>
      </c>
      <c r="M1749" s="12">
        <v>2</v>
      </c>
      <c r="N1749" s="12">
        <v>0</v>
      </c>
      <c r="O1749" s="12">
        <v>0</v>
      </c>
      <c r="P1749" s="12">
        <v>0</v>
      </c>
      <c r="Q1749" s="12">
        <v>0</v>
      </c>
      <c r="R1749" s="12">
        <v>5</v>
      </c>
      <c r="S1749" s="12">
        <v>0</v>
      </c>
      <c r="T1749" s="12">
        <v>1</v>
      </c>
    </row>
    <row r="1750" spans="1:20" ht="17.399999999999999" x14ac:dyDescent="0.3">
      <c r="A1750" s="11">
        <v>45227</v>
      </c>
      <c r="B1750" s="12">
        <v>251060</v>
      </c>
      <c r="C1750" s="12" t="s">
        <v>343</v>
      </c>
      <c r="D1750" s="12" t="s">
        <v>344</v>
      </c>
      <c r="E1750" s="12" t="s">
        <v>345</v>
      </c>
      <c r="F1750" s="12" t="s">
        <v>346</v>
      </c>
      <c r="G1750" s="12" t="s">
        <v>347</v>
      </c>
      <c r="H1750" s="12">
        <v>10.33</v>
      </c>
      <c r="I1750" s="12">
        <v>13.67</v>
      </c>
      <c r="J1750" s="12">
        <v>8.5299999999999994</v>
      </c>
      <c r="K1750" s="12">
        <v>1.8</v>
      </c>
      <c r="L1750" s="12">
        <v>16.23</v>
      </c>
      <c r="M1750" s="12">
        <v>2</v>
      </c>
      <c r="N1750" s="12">
        <v>0</v>
      </c>
      <c r="O1750" s="12">
        <v>0</v>
      </c>
      <c r="P1750" s="12">
        <v>0</v>
      </c>
      <c r="Q1750" s="12">
        <v>0</v>
      </c>
      <c r="R1750" s="12">
        <v>9</v>
      </c>
      <c r="S1750" s="12">
        <v>0</v>
      </c>
      <c r="T1750" s="12">
        <v>1</v>
      </c>
    </row>
    <row r="1751" spans="1:20" ht="17.399999999999999" x14ac:dyDescent="0.3">
      <c r="A1751" s="11">
        <v>45228</v>
      </c>
      <c r="B1751" s="12">
        <v>251060</v>
      </c>
      <c r="C1751" s="12" t="s">
        <v>343</v>
      </c>
      <c r="D1751" s="12" t="s">
        <v>344</v>
      </c>
      <c r="E1751" s="12" t="s">
        <v>345</v>
      </c>
      <c r="F1751" s="12" t="s">
        <v>346</v>
      </c>
      <c r="G1751" s="12" t="s">
        <v>347</v>
      </c>
      <c r="H1751" s="12">
        <v>7.35</v>
      </c>
      <c r="I1751" s="12">
        <v>16.649999999999999</v>
      </c>
      <c r="J1751" s="12">
        <v>5.93</v>
      </c>
      <c r="K1751" s="12">
        <v>1.42</v>
      </c>
      <c r="L1751" s="12">
        <v>8.2799999999999994</v>
      </c>
      <c r="M1751" s="12">
        <v>3</v>
      </c>
      <c r="N1751" s="12">
        <v>0</v>
      </c>
      <c r="O1751" s="12">
        <v>0</v>
      </c>
      <c r="P1751" s="12">
        <v>0</v>
      </c>
      <c r="Q1751" s="12">
        <v>0</v>
      </c>
      <c r="R1751" s="12">
        <v>7</v>
      </c>
      <c r="S1751" s="12">
        <v>0</v>
      </c>
      <c r="T1751" s="12">
        <v>0</v>
      </c>
    </row>
    <row r="1752" spans="1:20" ht="17.399999999999999" x14ac:dyDescent="0.3">
      <c r="A1752" s="11">
        <v>45229</v>
      </c>
      <c r="B1752" s="12">
        <v>251060</v>
      </c>
      <c r="C1752" s="12" t="s">
        <v>343</v>
      </c>
      <c r="D1752" s="12" t="s">
        <v>344</v>
      </c>
      <c r="E1752" s="12" t="s">
        <v>345</v>
      </c>
      <c r="F1752" s="12" t="s">
        <v>346</v>
      </c>
      <c r="G1752" s="12" t="s">
        <v>347</v>
      </c>
      <c r="H1752" s="12">
        <v>11.88</v>
      </c>
      <c r="I1752" s="12">
        <v>12.12</v>
      </c>
      <c r="J1752" s="12">
        <v>9.8699999999999992</v>
      </c>
      <c r="K1752" s="12">
        <v>2.02</v>
      </c>
      <c r="L1752" s="12">
        <v>21.17</v>
      </c>
      <c r="M1752" s="12">
        <v>2</v>
      </c>
      <c r="N1752" s="12">
        <v>0</v>
      </c>
      <c r="O1752" s="12">
        <v>0</v>
      </c>
      <c r="P1752" s="12">
        <v>0</v>
      </c>
      <c r="Q1752" s="12">
        <v>0</v>
      </c>
      <c r="R1752" s="12">
        <v>8</v>
      </c>
      <c r="S1752" s="12">
        <v>0</v>
      </c>
      <c r="T1752" s="12">
        <v>0</v>
      </c>
    </row>
    <row r="1753" spans="1:20" ht="17.399999999999999" x14ac:dyDescent="0.3">
      <c r="A1753" s="11">
        <v>45230</v>
      </c>
      <c r="B1753" s="12">
        <v>251060</v>
      </c>
      <c r="C1753" s="12" t="s">
        <v>343</v>
      </c>
      <c r="D1753" s="12" t="s">
        <v>344</v>
      </c>
      <c r="E1753" s="12" t="s">
        <v>345</v>
      </c>
      <c r="F1753" s="12" t="s">
        <v>346</v>
      </c>
      <c r="G1753" s="12" t="s">
        <v>347</v>
      </c>
      <c r="H1753" s="12">
        <v>12</v>
      </c>
      <c r="I1753" s="12">
        <v>12</v>
      </c>
      <c r="J1753" s="12">
        <v>10.62</v>
      </c>
      <c r="K1753" s="12">
        <v>1.38</v>
      </c>
      <c r="L1753" s="12">
        <v>17.899999999999999</v>
      </c>
      <c r="M1753" s="12">
        <v>2</v>
      </c>
      <c r="N1753" s="12">
        <v>0</v>
      </c>
      <c r="O1753" s="12">
        <v>0</v>
      </c>
      <c r="P1753" s="12">
        <v>0</v>
      </c>
      <c r="Q1753" s="12">
        <v>0</v>
      </c>
      <c r="R1753" s="12">
        <v>6</v>
      </c>
      <c r="S1753" s="12">
        <v>0</v>
      </c>
      <c r="T1753" s="12">
        <v>0</v>
      </c>
    </row>
    <row r="1754" spans="1:20" ht="17.399999999999999" x14ac:dyDescent="0.3">
      <c r="A1754" s="11">
        <v>45231</v>
      </c>
      <c r="B1754" s="12">
        <v>251060</v>
      </c>
      <c r="C1754" s="12" t="s">
        <v>343</v>
      </c>
      <c r="D1754" s="12" t="s">
        <v>344</v>
      </c>
      <c r="E1754" s="12" t="s">
        <v>345</v>
      </c>
      <c r="F1754" s="12" t="s">
        <v>346</v>
      </c>
      <c r="G1754" s="12" t="s">
        <v>347</v>
      </c>
      <c r="H1754" s="12">
        <v>16.43</v>
      </c>
      <c r="I1754" s="12">
        <v>7.57</v>
      </c>
      <c r="J1754" s="12">
        <v>14.2</v>
      </c>
      <c r="K1754" s="12">
        <v>2.23</v>
      </c>
      <c r="L1754" s="12">
        <v>25.69</v>
      </c>
      <c r="M1754" s="12">
        <v>2</v>
      </c>
      <c r="N1754" s="12">
        <v>0</v>
      </c>
      <c r="O1754" s="12">
        <v>0</v>
      </c>
      <c r="P1754" s="12">
        <v>0</v>
      </c>
      <c r="Q1754" s="12">
        <v>0</v>
      </c>
      <c r="R1754" s="12">
        <v>6</v>
      </c>
      <c r="S1754" s="12">
        <v>0</v>
      </c>
      <c r="T1754" s="12">
        <v>0</v>
      </c>
    </row>
    <row r="1755" spans="1:20" ht="17.399999999999999" x14ac:dyDescent="0.3">
      <c r="A1755" s="11">
        <v>45232</v>
      </c>
      <c r="B1755" s="12">
        <v>251060</v>
      </c>
      <c r="C1755" s="12" t="s">
        <v>343</v>
      </c>
      <c r="D1755" s="12" t="s">
        <v>344</v>
      </c>
      <c r="E1755" s="12" t="s">
        <v>345</v>
      </c>
      <c r="F1755" s="12" t="s">
        <v>346</v>
      </c>
      <c r="G1755" s="12" t="s">
        <v>347</v>
      </c>
      <c r="H1755" s="12">
        <v>15.45</v>
      </c>
      <c r="I1755" s="12">
        <v>8.5500000000000007</v>
      </c>
      <c r="J1755" s="12">
        <v>13.32</v>
      </c>
      <c r="K1755" s="12">
        <v>2.13</v>
      </c>
      <c r="L1755" s="12">
        <v>24.69</v>
      </c>
      <c r="M1755" s="12">
        <v>2</v>
      </c>
      <c r="N1755" s="12">
        <v>0</v>
      </c>
      <c r="O1755" s="12">
        <v>0</v>
      </c>
      <c r="P1755" s="12">
        <v>0</v>
      </c>
      <c r="Q1755" s="12">
        <v>0</v>
      </c>
      <c r="R1755" s="12">
        <v>13</v>
      </c>
      <c r="S1755" s="12">
        <v>0</v>
      </c>
      <c r="T1755" s="12">
        <v>2</v>
      </c>
    </row>
    <row r="1756" spans="1:20" ht="17.399999999999999" x14ac:dyDescent="0.3">
      <c r="A1756" s="11">
        <v>45233</v>
      </c>
      <c r="B1756" s="12">
        <v>251060</v>
      </c>
      <c r="C1756" s="12" t="s">
        <v>343</v>
      </c>
      <c r="D1756" s="12" t="s">
        <v>344</v>
      </c>
      <c r="E1756" s="12" t="s">
        <v>345</v>
      </c>
      <c r="F1756" s="12" t="s">
        <v>346</v>
      </c>
      <c r="G1756" s="12" t="s">
        <v>347</v>
      </c>
      <c r="H1756" s="12">
        <v>17.28</v>
      </c>
      <c r="I1756" s="12">
        <v>6.72</v>
      </c>
      <c r="J1756" s="12">
        <v>15.47</v>
      </c>
      <c r="K1756" s="12">
        <v>1.82</v>
      </c>
      <c r="L1756" s="12">
        <v>30.5</v>
      </c>
      <c r="M1756" s="12">
        <v>2</v>
      </c>
      <c r="N1756" s="12">
        <v>0</v>
      </c>
      <c r="O1756" s="12">
        <v>0</v>
      </c>
      <c r="P1756" s="12">
        <v>0</v>
      </c>
      <c r="Q1756" s="12">
        <v>0</v>
      </c>
      <c r="R1756" s="12">
        <v>6</v>
      </c>
      <c r="S1756" s="12">
        <v>0</v>
      </c>
      <c r="T1756" s="12">
        <v>0</v>
      </c>
    </row>
    <row r="1757" spans="1:20" ht="17.399999999999999" x14ac:dyDescent="0.3">
      <c r="A1757" s="11">
        <v>45234</v>
      </c>
      <c r="B1757" s="12">
        <v>251060</v>
      </c>
      <c r="C1757" s="12" t="s">
        <v>343</v>
      </c>
      <c r="D1757" s="12" t="s">
        <v>344</v>
      </c>
      <c r="E1757" s="12" t="s">
        <v>345</v>
      </c>
      <c r="F1757" s="12" t="s">
        <v>346</v>
      </c>
      <c r="G1757" s="12" t="s">
        <v>347</v>
      </c>
      <c r="H1757" s="12">
        <v>11.83</v>
      </c>
      <c r="I1757" s="12">
        <v>12.17</v>
      </c>
      <c r="J1757" s="12">
        <v>9.48</v>
      </c>
      <c r="K1757" s="12">
        <v>2.35</v>
      </c>
      <c r="L1757" s="12">
        <v>16.5</v>
      </c>
      <c r="M1757" s="12">
        <v>2</v>
      </c>
      <c r="N1757" s="12">
        <v>0</v>
      </c>
      <c r="O1757" s="12">
        <v>0</v>
      </c>
      <c r="P1757" s="12">
        <v>0</v>
      </c>
      <c r="Q1757" s="12">
        <v>0</v>
      </c>
      <c r="R1757" s="12">
        <v>8</v>
      </c>
      <c r="S1757" s="12">
        <v>0</v>
      </c>
      <c r="T1757" s="12">
        <v>0</v>
      </c>
    </row>
    <row r="1758" spans="1:20" ht="17.399999999999999" x14ac:dyDescent="0.3">
      <c r="A1758" s="11">
        <v>45235</v>
      </c>
      <c r="B1758" s="12">
        <v>251060</v>
      </c>
      <c r="C1758" s="12" t="s">
        <v>343</v>
      </c>
      <c r="D1758" s="12" t="s">
        <v>344</v>
      </c>
      <c r="E1758" s="12" t="s">
        <v>345</v>
      </c>
      <c r="F1758" s="12" t="s">
        <v>346</v>
      </c>
      <c r="G1758" s="12" t="s">
        <v>347</v>
      </c>
      <c r="H1758" s="12">
        <v>6.62</v>
      </c>
      <c r="I1758" s="12">
        <v>17.38</v>
      </c>
      <c r="J1758" s="12">
        <v>5.47</v>
      </c>
      <c r="K1758" s="12">
        <v>1.1499999999999999</v>
      </c>
      <c r="L1758" s="12">
        <v>9.07</v>
      </c>
      <c r="M1758" s="12">
        <v>2</v>
      </c>
      <c r="N1758" s="12">
        <v>0</v>
      </c>
      <c r="O1758" s="12">
        <v>0</v>
      </c>
      <c r="P1758" s="12">
        <v>0</v>
      </c>
      <c r="Q1758" s="12">
        <v>0</v>
      </c>
      <c r="R1758" s="12">
        <v>6</v>
      </c>
      <c r="S1758" s="12">
        <v>0</v>
      </c>
      <c r="T1758" s="12">
        <v>1</v>
      </c>
    </row>
    <row r="1759" spans="1:20" ht="17.399999999999999" x14ac:dyDescent="0.3">
      <c r="A1759" s="11">
        <v>45236</v>
      </c>
      <c r="B1759" s="12">
        <v>251060</v>
      </c>
      <c r="C1759" s="12" t="s">
        <v>343</v>
      </c>
      <c r="D1759" s="12" t="s">
        <v>344</v>
      </c>
      <c r="E1759" s="12" t="s">
        <v>345</v>
      </c>
      <c r="F1759" s="12" t="s">
        <v>346</v>
      </c>
      <c r="G1759" s="12" t="s">
        <v>347</v>
      </c>
      <c r="H1759" s="12">
        <v>9.8000000000000007</v>
      </c>
      <c r="I1759" s="12">
        <v>14.2</v>
      </c>
      <c r="J1759" s="12">
        <v>9.0500000000000007</v>
      </c>
      <c r="K1759" s="12">
        <v>0.75</v>
      </c>
      <c r="L1759" s="12">
        <v>19.91</v>
      </c>
      <c r="M1759" s="12">
        <v>2</v>
      </c>
      <c r="N1759" s="12">
        <v>0</v>
      </c>
      <c r="O1759" s="12">
        <v>0</v>
      </c>
      <c r="P1759" s="12">
        <v>0</v>
      </c>
      <c r="Q1759" s="12">
        <v>0</v>
      </c>
      <c r="R1759" s="12">
        <v>2</v>
      </c>
      <c r="S1759" s="12">
        <v>0</v>
      </c>
      <c r="T1759" s="12">
        <v>0</v>
      </c>
    </row>
    <row r="1760" spans="1:20" ht="17.399999999999999" x14ac:dyDescent="0.3">
      <c r="A1760" s="11">
        <v>45237</v>
      </c>
      <c r="B1760" s="12">
        <v>251060</v>
      </c>
      <c r="C1760" s="12" t="s">
        <v>343</v>
      </c>
      <c r="D1760" s="12" t="s">
        <v>344</v>
      </c>
      <c r="E1760" s="12" t="s">
        <v>345</v>
      </c>
      <c r="F1760" s="12" t="s">
        <v>346</v>
      </c>
      <c r="G1760" s="12" t="s">
        <v>347</v>
      </c>
      <c r="H1760" s="12">
        <v>14.6</v>
      </c>
      <c r="I1760" s="12">
        <v>9.4</v>
      </c>
      <c r="J1760" s="12">
        <v>12.22</v>
      </c>
      <c r="K1760" s="12">
        <v>2.38</v>
      </c>
      <c r="L1760" s="12">
        <v>21.98</v>
      </c>
      <c r="M1760" s="12">
        <v>2</v>
      </c>
      <c r="N1760" s="12">
        <v>0</v>
      </c>
      <c r="O1760" s="12">
        <v>0</v>
      </c>
      <c r="P1760" s="12">
        <v>0</v>
      </c>
      <c r="Q1760" s="12">
        <v>0</v>
      </c>
      <c r="R1760" s="12">
        <v>13</v>
      </c>
      <c r="S1760" s="12">
        <v>0</v>
      </c>
      <c r="T1760" s="12">
        <v>1</v>
      </c>
    </row>
    <row r="1761" spans="1:20" ht="17.399999999999999" x14ac:dyDescent="0.3">
      <c r="A1761" s="11">
        <v>45238</v>
      </c>
      <c r="B1761" s="12">
        <v>251060</v>
      </c>
      <c r="C1761" s="12" t="s">
        <v>343</v>
      </c>
      <c r="D1761" s="12" t="s">
        <v>344</v>
      </c>
      <c r="E1761" s="12" t="s">
        <v>345</v>
      </c>
      <c r="F1761" s="12" t="s">
        <v>346</v>
      </c>
      <c r="G1761" s="12" t="s">
        <v>347</v>
      </c>
      <c r="H1761" s="12">
        <v>12.67</v>
      </c>
      <c r="I1761" s="12">
        <v>11.33</v>
      </c>
      <c r="J1761" s="12">
        <v>11.25</v>
      </c>
      <c r="K1761" s="12">
        <v>1.42</v>
      </c>
      <c r="L1761" s="12">
        <v>20.52</v>
      </c>
      <c r="M1761" s="12">
        <v>2</v>
      </c>
      <c r="N1761" s="12">
        <v>0</v>
      </c>
      <c r="O1761" s="12">
        <v>0</v>
      </c>
      <c r="P1761" s="12">
        <v>0</v>
      </c>
      <c r="Q1761" s="12">
        <v>0</v>
      </c>
      <c r="R1761" s="12">
        <v>7</v>
      </c>
      <c r="S1761" s="12">
        <v>0</v>
      </c>
      <c r="T1761" s="12">
        <v>1</v>
      </c>
    </row>
    <row r="1762" spans="1:20" ht="17.399999999999999" x14ac:dyDescent="0.3">
      <c r="A1762" s="11">
        <v>45239</v>
      </c>
      <c r="B1762" s="12">
        <v>251060</v>
      </c>
      <c r="C1762" s="12" t="s">
        <v>343</v>
      </c>
      <c r="D1762" s="12" t="s">
        <v>344</v>
      </c>
      <c r="E1762" s="12" t="s">
        <v>345</v>
      </c>
      <c r="F1762" s="12" t="s">
        <v>346</v>
      </c>
      <c r="G1762" s="12" t="s">
        <v>347</v>
      </c>
      <c r="H1762" s="12">
        <v>13.02</v>
      </c>
      <c r="I1762" s="12">
        <v>10.98</v>
      </c>
      <c r="J1762" s="12">
        <v>11.32</v>
      </c>
      <c r="K1762" s="12">
        <v>1.7</v>
      </c>
      <c r="L1762" s="12">
        <v>21.39</v>
      </c>
      <c r="M1762" s="12">
        <v>2</v>
      </c>
      <c r="N1762" s="12">
        <v>0</v>
      </c>
      <c r="O1762" s="12">
        <v>0</v>
      </c>
      <c r="P1762" s="12">
        <v>0</v>
      </c>
      <c r="Q1762" s="12">
        <v>0</v>
      </c>
      <c r="R1762" s="12">
        <v>9</v>
      </c>
      <c r="S1762" s="12">
        <v>0</v>
      </c>
      <c r="T1762" s="12">
        <v>1</v>
      </c>
    </row>
    <row r="1763" spans="1:20" ht="17.399999999999999" x14ac:dyDescent="0.3">
      <c r="A1763" s="11">
        <v>45240</v>
      </c>
      <c r="B1763" s="12">
        <v>251060</v>
      </c>
      <c r="C1763" s="12" t="s">
        <v>343</v>
      </c>
      <c r="D1763" s="12" t="s">
        <v>344</v>
      </c>
      <c r="E1763" s="12" t="s">
        <v>345</v>
      </c>
      <c r="F1763" s="12" t="s">
        <v>346</v>
      </c>
      <c r="G1763" s="12" t="s">
        <v>347</v>
      </c>
      <c r="H1763" s="12">
        <v>12.85</v>
      </c>
      <c r="I1763" s="12">
        <v>11.15</v>
      </c>
      <c r="J1763" s="12">
        <v>11.38</v>
      </c>
      <c r="K1763" s="12">
        <v>1.47</v>
      </c>
      <c r="L1763" s="12">
        <v>23.27</v>
      </c>
      <c r="M1763" s="12">
        <v>2</v>
      </c>
      <c r="N1763" s="12">
        <v>0</v>
      </c>
      <c r="O1763" s="12">
        <v>0</v>
      </c>
      <c r="P1763" s="12">
        <v>0</v>
      </c>
      <c r="Q1763" s="12">
        <v>0</v>
      </c>
      <c r="R1763" s="12">
        <v>8</v>
      </c>
      <c r="S1763" s="12">
        <v>0</v>
      </c>
      <c r="T1763" s="12">
        <v>0</v>
      </c>
    </row>
    <row r="1764" spans="1:20" ht="17.399999999999999" x14ac:dyDescent="0.3">
      <c r="A1764" s="11">
        <v>45241</v>
      </c>
      <c r="B1764" s="12">
        <v>251060</v>
      </c>
      <c r="C1764" s="12" t="s">
        <v>343</v>
      </c>
      <c r="D1764" s="12" t="s">
        <v>344</v>
      </c>
      <c r="E1764" s="12" t="s">
        <v>345</v>
      </c>
      <c r="F1764" s="12" t="s">
        <v>346</v>
      </c>
      <c r="G1764" s="12" t="s">
        <v>347</v>
      </c>
      <c r="H1764" s="12">
        <v>10.67</v>
      </c>
      <c r="I1764" s="12">
        <v>13.33</v>
      </c>
      <c r="J1764" s="12">
        <v>9.9</v>
      </c>
      <c r="K1764" s="12">
        <v>0.77</v>
      </c>
      <c r="L1764" s="12">
        <v>18.72</v>
      </c>
      <c r="M1764" s="12">
        <v>2</v>
      </c>
      <c r="N1764" s="12">
        <v>0</v>
      </c>
      <c r="O1764" s="12">
        <v>0</v>
      </c>
      <c r="P1764" s="12">
        <v>0</v>
      </c>
      <c r="Q1764" s="12">
        <v>0</v>
      </c>
      <c r="R1764" s="12">
        <v>3</v>
      </c>
      <c r="S1764" s="12">
        <v>0</v>
      </c>
      <c r="T1764" s="12">
        <v>0</v>
      </c>
    </row>
    <row r="1765" spans="1:20" ht="17.399999999999999" x14ac:dyDescent="0.3">
      <c r="A1765" s="11">
        <v>45242</v>
      </c>
      <c r="B1765" s="12">
        <v>251060</v>
      </c>
      <c r="C1765" s="12" t="s">
        <v>343</v>
      </c>
      <c r="D1765" s="12" t="s">
        <v>344</v>
      </c>
      <c r="E1765" s="12" t="s">
        <v>345</v>
      </c>
      <c r="F1765" s="12" t="s">
        <v>346</v>
      </c>
      <c r="G1765" s="12" t="s">
        <v>347</v>
      </c>
      <c r="H1765" s="12">
        <v>1.27</v>
      </c>
      <c r="I1765" s="12">
        <v>22.73</v>
      </c>
      <c r="J1765" s="12">
        <v>1.22</v>
      </c>
      <c r="K1765" s="12">
        <v>0.05</v>
      </c>
      <c r="L1765" s="12">
        <v>2.13</v>
      </c>
      <c r="M1765" s="12">
        <v>2</v>
      </c>
      <c r="N1765" s="12">
        <v>0</v>
      </c>
      <c r="O1765" s="12">
        <v>0</v>
      </c>
      <c r="P1765" s="12">
        <v>0</v>
      </c>
      <c r="Q1765" s="12">
        <v>0</v>
      </c>
      <c r="R1765" s="12">
        <v>0</v>
      </c>
      <c r="S1765" s="12">
        <v>0</v>
      </c>
      <c r="T1765" s="12">
        <v>0</v>
      </c>
    </row>
    <row r="1766" spans="1:20" ht="17.399999999999999" x14ac:dyDescent="0.3">
      <c r="A1766" s="11">
        <v>45243</v>
      </c>
      <c r="B1766" s="12">
        <v>251060</v>
      </c>
      <c r="C1766" s="12" t="s">
        <v>343</v>
      </c>
      <c r="D1766" s="12" t="s">
        <v>344</v>
      </c>
      <c r="E1766" s="12" t="s">
        <v>345</v>
      </c>
      <c r="F1766" s="12" t="s">
        <v>346</v>
      </c>
      <c r="G1766" s="12" t="s">
        <v>347</v>
      </c>
      <c r="H1766" s="12">
        <v>12.22</v>
      </c>
      <c r="I1766" s="12">
        <v>11.78</v>
      </c>
      <c r="J1766" s="12">
        <v>11.37</v>
      </c>
      <c r="K1766" s="12">
        <v>0.85</v>
      </c>
      <c r="L1766" s="12">
        <v>20.99</v>
      </c>
      <c r="M1766" s="12">
        <v>2</v>
      </c>
      <c r="N1766" s="12">
        <v>0</v>
      </c>
      <c r="O1766" s="12">
        <v>0</v>
      </c>
      <c r="P1766" s="12">
        <v>0</v>
      </c>
      <c r="Q1766" s="12">
        <v>0</v>
      </c>
      <c r="R1766" s="12">
        <v>2</v>
      </c>
      <c r="S1766" s="12">
        <v>0</v>
      </c>
      <c r="T1766" s="12">
        <v>0</v>
      </c>
    </row>
    <row r="1767" spans="1:20" ht="17.399999999999999" x14ac:dyDescent="0.3">
      <c r="A1767" s="11">
        <v>45244</v>
      </c>
      <c r="B1767" s="12">
        <v>251060</v>
      </c>
      <c r="C1767" s="12" t="s">
        <v>343</v>
      </c>
      <c r="D1767" s="12" t="s">
        <v>344</v>
      </c>
      <c r="E1767" s="12" t="s">
        <v>345</v>
      </c>
      <c r="F1767" s="12" t="s">
        <v>346</v>
      </c>
      <c r="G1767" s="12" t="s">
        <v>347</v>
      </c>
      <c r="H1767" s="12">
        <v>9.6199999999999992</v>
      </c>
      <c r="I1767" s="12">
        <v>14.38</v>
      </c>
      <c r="J1767" s="12">
        <v>7.68</v>
      </c>
      <c r="K1767" s="12">
        <v>1.93</v>
      </c>
      <c r="L1767" s="12">
        <v>14.91</v>
      </c>
      <c r="M1767" s="12">
        <v>2</v>
      </c>
      <c r="N1767" s="12">
        <v>0</v>
      </c>
      <c r="O1767" s="12">
        <v>0</v>
      </c>
      <c r="P1767" s="12">
        <v>0</v>
      </c>
      <c r="Q1767" s="12">
        <v>0</v>
      </c>
      <c r="R1767" s="12">
        <v>10</v>
      </c>
      <c r="S1767" s="12">
        <v>0</v>
      </c>
      <c r="T1767" s="12">
        <v>0</v>
      </c>
    </row>
    <row r="1768" spans="1:20" ht="17.399999999999999" x14ac:dyDescent="0.3">
      <c r="A1768" s="11">
        <v>45245</v>
      </c>
      <c r="B1768" s="12">
        <v>251060</v>
      </c>
      <c r="C1768" s="12" t="s">
        <v>343</v>
      </c>
      <c r="D1768" s="12" t="s">
        <v>344</v>
      </c>
      <c r="E1768" s="12" t="s">
        <v>345</v>
      </c>
      <c r="F1768" s="12" t="s">
        <v>346</v>
      </c>
      <c r="G1768" s="12" t="s">
        <v>347</v>
      </c>
      <c r="H1768" s="12">
        <v>15.57</v>
      </c>
      <c r="I1768" s="12">
        <v>8.43</v>
      </c>
      <c r="J1768" s="12">
        <v>13</v>
      </c>
      <c r="K1768" s="12">
        <v>2.57</v>
      </c>
      <c r="L1768" s="12">
        <v>23.79</v>
      </c>
      <c r="M1768" s="12">
        <v>2</v>
      </c>
      <c r="N1768" s="12">
        <v>0</v>
      </c>
      <c r="O1768" s="12">
        <v>0</v>
      </c>
      <c r="P1768" s="12">
        <v>0</v>
      </c>
      <c r="Q1768" s="12">
        <v>0</v>
      </c>
      <c r="R1768" s="12">
        <v>15</v>
      </c>
      <c r="S1768" s="12">
        <v>0</v>
      </c>
      <c r="T1768" s="12">
        <v>1</v>
      </c>
    </row>
    <row r="1769" spans="1:20" ht="17.399999999999999" x14ac:dyDescent="0.3">
      <c r="A1769" s="11">
        <v>45246</v>
      </c>
      <c r="B1769" s="12">
        <v>251060</v>
      </c>
      <c r="C1769" s="12" t="s">
        <v>343</v>
      </c>
      <c r="D1769" s="12" t="s">
        <v>344</v>
      </c>
      <c r="E1769" s="12" t="s">
        <v>345</v>
      </c>
      <c r="F1769" s="12" t="s">
        <v>346</v>
      </c>
      <c r="G1769" s="12" t="s">
        <v>347</v>
      </c>
      <c r="H1769" s="12">
        <v>11.65</v>
      </c>
      <c r="I1769" s="12">
        <v>12.35</v>
      </c>
      <c r="J1769" s="12">
        <v>9.3000000000000007</v>
      </c>
      <c r="K1769" s="12">
        <v>2.35</v>
      </c>
      <c r="L1769" s="12">
        <v>15.58</v>
      </c>
      <c r="M1769" s="12">
        <v>2</v>
      </c>
      <c r="N1769" s="12">
        <v>0</v>
      </c>
      <c r="O1769" s="12">
        <v>0</v>
      </c>
      <c r="P1769" s="12">
        <v>0</v>
      </c>
      <c r="Q1769" s="12">
        <v>0</v>
      </c>
      <c r="R1769" s="12">
        <v>16</v>
      </c>
      <c r="S1769" s="12">
        <v>0</v>
      </c>
      <c r="T1769" s="12">
        <v>2</v>
      </c>
    </row>
    <row r="1770" spans="1:20" ht="17.399999999999999" x14ac:dyDescent="0.3">
      <c r="A1770" s="11">
        <v>45247</v>
      </c>
      <c r="B1770" s="12">
        <v>251060</v>
      </c>
      <c r="C1770" s="12" t="s">
        <v>343</v>
      </c>
      <c r="D1770" s="12" t="s">
        <v>344</v>
      </c>
      <c r="E1770" s="12" t="s">
        <v>345</v>
      </c>
      <c r="F1770" s="12" t="s">
        <v>346</v>
      </c>
      <c r="G1770" s="12" t="s">
        <v>347</v>
      </c>
      <c r="H1770" s="12">
        <v>15.42</v>
      </c>
      <c r="I1770" s="12">
        <v>8.58</v>
      </c>
      <c r="J1770" s="12">
        <v>13.45</v>
      </c>
      <c r="K1770" s="12">
        <v>1.97</v>
      </c>
      <c r="L1770" s="12">
        <v>27.16</v>
      </c>
      <c r="M1770" s="12">
        <v>2</v>
      </c>
      <c r="N1770" s="12">
        <v>0</v>
      </c>
      <c r="O1770" s="12">
        <v>0</v>
      </c>
      <c r="P1770" s="12">
        <v>0</v>
      </c>
      <c r="Q1770" s="12">
        <v>0</v>
      </c>
      <c r="R1770" s="12">
        <v>10</v>
      </c>
      <c r="S1770" s="12">
        <v>0</v>
      </c>
      <c r="T1770" s="12">
        <v>0</v>
      </c>
    </row>
    <row r="1771" spans="1:20" ht="17.399999999999999" x14ac:dyDescent="0.3">
      <c r="A1771" s="11">
        <v>45248</v>
      </c>
      <c r="B1771" s="12">
        <v>251060</v>
      </c>
      <c r="C1771" s="12" t="s">
        <v>343</v>
      </c>
      <c r="D1771" s="12" t="s">
        <v>344</v>
      </c>
      <c r="E1771" s="12" t="s">
        <v>345</v>
      </c>
      <c r="F1771" s="12" t="s">
        <v>346</v>
      </c>
      <c r="G1771" s="12" t="s">
        <v>347</v>
      </c>
      <c r="H1771" s="12">
        <v>8.3800000000000008</v>
      </c>
      <c r="I1771" s="12">
        <v>15.62</v>
      </c>
      <c r="J1771" s="12">
        <v>6.62</v>
      </c>
      <c r="K1771" s="12">
        <v>1.77</v>
      </c>
      <c r="L1771" s="12">
        <v>11.89</v>
      </c>
      <c r="M1771" s="12">
        <v>2</v>
      </c>
      <c r="N1771" s="12">
        <v>0</v>
      </c>
      <c r="O1771" s="12">
        <v>0</v>
      </c>
      <c r="P1771" s="12">
        <v>0</v>
      </c>
      <c r="Q1771" s="12">
        <v>0</v>
      </c>
      <c r="R1771" s="12">
        <v>10</v>
      </c>
      <c r="S1771" s="12">
        <v>0</v>
      </c>
      <c r="T1771" s="12">
        <v>1</v>
      </c>
    </row>
    <row r="1772" spans="1:20" ht="17.399999999999999" x14ac:dyDescent="0.3">
      <c r="A1772" s="11">
        <v>45249</v>
      </c>
      <c r="B1772" s="12">
        <v>251060</v>
      </c>
      <c r="C1772" s="12" t="s">
        <v>343</v>
      </c>
      <c r="D1772" s="12" t="s">
        <v>344</v>
      </c>
      <c r="E1772" s="12" t="s">
        <v>345</v>
      </c>
      <c r="F1772" s="12" t="s">
        <v>346</v>
      </c>
      <c r="G1772" s="12" t="s">
        <v>347</v>
      </c>
      <c r="H1772" s="12">
        <v>2.88</v>
      </c>
      <c r="I1772" s="12">
        <v>21.12</v>
      </c>
      <c r="J1772" s="12">
        <v>1.55</v>
      </c>
      <c r="K1772" s="12">
        <v>1.33</v>
      </c>
      <c r="L1772" s="12">
        <v>2.71</v>
      </c>
      <c r="M1772" s="12">
        <v>3</v>
      </c>
      <c r="N1772" s="12">
        <v>0</v>
      </c>
      <c r="O1772" s="12">
        <v>0</v>
      </c>
      <c r="P1772" s="12">
        <v>0</v>
      </c>
      <c r="Q1772" s="12">
        <v>0</v>
      </c>
      <c r="R1772" s="12">
        <v>10</v>
      </c>
      <c r="S1772" s="12">
        <v>0</v>
      </c>
      <c r="T1772" s="12">
        <v>1</v>
      </c>
    </row>
    <row r="1773" spans="1:20" ht="17.399999999999999" x14ac:dyDescent="0.3">
      <c r="A1773" s="11">
        <v>45250</v>
      </c>
      <c r="B1773" s="12">
        <v>251060</v>
      </c>
      <c r="C1773" s="12" t="s">
        <v>343</v>
      </c>
      <c r="D1773" s="12" t="s">
        <v>344</v>
      </c>
      <c r="E1773" s="12" t="s">
        <v>345</v>
      </c>
      <c r="F1773" s="12" t="s">
        <v>346</v>
      </c>
      <c r="G1773" s="12" t="s">
        <v>347</v>
      </c>
      <c r="H1773" s="12">
        <v>14.48</v>
      </c>
      <c r="I1773" s="12">
        <v>9.52</v>
      </c>
      <c r="J1773" s="12">
        <v>11.87</v>
      </c>
      <c r="K1773" s="12">
        <v>2.62</v>
      </c>
      <c r="L1773" s="12">
        <v>24.26</v>
      </c>
      <c r="M1773" s="12">
        <v>3</v>
      </c>
      <c r="N1773" s="12">
        <v>0</v>
      </c>
      <c r="O1773" s="12">
        <v>0</v>
      </c>
      <c r="P1773" s="12">
        <v>0</v>
      </c>
      <c r="Q1773" s="12">
        <v>0</v>
      </c>
      <c r="R1773" s="12">
        <v>15</v>
      </c>
      <c r="S1773" s="12">
        <v>0</v>
      </c>
      <c r="T1773" s="12">
        <v>1</v>
      </c>
    </row>
    <row r="1774" spans="1:20" ht="17.399999999999999" x14ac:dyDescent="0.3">
      <c r="A1774" s="11">
        <v>45251</v>
      </c>
      <c r="B1774" s="12">
        <v>251060</v>
      </c>
      <c r="C1774" s="12" t="s">
        <v>343</v>
      </c>
      <c r="D1774" s="12" t="s">
        <v>344</v>
      </c>
      <c r="E1774" s="12" t="s">
        <v>345</v>
      </c>
      <c r="F1774" s="12" t="s">
        <v>346</v>
      </c>
      <c r="G1774" s="12" t="s">
        <v>347</v>
      </c>
      <c r="H1774" s="12">
        <v>9.6</v>
      </c>
      <c r="I1774" s="12">
        <v>14.4</v>
      </c>
      <c r="J1774" s="12">
        <v>8.4</v>
      </c>
      <c r="K1774" s="12">
        <v>1.2</v>
      </c>
      <c r="L1774" s="12">
        <v>21</v>
      </c>
      <c r="M1774" s="12">
        <v>3</v>
      </c>
      <c r="N1774" s="12">
        <v>0</v>
      </c>
      <c r="O1774" s="12">
        <v>8</v>
      </c>
      <c r="P1774" s="12">
        <v>0</v>
      </c>
      <c r="Q1774" s="12">
        <v>0</v>
      </c>
      <c r="R1774" s="12">
        <v>5</v>
      </c>
      <c r="S1774" s="12">
        <v>0</v>
      </c>
      <c r="T1774" s="12">
        <v>1</v>
      </c>
    </row>
    <row r="1775" spans="1:20" ht="17.399999999999999" x14ac:dyDescent="0.3">
      <c r="A1775" s="11">
        <v>45252</v>
      </c>
      <c r="B1775" s="12">
        <v>251060</v>
      </c>
      <c r="C1775" s="12" t="s">
        <v>343</v>
      </c>
      <c r="D1775" s="12" t="s">
        <v>344</v>
      </c>
      <c r="E1775" s="12" t="s">
        <v>345</v>
      </c>
      <c r="F1775" s="12" t="s">
        <v>346</v>
      </c>
      <c r="G1775" s="12" t="s">
        <v>347</v>
      </c>
      <c r="H1775" s="12">
        <v>14.95</v>
      </c>
      <c r="I1775" s="12">
        <v>9.0500000000000007</v>
      </c>
      <c r="J1775" s="12">
        <v>12.88</v>
      </c>
      <c r="K1775" s="12">
        <v>2.0699999999999998</v>
      </c>
      <c r="L1775" s="12">
        <v>25.37</v>
      </c>
      <c r="M1775" s="12">
        <v>2</v>
      </c>
      <c r="N1775" s="12">
        <v>0</v>
      </c>
      <c r="O1775" s="12">
        <v>0</v>
      </c>
      <c r="P1775" s="12">
        <v>0</v>
      </c>
      <c r="Q1775" s="12">
        <v>0</v>
      </c>
      <c r="R1775" s="12">
        <v>12</v>
      </c>
      <c r="S1775" s="12">
        <v>0</v>
      </c>
      <c r="T1775" s="12">
        <v>2</v>
      </c>
    </row>
    <row r="1776" spans="1:20" ht="17.399999999999999" x14ac:dyDescent="0.3">
      <c r="A1776" s="11">
        <v>45253</v>
      </c>
      <c r="B1776" s="12">
        <v>251060</v>
      </c>
      <c r="C1776" s="12" t="s">
        <v>343</v>
      </c>
      <c r="D1776" s="12" t="s">
        <v>344</v>
      </c>
      <c r="E1776" s="12" t="s">
        <v>345</v>
      </c>
      <c r="F1776" s="12" t="s">
        <v>346</v>
      </c>
      <c r="G1776" s="12" t="s">
        <v>347</v>
      </c>
      <c r="H1776" s="12">
        <v>6.32</v>
      </c>
      <c r="I1776" s="12">
        <v>17.68</v>
      </c>
      <c r="J1776" s="12">
        <v>5.05</v>
      </c>
      <c r="K1776" s="12">
        <v>1.27</v>
      </c>
      <c r="L1776" s="12">
        <v>8.11</v>
      </c>
      <c r="M1776" s="12">
        <v>2</v>
      </c>
      <c r="N1776" s="12">
        <v>0</v>
      </c>
      <c r="O1776" s="12">
        <v>0</v>
      </c>
      <c r="P1776" s="12">
        <v>0</v>
      </c>
      <c r="Q1776" s="12">
        <v>0</v>
      </c>
      <c r="R1776" s="12">
        <v>8</v>
      </c>
      <c r="S1776" s="12">
        <v>0</v>
      </c>
      <c r="T1776" s="12">
        <v>0</v>
      </c>
    </row>
    <row r="1777" spans="1:20" ht="17.399999999999999" x14ac:dyDescent="0.3">
      <c r="A1777" s="11">
        <v>45254</v>
      </c>
      <c r="B1777" s="12">
        <v>251060</v>
      </c>
      <c r="C1777" s="12" t="s">
        <v>343</v>
      </c>
      <c r="D1777" s="12" t="s">
        <v>344</v>
      </c>
      <c r="E1777" s="12" t="s">
        <v>345</v>
      </c>
      <c r="F1777" s="12" t="s">
        <v>346</v>
      </c>
      <c r="G1777" s="12" t="s">
        <v>347</v>
      </c>
      <c r="H1777" s="12">
        <v>13.4</v>
      </c>
      <c r="I1777" s="12">
        <v>10.6</v>
      </c>
      <c r="J1777" s="12">
        <v>12.48</v>
      </c>
      <c r="K1777" s="12">
        <v>0.92</v>
      </c>
      <c r="L1777" s="12">
        <v>26.52</v>
      </c>
      <c r="M1777" s="12">
        <v>2</v>
      </c>
      <c r="N1777" s="12">
        <v>0</v>
      </c>
      <c r="O1777" s="12">
        <v>0</v>
      </c>
      <c r="P1777" s="12">
        <v>0</v>
      </c>
      <c r="Q1777" s="12">
        <v>0</v>
      </c>
      <c r="R1777" s="12">
        <v>3</v>
      </c>
      <c r="S1777" s="12">
        <v>0</v>
      </c>
      <c r="T1777" s="12">
        <v>0</v>
      </c>
    </row>
    <row r="1778" spans="1:20" ht="17.399999999999999" x14ac:dyDescent="0.3">
      <c r="A1778" s="11">
        <v>45255</v>
      </c>
      <c r="B1778" s="12">
        <v>251060</v>
      </c>
      <c r="C1778" s="12" t="s">
        <v>343</v>
      </c>
      <c r="D1778" s="12" t="s">
        <v>344</v>
      </c>
      <c r="E1778" s="12" t="s">
        <v>345</v>
      </c>
      <c r="F1778" s="12" t="s">
        <v>346</v>
      </c>
      <c r="G1778" s="12" t="s">
        <v>347</v>
      </c>
      <c r="H1778" s="12">
        <v>8.67</v>
      </c>
      <c r="I1778" s="12">
        <v>15.33</v>
      </c>
      <c r="J1778" s="12">
        <v>8.15</v>
      </c>
      <c r="K1778" s="12">
        <v>0.52</v>
      </c>
      <c r="L1778" s="12">
        <v>14.23</v>
      </c>
      <c r="M1778" s="12">
        <v>2</v>
      </c>
      <c r="N1778" s="12">
        <v>0</v>
      </c>
      <c r="O1778" s="12">
        <v>0</v>
      </c>
      <c r="P1778" s="12">
        <v>0</v>
      </c>
      <c r="Q1778" s="12">
        <v>0</v>
      </c>
      <c r="R1778" s="12">
        <v>3</v>
      </c>
      <c r="S1778" s="12">
        <v>0</v>
      </c>
      <c r="T1778" s="12">
        <v>0</v>
      </c>
    </row>
    <row r="1779" spans="1:20" ht="17.399999999999999" x14ac:dyDescent="0.3">
      <c r="A1779" s="11">
        <v>45256</v>
      </c>
      <c r="B1779" s="12">
        <v>251060</v>
      </c>
      <c r="C1779" s="12" t="s">
        <v>343</v>
      </c>
      <c r="D1779" s="12" t="s">
        <v>344</v>
      </c>
      <c r="E1779" s="12" t="s">
        <v>345</v>
      </c>
      <c r="F1779" s="12" t="s">
        <v>346</v>
      </c>
      <c r="G1779" s="12" t="s">
        <v>347</v>
      </c>
      <c r="H1779" s="12">
        <v>2.37</v>
      </c>
      <c r="I1779" s="12">
        <v>21.63</v>
      </c>
      <c r="J1779" s="12">
        <v>2.2799999999999998</v>
      </c>
      <c r="K1779" s="12">
        <v>0.08</v>
      </c>
      <c r="L1779" s="12">
        <v>4.54</v>
      </c>
      <c r="M1779" s="12">
        <v>3</v>
      </c>
      <c r="N1779" s="12">
        <v>0</v>
      </c>
      <c r="O1779" s="12">
        <v>0</v>
      </c>
      <c r="P1779" s="12">
        <v>0</v>
      </c>
      <c r="Q1779" s="12">
        <v>0</v>
      </c>
      <c r="R1779" s="12">
        <v>0</v>
      </c>
      <c r="S1779" s="12">
        <v>0</v>
      </c>
      <c r="T1779" s="12">
        <v>0</v>
      </c>
    </row>
    <row r="1780" spans="1:20" ht="17.399999999999999" x14ac:dyDescent="0.3">
      <c r="A1780" s="11">
        <v>45257</v>
      </c>
      <c r="B1780" s="12">
        <v>251060</v>
      </c>
      <c r="C1780" s="12" t="s">
        <v>343</v>
      </c>
      <c r="D1780" s="12" t="s">
        <v>344</v>
      </c>
      <c r="E1780" s="12" t="s">
        <v>345</v>
      </c>
      <c r="F1780" s="12" t="s">
        <v>346</v>
      </c>
      <c r="G1780" s="12" t="s">
        <v>347</v>
      </c>
      <c r="H1780" s="12">
        <v>10.47</v>
      </c>
      <c r="I1780" s="12">
        <v>13.53</v>
      </c>
      <c r="J1780" s="12">
        <v>8.57</v>
      </c>
      <c r="K1780" s="12">
        <v>1.9</v>
      </c>
      <c r="L1780" s="12">
        <v>18.260000000000002</v>
      </c>
      <c r="M1780" s="12">
        <v>2</v>
      </c>
      <c r="N1780" s="12">
        <v>0</v>
      </c>
      <c r="O1780" s="12">
        <v>0</v>
      </c>
      <c r="P1780" s="12">
        <v>0</v>
      </c>
      <c r="Q1780" s="12">
        <v>0</v>
      </c>
      <c r="R1780" s="12">
        <v>11</v>
      </c>
      <c r="S1780" s="12">
        <v>0</v>
      </c>
      <c r="T1780" s="12">
        <v>3</v>
      </c>
    </row>
    <row r="1781" spans="1:20" ht="17.399999999999999" x14ac:dyDescent="0.3">
      <c r="A1781" s="11">
        <v>45258</v>
      </c>
      <c r="B1781" s="12">
        <v>251060</v>
      </c>
      <c r="C1781" s="12" t="s">
        <v>343</v>
      </c>
      <c r="D1781" s="12" t="s">
        <v>344</v>
      </c>
      <c r="E1781" s="12" t="s">
        <v>345</v>
      </c>
      <c r="F1781" s="12" t="s">
        <v>346</v>
      </c>
      <c r="G1781" s="12" t="s">
        <v>347</v>
      </c>
      <c r="H1781" s="12">
        <v>14.78</v>
      </c>
      <c r="I1781" s="12">
        <v>9.2200000000000006</v>
      </c>
      <c r="J1781" s="12">
        <v>12.47</v>
      </c>
      <c r="K1781" s="12">
        <v>2.3199999999999998</v>
      </c>
      <c r="L1781" s="12">
        <v>25.32</v>
      </c>
      <c r="M1781" s="12">
        <v>2</v>
      </c>
      <c r="N1781" s="12">
        <v>0</v>
      </c>
      <c r="O1781" s="12">
        <v>0</v>
      </c>
      <c r="P1781" s="12">
        <v>0</v>
      </c>
      <c r="Q1781" s="12">
        <v>0</v>
      </c>
      <c r="R1781" s="12">
        <v>6</v>
      </c>
      <c r="S1781" s="12">
        <v>0</v>
      </c>
      <c r="T1781" s="12">
        <v>0</v>
      </c>
    </row>
    <row r="1782" spans="1:20" ht="17.399999999999999" x14ac:dyDescent="0.3">
      <c r="A1782" s="11">
        <v>45259</v>
      </c>
      <c r="B1782" s="12">
        <v>251060</v>
      </c>
      <c r="C1782" s="12" t="s">
        <v>343</v>
      </c>
      <c r="D1782" s="12" t="s">
        <v>344</v>
      </c>
      <c r="E1782" s="12" t="s">
        <v>345</v>
      </c>
      <c r="F1782" s="12" t="s">
        <v>346</v>
      </c>
      <c r="G1782" s="12" t="s">
        <v>347</v>
      </c>
      <c r="H1782" s="12">
        <v>12.52</v>
      </c>
      <c r="I1782" s="12">
        <v>11.48</v>
      </c>
      <c r="J1782" s="12">
        <v>11.08</v>
      </c>
      <c r="K1782" s="12">
        <v>1.43</v>
      </c>
      <c r="L1782" s="12">
        <v>21.76</v>
      </c>
      <c r="M1782" s="12">
        <v>2</v>
      </c>
      <c r="N1782" s="12">
        <v>0</v>
      </c>
      <c r="O1782" s="12">
        <v>0</v>
      </c>
      <c r="P1782" s="12">
        <v>0</v>
      </c>
      <c r="Q1782" s="12">
        <v>0</v>
      </c>
      <c r="R1782" s="12">
        <v>10</v>
      </c>
      <c r="S1782" s="12">
        <v>0</v>
      </c>
      <c r="T1782" s="12">
        <v>1</v>
      </c>
    </row>
    <row r="1783" spans="1:20" ht="17.399999999999999" x14ac:dyDescent="0.3">
      <c r="A1783" s="11">
        <v>45260</v>
      </c>
      <c r="B1783" s="12">
        <v>251060</v>
      </c>
      <c r="C1783" s="12" t="s">
        <v>343</v>
      </c>
      <c r="D1783" s="12" t="s">
        <v>344</v>
      </c>
      <c r="E1783" s="12" t="s">
        <v>345</v>
      </c>
      <c r="F1783" s="12" t="s">
        <v>346</v>
      </c>
      <c r="G1783" s="12" t="s">
        <v>347</v>
      </c>
      <c r="H1783" s="12">
        <v>11.1</v>
      </c>
      <c r="I1783" s="12">
        <v>12.9</v>
      </c>
      <c r="J1783" s="12">
        <v>9.6999999999999993</v>
      </c>
      <c r="K1783" s="12">
        <v>1.4</v>
      </c>
      <c r="L1783" s="12">
        <v>20.78</v>
      </c>
      <c r="M1783" s="12">
        <v>2</v>
      </c>
      <c r="N1783" s="12">
        <v>0</v>
      </c>
      <c r="O1783" s="12">
        <v>0</v>
      </c>
      <c r="P1783" s="12">
        <v>0</v>
      </c>
      <c r="Q1783" s="12">
        <v>0</v>
      </c>
      <c r="R1783" s="12">
        <v>5</v>
      </c>
      <c r="S1783" s="12">
        <v>0</v>
      </c>
      <c r="T1783" s="12">
        <v>0</v>
      </c>
    </row>
    <row r="1784" spans="1:20" ht="17.399999999999999" x14ac:dyDescent="0.3">
      <c r="A1784" s="11">
        <v>45261</v>
      </c>
      <c r="B1784" s="12">
        <v>251060</v>
      </c>
      <c r="C1784" s="12" t="s">
        <v>343</v>
      </c>
      <c r="D1784" s="12" t="s">
        <v>344</v>
      </c>
      <c r="E1784" s="12" t="s">
        <v>345</v>
      </c>
      <c r="F1784" s="12" t="s">
        <v>346</v>
      </c>
      <c r="G1784" s="12" t="s">
        <v>347</v>
      </c>
      <c r="H1784" s="12">
        <v>9.1199999999999992</v>
      </c>
      <c r="I1784" s="12">
        <v>14.88</v>
      </c>
      <c r="J1784" s="12">
        <v>7.77</v>
      </c>
      <c r="K1784" s="12">
        <v>1.35</v>
      </c>
      <c r="L1784" s="12">
        <v>16.670000000000002</v>
      </c>
      <c r="M1784" s="12">
        <v>2</v>
      </c>
      <c r="N1784" s="12">
        <v>0</v>
      </c>
      <c r="O1784" s="12">
        <v>0</v>
      </c>
      <c r="P1784" s="12">
        <v>0</v>
      </c>
      <c r="Q1784" s="12">
        <v>0</v>
      </c>
      <c r="R1784" s="12">
        <v>8</v>
      </c>
      <c r="S1784" s="12">
        <v>0</v>
      </c>
      <c r="T1784" s="12">
        <v>1</v>
      </c>
    </row>
    <row r="1785" spans="1:20" ht="17.399999999999999" x14ac:dyDescent="0.3">
      <c r="A1785" s="11">
        <v>45262</v>
      </c>
      <c r="B1785" s="12">
        <v>251060</v>
      </c>
      <c r="C1785" s="12" t="s">
        <v>343</v>
      </c>
      <c r="D1785" s="12" t="s">
        <v>344</v>
      </c>
      <c r="E1785" s="12" t="s">
        <v>345</v>
      </c>
      <c r="F1785" s="12" t="s">
        <v>346</v>
      </c>
      <c r="G1785" s="12" t="s">
        <v>347</v>
      </c>
      <c r="H1785" s="12">
        <v>9.18</v>
      </c>
      <c r="I1785" s="12">
        <v>14.82</v>
      </c>
      <c r="J1785" s="12">
        <v>7.73</v>
      </c>
      <c r="K1785" s="12">
        <v>1.45</v>
      </c>
      <c r="L1785" s="12">
        <v>15.72</v>
      </c>
      <c r="M1785" s="12">
        <v>2</v>
      </c>
      <c r="N1785" s="12">
        <v>0</v>
      </c>
      <c r="O1785" s="12">
        <v>0</v>
      </c>
      <c r="P1785" s="12">
        <v>0</v>
      </c>
      <c r="Q1785" s="12">
        <v>0</v>
      </c>
      <c r="R1785" s="12">
        <v>9</v>
      </c>
      <c r="S1785" s="12">
        <v>0</v>
      </c>
      <c r="T1785" s="12">
        <v>1</v>
      </c>
    </row>
    <row r="1786" spans="1:20" ht="17.399999999999999" x14ac:dyDescent="0.3">
      <c r="A1786" s="11">
        <v>45263</v>
      </c>
      <c r="B1786" s="12">
        <v>251060</v>
      </c>
      <c r="C1786" s="12" t="s">
        <v>343</v>
      </c>
      <c r="D1786" s="12" t="s">
        <v>344</v>
      </c>
      <c r="E1786" s="12" t="s">
        <v>345</v>
      </c>
      <c r="F1786" s="12" t="s">
        <v>346</v>
      </c>
      <c r="G1786" s="12" t="s">
        <v>347</v>
      </c>
      <c r="H1786" s="12">
        <v>0.87</v>
      </c>
      <c r="I1786" s="12">
        <v>23.13</v>
      </c>
      <c r="J1786" s="12">
        <v>0.78</v>
      </c>
      <c r="K1786" s="12">
        <v>0.08</v>
      </c>
      <c r="L1786" s="12">
        <v>1.1299999999999999</v>
      </c>
      <c r="M1786" s="12">
        <v>3</v>
      </c>
      <c r="N1786" s="12">
        <v>0</v>
      </c>
      <c r="O1786" s="12">
        <v>0</v>
      </c>
      <c r="P1786" s="12">
        <v>0</v>
      </c>
      <c r="Q1786" s="12">
        <v>0</v>
      </c>
      <c r="R1786" s="12">
        <v>0</v>
      </c>
      <c r="S1786" s="12">
        <v>0</v>
      </c>
      <c r="T1786" s="12">
        <v>0</v>
      </c>
    </row>
    <row r="1787" spans="1:20" ht="17.399999999999999" x14ac:dyDescent="0.3">
      <c r="A1787" s="11">
        <v>45264</v>
      </c>
      <c r="B1787" s="12">
        <v>251060</v>
      </c>
      <c r="C1787" s="12" t="s">
        <v>343</v>
      </c>
      <c r="D1787" s="12" t="s">
        <v>344</v>
      </c>
      <c r="E1787" s="12" t="s">
        <v>345</v>
      </c>
      <c r="F1787" s="12" t="s">
        <v>346</v>
      </c>
      <c r="G1787" s="12" t="s">
        <v>347</v>
      </c>
      <c r="H1787" s="12">
        <v>14.78</v>
      </c>
      <c r="I1787" s="12">
        <v>9.2200000000000006</v>
      </c>
      <c r="J1787" s="12">
        <v>11.62</v>
      </c>
      <c r="K1787" s="12">
        <v>3.17</v>
      </c>
      <c r="L1787" s="12">
        <v>23.85</v>
      </c>
      <c r="M1787" s="12">
        <v>3</v>
      </c>
      <c r="N1787" s="12">
        <v>0</v>
      </c>
      <c r="O1787" s="12">
        <v>1</v>
      </c>
      <c r="P1787" s="12">
        <v>0</v>
      </c>
      <c r="Q1787" s="12">
        <v>1</v>
      </c>
      <c r="R1787" s="12">
        <v>17</v>
      </c>
      <c r="S1787" s="12">
        <v>1</v>
      </c>
      <c r="T1787" s="12">
        <v>0</v>
      </c>
    </row>
    <row r="1788" spans="1:20" ht="17.399999999999999" x14ac:dyDescent="0.3">
      <c r="A1788" s="11">
        <v>45265</v>
      </c>
      <c r="B1788" s="12">
        <v>251060</v>
      </c>
      <c r="C1788" s="12" t="s">
        <v>343</v>
      </c>
      <c r="D1788" s="12" t="s">
        <v>344</v>
      </c>
      <c r="E1788" s="12" t="s">
        <v>345</v>
      </c>
      <c r="F1788" s="12" t="s">
        <v>346</v>
      </c>
      <c r="G1788" s="12" t="s">
        <v>347</v>
      </c>
      <c r="H1788" s="12">
        <v>13.33</v>
      </c>
      <c r="I1788" s="12">
        <v>10.67</v>
      </c>
      <c r="J1788" s="12">
        <v>11.65</v>
      </c>
      <c r="K1788" s="12">
        <v>1.68</v>
      </c>
      <c r="L1788" s="12">
        <v>22.37</v>
      </c>
      <c r="M1788" s="12">
        <v>2</v>
      </c>
      <c r="N1788" s="12">
        <v>0</v>
      </c>
      <c r="O1788" s="12">
        <v>0</v>
      </c>
      <c r="P1788" s="12">
        <v>0</v>
      </c>
      <c r="Q1788" s="12">
        <v>0</v>
      </c>
      <c r="R1788" s="12">
        <v>9</v>
      </c>
      <c r="S1788" s="12">
        <v>0</v>
      </c>
      <c r="T1788" s="12">
        <v>0</v>
      </c>
    </row>
    <row r="1789" spans="1:20" ht="17.399999999999999" x14ac:dyDescent="0.3">
      <c r="A1789" s="11">
        <v>45266</v>
      </c>
      <c r="B1789" s="12">
        <v>251060</v>
      </c>
      <c r="C1789" s="12" t="s">
        <v>343</v>
      </c>
      <c r="D1789" s="12" t="s">
        <v>344</v>
      </c>
      <c r="E1789" s="12" t="s">
        <v>345</v>
      </c>
      <c r="F1789" s="12" t="s">
        <v>346</v>
      </c>
      <c r="G1789" s="12" t="s">
        <v>347</v>
      </c>
      <c r="H1789" s="12">
        <v>12.45</v>
      </c>
      <c r="I1789" s="12">
        <v>11.55</v>
      </c>
      <c r="J1789" s="12">
        <v>11.08</v>
      </c>
      <c r="K1789" s="12">
        <v>1.37</v>
      </c>
      <c r="L1789" s="12">
        <v>21.63</v>
      </c>
      <c r="M1789" s="12">
        <v>2</v>
      </c>
      <c r="N1789" s="12">
        <v>0</v>
      </c>
      <c r="O1789" s="12">
        <v>0</v>
      </c>
      <c r="P1789" s="12">
        <v>0</v>
      </c>
      <c r="Q1789" s="12">
        <v>0</v>
      </c>
      <c r="R1789" s="12">
        <v>9</v>
      </c>
      <c r="S1789" s="12">
        <v>0</v>
      </c>
      <c r="T1789" s="12">
        <v>0</v>
      </c>
    </row>
    <row r="1790" spans="1:20" ht="17.399999999999999" x14ac:dyDescent="0.3">
      <c r="A1790" s="11">
        <v>45267</v>
      </c>
      <c r="B1790" s="12">
        <v>251060</v>
      </c>
      <c r="C1790" s="12" t="s">
        <v>343</v>
      </c>
      <c r="D1790" s="12" t="s">
        <v>344</v>
      </c>
      <c r="E1790" s="12" t="s">
        <v>345</v>
      </c>
      <c r="F1790" s="12" t="s">
        <v>346</v>
      </c>
      <c r="G1790" s="12" t="s">
        <v>347</v>
      </c>
      <c r="H1790" s="12">
        <v>12.45</v>
      </c>
      <c r="I1790" s="12">
        <v>11.55</v>
      </c>
      <c r="J1790" s="12">
        <v>10.23</v>
      </c>
      <c r="K1790" s="12">
        <v>2.2200000000000002</v>
      </c>
      <c r="L1790" s="12">
        <v>20.37</v>
      </c>
      <c r="M1790" s="12">
        <v>2</v>
      </c>
      <c r="N1790" s="12">
        <v>0</v>
      </c>
      <c r="O1790" s="12">
        <v>0</v>
      </c>
      <c r="P1790" s="12">
        <v>0</v>
      </c>
      <c r="Q1790" s="12">
        <v>1</v>
      </c>
      <c r="R1790" s="12">
        <v>17</v>
      </c>
      <c r="S1790" s="12">
        <v>0</v>
      </c>
      <c r="T1790" s="12">
        <v>2</v>
      </c>
    </row>
    <row r="1791" spans="1:20" ht="17.399999999999999" x14ac:dyDescent="0.3">
      <c r="A1791" s="11">
        <v>45268</v>
      </c>
      <c r="B1791" s="12">
        <v>251060</v>
      </c>
      <c r="C1791" s="12" t="s">
        <v>343</v>
      </c>
      <c r="D1791" s="12" t="s">
        <v>344</v>
      </c>
      <c r="E1791" s="12" t="s">
        <v>345</v>
      </c>
      <c r="F1791" s="12" t="s">
        <v>346</v>
      </c>
      <c r="G1791" s="12" t="s">
        <v>347</v>
      </c>
      <c r="H1791" s="12">
        <v>11.8</v>
      </c>
      <c r="I1791" s="12">
        <v>12.2</v>
      </c>
      <c r="J1791" s="12">
        <v>10.27</v>
      </c>
      <c r="K1791" s="12">
        <v>1.53</v>
      </c>
      <c r="L1791" s="12">
        <v>20.440000000000001</v>
      </c>
      <c r="M1791" s="12">
        <v>2</v>
      </c>
      <c r="N1791" s="12">
        <v>0</v>
      </c>
      <c r="O1791" s="12">
        <v>0</v>
      </c>
      <c r="P1791" s="12">
        <v>0</v>
      </c>
      <c r="Q1791" s="12">
        <v>0</v>
      </c>
      <c r="R1791" s="12">
        <v>9</v>
      </c>
      <c r="S1791" s="12">
        <v>0</v>
      </c>
      <c r="T1791" s="12">
        <v>1</v>
      </c>
    </row>
    <row r="1792" spans="1:20" ht="17.399999999999999" x14ac:dyDescent="0.3">
      <c r="A1792" s="11">
        <v>45269</v>
      </c>
      <c r="B1792" s="12">
        <v>251060</v>
      </c>
      <c r="C1792" s="12" t="s">
        <v>343</v>
      </c>
      <c r="D1792" s="12" t="s">
        <v>344</v>
      </c>
      <c r="E1792" s="12" t="s">
        <v>345</v>
      </c>
      <c r="F1792" s="12" t="s">
        <v>346</v>
      </c>
      <c r="G1792" s="12" t="s">
        <v>347</v>
      </c>
      <c r="H1792" s="12">
        <v>13.22</v>
      </c>
      <c r="I1792" s="12">
        <v>10.78</v>
      </c>
      <c r="J1792" s="12">
        <v>11.33</v>
      </c>
      <c r="K1792" s="12">
        <v>1.88</v>
      </c>
      <c r="L1792" s="12">
        <v>22.59</v>
      </c>
      <c r="M1792" s="12">
        <v>2</v>
      </c>
      <c r="N1792" s="12">
        <v>0</v>
      </c>
      <c r="O1792" s="12">
        <v>0</v>
      </c>
      <c r="P1792" s="12">
        <v>0</v>
      </c>
      <c r="Q1792" s="12">
        <v>0</v>
      </c>
      <c r="R1792" s="12">
        <v>12</v>
      </c>
      <c r="S1792" s="12">
        <v>0</v>
      </c>
      <c r="T1792" s="12">
        <v>0</v>
      </c>
    </row>
    <row r="1793" spans="1:20" ht="17.399999999999999" x14ac:dyDescent="0.3">
      <c r="A1793" s="11">
        <v>45270</v>
      </c>
      <c r="B1793" s="12">
        <v>251060</v>
      </c>
      <c r="C1793" s="12" t="s">
        <v>343</v>
      </c>
      <c r="D1793" s="12" t="s">
        <v>344</v>
      </c>
      <c r="E1793" s="12" t="s">
        <v>345</v>
      </c>
      <c r="F1793" s="12" t="s">
        <v>346</v>
      </c>
      <c r="G1793" s="12" t="s">
        <v>347</v>
      </c>
      <c r="H1793" s="12">
        <v>18.149999999999999</v>
      </c>
      <c r="I1793" s="12">
        <v>5.85</v>
      </c>
      <c r="J1793" s="12">
        <v>15.32</v>
      </c>
      <c r="K1793" s="12">
        <v>2.83</v>
      </c>
      <c r="L1793" s="12">
        <v>28.52</v>
      </c>
      <c r="M1793" s="12">
        <v>2</v>
      </c>
      <c r="N1793" s="12">
        <v>0</v>
      </c>
      <c r="O1793" s="12">
        <v>1</v>
      </c>
      <c r="P1793" s="12">
        <v>0</v>
      </c>
      <c r="Q1793" s="12">
        <v>0</v>
      </c>
      <c r="R1793" s="12">
        <v>10</v>
      </c>
      <c r="S1793" s="12">
        <v>1</v>
      </c>
      <c r="T1793" s="12">
        <v>0</v>
      </c>
    </row>
    <row r="1794" spans="1:20" ht="17.399999999999999" x14ac:dyDescent="0.3">
      <c r="A1794" s="11">
        <v>45271</v>
      </c>
      <c r="B1794" s="12">
        <v>251060</v>
      </c>
      <c r="C1794" s="12" t="s">
        <v>343</v>
      </c>
      <c r="D1794" s="12" t="s">
        <v>344</v>
      </c>
      <c r="E1794" s="12" t="s">
        <v>345</v>
      </c>
      <c r="F1794" s="12" t="s">
        <v>346</v>
      </c>
      <c r="G1794" s="12" t="s">
        <v>347</v>
      </c>
      <c r="H1794" s="12">
        <v>12.97</v>
      </c>
      <c r="I1794" s="12">
        <v>11.03</v>
      </c>
      <c r="J1794" s="12">
        <v>10.27</v>
      </c>
      <c r="K1794" s="12">
        <v>2.7</v>
      </c>
      <c r="L1794" s="12">
        <v>19.34</v>
      </c>
      <c r="M1794" s="12">
        <v>2</v>
      </c>
      <c r="N1794" s="12">
        <v>0</v>
      </c>
      <c r="O1794" s="12">
        <v>0</v>
      </c>
      <c r="P1794" s="12">
        <v>0</v>
      </c>
      <c r="Q1794" s="12">
        <v>0</v>
      </c>
      <c r="R1794" s="12">
        <v>17</v>
      </c>
      <c r="S1794" s="12">
        <v>0</v>
      </c>
      <c r="T1794" s="12">
        <v>2</v>
      </c>
    </row>
    <row r="1795" spans="1:20" ht="17.399999999999999" x14ac:dyDescent="0.3">
      <c r="A1795" s="11">
        <v>45272</v>
      </c>
      <c r="B1795" s="12">
        <v>251060</v>
      </c>
      <c r="C1795" s="12" t="s">
        <v>343</v>
      </c>
      <c r="D1795" s="12" t="s">
        <v>344</v>
      </c>
      <c r="E1795" s="12" t="s">
        <v>345</v>
      </c>
      <c r="F1795" s="12" t="s">
        <v>346</v>
      </c>
      <c r="G1795" s="12" t="s">
        <v>347</v>
      </c>
      <c r="H1795" s="12">
        <v>12.65</v>
      </c>
      <c r="I1795" s="12">
        <v>11.35</v>
      </c>
      <c r="J1795" s="12">
        <v>8.8699999999999992</v>
      </c>
      <c r="K1795" s="12">
        <v>3.78</v>
      </c>
      <c r="L1795" s="12">
        <v>17.38</v>
      </c>
      <c r="M1795" s="12">
        <v>2</v>
      </c>
      <c r="N1795" s="12">
        <v>0</v>
      </c>
      <c r="O1795" s="12">
        <v>0</v>
      </c>
      <c r="P1795" s="12">
        <v>0</v>
      </c>
      <c r="Q1795" s="12">
        <v>0</v>
      </c>
      <c r="R1795" s="12">
        <v>28</v>
      </c>
      <c r="S1795" s="12">
        <v>0</v>
      </c>
      <c r="T1795" s="12">
        <v>4</v>
      </c>
    </row>
    <row r="1796" spans="1:20" ht="17.399999999999999" x14ac:dyDescent="0.3">
      <c r="A1796" s="11">
        <v>45273</v>
      </c>
      <c r="B1796" s="12">
        <v>251060</v>
      </c>
      <c r="C1796" s="12" t="s">
        <v>343</v>
      </c>
      <c r="D1796" s="12" t="s">
        <v>344</v>
      </c>
      <c r="E1796" s="12" t="s">
        <v>345</v>
      </c>
      <c r="F1796" s="12" t="s">
        <v>346</v>
      </c>
      <c r="G1796" s="12" t="s">
        <v>347</v>
      </c>
      <c r="H1796" s="12">
        <v>8.85</v>
      </c>
      <c r="I1796" s="12">
        <v>15.15</v>
      </c>
      <c r="J1796" s="12">
        <v>7.27</v>
      </c>
      <c r="K1796" s="12">
        <v>1.58</v>
      </c>
      <c r="L1796" s="12">
        <v>14.81</v>
      </c>
      <c r="M1796" s="12">
        <v>2</v>
      </c>
      <c r="N1796" s="12">
        <v>0</v>
      </c>
      <c r="O1796" s="12">
        <v>0</v>
      </c>
      <c r="P1796" s="12">
        <v>0</v>
      </c>
      <c r="Q1796" s="12">
        <v>0</v>
      </c>
      <c r="R1796" s="12">
        <v>6</v>
      </c>
      <c r="S1796" s="12">
        <v>0</v>
      </c>
      <c r="T1796" s="12">
        <v>1</v>
      </c>
    </row>
    <row r="1797" spans="1:20" ht="17.399999999999999" x14ac:dyDescent="0.3">
      <c r="A1797" s="11">
        <v>45274</v>
      </c>
      <c r="B1797" s="12">
        <v>251060</v>
      </c>
      <c r="C1797" s="12" t="s">
        <v>343</v>
      </c>
      <c r="D1797" s="12" t="s">
        <v>344</v>
      </c>
      <c r="E1797" s="12" t="s">
        <v>345</v>
      </c>
      <c r="F1797" s="12" t="s">
        <v>346</v>
      </c>
      <c r="G1797" s="12" t="s">
        <v>347</v>
      </c>
      <c r="H1797" s="12">
        <v>10.15</v>
      </c>
      <c r="I1797" s="12">
        <v>13.85</v>
      </c>
      <c r="J1797" s="12">
        <v>8.98</v>
      </c>
      <c r="K1797" s="12">
        <v>1.17</v>
      </c>
      <c r="L1797" s="12">
        <v>16.989999999999998</v>
      </c>
      <c r="M1797" s="12">
        <v>2</v>
      </c>
      <c r="N1797" s="12">
        <v>0</v>
      </c>
      <c r="O1797" s="12">
        <v>0</v>
      </c>
      <c r="P1797" s="12">
        <v>0</v>
      </c>
      <c r="Q1797" s="12">
        <v>0</v>
      </c>
      <c r="R1797" s="12">
        <v>4</v>
      </c>
      <c r="S1797" s="12">
        <v>0</v>
      </c>
      <c r="T1797" s="12">
        <v>0</v>
      </c>
    </row>
    <row r="1798" spans="1:20" ht="17.399999999999999" x14ac:dyDescent="0.3">
      <c r="A1798" s="11">
        <v>45275</v>
      </c>
      <c r="B1798" s="12">
        <v>251060</v>
      </c>
      <c r="C1798" s="12" t="s">
        <v>343</v>
      </c>
      <c r="D1798" s="12" t="s">
        <v>344</v>
      </c>
      <c r="E1798" s="12" t="s">
        <v>345</v>
      </c>
      <c r="F1798" s="12" t="s">
        <v>346</v>
      </c>
      <c r="G1798" s="12" t="s">
        <v>347</v>
      </c>
      <c r="H1798" s="12">
        <v>13.8</v>
      </c>
      <c r="I1798" s="12">
        <v>10.199999999999999</v>
      </c>
      <c r="J1798" s="12">
        <v>12.1</v>
      </c>
      <c r="K1798" s="12">
        <v>1.7</v>
      </c>
      <c r="L1798" s="12">
        <v>22.97</v>
      </c>
      <c r="M1798" s="12">
        <v>2</v>
      </c>
      <c r="N1798" s="12">
        <v>0</v>
      </c>
      <c r="O1798" s="12">
        <v>0</v>
      </c>
      <c r="P1798" s="12">
        <v>0</v>
      </c>
      <c r="Q1798" s="12">
        <v>0</v>
      </c>
      <c r="R1798" s="12">
        <v>6</v>
      </c>
      <c r="S1798" s="12">
        <v>0</v>
      </c>
      <c r="T1798" s="12">
        <v>0</v>
      </c>
    </row>
    <row r="1799" spans="1:20" ht="17.399999999999999" x14ac:dyDescent="0.3">
      <c r="A1799" s="11">
        <v>45276</v>
      </c>
      <c r="B1799" s="12">
        <v>251060</v>
      </c>
      <c r="C1799" s="12" t="s">
        <v>343</v>
      </c>
      <c r="D1799" s="12" t="s">
        <v>344</v>
      </c>
      <c r="E1799" s="12" t="s">
        <v>345</v>
      </c>
      <c r="F1799" s="12" t="s">
        <v>346</v>
      </c>
      <c r="G1799" s="12" t="s">
        <v>347</v>
      </c>
      <c r="H1799" s="12">
        <v>8.98</v>
      </c>
      <c r="I1799" s="12">
        <v>15.02</v>
      </c>
      <c r="J1799" s="12">
        <v>8.23</v>
      </c>
      <c r="K1799" s="12">
        <v>0.75</v>
      </c>
      <c r="L1799" s="12">
        <v>16.95</v>
      </c>
      <c r="M1799" s="12">
        <v>3</v>
      </c>
      <c r="N1799" s="12">
        <v>0</v>
      </c>
      <c r="O1799" s="12">
        <v>0</v>
      </c>
      <c r="P1799" s="12">
        <v>0</v>
      </c>
      <c r="Q1799" s="12">
        <v>0</v>
      </c>
      <c r="R1799" s="12">
        <v>4</v>
      </c>
      <c r="S1799" s="12">
        <v>0</v>
      </c>
      <c r="T1799" s="12">
        <v>0</v>
      </c>
    </row>
    <row r="1800" spans="1:20" ht="17.399999999999999" x14ac:dyDescent="0.3">
      <c r="A1800" s="11">
        <v>45277</v>
      </c>
      <c r="B1800" s="12">
        <v>251060</v>
      </c>
      <c r="C1800" s="12" t="s">
        <v>343</v>
      </c>
      <c r="D1800" s="12" t="s">
        <v>344</v>
      </c>
      <c r="E1800" s="12" t="s">
        <v>345</v>
      </c>
      <c r="F1800" s="12" t="s">
        <v>346</v>
      </c>
      <c r="G1800" s="12" t="s">
        <v>347</v>
      </c>
      <c r="H1800" s="12">
        <v>8.57</v>
      </c>
      <c r="I1800" s="12">
        <v>15.43</v>
      </c>
      <c r="J1800" s="12">
        <v>7.98</v>
      </c>
      <c r="K1800" s="12">
        <v>0.57999999999999996</v>
      </c>
      <c r="L1800" s="12">
        <v>15.43</v>
      </c>
      <c r="M1800" s="12">
        <v>2</v>
      </c>
      <c r="N1800" s="12">
        <v>0</v>
      </c>
      <c r="O1800" s="12">
        <v>0</v>
      </c>
      <c r="P1800" s="12">
        <v>0</v>
      </c>
      <c r="Q1800" s="12">
        <v>0</v>
      </c>
      <c r="R1800" s="12">
        <v>3</v>
      </c>
      <c r="S1800" s="12">
        <v>0</v>
      </c>
      <c r="T1800" s="12">
        <v>0</v>
      </c>
    </row>
    <row r="1801" spans="1:20" ht="17.399999999999999" x14ac:dyDescent="0.3">
      <c r="A1801" s="11">
        <v>45278</v>
      </c>
      <c r="B1801" s="12">
        <v>251060</v>
      </c>
      <c r="C1801" s="12" t="s">
        <v>343</v>
      </c>
      <c r="D1801" s="12" t="s">
        <v>344</v>
      </c>
      <c r="E1801" s="12" t="s">
        <v>345</v>
      </c>
      <c r="F1801" s="12" t="s">
        <v>346</v>
      </c>
      <c r="G1801" s="12" t="s">
        <v>347</v>
      </c>
      <c r="H1801" s="12">
        <v>12.6</v>
      </c>
      <c r="I1801" s="12">
        <v>11.4</v>
      </c>
      <c r="J1801" s="12">
        <v>10.82</v>
      </c>
      <c r="K1801" s="12">
        <v>1.78</v>
      </c>
      <c r="L1801" s="12">
        <v>22.01</v>
      </c>
      <c r="M1801" s="12">
        <v>2</v>
      </c>
      <c r="N1801" s="12">
        <v>0</v>
      </c>
      <c r="O1801" s="12">
        <v>0</v>
      </c>
      <c r="P1801" s="12">
        <v>0</v>
      </c>
      <c r="Q1801" s="12">
        <v>0</v>
      </c>
      <c r="R1801" s="12">
        <v>9</v>
      </c>
      <c r="S1801" s="12">
        <v>0</v>
      </c>
      <c r="T1801" s="12">
        <v>1</v>
      </c>
    </row>
    <row r="1802" spans="1:20" ht="17.399999999999999" x14ac:dyDescent="0.3">
      <c r="A1802" s="11">
        <v>45279</v>
      </c>
      <c r="B1802" s="12">
        <v>251060</v>
      </c>
      <c r="C1802" s="12" t="s">
        <v>343</v>
      </c>
      <c r="D1802" s="12" t="s">
        <v>344</v>
      </c>
      <c r="E1802" s="12" t="s">
        <v>345</v>
      </c>
      <c r="F1802" s="12" t="s">
        <v>346</v>
      </c>
      <c r="G1802" s="12" t="s">
        <v>347</v>
      </c>
      <c r="H1802" s="12">
        <v>10.83</v>
      </c>
      <c r="I1802" s="12">
        <v>13.17</v>
      </c>
      <c r="J1802" s="12">
        <v>9.27</v>
      </c>
      <c r="K1802" s="12">
        <v>1.57</v>
      </c>
      <c r="L1802" s="12">
        <v>19.100000000000001</v>
      </c>
      <c r="M1802" s="12">
        <v>2</v>
      </c>
      <c r="N1802" s="12">
        <v>0</v>
      </c>
      <c r="O1802" s="12">
        <v>0</v>
      </c>
      <c r="P1802" s="12">
        <v>0</v>
      </c>
      <c r="Q1802" s="12">
        <v>0</v>
      </c>
      <c r="R1802" s="12">
        <v>9</v>
      </c>
      <c r="S1802" s="12">
        <v>0</v>
      </c>
      <c r="T1802" s="12">
        <v>0</v>
      </c>
    </row>
    <row r="1803" spans="1:20" ht="17.399999999999999" x14ac:dyDescent="0.3">
      <c r="A1803" s="11">
        <v>45280</v>
      </c>
      <c r="B1803" s="12">
        <v>251060</v>
      </c>
      <c r="C1803" s="12" t="s">
        <v>343</v>
      </c>
      <c r="D1803" s="12" t="s">
        <v>344</v>
      </c>
      <c r="E1803" s="12" t="s">
        <v>345</v>
      </c>
      <c r="F1803" s="12" t="s">
        <v>346</v>
      </c>
      <c r="G1803" s="12" t="s">
        <v>347</v>
      </c>
      <c r="H1803" s="12">
        <v>11.08</v>
      </c>
      <c r="I1803" s="12">
        <v>12.92</v>
      </c>
      <c r="J1803" s="12">
        <v>9.75</v>
      </c>
      <c r="K1803" s="12">
        <v>1.33</v>
      </c>
      <c r="L1803" s="12">
        <v>19.68</v>
      </c>
      <c r="M1803" s="12">
        <v>2</v>
      </c>
      <c r="N1803" s="12">
        <v>0</v>
      </c>
      <c r="O1803" s="12">
        <v>0</v>
      </c>
      <c r="P1803" s="12">
        <v>0</v>
      </c>
      <c r="Q1803" s="12">
        <v>0</v>
      </c>
      <c r="R1803" s="12">
        <v>7</v>
      </c>
      <c r="S1803" s="12">
        <v>0</v>
      </c>
      <c r="T1803" s="12">
        <v>1</v>
      </c>
    </row>
    <row r="1804" spans="1:20" ht="17.399999999999999" x14ac:dyDescent="0.3">
      <c r="A1804" s="11">
        <v>45281</v>
      </c>
      <c r="B1804" s="12">
        <v>251060</v>
      </c>
      <c r="C1804" s="12" t="s">
        <v>343</v>
      </c>
      <c r="D1804" s="12" t="s">
        <v>344</v>
      </c>
      <c r="E1804" s="12" t="s">
        <v>345</v>
      </c>
      <c r="F1804" s="12" t="s">
        <v>346</v>
      </c>
      <c r="G1804" s="12" t="s">
        <v>347</v>
      </c>
      <c r="H1804" s="12">
        <v>7.93</v>
      </c>
      <c r="I1804" s="12">
        <v>16.07</v>
      </c>
      <c r="J1804" s="12">
        <v>6.77</v>
      </c>
      <c r="K1804" s="12">
        <v>1.17</v>
      </c>
      <c r="L1804" s="12">
        <v>12.92</v>
      </c>
      <c r="M1804" s="12">
        <v>2</v>
      </c>
      <c r="N1804" s="12">
        <v>0</v>
      </c>
      <c r="O1804" s="12">
        <v>0</v>
      </c>
      <c r="P1804" s="12">
        <v>0</v>
      </c>
      <c r="Q1804" s="12">
        <v>0</v>
      </c>
      <c r="R1804" s="12">
        <v>6</v>
      </c>
      <c r="S1804" s="12">
        <v>0</v>
      </c>
      <c r="T1804" s="12">
        <v>1</v>
      </c>
    </row>
    <row r="1805" spans="1:20" ht="17.399999999999999" x14ac:dyDescent="0.3">
      <c r="A1805" s="11">
        <v>45282</v>
      </c>
      <c r="B1805" s="12">
        <v>251060</v>
      </c>
      <c r="C1805" s="12" t="s">
        <v>343</v>
      </c>
      <c r="D1805" s="12" t="s">
        <v>344</v>
      </c>
      <c r="E1805" s="12" t="s">
        <v>345</v>
      </c>
      <c r="F1805" s="12" t="s">
        <v>346</v>
      </c>
      <c r="G1805" s="12" t="s">
        <v>347</v>
      </c>
      <c r="H1805" s="12">
        <v>16.850000000000001</v>
      </c>
      <c r="I1805" s="12">
        <v>7.15</v>
      </c>
      <c r="J1805" s="12">
        <v>14.95</v>
      </c>
      <c r="K1805" s="12">
        <v>1.9</v>
      </c>
      <c r="L1805" s="12">
        <v>31.48</v>
      </c>
      <c r="M1805" s="12">
        <v>2</v>
      </c>
      <c r="N1805" s="12">
        <v>0</v>
      </c>
      <c r="O1805" s="12">
        <v>0</v>
      </c>
      <c r="P1805" s="12">
        <v>0</v>
      </c>
      <c r="Q1805" s="12">
        <v>0</v>
      </c>
      <c r="R1805" s="12">
        <v>11</v>
      </c>
      <c r="S1805" s="12">
        <v>0</v>
      </c>
      <c r="T1805" s="12">
        <v>0</v>
      </c>
    </row>
    <row r="1806" spans="1:20" ht="17.399999999999999" x14ac:dyDescent="0.3">
      <c r="A1806" s="11">
        <v>45283</v>
      </c>
      <c r="B1806" s="12">
        <v>251060</v>
      </c>
      <c r="C1806" s="12" t="s">
        <v>343</v>
      </c>
      <c r="D1806" s="12" t="s">
        <v>344</v>
      </c>
      <c r="E1806" s="12" t="s">
        <v>345</v>
      </c>
      <c r="F1806" s="12" t="s">
        <v>346</v>
      </c>
      <c r="G1806" s="12" t="s">
        <v>347</v>
      </c>
      <c r="H1806" s="12">
        <v>8.2799999999999994</v>
      </c>
      <c r="I1806" s="12">
        <v>15.72</v>
      </c>
      <c r="J1806" s="12">
        <v>7.5</v>
      </c>
      <c r="K1806" s="12">
        <v>0.78</v>
      </c>
      <c r="L1806" s="12">
        <v>15.15</v>
      </c>
      <c r="M1806" s="12">
        <v>2</v>
      </c>
      <c r="N1806" s="12">
        <v>0</v>
      </c>
      <c r="O1806" s="12">
        <v>0</v>
      </c>
      <c r="P1806" s="12">
        <v>0</v>
      </c>
      <c r="Q1806" s="12">
        <v>0</v>
      </c>
      <c r="R1806" s="12">
        <v>5</v>
      </c>
      <c r="S1806" s="12">
        <v>0</v>
      </c>
      <c r="T1806" s="12">
        <v>0</v>
      </c>
    </row>
    <row r="1807" spans="1:20" ht="17.399999999999999" x14ac:dyDescent="0.3">
      <c r="A1807" s="11">
        <v>45284</v>
      </c>
      <c r="B1807" s="12">
        <v>251060</v>
      </c>
      <c r="C1807" s="12" t="s">
        <v>343</v>
      </c>
      <c r="D1807" s="12" t="s">
        <v>344</v>
      </c>
      <c r="E1807" s="12" t="s">
        <v>345</v>
      </c>
      <c r="F1807" s="12" t="s">
        <v>346</v>
      </c>
      <c r="G1807" s="12" t="s">
        <v>347</v>
      </c>
      <c r="H1807" s="12">
        <v>10.23</v>
      </c>
      <c r="I1807" s="12">
        <v>13.77</v>
      </c>
      <c r="J1807" s="12">
        <v>8.3699999999999992</v>
      </c>
      <c r="K1807" s="12">
        <v>1.87</v>
      </c>
      <c r="L1807" s="12">
        <v>18.09</v>
      </c>
      <c r="M1807" s="12">
        <v>2</v>
      </c>
      <c r="N1807" s="12">
        <v>0</v>
      </c>
      <c r="O1807" s="12">
        <v>0</v>
      </c>
      <c r="P1807" s="12">
        <v>1</v>
      </c>
      <c r="Q1807" s="12">
        <v>0</v>
      </c>
      <c r="R1807" s="12">
        <v>9</v>
      </c>
      <c r="S1807" s="12">
        <v>0</v>
      </c>
      <c r="T1807" s="12">
        <v>0</v>
      </c>
    </row>
    <row r="1808" spans="1:20" ht="17.399999999999999" x14ac:dyDescent="0.3">
      <c r="A1808" s="11">
        <v>45285</v>
      </c>
      <c r="B1808" s="12">
        <v>251060</v>
      </c>
      <c r="C1808" s="12" t="s">
        <v>343</v>
      </c>
      <c r="D1808" s="12" t="s">
        <v>344</v>
      </c>
      <c r="E1808" s="12" t="s">
        <v>345</v>
      </c>
      <c r="F1808" s="12" t="s">
        <v>346</v>
      </c>
      <c r="G1808" s="12" t="s">
        <v>347</v>
      </c>
      <c r="H1808" s="12">
        <v>0</v>
      </c>
      <c r="I1808" s="12">
        <v>24</v>
      </c>
      <c r="J1808" s="12">
        <v>0</v>
      </c>
      <c r="K1808" s="12">
        <v>0</v>
      </c>
      <c r="L1808" s="12">
        <v>0</v>
      </c>
      <c r="M1808" s="12">
        <v>0</v>
      </c>
      <c r="N1808" s="12">
        <v>0</v>
      </c>
      <c r="O1808" s="12">
        <v>0</v>
      </c>
      <c r="P1808" s="12">
        <v>0</v>
      </c>
      <c r="Q1808" s="12">
        <v>0</v>
      </c>
      <c r="R1808" s="12">
        <v>0</v>
      </c>
      <c r="S1808" s="12">
        <v>0</v>
      </c>
      <c r="T1808" s="12">
        <v>0</v>
      </c>
    </row>
    <row r="1809" spans="1:20" ht="17.399999999999999" x14ac:dyDescent="0.3">
      <c r="A1809" s="11">
        <v>45286</v>
      </c>
      <c r="B1809" s="12">
        <v>251060</v>
      </c>
      <c r="C1809" s="12" t="s">
        <v>343</v>
      </c>
      <c r="D1809" s="12" t="s">
        <v>344</v>
      </c>
      <c r="E1809" s="12" t="s">
        <v>345</v>
      </c>
      <c r="F1809" s="12" t="s">
        <v>346</v>
      </c>
      <c r="G1809" s="12" t="s">
        <v>347</v>
      </c>
      <c r="H1809" s="12">
        <v>10.6</v>
      </c>
      <c r="I1809" s="12">
        <v>13.4</v>
      </c>
      <c r="J1809" s="12">
        <v>9.8699999999999992</v>
      </c>
      <c r="K1809" s="12">
        <v>0.73</v>
      </c>
      <c r="L1809" s="12">
        <v>21.82</v>
      </c>
      <c r="M1809" s="12">
        <v>2</v>
      </c>
      <c r="N1809" s="12">
        <v>0</v>
      </c>
      <c r="O1809" s="12">
        <v>0</v>
      </c>
      <c r="P1809" s="12">
        <v>0</v>
      </c>
      <c r="Q1809" s="12">
        <v>0</v>
      </c>
      <c r="R1809" s="12">
        <v>1</v>
      </c>
      <c r="S1809" s="12">
        <v>0</v>
      </c>
      <c r="T1809" s="12">
        <v>0</v>
      </c>
    </row>
    <row r="1810" spans="1:20" ht="17.399999999999999" x14ac:dyDescent="0.3">
      <c r="A1810" s="11">
        <v>45287</v>
      </c>
      <c r="B1810" s="12">
        <v>251060</v>
      </c>
      <c r="C1810" s="12" t="s">
        <v>343</v>
      </c>
      <c r="D1810" s="12" t="s">
        <v>344</v>
      </c>
      <c r="E1810" s="12" t="s">
        <v>345</v>
      </c>
      <c r="F1810" s="12" t="s">
        <v>346</v>
      </c>
      <c r="G1810" s="12" t="s">
        <v>347</v>
      </c>
      <c r="H1810" s="12">
        <v>14.28</v>
      </c>
      <c r="I1810" s="12">
        <v>9.7200000000000006</v>
      </c>
      <c r="J1810" s="12">
        <v>10.67</v>
      </c>
      <c r="K1810" s="12">
        <v>3.62</v>
      </c>
      <c r="L1810" s="12">
        <v>20.54</v>
      </c>
      <c r="M1810" s="12">
        <v>2</v>
      </c>
      <c r="N1810" s="12">
        <v>0</v>
      </c>
      <c r="O1810" s="12">
        <v>0</v>
      </c>
      <c r="P1810" s="12">
        <v>0</v>
      </c>
      <c r="Q1810" s="12">
        <v>0</v>
      </c>
      <c r="R1810" s="12">
        <v>29</v>
      </c>
      <c r="S1810" s="12">
        <v>0</v>
      </c>
      <c r="T1810" s="12">
        <v>2</v>
      </c>
    </row>
    <row r="1811" spans="1:20" ht="17.399999999999999" x14ac:dyDescent="0.3">
      <c r="A1811" s="11">
        <v>45288</v>
      </c>
      <c r="B1811" s="12">
        <v>251060</v>
      </c>
      <c r="C1811" s="12" t="s">
        <v>343</v>
      </c>
      <c r="D1811" s="12" t="s">
        <v>344</v>
      </c>
      <c r="E1811" s="12" t="s">
        <v>345</v>
      </c>
      <c r="F1811" s="12" t="s">
        <v>346</v>
      </c>
      <c r="G1811" s="12" t="s">
        <v>347</v>
      </c>
      <c r="H1811" s="12">
        <v>12.68</v>
      </c>
      <c r="I1811" s="12">
        <v>11.32</v>
      </c>
      <c r="J1811" s="12">
        <v>10.93</v>
      </c>
      <c r="K1811" s="12">
        <v>1.75</v>
      </c>
      <c r="L1811" s="12">
        <v>20.49</v>
      </c>
      <c r="M1811" s="12">
        <v>2</v>
      </c>
      <c r="N1811" s="12">
        <v>0</v>
      </c>
      <c r="O1811" s="12">
        <v>0</v>
      </c>
      <c r="P1811" s="12">
        <v>0</v>
      </c>
      <c r="Q1811" s="12">
        <v>0</v>
      </c>
      <c r="R1811" s="12">
        <v>10</v>
      </c>
      <c r="S1811" s="12">
        <v>0</v>
      </c>
      <c r="T1811" s="12">
        <v>0</v>
      </c>
    </row>
    <row r="1812" spans="1:20" ht="17.399999999999999" x14ac:dyDescent="0.3">
      <c r="A1812" s="11">
        <v>45289</v>
      </c>
      <c r="B1812" s="12">
        <v>251060</v>
      </c>
      <c r="C1812" s="12" t="s">
        <v>343</v>
      </c>
      <c r="D1812" s="12" t="s">
        <v>344</v>
      </c>
      <c r="E1812" s="12" t="s">
        <v>345</v>
      </c>
      <c r="F1812" s="12" t="s">
        <v>346</v>
      </c>
      <c r="G1812" s="12" t="s">
        <v>347</v>
      </c>
      <c r="H1812" s="12">
        <v>16.399999999999999</v>
      </c>
      <c r="I1812" s="12">
        <v>7.6</v>
      </c>
      <c r="J1812" s="12">
        <v>13.5</v>
      </c>
      <c r="K1812" s="12">
        <v>2.9</v>
      </c>
      <c r="L1812" s="12">
        <v>26.2</v>
      </c>
      <c r="M1812" s="12">
        <v>2</v>
      </c>
      <c r="N1812" s="12">
        <v>0</v>
      </c>
      <c r="O1812" s="12">
        <v>0</v>
      </c>
      <c r="P1812" s="12">
        <v>0</v>
      </c>
      <c r="Q1812" s="12">
        <v>0</v>
      </c>
      <c r="R1812" s="12">
        <v>19</v>
      </c>
      <c r="S1812" s="12">
        <v>0</v>
      </c>
      <c r="T1812" s="12">
        <v>2</v>
      </c>
    </row>
    <row r="1813" spans="1:20" ht="17.399999999999999" x14ac:dyDescent="0.3">
      <c r="A1813" s="11">
        <v>45290</v>
      </c>
      <c r="B1813" s="12">
        <v>251060</v>
      </c>
      <c r="C1813" s="12" t="s">
        <v>343</v>
      </c>
      <c r="D1813" s="12" t="s">
        <v>344</v>
      </c>
      <c r="E1813" s="12" t="s">
        <v>345</v>
      </c>
      <c r="F1813" s="12" t="s">
        <v>346</v>
      </c>
      <c r="G1813" s="12" t="s">
        <v>347</v>
      </c>
      <c r="H1813" s="12">
        <v>15.73</v>
      </c>
      <c r="I1813" s="12">
        <v>8.27</v>
      </c>
      <c r="J1813" s="12">
        <v>13.55</v>
      </c>
      <c r="K1813" s="12">
        <v>2.1800000000000002</v>
      </c>
      <c r="L1813" s="12">
        <v>28.51</v>
      </c>
      <c r="M1813" s="12">
        <v>2</v>
      </c>
      <c r="N1813" s="12">
        <v>0</v>
      </c>
      <c r="O1813" s="12">
        <v>0</v>
      </c>
      <c r="P1813" s="12">
        <v>0</v>
      </c>
      <c r="Q1813" s="12">
        <v>0</v>
      </c>
      <c r="R1813" s="12">
        <v>12</v>
      </c>
      <c r="S1813" s="12">
        <v>0</v>
      </c>
      <c r="T1813" s="12">
        <v>1</v>
      </c>
    </row>
    <row r="1814" spans="1:20" ht="17.399999999999999" x14ac:dyDescent="0.3">
      <c r="A1814" s="11">
        <v>45291</v>
      </c>
      <c r="B1814" s="12">
        <v>251060</v>
      </c>
      <c r="C1814" s="12" t="s">
        <v>343</v>
      </c>
      <c r="D1814" s="12" t="s">
        <v>344</v>
      </c>
      <c r="E1814" s="12" t="s">
        <v>345</v>
      </c>
      <c r="F1814" s="12" t="s">
        <v>346</v>
      </c>
      <c r="G1814" s="12" t="s">
        <v>347</v>
      </c>
      <c r="H1814" s="12">
        <v>11.52</v>
      </c>
      <c r="I1814" s="12">
        <v>12.48</v>
      </c>
      <c r="J1814" s="12">
        <v>8.8000000000000007</v>
      </c>
      <c r="K1814" s="12">
        <v>2.72</v>
      </c>
      <c r="L1814" s="12">
        <v>22.25</v>
      </c>
      <c r="M1814" s="12">
        <v>3</v>
      </c>
      <c r="N1814" s="12">
        <v>0</v>
      </c>
      <c r="O1814" s="12">
        <v>6</v>
      </c>
      <c r="P1814" s="12">
        <v>0</v>
      </c>
      <c r="Q1814" s="12">
        <v>0</v>
      </c>
      <c r="R1814" s="12">
        <v>20</v>
      </c>
      <c r="S1814" s="12">
        <v>0</v>
      </c>
      <c r="T1814" s="12">
        <v>1</v>
      </c>
    </row>
    <row r="1815" spans="1:20" ht="17.399999999999999" x14ac:dyDescent="0.3">
      <c r="A1815" s="11">
        <v>45292</v>
      </c>
      <c r="B1815" s="12">
        <v>251060</v>
      </c>
      <c r="C1815" s="12" t="s">
        <v>343</v>
      </c>
      <c r="D1815" s="12" t="s">
        <v>344</v>
      </c>
      <c r="E1815" s="12" t="s">
        <v>345</v>
      </c>
      <c r="F1815" s="12" t="s">
        <v>346</v>
      </c>
      <c r="G1815" s="12" t="s">
        <v>347</v>
      </c>
      <c r="H1815" s="12">
        <v>0</v>
      </c>
      <c r="I1815" s="12">
        <v>24</v>
      </c>
      <c r="J1815" s="12">
        <v>0</v>
      </c>
      <c r="K1815" s="12">
        <v>0</v>
      </c>
      <c r="L1815" s="12">
        <v>0</v>
      </c>
      <c r="M1815" s="12">
        <v>0</v>
      </c>
      <c r="N1815" s="12">
        <v>0</v>
      </c>
      <c r="O1815" s="12">
        <v>0</v>
      </c>
      <c r="P1815" s="12">
        <v>0</v>
      </c>
      <c r="Q1815" s="12">
        <v>0</v>
      </c>
      <c r="R1815" s="12">
        <v>0</v>
      </c>
      <c r="S1815" s="12">
        <v>0</v>
      </c>
      <c r="T1815" s="12">
        <v>0</v>
      </c>
    </row>
    <row r="1816" spans="1:20" ht="17.399999999999999" x14ac:dyDescent="0.3">
      <c r="A1816" s="11">
        <v>45293</v>
      </c>
      <c r="B1816" s="12">
        <v>251060</v>
      </c>
      <c r="C1816" s="12" t="s">
        <v>343</v>
      </c>
      <c r="D1816" s="12" t="s">
        <v>344</v>
      </c>
      <c r="E1816" s="12" t="s">
        <v>345</v>
      </c>
      <c r="F1816" s="12" t="s">
        <v>346</v>
      </c>
      <c r="G1816" s="12" t="s">
        <v>347</v>
      </c>
      <c r="H1816" s="12">
        <v>7.12</v>
      </c>
      <c r="I1816" s="12">
        <v>16.88</v>
      </c>
      <c r="J1816" s="12">
        <v>4.3499999999999996</v>
      </c>
      <c r="K1816" s="12">
        <v>2.77</v>
      </c>
      <c r="L1816" s="12">
        <v>8.39</v>
      </c>
      <c r="M1816" s="12">
        <v>2</v>
      </c>
      <c r="N1816" s="12">
        <v>0</v>
      </c>
      <c r="O1816" s="12">
        <v>0</v>
      </c>
      <c r="P1816" s="12">
        <v>0</v>
      </c>
      <c r="Q1816" s="12">
        <v>0</v>
      </c>
      <c r="R1816" s="12">
        <v>20</v>
      </c>
      <c r="S1816" s="12">
        <v>0</v>
      </c>
      <c r="T1816" s="12">
        <v>1</v>
      </c>
    </row>
    <row r="1817" spans="1:20" ht="17.399999999999999" x14ac:dyDescent="0.3">
      <c r="A1817" s="11">
        <v>45294</v>
      </c>
      <c r="B1817" s="12">
        <v>251060</v>
      </c>
      <c r="C1817" s="12" t="s">
        <v>343</v>
      </c>
      <c r="D1817" s="12" t="s">
        <v>344</v>
      </c>
      <c r="E1817" s="12" t="s">
        <v>345</v>
      </c>
      <c r="F1817" s="12" t="s">
        <v>346</v>
      </c>
      <c r="G1817" s="12" t="s">
        <v>347</v>
      </c>
      <c r="H1817" s="12">
        <v>11.32</v>
      </c>
      <c r="I1817" s="12">
        <v>12.68</v>
      </c>
      <c r="J1817" s="12">
        <v>9.8000000000000007</v>
      </c>
      <c r="K1817" s="12">
        <v>1.52</v>
      </c>
      <c r="L1817" s="12">
        <v>19.45</v>
      </c>
      <c r="M1817" s="12">
        <v>2</v>
      </c>
      <c r="N1817" s="12">
        <v>0</v>
      </c>
      <c r="O1817" s="12">
        <v>0</v>
      </c>
      <c r="P1817" s="12">
        <v>0</v>
      </c>
      <c r="Q1817" s="12">
        <v>0</v>
      </c>
      <c r="R1817" s="12">
        <v>8</v>
      </c>
      <c r="S1817" s="12">
        <v>0</v>
      </c>
      <c r="T1817" s="12">
        <v>0</v>
      </c>
    </row>
    <row r="1818" spans="1:20" ht="17.399999999999999" x14ac:dyDescent="0.3">
      <c r="A1818" s="11">
        <v>45295</v>
      </c>
      <c r="B1818" s="12">
        <v>251060</v>
      </c>
      <c r="C1818" s="12" t="s">
        <v>343</v>
      </c>
      <c r="D1818" s="12" t="s">
        <v>344</v>
      </c>
      <c r="E1818" s="12" t="s">
        <v>345</v>
      </c>
      <c r="F1818" s="12" t="s">
        <v>346</v>
      </c>
      <c r="G1818" s="12" t="s">
        <v>347</v>
      </c>
      <c r="H1818" s="12">
        <v>15.25</v>
      </c>
      <c r="I1818" s="12">
        <v>8.75</v>
      </c>
      <c r="J1818" s="12">
        <v>13.08</v>
      </c>
      <c r="K1818" s="12">
        <v>2.17</v>
      </c>
      <c r="L1818" s="12">
        <v>27.43</v>
      </c>
      <c r="M1818" s="12">
        <v>2</v>
      </c>
      <c r="N1818" s="12">
        <v>0</v>
      </c>
      <c r="O1818" s="12">
        <v>0</v>
      </c>
      <c r="P1818" s="12">
        <v>0</v>
      </c>
      <c r="Q1818" s="12">
        <v>0</v>
      </c>
      <c r="R1818" s="12">
        <v>13</v>
      </c>
      <c r="S1818" s="12">
        <v>0</v>
      </c>
      <c r="T1818" s="12">
        <v>1</v>
      </c>
    </row>
    <row r="1819" spans="1:20" ht="17.399999999999999" x14ac:dyDescent="0.3">
      <c r="A1819" s="11">
        <v>45296</v>
      </c>
      <c r="B1819" s="12">
        <v>251060</v>
      </c>
      <c r="C1819" s="12" t="s">
        <v>343</v>
      </c>
      <c r="D1819" s="12" t="s">
        <v>344</v>
      </c>
      <c r="E1819" s="12" t="s">
        <v>345</v>
      </c>
      <c r="F1819" s="12" t="s">
        <v>346</v>
      </c>
      <c r="G1819" s="12" t="s">
        <v>347</v>
      </c>
      <c r="H1819" s="12">
        <v>15.35</v>
      </c>
      <c r="I1819" s="12">
        <v>8.65</v>
      </c>
      <c r="J1819" s="12">
        <v>13.18</v>
      </c>
      <c r="K1819" s="12">
        <v>2.17</v>
      </c>
      <c r="L1819" s="12">
        <v>28.95</v>
      </c>
      <c r="M1819" s="12">
        <v>2</v>
      </c>
      <c r="N1819" s="12">
        <v>0</v>
      </c>
      <c r="O1819" s="12">
        <v>0</v>
      </c>
      <c r="P1819" s="12">
        <v>0</v>
      </c>
      <c r="Q1819" s="12">
        <v>0</v>
      </c>
      <c r="R1819" s="12">
        <v>15</v>
      </c>
      <c r="S1819" s="12">
        <v>0</v>
      </c>
      <c r="T1819" s="12">
        <v>1</v>
      </c>
    </row>
    <row r="1820" spans="1:20" ht="17.399999999999999" x14ac:dyDescent="0.3">
      <c r="A1820" s="11">
        <v>45297</v>
      </c>
      <c r="B1820" s="12">
        <v>251060</v>
      </c>
      <c r="C1820" s="12" t="s">
        <v>343</v>
      </c>
      <c r="D1820" s="12" t="s">
        <v>344</v>
      </c>
      <c r="E1820" s="12" t="s">
        <v>345</v>
      </c>
      <c r="F1820" s="12" t="s">
        <v>346</v>
      </c>
      <c r="G1820" s="12" t="s">
        <v>347</v>
      </c>
      <c r="H1820" s="12">
        <v>12.03</v>
      </c>
      <c r="I1820" s="12">
        <v>11.97</v>
      </c>
      <c r="J1820" s="12">
        <v>9.35</v>
      </c>
      <c r="K1820" s="12">
        <v>2.68</v>
      </c>
      <c r="L1820" s="12">
        <v>21.05</v>
      </c>
      <c r="M1820" s="12">
        <v>2</v>
      </c>
      <c r="N1820" s="12">
        <v>0</v>
      </c>
      <c r="O1820" s="12">
        <v>0</v>
      </c>
      <c r="P1820" s="12">
        <v>0</v>
      </c>
      <c r="Q1820" s="12">
        <v>0</v>
      </c>
      <c r="R1820" s="12">
        <v>20</v>
      </c>
      <c r="S1820" s="12">
        <v>0</v>
      </c>
      <c r="T1820" s="12">
        <v>3</v>
      </c>
    </row>
    <row r="1821" spans="1:20" ht="17.399999999999999" x14ac:dyDescent="0.3">
      <c r="A1821" s="11">
        <v>45298</v>
      </c>
      <c r="B1821" s="12">
        <v>251060</v>
      </c>
      <c r="C1821" s="12" t="s">
        <v>343</v>
      </c>
      <c r="D1821" s="12" t="s">
        <v>344</v>
      </c>
      <c r="E1821" s="12" t="s">
        <v>345</v>
      </c>
      <c r="F1821" s="12" t="s">
        <v>346</v>
      </c>
      <c r="G1821" s="12" t="s">
        <v>347</v>
      </c>
      <c r="H1821" s="12">
        <v>0.83</v>
      </c>
      <c r="I1821" s="12">
        <v>23.17</v>
      </c>
      <c r="J1821" s="12">
        <v>0.48</v>
      </c>
      <c r="K1821" s="12">
        <v>0.35</v>
      </c>
      <c r="L1821" s="12">
        <v>0.57999999999999996</v>
      </c>
      <c r="M1821" s="12">
        <v>2</v>
      </c>
      <c r="N1821" s="12">
        <v>0</v>
      </c>
      <c r="O1821" s="12">
        <v>0</v>
      </c>
      <c r="P1821" s="12">
        <v>0</v>
      </c>
      <c r="Q1821" s="12">
        <v>0</v>
      </c>
      <c r="R1821" s="12">
        <v>2</v>
      </c>
      <c r="S1821" s="12">
        <v>0</v>
      </c>
      <c r="T1821" s="12">
        <v>0</v>
      </c>
    </row>
    <row r="1822" spans="1:20" ht="17.399999999999999" x14ac:dyDescent="0.3">
      <c r="A1822" s="11">
        <v>45299</v>
      </c>
      <c r="B1822" s="12">
        <v>251060</v>
      </c>
      <c r="C1822" s="12" t="s">
        <v>343</v>
      </c>
      <c r="D1822" s="12" t="s">
        <v>344</v>
      </c>
      <c r="E1822" s="12" t="s">
        <v>345</v>
      </c>
      <c r="F1822" s="12" t="s">
        <v>346</v>
      </c>
      <c r="G1822" s="12" t="s">
        <v>347</v>
      </c>
      <c r="H1822" s="12">
        <v>14.1</v>
      </c>
      <c r="I1822" s="12">
        <v>9.9</v>
      </c>
      <c r="J1822" s="12">
        <v>12.2</v>
      </c>
      <c r="K1822" s="12">
        <v>1.9</v>
      </c>
      <c r="L1822" s="12">
        <v>24.66</v>
      </c>
      <c r="M1822" s="12">
        <v>2</v>
      </c>
      <c r="N1822" s="12">
        <v>0</v>
      </c>
      <c r="O1822" s="12">
        <v>0</v>
      </c>
      <c r="P1822" s="12">
        <v>0</v>
      </c>
      <c r="Q1822" s="12">
        <v>0</v>
      </c>
      <c r="R1822" s="12">
        <v>12</v>
      </c>
      <c r="S1822" s="12">
        <v>0</v>
      </c>
      <c r="T1822" s="12">
        <v>1</v>
      </c>
    </row>
    <row r="1823" spans="1:20" ht="17.399999999999999" x14ac:dyDescent="0.3">
      <c r="A1823" s="11">
        <v>45300</v>
      </c>
      <c r="B1823" s="12">
        <v>251060</v>
      </c>
      <c r="C1823" s="12" t="s">
        <v>343</v>
      </c>
      <c r="D1823" s="12" t="s">
        <v>344</v>
      </c>
      <c r="E1823" s="12" t="s">
        <v>345</v>
      </c>
      <c r="F1823" s="12" t="s">
        <v>346</v>
      </c>
      <c r="G1823" s="12" t="s">
        <v>347</v>
      </c>
      <c r="H1823" s="12">
        <v>14.5</v>
      </c>
      <c r="I1823" s="12">
        <v>9.5</v>
      </c>
      <c r="J1823" s="12">
        <v>13.05</v>
      </c>
      <c r="K1823" s="12">
        <v>1.45</v>
      </c>
      <c r="L1823" s="12">
        <v>27.34</v>
      </c>
      <c r="M1823" s="12">
        <v>2</v>
      </c>
      <c r="N1823" s="12">
        <v>0</v>
      </c>
      <c r="O1823" s="12">
        <v>3</v>
      </c>
      <c r="P1823" s="12">
        <v>0</v>
      </c>
      <c r="Q1823" s="12">
        <v>0</v>
      </c>
      <c r="R1823" s="12">
        <v>7</v>
      </c>
      <c r="S1823" s="12">
        <v>3</v>
      </c>
      <c r="T1823" s="12">
        <v>0</v>
      </c>
    </row>
    <row r="1824" spans="1:20" ht="17.399999999999999" x14ac:dyDescent="0.3">
      <c r="A1824" s="11">
        <v>45301</v>
      </c>
      <c r="B1824" s="12">
        <v>251060</v>
      </c>
      <c r="C1824" s="12" t="s">
        <v>343</v>
      </c>
      <c r="D1824" s="12" t="s">
        <v>344</v>
      </c>
      <c r="E1824" s="12" t="s">
        <v>345</v>
      </c>
      <c r="F1824" s="12" t="s">
        <v>346</v>
      </c>
      <c r="G1824" s="12" t="s">
        <v>347</v>
      </c>
      <c r="H1824" s="12">
        <v>13.88</v>
      </c>
      <c r="I1824" s="12">
        <v>10.119999999999999</v>
      </c>
      <c r="J1824" s="12">
        <v>12.05</v>
      </c>
      <c r="K1824" s="12">
        <v>1.83</v>
      </c>
      <c r="L1824" s="12">
        <v>23.86</v>
      </c>
      <c r="M1824" s="12">
        <v>2</v>
      </c>
      <c r="N1824" s="12">
        <v>0</v>
      </c>
      <c r="O1824" s="12">
        <v>0</v>
      </c>
      <c r="P1824" s="12">
        <v>0</v>
      </c>
      <c r="Q1824" s="12">
        <v>0</v>
      </c>
      <c r="R1824" s="12">
        <v>8</v>
      </c>
      <c r="S1824" s="12">
        <v>0</v>
      </c>
      <c r="T1824" s="12">
        <v>0</v>
      </c>
    </row>
    <row r="1825" spans="1:20" ht="17.399999999999999" x14ac:dyDescent="0.3">
      <c r="A1825" s="11">
        <v>45302</v>
      </c>
      <c r="B1825" s="12">
        <v>251060</v>
      </c>
      <c r="C1825" s="12" t="s">
        <v>343</v>
      </c>
      <c r="D1825" s="12" t="s">
        <v>344</v>
      </c>
      <c r="E1825" s="12" t="s">
        <v>345</v>
      </c>
      <c r="F1825" s="12" t="s">
        <v>346</v>
      </c>
      <c r="G1825" s="12" t="s">
        <v>347</v>
      </c>
      <c r="H1825" s="12">
        <v>15.33</v>
      </c>
      <c r="I1825" s="12">
        <v>8.67</v>
      </c>
      <c r="J1825" s="12">
        <v>14.28</v>
      </c>
      <c r="K1825" s="12">
        <v>1.05</v>
      </c>
      <c r="L1825" s="12">
        <v>30.72</v>
      </c>
      <c r="M1825" s="12">
        <v>2</v>
      </c>
      <c r="N1825" s="12">
        <v>0</v>
      </c>
      <c r="O1825" s="12">
        <v>1</v>
      </c>
      <c r="P1825" s="12">
        <v>0</v>
      </c>
      <c r="Q1825" s="12">
        <v>0</v>
      </c>
      <c r="R1825" s="12">
        <v>2</v>
      </c>
      <c r="S1825" s="12">
        <v>1</v>
      </c>
      <c r="T1825" s="12">
        <v>0</v>
      </c>
    </row>
    <row r="1826" spans="1:20" ht="17.399999999999999" x14ac:dyDescent="0.3">
      <c r="A1826" s="11">
        <v>45303</v>
      </c>
      <c r="B1826" s="12">
        <v>251060</v>
      </c>
      <c r="C1826" s="12" t="s">
        <v>343</v>
      </c>
      <c r="D1826" s="12" t="s">
        <v>344</v>
      </c>
      <c r="E1826" s="12" t="s">
        <v>345</v>
      </c>
      <c r="F1826" s="12" t="s">
        <v>346</v>
      </c>
      <c r="G1826" s="12" t="s">
        <v>347</v>
      </c>
      <c r="H1826" s="12">
        <v>15.63</v>
      </c>
      <c r="I1826" s="12">
        <v>8.3699999999999992</v>
      </c>
      <c r="J1826" s="12">
        <v>14.73</v>
      </c>
      <c r="K1826" s="12">
        <v>0.9</v>
      </c>
      <c r="L1826" s="12">
        <v>33.42</v>
      </c>
      <c r="M1826" s="12">
        <v>2</v>
      </c>
      <c r="N1826" s="12">
        <v>0</v>
      </c>
      <c r="O1826" s="12">
        <v>1</v>
      </c>
      <c r="P1826" s="12">
        <v>0</v>
      </c>
      <c r="Q1826" s="12">
        <v>0</v>
      </c>
      <c r="R1826" s="12">
        <v>2</v>
      </c>
      <c r="S1826" s="12">
        <v>1</v>
      </c>
      <c r="T1826" s="12">
        <v>0</v>
      </c>
    </row>
    <row r="1827" spans="1:20" ht="17.399999999999999" x14ac:dyDescent="0.3">
      <c r="A1827" s="11">
        <v>45304</v>
      </c>
      <c r="B1827" s="12">
        <v>251060</v>
      </c>
      <c r="C1827" s="12" t="s">
        <v>343</v>
      </c>
      <c r="D1827" s="12" t="s">
        <v>344</v>
      </c>
      <c r="E1827" s="12" t="s">
        <v>345</v>
      </c>
      <c r="F1827" s="12" t="s">
        <v>346</v>
      </c>
      <c r="G1827" s="12" t="s">
        <v>347</v>
      </c>
      <c r="H1827" s="12">
        <v>13.13</v>
      </c>
      <c r="I1827" s="12">
        <v>10.87</v>
      </c>
      <c r="J1827" s="12">
        <v>11.8</v>
      </c>
      <c r="K1827" s="12">
        <v>1.33</v>
      </c>
      <c r="L1827" s="12">
        <v>24.57</v>
      </c>
      <c r="M1827" s="12">
        <v>2</v>
      </c>
      <c r="N1827" s="12">
        <v>0</v>
      </c>
      <c r="O1827" s="12">
        <v>0</v>
      </c>
      <c r="P1827" s="12">
        <v>0</v>
      </c>
      <c r="Q1827" s="12">
        <v>0</v>
      </c>
      <c r="R1827" s="12">
        <v>7</v>
      </c>
      <c r="S1827" s="12">
        <v>0</v>
      </c>
      <c r="T1827" s="12">
        <v>0</v>
      </c>
    </row>
    <row r="1828" spans="1:20" ht="17.399999999999999" x14ac:dyDescent="0.3">
      <c r="A1828" s="11">
        <v>45305</v>
      </c>
      <c r="B1828" s="12">
        <v>251060</v>
      </c>
      <c r="C1828" s="12" t="s">
        <v>343</v>
      </c>
      <c r="D1828" s="12" t="s">
        <v>344</v>
      </c>
      <c r="E1828" s="12" t="s">
        <v>345</v>
      </c>
      <c r="F1828" s="12" t="s">
        <v>346</v>
      </c>
      <c r="G1828" s="12" t="s">
        <v>347</v>
      </c>
      <c r="H1828" s="12">
        <v>1.95</v>
      </c>
      <c r="I1828" s="12">
        <v>22.05</v>
      </c>
      <c r="J1828" s="12">
        <v>1.2</v>
      </c>
      <c r="K1828" s="12">
        <v>0.75</v>
      </c>
      <c r="L1828" s="12">
        <v>2.41</v>
      </c>
      <c r="M1828" s="12">
        <v>2</v>
      </c>
      <c r="N1828" s="12">
        <v>0</v>
      </c>
      <c r="O1828" s="12">
        <v>0</v>
      </c>
      <c r="P1828" s="12">
        <v>0</v>
      </c>
      <c r="Q1828" s="12">
        <v>0</v>
      </c>
      <c r="R1828" s="12">
        <v>6</v>
      </c>
      <c r="S1828" s="12">
        <v>0</v>
      </c>
      <c r="T1828" s="12">
        <v>0</v>
      </c>
    </row>
    <row r="1829" spans="1:20" ht="17.399999999999999" x14ac:dyDescent="0.3">
      <c r="A1829" s="11">
        <v>45306</v>
      </c>
      <c r="B1829" s="12">
        <v>251060</v>
      </c>
      <c r="C1829" s="12" t="s">
        <v>343</v>
      </c>
      <c r="D1829" s="12" t="s">
        <v>344</v>
      </c>
      <c r="E1829" s="12" t="s">
        <v>345</v>
      </c>
      <c r="F1829" s="12" t="s">
        <v>346</v>
      </c>
      <c r="G1829" s="12" t="s">
        <v>347</v>
      </c>
      <c r="H1829" s="12">
        <v>14.7</v>
      </c>
      <c r="I1829" s="12">
        <v>9.3000000000000007</v>
      </c>
      <c r="J1829" s="12">
        <v>12.43</v>
      </c>
      <c r="K1829" s="12">
        <v>2.27</v>
      </c>
      <c r="L1829" s="12">
        <v>25.4</v>
      </c>
      <c r="M1829" s="12">
        <v>2</v>
      </c>
      <c r="N1829" s="12">
        <v>0</v>
      </c>
      <c r="O1829" s="12">
        <v>0</v>
      </c>
      <c r="P1829" s="12">
        <v>0</v>
      </c>
      <c r="Q1829" s="12">
        <v>0</v>
      </c>
      <c r="R1829" s="12">
        <v>15</v>
      </c>
      <c r="S1829" s="12">
        <v>0</v>
      </c>
      <c r="T1829" s="12">
        <v>2</v>
      </c>
    </row>
    <row r="1830" spans="1:20" ht="17.399999999999999" x14ac:dyDescent="0.3">
      <c r="A1830" s="11">
        <v>45307</v>
      </c>
      <c r="B1830" s="12">
        <v>251060</v>
      </c>
      <c r="C1830" s="12" t="s">
        <v>343</v>
      </c>
      <c r="D1830" s="12" t="s">
        <v>344</v>
      </c>
      <c r="E1830" s="12" t="s">
        <v>345</v>
      </c>
      <c r="F1830" s="12" t="s">
        <v>346</v>
      </c>
      <c r="G1830" s="12" t="s">
        <v>347</v>
      </c>
      <c r="H1830" s="12">
        <v>14.53</v>
      </c>
      <c r="I1830" s="12">
        <v>9.4700000000000006</v>
      </c>
      <c r="J1830" s="12">
        <v>12.5</v>
      </c>
      <c r="K1830" s="12">
        <v>2.0299999999999998</v>
      </c>
      <c r="L1830" s="12">
        <v>25.47</v>
      </c>
      <c r="M1830" s="12">
        <v>2</v>
      </c>
      <c r="N1830" s="12">
        <v>0</v>
      </c>
      <c r="O1830" s="12">
        <v>1</v>
      </c>
      <c r="P1830" s="12">
        <v>0</v>
      </c>
      <c r="Q1830" s="12">
        <v>1</v>
      </c>
      <c r="R1830" s="12">
        <v>8</v>
      </c>
      <c r="S1830" s="12">
        <v>1</v>
      </c>
      <c r="T1830" s="12">
        <v>0</v>
      </c>
    </row>
    <row r="1831" spans="1:20" ht="17.399999999999999" x14ac:dyDescent="0.3">
      <c r="A1831" s="11">
        <v>45308</v>
      </c>
      <c r="B1831" s="12">
        <v>251060</v>
      </c>
      <c r="C1831" s="12" t="s">
        <v>343</v>
      </c>
      <c r="D1831" s="12" t="s">
        <v>344</v>
      </c>
      <c r="E1831" s="12" t="s">
        <v>345</v>
      </c>
      <c r="F1831" s="12" t="s">
        <v>346</v>
      </c>
      <c r="G1831" s="12" t="s">
        <v>347</v>
      </c>
      <c r="H1831" s="12">
        <v>9.18</v>
      </c>
      <c r="I1831" s="12">
        <v>14.82</v>
      </c>
      <c r="J1831" s="12">
        <v>8.15</v>
      </c>
      <c r="K1831" s="12">
        <v>1.03</v>
      </c>
      <c r="L1831" s="12">
        <v>16.91</v>
      </c>
      <c r="M1831" s="12">
        <v>2</v>
      </c>
      <c r="N1831" s="12">
        <v>0</v>
      </c>
      <c r="O1831" s="12">
        <v>0</v>
      </c>
      <c r="P1831" s="12">
        <v>0</v>
      </c>
      <c r="Q1831" s="12">
        <v>0</v>
      </c>
      <c r="R1831" s="12">
        <v>5</v>
      </c>
      <c r="S1831" s="12">
        <v>0</v>
      </c>
      <c r="T1831" s="12">
        <v>0</v>
      </c>
    </row>
    <row r="1832" spans="1:20" ht="17.399999999999999" x14ac:dyDescent="0.3">
      <c r="A1832" s="11">
        <v>45309</v>
      </c>
      <c r="B1832" s="12">
        <v>251060</v>
      </c>
      <c r="C1832" s="12" t="s">
        <v>343</v>
      </c>
      <c r="D1832" s="12" t="s">
        <v>344</v>
      </c>
      <c r="E1832" s="12" t="s">
        <v>345</v>
      </c>
      <c r="F1832" s="12" t="s">
        <v>346</v>
      </c>
      <c r="G1832" s="12" t="s">
        <v>347</v>
      </c>
      <c r="H1832" s="12">
        <v>14.23</v>
      </c>
      <c r="I1832" s="12">
        <v>9.77</v>
      </c>
      <c r="J1832" s="12">
        <v>12.67</v>
      </c>
      <c r="K1832" s="12">
        <v>1.57</v>
      </c>
      <c r="L1832" s="12">
        <v>22.96</v>
      </c>
      <c r="M1832" s="12">
        <v>2</v>
      </c>
      <c r="N1832" s="12">
        <v>0</v>
      </c>
      <c r="O1832" s="12">
        <v>1</v>
      </c>
      <c r="P1832" s="12">
        <v>0</v>
      </c>
      <c r="Q1832" s="12">
        <v>0</v>
      </c>
      <c r="R1832" s="12">
        <v>7</v>
      </c>
      <c r="S1832" s="12">
        <v>1</v>
      </c>
      <c r="T1832" s="12">
        <v>0</v>
      </c>
    </row>
    <row r="1833" spans="1:20" ht="17.399999999999999" x14ac:dyDescent="0.3">
      <c r="A1833" s="11">
        <v>45310</v>
      </c>
      <c r="B1833" s="12">
        <v>251060</v>
      </c>
      <c r="C1833" s="12" t="s">
        <v>343</v>
      </c>
      <c r="D1833" s="12" t="s">
        <v>344</v>
      </c>
      <c r="E1833" s="12" t="s">
        <v>345</v>
      </c>
      <c r="F1833" s="12" t="s">
        <v>346</v>
      </c>
      <c r="G1833" s="12" t="s">
        <v>347</v>
      </c>
      <c r="H1833" s="12">
        <v>14.5</v>
      </c>
      <c r="I1833" s="12">
        <v>9.5</v>
      </c>
      <c r="J1833" s="12">
        <v>12.6</v>
      </c>
      <c r="K1833" s="12">
        <v>1.9</v>
      </c>
      <c r="L1833" s="12">
        <v>27.77</v>
      </c>
      <c r="M1833" s="12">
        <v>2</v>
      </c>
      <c r="N1833" s="12">
        <v>0</v>
      </c>
      <c r="O1833" s="12">
        <v>0</v>
      </c>
      <c r="P1833" s="12">
        <v>0</v>
      </c>
      <c r="Q1833" s="12">
        <v>1</v>
      </c>
      <c r="R1833" s="12">
        <v>10</v>
      </c>
      <c r="S1833" s="12">
        <v>0</v>
      </c>
      <c r="T1833" s="12">
        <v>1</v>
      </c>
    </row>
    <row r="1834" spans="1:20" ht="17.399999999999999" x14ac:dyDescent="0.3">
      <c r="A1834" s="11">
        <v>45311</v>
      </c>
      <c r="B1834" s="12">
        <v>251060</v>
      </c>
      <c r="C1834" s="12" t="s">
        <v>343</v>
      </c>
      <c r="D1834" s="12" t="s">
        <v>344</v>
      </c>
      <c r="E1834" s="12" t="s">
        <v>345</v>
      </c>
      <c r="F1834" s="12" t="s">
        <v>346</v>
      </c>
      <c r="G1834" s="12" t="s">
        <v>347</v>
      </c>
      <c r="H1834" s="12">
        <v>11.12</v>
      </c>
      <c r="I1834" s="12">
        <v>12.88</v>
      </c>
      <c r="J1834" s="12">
        <v>9.8699999999999992</v>
      </c>
      <c r="K1834" s="12">
        <v>1.25</v>
      </c>
      <c r="L1834" s="12">
        <v>21</v>
      </c>
      <c r="M1834" s="12">
        <v>2</v>
      </c>
      <c r="N1834" s="12">
        <v>0</v>
      </c>
      <c r="O1834" s="12">
        <v>0</v>
      </c>
      <c r="P1834" s="12">
        <v>0</v>
      </c>
      <c r="Q1834" s="12">
        <v>0</v>
      </c>
      <c r="R1834" s="12">
        <v>5</v>
      </c>
      <c r="S1834" s="12">
        <v>0</v>
      </c>
      <c r="T1834" s="12">
        <v>0</v>
      </c>
    </row>
    <row r="1835" spans="1:20" ht="17.399999999999999" x14ac:dyDescent="0.3">
      <c r="A1835" s="11">
        <v>45312</v>
      </c>
      <c r="B1835" s="12">
        <v>251060</v>
      </c>
      <c r="C1835" s="12" t="s">
        <v>343</v>
      </c>
      <c r="D1835" s="12" t="s">
        <v>344</v>
      </c>
      <c r="E1835" s="12" t="s">
        <v>345</v>
      </c>
      <c r="F1835" s="12" t="s">
        <v>346</v>
      </c>
      <c r="G1835" s="12" t="s">
        <v>347</v>
      </c>
      <c r="H1835" s="12">
        <v>0.72</v>
      </c>
      <c r="I1835" s="12">
        <v>23.28</v>
      </c>
      <c r="J1835" s="12">
        <v>0.67</v>
      </c>
      <c r="K1835" s="12">
        <v>0.05</v>
      </c>
      <c r="L1835" s="12">
        <v>1.1299999999999999</v>
      </c>
      <c r="M1835" s="12">
        <v>2</v>
      </c>
      <c r="N1835" s="12">
        <v>0</v>
      </c>
      <c r="O1835" s="12">
        <v>0</v>
      </c>
      <c r="P1835" s="12">
        <v>0</v>
      </c>
      <c r="Q1835" s="12">
        <v>0</v>
      </c>
      <c r="R1835" s="12">
        <v>0</v>
      </c>
      <c r="S1835" s="12">
        <v>0</v>
      </c>
      <c r="T1835" s="12">
        <v>0</v>
      </c>
    </row>
    <row r="1836" spans="1:20" ht="17.399999999999999" x14ac:dyDescent="0.3">
      <c r="A1836" s="11">
        <v>45313</v>
      </c>
      <c r="B1836" s="12">
        <v>251060</v>
      </c>
      <c r="C1836" s="12" t="s">
        <v>343</v>
      </c>
      <c r="D1836" s="12" t="s">
        <v>344</v>
      </c>
      <c r="E1836" s="12" t="s">
        <v>345</v>
      </c>
      <c r="F1836" s="12" t="s">
        <v>346</v>
      </c>
      <c r="G1836" s="12" t="s">
        <v>347</v>
      </c>
      <c r="H1836" s="12">
        <v>14.72</v>
      </c>
      <c r="I1836" s="12">
        <v>9.2799999999999994</v>
      </c>
      <c r="J1836" s="12">
        <v>13.67</v>
      </c>
      <c r="K1836" s="12">
        <v>1.05</v>
      </c>
      <c r="L1836" s="12">
        <v>28.16</v>
      </c>
      <c r="M1836" s="12">
        <v>2</v>
      </c>
      <c r="N1836" s="12">
        <v>0</v>
      </c>
      <c r="O1836" s="12">
        <v>0</v>
      </c>
      <c r="P1836" s="12">
        <v>0</v>
      </c>
      <c r="Q1836" s="12">
        <v>0</v>
      </c>
      <c r="R1836" s="12">
        <v>5</v>
      </c>
      <c r="S1836" s="12">
        <v>0</v>
      </c>
      <c r="T1836" s="12">
        <v>0</v>
      </c>
    </row>
    <row r="1837" spans="1:20" ht="17.399999999999999" x14ac:dyDescent="0.3">
      <c r="A1837" s="11">
        <v>45314</v>
      </c>
      <c r="B1837" s="12">
        <v>251060</v>
      </c>
      <c r="C1837" s="12" t="s">
        <v>343</v>
      </c>
      <c r="D1837" s="12" t="s">
        <v>344</v>
      </c>
      <c r="E1837" s="12" t="s">
        <v>345</v>
      </c>
      <c r="F1837" s="12" t="s">
        <v>346</v>
      </c>
      <c r="G1837" s="12" t="s">
        <v>347</v>
      </c>
      <c r="H1837" s="12">
        <v>12.93</v>
      </c>
      <c r="I1837" s="12">
        <v>11.07</v>
      </c>
      <c r="J1837" s="12">
        <v>12.02</v>
      </c>
      <c r="K1837" s="12">
        <v>0.92</v>
      </c>
      <c r="L1837" s="12">
        <v>26.39</v>
      </c>
      <c r="M1837" s="12">
        <v>2</v>
      </c>
      <c r="N1837" s="12">
        <v>0</v>
      </c>
      <c r="O1837" s="12">
        <v>0</v>
      </c>
      <c r="P1837" s="12">
        <v>0</v>
      </c>
      <c r="Q1837" s="12">
        <v>0</v>
      </c>
      <c r="R1837" s="12">
        <v>5</v>
      </c>
      <c r="S1837" s="12">
        <v>0</v>
      </c>
      <c r="T1837" s="12">
        <v>0</v>
      </c>
    </row>
    <row r="1838" spans="1:20" ht="17.399999999999999" x14ac:dyDescent="0.3">
      <c r="A1838" s="11">
        <v>45315</v>
      </c>
      <c r="B1838" s="12">
        <v>251060</v>
      </c>
      <c r="C1838" s="12" t="s">
        <v>343</v>
      </c>
      <c r="D1838" s="12" t="s">
        <v>344</v>
      </c>
      <c r="E1838" s="12" t="s">
        <v>345</v>
      </c>
      <c r="F1838" s="12" t="s">
        <v>346</v>
      </c>
      <c r="G1838" s="12" t="s">
        <v>347</v>
      </c>
      <c r="H1838" s="12">
        <v>14.35</v>
      </c>
      <c r="I1838" s="12">
        <v>9.65</v>
      </c>
      <c r="J1838" s="12">
        <v>12.83</v>
      </c>
      <c r="K1838" s="12">
        <v>1.52</v>
      </c>
      <c r="L1838" s="12">
        <v>26.91</v>
      </c>
      <c r="M1838" s="12">
        <v>2</v>
      </c>
      <c r="N1838" s="12">
        <v>0</v>
      </c>
      <c r="O1838" s="12">
        <v>0</v>
      </c>
      <c r="P1838" s="12">
        <v>0</v>
      </c>
      <c r="Q1838" s="12">
        <v>0</v>
      </c>
      <c r="R1838" s="12">
        <v>9</v>
      </c>
      <c r="S1838" s="12">
        <v>0</v>
      </c>
      <c r="T1838" s="12">
        <v>0</v>
      </c>
    </row>
    <row r="1839" spans="1:20" ht="17.399999999999999" x14ac:dyDescent="0.3">
      <c r="A1839" s="11">
        <v>45316</v>
      </c>
      <c r="B1839" s="12">
        <v>251060</v>
      </c>
      <c r="C1839" s="12" t="s">
        <v>343</v>
      </c>
      <c r="D1839" s="12" t="s">
        <v>344</v>
      </c>
      <c r="E1839" s="12" t="s">
        <v>345</v>
      </c>
      <c r="F1839" s="12" t="s">
        <v>346</v>
      </c>
      <c r="G1839" s="12" t="s">
        <v>347</v>
      </c>
      <c r="H1839" s="12">
        <v>10.48</v>
      </c>
      <c r="I1839" s="12">
        <v>13.52</v>
      </c>
      <c r="J1839" s="12">
        <v>9.92</v>
      </c>
      <c r="K1839" s="12">
        <v>0.56999999999999995</v>
      </c>
      <c r="L1839" s="12">
        <v>19.600000000000001</v>
      </c>
      <c r="M1839" s="12">
        <v>3</v>
      </c>
      <c r="N1839" s="12">
        <v>0</v>
      </c>
      <c r="O1839" s="12">
        <v>0</v>
      </c>
      <c r="P1839" s="12">
        <v>0</v>
      </c>
      <c r="Q1839" s="12">
        <v>0</v>
      </c>
      <c r="R1839" s="12">
        <v>3</v>
      </c>
      <c r="S1839" s="12">
        <v>0</v>
      </c>
      <c r="T1839" s="12">
        <v>0</v>
      </c>
    </row>
    <row r="1840" spans="1:20" ht="17.399999999999999" x14ac:dyDescent="0.3">
      <c r="A1840" s="11">
        <v>45317</v>
      </c>
      <c r="B1840" s="12">
        <v>251060</v>
      </c>
      <c r="C1840" s="12" t="s">
        <v>343</v>
      </c>
      <c r="D1840" s="12" t="s">
        <v>344</v>
      </c>
      <c r="E1840" s="12" t="s">
        <v>345</v>
      </c>
      <c r="F1840" s="12" t="s">
        <v>346</v>
      </c>
      <c r="G1840" s="12" t="s">
        <v>347</v>
      </c>
      <c r="H1840" s="12">
        <v>13.5</v>
      </c>
      <c r="I1840" s="12">
        <v>10.5</v>
      </c>
      <c r="J1840" s="12">
        <v>12.63</v>
      </c>
      <c r="K1840" s="12">
        <v>0.87</v>
      </c>
      <c r="L1840" s="12">
        <v>28.72</v>
      </c>
      <c r="M1840" s="12">
        <v>2</v>
      </c>
      <c r="N1840" s="12">
        <v>0</v>
      </c>
      <c r="O1840" s="12">
        <v>0</v>
      </c>
      <c r="P1840" s="12">
        <v>0</v>
      </c>
      <c r="Q1840" s="12">
        <v>0</v>
      </c>
      <c r="R1840" s="12">
        <v>6</v>
      </c>
      <c r="S1840" s="12">
        <v>0</v>
      </c>
      <c r="T1840" s="12">
        <v>0</v>
      </c>
    </row>
    <row r="1841" spans="1:20" ht="17.399999999999999" x14ac:dyDescent="0.3">
      <c r="A1841" s="11">
        <v>45318</v>
      </c>
      <c r="B1841" s="12">
        <v>251060</v>
      </c>
      <c r="C1841" s="12" t="s">
        <v>343</v>
      </c>
      <c r="D1841" s="12" t="s">
        <v>344</v>
      </c>
      <c r="E1841" s="12" t="s">
        <v>345</v>
      </c>
      <c r="F1841" s="12" t="s">
        <v>346</v>
      </c>
      <c r="G1841" s="12" t="s">
        <v>347</v>
      </c>
      <c r="H1841" s="12">
        <v>7.18</v>
      </c>
      <c r="I1841" s="12">
        <v>16.82</v>
      </c>
      <c r="J1841" s="12">
        <v>6.67</v>
      </c>
      <c r="K1841" s="12">
        <v>0.52</v>
      </c>
      <c r="L1841" s="12">
        <v>12.98</v>
      </c>
      <c r="M1841" s="12">
        <v>2</v>
      </c>
      <c r="N1841" s="12">
        <v>0</v>
      </c>
      <c r="O1841" s="12">
        <v>0</v>
      </c>
      <c r="P1841" s="12">
        <v>0</v>
      </c>
      <c r="Q1841" s="12">
        <v>0</v>
      </c>
      <c r="R1841" s="12">
        <v>5</v>
      </c>
      <c r="S1841" s="12">
        <v>0</v>
      </c>
      <c r="T1841" s="12">
        <v>0</v>
      </c>
    </row>
    <row r="1842" spans="1:20" ht="17.399999999999999" x14ac:dyDescent="0.3">
      <c r="A1842" s="11">
        <v>45319</v>
      </c>
      <c r="B1842" s="12">
        <v>251060</v>
      </c>
      <c r="C1842" s="12" t="s">
        <v>343</v>
      </c>
      <c r="D1842" s="12" t="s">
        <v>344</v>
      </c>
      <c r="E1842" s="12" t="s">
        <v>345</v>
      </c>
      <c r="F1842" s="12" t="s">
        <v>346</v>
      </c>
      <c r="G1842" s="12" t="s">
        <v>347</v>
      </c>
      <c r="H1842" s="12">
        <v>1.18</v>
      </c>
      <c r="I1842" s="12">
        <v>22.82</v>
      </c>
      <c r="J1842" s="12">
        <v>0.77</v>
      </c>
      <c r="K1842" s="12">
        <v>0.42</v>
      </c>
      <c r="L1842" s="12">
        <v>1.76</v>
      </c>
      <c r="M1842" s="12">
        <v>2</v>
      </c>
      <c r="N1842" s="12">
        <v>0</v>
      </c>
      <c r="O1842" s="12">
        <v>0</v>
      </c>
      <c r="P1842" s="12">
        <v>0</v>
      </c>
      <c r="Q1842" s="12">
        <v>0</v>
      </c>
      <c r="R1842" s="12">
        <v>5</v>
      </c>
      <c r="S1842" s="12">
        <v>0</v>
      </c>
      <c r="T1842" s="12">
        <v>0</v>
      </c>
    </row>
    <row r="1843" spans="1:20" ht="17.399999999999999" x14ac:dyDescent="0.3">
      <c r="A1843" s="11">
        <v>45320</v>
      </c>
      <c r="B1843" s="12">
        <v>251060</v>
      </c>
      <c r="C1843" s="12" t="s">
        <v>343</v>
      </c>
      <c r="D1843" s="12" t="s">
        <v>344</v>
      </c>
      <c r="E1843" s="12" t="s">
        <v>345</v>
      </c>
      <c r="F1843" s="12" t="s">
        <v>346</v>
      </c>
      <c r="G1843" s="12" t="s">
        <v>347</v>
      </c>
      <c r="H1843" s="12">
        <v>14.77</v>
      </c>
      <c r="I1843" s="12">
        <v>9.23</v>
      </c>
      <c r="J1843" s="12">
        <v>11.68</v>
      </c>
      <c r="K1843" s="12">
        <v>3.08</v>
      </c>
      <c r="L1843" s="12">
        <v>25.27</v>
      </c>
      <c r="M1843" s="12">
        <v>2</v>
      </c>
      <c r="N1843" s="12">
        <v>0</v>
      </c>
      <c r="O1843" s="12">
        <v>0</v>
      </c>
      <c r="P1843" s="12">
        <v>0</v>
      </c>
      <c r="Q1843" s="12">
        <v>0</v>
      </c>
      <c r="R1843" s="12">
        <v>21</v>
      </c>
      <c r="S1843" s="12">
        <v>0</v>
      </c>
      <c r="T1843" s="12">
        <v>2</v>
      </c>
    </row>
    <row r="1844" spans="1:20" ht="17.399999999999999" x14ac:dyDescent="0.3">
      <c r="A1844" s="11">
        <v>45321</v>
      </c>
      <c r="B1844" s="12">
        <v>251060</v>
      </c>
      <c r="C1844" s="12" t="s">
        <v>343</v>
      </c>
      <c r="D1844" s="12" t="s">
        <v>344</v>
      </c>
      <c r="E1844" s="12" t="s">
        <v>345</v>
      </c>
      <c r="F1844" s="12" t="s">
        <v>346</v>
      </c>
      <c r="G1844" s="12" t="s">
        <v>347</v>
      </c>
      <c r="H1844" s="12">
        <v>9.42</v>
      </c>
      <c r="I1844" s="12">
        <v>14.58</v>
      </c>
      <c r="J1844" s="12">
        <v>7.45</v>
      </c>
      <c r="K1844" s="12">
        <v>1.97</v>
      </c>
      <c r="L1844" s="12">
        <v>17.18</v>
      </c>
      <c r="M1844" s="12">
        <v>2</v>
      </c>
      <c r="N1844" s="12">
        <v>0</v>
      </c>
      <c r="O1844" s="12">
        <v>0</v>
      </c>
      <c r="P1844" s="12">
        <v>0</v>
      </c>
      <c r="Q1844" s="12">
        <v>0</v>
      </c>
      <c r="R1844" s="12">
        <v>13</v>
      </c>
      <c r="S1844" s="12">
        <v>0</v>
      </c>
      <c r="T1844" s="12">
        <v>1</v>
      </c>
    </row>
    <row r="1845" spans="1:20" ht="17.399999999999999" x14ac:dyDescent="0.3">
      <c r="A1845" s="11">
        <v>45322</v>
      </c>
      <c r="B1845" s="12">
        <v>251060</v>
      </c>
      <c r="C1845" s="12" t="s">
        <v>343</v>
      </c>
      <c r="D1845" s="12" t="s">
        <v>344</v>
      </c>
      <c r="E1845" s="12" t="s">
        <v>345</v>
      </c>
      <c r="F1845" s="12" t="s">
        <v>346</v>
      </c>
      <c r="G1845" s="12" t="s">
        <v>347</v>
      </c>
      <c r="H1845" s="12">
        <v>12.1</v>
      </c>
      <c r="I1845" s="12">
        <v>11.9</v>
      </c>
      <c r="J1845" s="12">
        <v>10.67</v>
      </c>
      <c r="K1845" s="12">
        <v>1.43</v>
      </c>
      <c r="L1845" s="12">
        <v>23.86</v>
      </c>
      <c r="M1845" s="12">
        <v>2</v>
      </c>
      <c r="N1845" s="12">
        <v>0</v>
      </c>
      <c r="O1845" s="12">
        <v>0</v>
      </c>
      <c r="P1845" s="12">
        <v>0</v>
      </c>
      <c r="Q1845" s="12">
        <v>0</v>
      </c>
      <c r="R1845" s="12">
        <v>10</v>
      </c>
      <c r="S1845" s="12">
        <v>0</v>
      </c>
      <c r="T1845" s="12">
        <v>1</v>
      </c>
    </row>
    <row r="1846" spans="1:20" ht="17.399999999999999" x14ac:dyDescent="0.3">
      <c r="A1846" s="11">
        <v>45323</v>
      </c>
      <c r="B1846" s="12">
        <v>251060</v>
      </c>
      <c r="C1846" s="12" t="s">
        <v>343</v>
      </c>
      <c r="D1846" s="12" t="s">
        <v>344</v>
      </c>
      <c r="E1846" s="12" t="s">
        <v>345</v>
      </c>
      <c r="F1846" s="12" t="s">
        <v>346</v>
      </c>
      <c r="G1846" s="12" t="s">
        <v>347</v>
      </c>
      <c r="H1846" s="12">
        <v>13.78</v>
      </c>
      <c r="I1846" s="12">
        <v>10.220000000000001</v>
      </c>
      <c r="J1846" s="12">
        <v>11.42</v>
      </c>
      <c r="K1846" s="12">
        <v>2.37</v>
      </c>
      <c r="L1846" s="12">
        <v>25.91</v>
      </c>
      <c r="M1846" s="12">
        <v>2</v>
      </c>
      <c r="N1846" s="12">
        <v>0</v>
      </c>
      <c r="O1846" s="12">
        <v>0</v>
      </c>
      <c r="P1846" s="12">
        <v>0</v>
      </c>
      <c r="Q1846" s="12">
        <v>0</v>
      </c>
      <c r="R1846" s="12">
        <v>13</v>
      </c>
      <c r="S1846" s="12">
        <v>0</v>
      </c>
      <c r="T1846" s="12">
        <v>1</v>
      </c>
    </row>
    <row r="1847" spans="1:20" ht="17.399999999999999" x14ac:dyDescent="0.3">
      <c r="A1847" s="11">
        <v>45324</v>
      </c>
      <c r="B1847" s="12">
        <v>251060</v>
      </c>
      <c r="C1847" s="12" t="s">
        <v>343</v>
      </c>
      <c r="D1847" s="12" t="s">
        <v>344</v>
      </c>
      <c r="E1847" s="12" t="s">
        <v>345</v>
      </c>
      <c r="F1847" s="12" t="s">
        <v>346</v>
      </c>
      <c r="G1847" s="12" t="s">
        <v>347</v>
      </c>
      <c r="H1847" s="12">
        <v>12.73</v>
      </c>
      <c r="I1847" s="12">
        <v>11.27</v>
      </c>
      <c r="J1847" s="12">
        <v>11.45</v>
      </c>
      <c r="K1847" s="12">
        <v>1.28</v>
      </c>
      <c r="L1847" s="12">
        <v>23.82</v>
      </c>
      <c r="M1847" s="12">
        <v>2</v>
      </c>
      <c r="N1847" s="12">
        <v>0</v>
      </c>
      <c r="O1847" s="12">
        <v>0</v>
      </c>
      <c r="P1847" s="12">
        <v>0</v>
      </c>
      <c r="Q1847" s="12">
        <v>0</v>
      </c>
      <c r="R1847" s="12">
        <v>5</v>
      </c>
      <c r="S1847" s="12">
        <v>0</v>
      </c>
      <c r="T1847" s="12">
        <v>0</v>
      </c>
    </row>
    <row r="1848" spans="1:20" ht="17.399999999999999" x14ac:dyDescent="0.3">
      <c r="A1848" s="11">
        <v>45325</v>
      </c>
      <c r="B1848" s="12">
        <v>251060</v>
      </c>
      <c r="C1848" s="12" t="s">
        <v>343</v>
      </c>
      <c r="D1848" s="12" t="s">
        <v>344</v>
      </c>
      <c r="E1848" s="12" t="s">
        <v>345</v>
      </c>
      <c r="F1848" s="12" t="s">
        <v>346</v>
      </c>
      <c r="G1848" s="12" t="s">
        <v>347</v>
      </c>
      <c r="H1848" s="12">
        <v>11.77</v>
      </c>
      <c r="I1848" s="12">
        <v>12.23</v>
      </c>
      <c r="J1848" s="12">
        <v>10.45</v>
      </c>
      <c r="K1848" s="12">
        <v>1.32</v>
      </c>
      <c r="L1848" s="12">
        <v>22.22</v>
      </c>
      <c r="M1848" s="12">
        <v>2</v>
      </c>
      <c r="N1848" s="12">
        <v>0</v>
      </c>
      <c r="O1848" s="12">
        <v>0</v>
      </c>
      <c r="P1848" s="12">
        <v>0</v>
      </c>
      <c r="Q1848" s="12">
        <v>0</v>
      </c>
      <c r="R1848" s="12">
        <v>5</v>
      </c>
      <c r="S1848" s="12">
        <v>0</v>
      </c>
      <c r="T1848" s="12">
        <v>0</v>
      </c>
    </row>
    <row r="1849" spans="1:20" ht="17.399999999999999" x14ac:dyDescent="0.3">
      <c r="A1849" s="11">
        <v>45326</v>
      </c>
      <c r="B1849" s="12">
        <v>251060</v>
      </c>
      <c r="C1849" s="12" t="s">
        <v>343</v>
      </c>
      <c r="D1849" s="12" t="s">
        <v>344</v>
      </c>
      <c r="E1849" s="12" t="s">
        <v>345</v>
      </c>
      <c r="F1849" s="12" t="s">
        <v>346</v>
      </c>
      <c r="G1849" s="12" t="s">
        <v>347</v>
      </c>
      <c r="H1849" s="12">
        <v>1.07</v>
      </c>
      <c r="I1849" s="12">
        <v>22.93</v>
      </c>
      <c r="J1849" s="12">
        <v>1</v>
      </c>
      <c r="K1849" s="12">
        <v>7.0000000000000007E-2</v>
      </c>
      <c r="L1849" s="12">
        <v>1.6</v>
      </c>
      <c r="M1849" s="12">
        <v>2</v>
      </c>
      <c r="N1849" s="12">
        <v>0</v>
      </c>
      <c r="O1849" s="12">
        <v>0</v>
      </c>
      <c r="P1849" s="12">
        <v>0</v>
      </c>
      <c r="Q1849" s="12">
        <v>0</v>
      </c>
      <c r="R1849" s="12">
        <v>0</v>
      </c>
      <c r="S1849" s="12">
        <v>0</v>
      </c>
      <c r="T1849" s="12">
        <v>0</v>
      </c>
    </row>
    <row r="1850" spans="1:20" ht="17.399999999999999" x14ac:dyDescent="0.3">
      <c r="A1850" s="11">
        <v>45327</v>
      </c>
      <c r="B1850" s="12">
        <v>251060</v>
      </c>
      <c r="C1850" s="12" t="s">
        <v>343</v>
      </c>
      <c r="D1850" s="12" t="s">
        <v>344</v>
      </c>
      <c r="E1850" s="12" t="s">
        <v>345</v>
      </c>
      <c r="F1850" s="12" t="s">
        <v>346</v>
      </c>
      <c r="G1850" s="12" t="s">
        <v>347</v>
      </c>
      <c r="H1850" s="12">
        <v>12.77</v>
      </c>
      <c r="I1850" s="12">
        <v>11.23</v>
      </c>
      <c r="J1850" s="12">
        <v>11.07</v>
      </c>
      <c r="K1850" s="12">
        <v>1.7</v>
      </c>
      <c r="L1850" s="12">
        <v>22.3</v>
      </c>
      <c r="M1850" s="12">
        <v>2</v>
      </c>
      <c r="N1850" s="12">
        <v>0</v>
      </c>
      <c r="O1850" s="12">
        <v>0</v>
      </c>
      <c r="P1850" s="12">
        <v>0</v>
      </c>
      <c r="Q1850" s="12">
        <v>0</v>
      </c>
      <c r="R1850" s="12">
        <v>13</v>
      </c>
      <c r="S1850" s="12">
        <v>0</v>
      </c>
      <c r="T1850" s="12">
        <v>1</v>
      </c>
    </row>
    <row r="1851" spans="1:20" ht="17.399999999999999" x14ac:dyDescent="0.3">
      <c r="A1851" s="11">
        <v>45328</v>
      </c>
      <c r="B1851" s="12">
        <v>251060</v>
      </c>
      <c r="C1851" s="12" t="s">
        <v>343</v>
      </c>
      <c r="D1851" s="12" t="s">
        <v>344</v>
      </c>
      <c r="E1851" s="12" t="s">
        <v>345</v>
      </c>
      <c r="F1851" s="12" t="s">
        <v>346</v>
      </c>
      <c r="G1851" s="12" t="s">
        <v>347</v>
      </c>
      <c r="H1851" s="12">
        <v>11.05</v>
      </c>
      <c r="I1851" s="12">
        <v>12.95</v>
      </c>
      <c r="J1851" s="12">
        <v>9.68</v>
      </c>
      <c r="K1851" s="12">
        <v>1.37</v>
      </c>
      <c r="L1851" s="12">
        <v>20.3</v>
      </c>
      <c r="M1851" s="12">
        <v>2</v>
      </c>
      <c r="N1851" s="12">
        <v>0</v>
      </c>
      <c r="O1851" s="12">
        <v>0</v>
      </c>
      <c r="P1851" s="12">
        <v>0</v>
      </c>
      <c r="Q1851" s="12">
        <v>0</v>
      </c>
      <c r="R1851" s="12">
        <v>7</v>
      </c>
      <c r="S1851" s="12">
        <v>0</v>
      </c>
      <c r="T1851" s="12">
        <v>0</v>
      </c>
    </row>
    <row r="1852" spans="1:20" ht="17.399999999999999" x14ac:dyDescent="0.3">
      <c r="A1852" s="11">
        <v>45329</v>
      </c>
      <c r="B1852" s="12">
        <v>251060</v>
      </c>
      <c r="C1852" s="12" t="s">
        <v>343</v>
      </c>
      <c r="D1852" s="12" t="s">
        <v>344</v>
      </c>
      <c r="E1852" s="12" t="s">
        <v>345</v>
      </c>
      <c r="F1852" s="12" t="s">
        <v>346</v>
      </c>
      <c r="G1852" s="12" t="s">
        <v>347</v>
      </c>
      <c r="H1852" s="12">
        <v>15.72</v>
      </c>
      <c r="I1852" s="12">
        <v>8.2799999999999994</v>
      </c>
      <c r="J1852" s="12">
        <v>13.7</v>
      </c>
      <c r="K1852" s="12">
        <v>2.02</v>
      </c>
      <c r="L1852" s="12">
        <v>26.65</v>
      </c>
      <c r="M1852" s="12">
        <v>2</v>
      </c>
      <c r="N1852" s="12">
        <v>0</v>
      </c>
      <c r="O1852" s="12">
        <v>0</v>
      </c>
      <c r="P1852" s="12">
        <v>0</v>
      </c>
      <c r="Q1852" s="12">
        <v>0</v>
      </c>
      <c r="R1852" s="12">
        <v>9</v>
      </c>
      <c r="S1852" s="12">
        <v>0</v>
      </c>
      <c r="T1852" s="12">
        <v>2</v>
      </c>
    </row>
    <row r="1853" spans="1:20" ht="17.399999999999999" x14ac:dyDescent="0.3">
      <c r="A1853" s="11">
        <v>45330</v>
      </c>
      <c r="B1853" s="12">
        <v>251060</v>
      </c>
      <c r="C1853" s="12" t="s">
        <v>343</v>
      </c>
      <c r="D1853" s="12" t="s">
        <v>344</v>
      </c>
      <c r="E1853" s="12" t="s">
        <v>345</v>
      </c>
      <c r="F1853" s="12" t="s">
        <v>346</v>
      </c>
      <c r="G1853" s="12" t="s">
        <v>347</v>
      </c>
      <c r="H1853" s="12">
        <v>12.65</v>
      </c>
      <c r="I1853" s="12">
        <v>11.35</v>
      </c>
      <c r="J1853" s="12">
        <v>11.08</v>
      </c>
      <c r="K1853" s="12">
        <v>1.57</v>
      </c>
      <c r="L1853" s="12">
        <v>22.72</v>
      </c>
      <c r="M1853" s="12">
        <v>2</v>
      </c>
      <c r="N1853" s="12">
        <v>0</v>
      </c>
      <c r="O1853" s="12">
        <v>0</v>
      </c>
      <c r="P1853" s="12">
        <v>0</v>
      </c>
      <c r="Q1853" s="12">
        <v>0</v>
      </c>
      <c r="R1853" s="12">
        <v>5</v>
      </c>
      <c r="S1853" s="12">
        <v>0</v>
      </c>
      <c r="T1853" s="12">
        <v>0</v>
      </c>
    </row>
    <row r="1854" spans="1:20" ht="17.399999999999999" x14ac:dyDescent="0.3">
      <c r="A1854" s="11">
        <v>45331</v>
      </c>
      <c r="B1854" s="12">
        <v>251060</v>
      </c>
      <c r="C1854" s="12" t="s">
        <v>343</v>
      </c>
      <c r="D1854" s="12" t="s">
        <v>344</v>
      </c>
      <c r="E1854" s="12" t="s">
        <v>345</v>
      </c>
      <c r="F1854" s="12" t="s">
        <v>346</v>
      </c>
      <c r="G1854" s="12" t="s">
        <v>347</v>
      </c>
      <c r="H1854" s="12">
        <v>8.42</v>
      </c>
      <c r="I1854" s="12">
        <v>15.58</v>
      </c>
      <c r="J1854" s="12">
        <v>7.48</v>
      </c>
      <c r="K1854" s="12">
        <v>0.93</v>
      </c>
      <c r="L1854" s="12">
        <v>15.9</v>
      </c>
      <c r="M1854" s="12">
        <v>2</v>
      </c>
      <c r="N1854" s="12">
        <v>0</v>
      </c>
      <c r="O1854" s="12">
        <v>0</v>
      </c>
      <c r="P1854" s="12">
        <v>0</v>
      </c>
      <c r="Q1854" s="12">
        <v>0</v>
      </c>
      <c r="R1854" s="12">
        <v>7</v>
      </c>
      <c r="S1854" s="12">
        <v>0</v>
      </c>
      <c r="T1854" s="12">
        <v>0</v>
      </c>
    </row>
    <row r="1855" spans="1:20" ht="17.399999999999999" x14ac:dyDescent="0.3">
      <c r="A1855" s="11">
        <v>45332</v>
      </c>
      <c r="B1855" s="12">
        <v>251060</v>
      </c>
      <c r="C1855" s="12" t="s">
        <v>343</v>
      </c>
      <c r="D1855" s="12" t="s">
        <v>344</v>
      </c>
      <c r="E1855" s="12" t="s">
        <v>345</v>
      </c>
      <c r="F1855" s="12" t="s">
        <v>346</v>
      </c>
      <c r="G1855" s="12" t="s">
        <v>347</v>
      </c>
      <c r="H1855" s="12">
        <v>9.68</v>
      </c>
      <c r="I1855" s="12">
        <v>14.32</v>
      </c>
      <c r="J1855" s="12">
        <v>8.52</v>
      </c>
      <c r="K1855" s="12">
        <v>1.17</v>
      </c>
      <c r="L1855" s="12">
        <v>17.09</v>
      </c>
      <c r="M1855" s="12">
        <v>2</v>
      </c>
      <c r="N1855" s="12">
        <v>0</v>
      </c>
      <c r="O1855" s="12">
        <v>0</v>
      </c>
      <c r="P1855" s="12">
        <v>0</v>
      </c>
      <c r="Q1855" s="12">
        <v>0</v>
      </c>
      <c r="R1855" s="12">
        <v>5</v>
      </c>
      <c r="S1855" s="12">
        <v>0</v>
      </c>
      <c r="T1855" s="12">
        <v>0</v>
      </c>
    </row>
    <row r="1856" spans="1:20" ht="17.399999999999999" x14ac:dyDescent="0.3">
      <c r="A1856" s="11">
        <v>45333</v>
      </c>
      <c r="B1856" s="12">
        <v>251060</v>
      </c>
      <c r="C1856" s="12" t="s">
        <v>343</v>
      </c>
      <c r="D1856" s="12" t="s">
        <v>344</v>
      </c>
      <c r="E1856" s="12" t="s">
        <v>345</v>
      </c>
      <c r="F1856" s="12" t="s">
        <v>346</v>
      </c>
      <c r="G1856" s="12" t="s">
        <v>347</v>
      </c>
      <c r="H1856" s="12">
        <v>0.72</v>
      </c>
      <c r="I1856" s="12">
        <v>23.28</v>
      </c>
      <c r="J1856" s="12">
        <v>0.7</v>
      </c>
      <c r="K1856" s="12">
        <v>0.02</v>
      </c>
      <c r="L1856" s="12">
        <v>1.47</v>
      </c>
      <c r="M1856" s="12">
        <v>3</v>
      </c>
      <c r="N1856" s="12">
        <v>0</v>
      </c>
      <c r="O1856" s="12">
        <v>0</v>
      </c>
      <c r="P1856" s="12">
        <v>0</v>
      </c>
      <c r="Q1856" s="12">
        <v>0</v>
      </c>
      <c r="R1856" s="12">
        <v>0</v>
      </c>
      <c r="S1856" s="12">
        <v>0</v>
      </c>
      <c r="T1856" s="12">
        <v>0</v>
      </c>
    </row>
    <row r="1857" spans="1:20" ht="17.399999999999999" x14ac:dyDescent="0.3">
      <c r="A1857" s="11">
        <v>45334</v>
      </c>
      <c r="B1857" s="12">
        <v>251060</v>
      </c>
      <c r="C1857" s="12" t="s">
        <v>343</v>
      </c>
      <c r="D1857" s="12" t="s">
        <v>344</v>
      </c>
      <c r="E1857" s="12" t="s">
        <v>345</v>
      </c>
      <c r="F1857" s="12" t="s">
        <v>346</v>
      </c>
      <c r="G1857" s="12" t="s">
        <v>347</v>
      </c>
      <c r="H1857" s="12">
        <v>11.3</v>
      </c>
      <c r="I1857" s="12">
        <v>12.7</v>
      </c>
      <c r="J1857" s="12">
        <v>8.8699999999999992</v>
      </c>
      <c r="K1857" s="12">
        <v>2.4300000000000002</v>
      </c>
      <c r="L1857" s="12">
        <v>18.13</v>
      </c>
      <c r="M1857" s="12">
        <v>2</v>
      </c>
      <c r="N1857" s="12">
        <v>0</v>
      </c>
      <c r="O1857" s="12">
        <v>0</v>
      </c>
      <c r="P1857" s="12">
        <v>0</v>
      </c>
      <c r="Q1857" s="12">
        <v>0</v>
      </c>
      <c r="R1857" s="12">
        <v>14</v>
      </c>
      <c r="S1857" s="12">
        <v>0</v>
      </c>
      <c r="T1857" s="12">
        <v>1</v>
      </c>
    </row>
    <row r="1858" spans="1:20" ht="17.399999999999999" x14ac:dyDescent="0.3">
      <c r="A1858" s="11">
        <v>45335</v>
      </c>
      <c r="B1858" s="12">
        <v>251060</v>
      </c>
      <c r="C1858" s="12" t="s">
        <v>343</v>
      </c>
      <c r="D1858" s="12" t="s">
        <v>344</v>
      </c>
      <c r="E1858" s="12" t="s">
        <v>345</v>
      </c>
      <c r="F1858" s="12" t="s">
        <v>346</v>
      </c>
      <c r="G1858" s="12" t="s">
        <v>347</v>
      </c>
      <c r="H1858" s="12">
        <v>14.75</v>
      </c>
      <c r="I1858" s="12">
        <v>9.25</v>
      </c>
      <c r="J1858" s="12">
        <v>12.45</v>
      </c>
      <c r="K1858" s="12">
        <v>2.2999999999999998</v>
      </c>
      <c r="L1858" s="12">
        <v>27.61</v>
      </c>
      <c r="M1858" s="12">
        <v>2</v>
      </c>
      <c r="N1858" s="12">
        <v>0</v>
      </c>
      <c r="O1858" s="12">
        <v>1</v>
      </c>
      <c r="P1858" s="12">
        <v>0</v>
      </c>
      <c r="Q1858" s="12">
        <v>0</v>
      </c>
      <c r="R1858" s="12">
        <v>17</v>
      </c>
      <c r="S1858" s="12">
        <v>1</v>
      </c>
      <c r="T1858" s="12">
        <v>2</v>
      </c>
    </row>
    <row r="1859" spans="1:20" ht="17.399999999999999" x14ac:dyDescent="0.3">
      <c r="A1859" s="11">
        <v>45336</v>
      </c>
      <c r="B1859" s="12">
        <v>251060</v>
      </c>
      <c r="C1859" s="12" t="s">
        <v>343</v>
      </c>
      <c r="D1859" s="12" t="s">
        <v>344</v>
      </c>
      <c r="E1859" s="12" t="s">
        <v>345</v>
      </c>
      <c r="F1859" s="12" t="s">
        <v>346</v>
      </c>
      <c r="G1859" s="12" t="s">
        <v>347</v>
      </c>
      <c r="H1859" s="12">
        <v>12.82</v>
      </c>
      <c r="I1859" s="12">
        <v>11.18</v>
      </c>
      <c r="J1859" s="12">
        <v>10.83</v>
      </c>
      <c r="K1859" s="12">
        <v>1.98</v>
      </c>
      <c r="L1859" s="12">
        <v>23.62</v>
      </c>
      <c r="M1859" s="12">
        <v>2</v>
      </c>
      <c r="N1859" s="12">
        <v>0</v>
      </c>
      <c r="O1859" s="12">
        <v>1</v>
      </c>
      <c r="P1859" s="12">
        <v>0</v>
      </c>
      <c r="Q1859" s="12">
        <v>0</v>
      </c>
      <c r="R1859" s="12">
        <v>9</v>
      </c>
      <c r="S1859" s="12">
        <v>1</v>
      </c>
      <c r="T1859" s="12">
        <v>1</v>
      </c>
    </row>
    <row r="1860" spans="1:20" ht="17.399999999999999" x14ac:dyDescent="0.3">
      <c r="A1860" s="11">
        <v>45337</v>
      </c>
      <c r="B1860" s="12">
        <v>251060</v>
      </c>
      <c r="C1860" s="12" t="s">
        <v>343</v>
      </c>
      <c r="D1860" s="12" t="s">
        <v>344</v>
      </c>
      <c r="E1860" s="12" t="s">
        <v>345</v>
      </c>
      <c r="F1860" s="12" t="s">
        <v>346</v>
      </c>
      <c r="G1860" s="12" t="s">
        <v>347</v>
      </c>
      <c r="H1860" s="12">
        <v>9.7799999999999994</v>
      </c>
      <c r="I1860" s="12">
        <v>14.22</v>
      </c>
      <c r="J1860" s="12">
        <v>8.57</v>
      </c>
      <c r="K1860" s="12">
        <v>1.22</v>
      </c>
      <c r="L1860" s="12">
        <v>20.100000000000001</v>
      </c>
      <c r="M1860" s="12">
        <v>3</v>
      </c>
      <c r="N1860" s="12">
        <v>0</v>
      </c>
      <c r="O1860" s="12">
        <v>0</v>
      </c>
      <c r="P1860" s="12">
        <v>0</v>
      </c>
      <c r="Q1860" s="12">
        <v>0</v>
      </c>
      <c r="R1860" s="12">
        <v>7</v>
      </c>
      <c r="S1860" s="12">
        <v>0</v>
      </c>
      <c r="T1860" s="12">
        <v>1</v>
      </c>
    </row>
    <row r="1861" spans="1:20" ht="17.399999999999999" x14ac:dyDescent="0.3">
      <c r="A1861" s="11">
        <v>45338</v>
      </c>
      <c r="B1861" s="12">
        <v>251060</v>
      </c>
      <c r="C1861" s="12" t="s">
        <v>343</v>
      </c>
      <c r="D1861" s="12" t="s">
        <v>344</v>
      </c>
      <c r="E1861" s="12" t="s">
        <v>345</v>
      </c>
      <c r="F1861" s="12" t="s">
        <v>346</v>
      </c>
      <c r="G1861" s="12" t="s">
        <v>347</v>
      </c>
      <c r="H1861" s="12">
        <v>9</v>
      </c>
      <c r="I1861" s="12">
        <v>15</v>
      </c>
      <c r="J1861" s="12">
        <v>7.87</v>
      </c>
      <c r="K1861" s="12">
        <v>1.1299999999999999</v>
      </c>
      <c r="L1861" s="12">
        <v>15.84</v>
      </c>
      <c r="M1861" s="12">
        <v>2</v>
      </c>
      <c r="N1861" s="12">
        <v>0</v>
      </c>
      <c r="O1861" s="12">
        <v>5</v>
      </c>
      <c r="P1861" s="12">
        <v>0</v>
      </c>
      <c r="Q1861" s="12">
        <v>0</v>
      </c>
      <c r="R1861" s="12">
        <v>4</v>
      </c>
      <c r="S1861" s="12">
        <v>2</v>
      </c>
      <c r="T1861" s="12">
        <v>1</v>
      </c>
    </row>
    <row r="1862" spans="1:20" ht="17.399999999999999" x14ac:dyDescent="0.3">
      <c r="A1862" s="11">
        <v>45339</v>
      </c>
      <c r="B1862" s="12">
        <v>251060</v>
      </c>
      <c r="C1862" s="12" t="s">
        <v>343</v>
      </c>
      <c r="D1862" s="12" t="s">
        <v>344</v>
      </c>
      <c r="E1862" s="12" t="s">
        <v>345</v>
      </c>
      <c r="F1862" s="12" t="s">
        <v>346</v>
      </c>
      <c r="G1862" s="12" t="s">
        <v>347</v>
      </c>
      <c r="H1862" s="12">
        <v>5.87</v>
      </c>
      <c r="I1862" s="12">
        <v>18.13</v>
      </c>
      <c r="J1862" s="12">
        <v>5.3</v>
      </c>
      <c r="K1862" s="12">
        <v>0.56999999999999995</v>
      </c>
      <c r="L1862" s="12">
        <v>10.81</v>
      </c>
      <c r="M1862" s="12">
        <v>3</v>
      </c>
      <c r="N1862" s="12">
        <v>0</v>
      </c>
      <c r="O1862" s="12">
        <v>0</v>
      </c>
      <c r="P1862" s="12">
        <v>0</v>
      </c>
      <c r="Q1862" s="12">
        <v>0</v>
      </c>
      <c r="R1862" s="12">
        <v>4</v>
      </c>
      <c r="S1862" s="12">
        <v>0</v>
      </c>
      <c r="T1862" s="12">
        <v>1</v>
      </c>
    </row>
    <row r="1863" spans="1:20" ht="17.399999999999999" x14ac:dyDescent="0.3">
      <c r="A1863" s="11">
        <v>45340</v>
      </c>
      <c r="B1863" s="12">
        <v>251060</v>
      </c>
      <c r="C1863" s="12" t="s">
        <v>343</v>
      </c>
      <c r="D1863" s="12" t="s">
        <v>344</v>
      </c>
      <c r="E1863" s="12" t="s">
        <v>345</v>
      </c>
      <c r="F1863" s="12" t="s">
        <v>346</v>
      </c>
      <c r="G1863" s="12" t="s">
        <v>347</v>
      </c>
      <c r="H1863" s="12">
        <v>0.5</v>
      </c>
      <c r="I1863" s="12">
        <v>23.5</v>
      </c>
      <c r="J1863" s="12">
        <v>0.4</v>
      </c>
      <c r="K1863" s="12">
        <v>0.1</v>
      </c>
      <c r="L1863" s="12">
        <v>0.92</v>
      </c>
      <c r="M1863" s="12">
        <v>2</v>
      </c>
      <c r="N1863" s="12">
        <v>0</v>
      </c>
      <c r="O1863" s="12">
        <v>0</v>
      </c>
      <c r="P1863" s="12">
        <v>0</v>
      </c>
      <c r="Q1863" s="12">
        <v>0</v>
      </c>
      <c r="R1863" s="12">
        <v>1</v>
      </c>
      <c r="S1863" s="12">
        <v>0</v>
      </c>
      <c r="T1863" s="12">
        <v>0</v>
      </c>
    </row>
    <row r="1864" spans="1:20" ht="17.399999999999999" x14ac:dyDescent="0.3">
      <c r="A1864" s="11">
        <v>45341</v>
      </c>
      <c r="B1864" s="12">
        <v>251060</v>
      </c>
      <c r="C1864" s="12" t="s">
        <v>343</v>
      </c>
      <c r="D1864" s="12" t="s">
        <v>344</v>
      </c>
      <c r="E1864" s="12" t="s">
        <v>345</v>
      </c>
      <c r="F1864" s="12" t="s">
        <v>346</v>
      </c>
      <c r="G1864" s="12" t="s">
        <v>347</v>
      </c>
      <c r="H1864" s="12">
        <v>12.32</v>
      </c>
      <c r="I1864" s="12">
        <v>11.68</v>
      </c>
      <c r="J1864" s="12">
        <v>11.13</v>
      </c>
      <c r="K1864" s="12">
        <v>1.18</v>
      </c>
      <c r="L1864" s="12">
        <v>22.22</v>
      </c>
      <c r="M1864" s="12">
        <v>2</v>
      </c>
      <c r="N1864" s="12">
        <v>0</v>
      </c>
      <c r="O1864" s="12">
        <v>0</v>
      </c>
      <c r="P1864" s="12">
        <v>0</v>
      </c>
      <c r="Q1864" s="12">
        <v>0</v>
      </c>
      <c r="R1864" s="12">
        <v>5</v>
      </c>
      <c r="S1864" s="12">
        <v>0</v>
      </c>
      <c r="T1864" s="12">
        <v>0</v>
      </c>
    </row>
    <row r="1865" spans="1:20" ht="17.399999999999999" x14ac:dyDescent="0.3">
      <c r="A1865" s="11">
        <v>45342</v>
      </c>
      <c r="B1865" s="12">
        <v>251060</v>
      </c>
      <c r="C1865" s="12" t="s">
        <v>343</v>
      </c>
      <c r="D1865" s="12" t="s">
        <v>344</v>
      </c>
      <c r="E1865" s="12" t="s">
        <v>345</v>
      </c>
      <c r="F1865" s="12" t="s">
        <v>346</v>
      </c>
      <c r="G1865" s="12" t="s">
        <v>347</v>
      </c>
      <c r="H1865" s="12">
        <v>8.07</v>
      </c>
      <c r="I1865" s="12">
        <v>15.93</v>
      </c>
      <c r="J1865" s="12">
        <v>6.78</v>
      </c>
      <c r="K1865" s="12">
        <v>1.28</v>
      </c>
      <c r="L1865" s="12">
        <v>13.49</v>
      </c>
      <c r="M1865" s="12">
        <v>2</v>
      </c>
      <c r="N1865" s="12">
        <v>0</v>
      </c>
      <c r="O1865" s="12">
        <v>0</v>
      </c>
      <c r="P1865" s="12">
        <v>0</v>
      </c>
      <c r="Q1865" s="12">
        <v>0</v>
      </c>
      <c r="R1865" s="12">
        <v>8</v>
      </c>
      <c r="S1865" s="12">
        <v>0</v>
      </c>
      <c r="T1865" s="12">
        <v>1</v>
      </c>
    </row>
    <row r="1866" spans="1:20" ht="17.399999999999999" x14ac:dyDescent="0.3">
      <c r="A1866" s="11">
        <v>45343</v>
      </c>
      <c r="B1866" s="12">
        <v>251060</v>
      </c>
      <c r="C1866" s="12" t="s">
        <v>343</v>
      </c>
      <c r="D1866" s="12" t="s">
        <v>344</v>
      </c>
      <c r="E1866" s="12" t="s">
        <v>345</v>
      </c>
      <c r="F1866" s="12" t="s">
        <v>346</v>
      </c>
      <c r="G1866" s="12" t="s">
        <v>347</v>
      </c>
      <c r="H1866" s="12">
        <v>6.1</v>
      </c>
      <c r="I1866" s="12">
        <v>17.899999999999999</v>
      </c>
      <c r="J1866" s="12">
        <v>5.3</v>
      </c>
      <c r="K1866" s="12">
        <v>0.8</v>
      </c>
      <c r="L1866" s="12">
        <v>10.56</v>
      </c>
      <c r="M1866" s="12">
        <v>3</v>
      </c>
      <c r="N1866" s="12">
        <v>0</v>
      </c>
      <c r="O1866" s="12">
        <v>0</v>
      </c>
      <c r="P1866" s="12">
        <v>0</v>
      </c>
      <c r="Q1866" s="12">
        <v>0</v>
      </c>
      <c r="R1866" s="12">
        <v>5</v>
      </c>
      <c r="S1866" s="12">
        <v>0</v>
      </c>
      <c r="T1866" s="12">
        <v>0</v>
      </c>
    </row>
    <row r="1867" spans="1:20" ht="17.399999999999999" x14ac:dyDescent="0.3">
      <c r="A1867" s="11">
        <v>45344</v>
      </c>
      <c r="B1867" s="12">
        <v>251060</v>
      </c>
      <c r="C1867" s="12" t="s">
        <v>343</v>
      </c>
      <c r="D1867" s="12" t="s">
        <v>344</v>
      </c>
      <c r="E1867" s="12" t="s">
        <v>345</v>
      </c>
      <c r="F1867" s="12" t="s">
        <v>346</v>
      </c>
      <c r="G1867" s="12" t="s">
        <v>347</v>
      </c>
      <c r="H1867" s="12">
        <v>10.9</v>
      </c>
      <c r="I1867" s="12">
        <v>13.1</v>
      </c>
      <c r="J1867" s="12">
        <v>9.8800000000000008</v>
      </c>
      <c r="K1867" s="12">
        <v>1.02</v>
      </c>
      <c r="L1867" s="12">
        <v>20.23</v>
      </c>
      <c r="M1867" s="12">
        <v>2</v>
      </c>
      <c r="N1867" s="12">
        <v>0</v>
      </c>
      <c r="O1867" s="12">
        <v>0</v>
      </c>
      <c r="P1867" s="12">
        <v>0</v>
      </c>
      <c r="Q1867" s="12">
        <v>0</v>
      </c>
      <c r="R1867" s="12">
        <v>7</v>
      </c>
      <c r="S1867" s="12">
        <v>0</v>
      </c>
      <c r="T1867" s="12">
        <v>0</v>
      </c>
    </row>
    <row r="1868" spans="1:20" ht="17.399999999999999" x14ac:dyDescent="0.3">
      <c r="A1868" s="11">
        <v>45345</v>
      </c>
      <c r="B1868" s="12">
        <v>251060</v>
      </c>
      <c r="C1868" s="12" t="s">
        <v>343</v>
      </c>
      <c r="D1868" s="12" t="s">
        <v>344</v>
      </c>
      <c r="E1868" s="12" t="s">
        <v>345</v>
      </c>
      <c r="F1868" s="12" t="s">
        <v>346</v>
      </c>
      <c r="G1868" s="12" t="s">
        <v>347</v>
      </c>
      <c r="H1868" s="12">
        <v>11.07</v>
      </c>
      <c r="I1868" s="12">
        <v>12.93</v>
      </c>
      <c r="J1868" s="12">
        <v>9.0500000000000007</v>
      </c>
      <c r="K1868" s="12">
        <v>2.02</v>
      </c>
      <c r="L1868" s="12">
        <v>19</v>
      </c>
      <c r="M1868" s="12">
        <v>2</v>
      </c>
      <c r="N1868" s="12">
        <v>0</v>
      </c>
      <c r="O1868" s="12">
        <v>0</v>
      </c>
      <c r="P1868" s="12">
        <v>0</v>
      </c>
      <c r="Q1868" s="12">
        <v>0</v>
      </c>
      <c r="R1868" s="12">
        <v>13</v>
      </c>
      <c r="S1868" s="12">
        <v>0</v>
      </c>
      <c r="T1868" s="12">
        <v>2</v>
      </c>
    </row>
    <row r="1869" spans="1:20" ht="17.399999999999999" x14ac:dyDescent="0.3">
      <c r="A1869" s="11">
        <v>45346</v>
      </c>
      <c r="B1869" s="12">
        <v>251060</v>
      </c>
      <c r="C1869" s="12" t="s">
        <v>343</v>
      </c>
      <c r="D1869" s="12" t="s">
        <v>344</v>
      </c>
      <c r="E1869" s="12" t="s">
        <v>345</v>
      </c>
      <c r="F1869" s="12" t="s">
        <v>346</v>
      </c>
      <c r="G1869" s="12" t="s">
        <v>347</v>
      </c>
      <c r="H1869" s="12">
        <v>6.48</v>
      </c>
      <c r="I1869" s="12">
        <v>17.52</v>
      </c>
      <c r="J1869" s="12">
        <v>6.13</v>
      </c>
      <c r="K1869" s="12">
        <v>0.35</v>
      </c>
      <c r="L1869" s="12">
        <v>13.55</v>
      </c>
      <c r="M1869" s="12">
        <v>3</v>
      </c>
      <c r="N1869" s="12">
        <v>0</v>
      </c>
      <c r="O1869" s="12">
        <v>1</v>
      </c>
      <c r="P1869" s="12">
        <v>0</v>
      </c>
      <c r="Q1869" s="12">
        <v>0</v>
      </c>
      <c r="R1869" s="12">
        <v>3</v>
      </c>
      <c r="S1869" s="12">
        <v>1</v>
      </c>
      <c r="T1869" s="12">
        <v>0</v>
      </c>
    </row>
    <row r="1870" spans="1:20" ht="17.399999999999999" x14ac:dyDescent="0.3">
      <c r="A1870" s="11">
        <v>45347</v>
      </c>
      <c r="B1870" s="12">
        <v>251060</v>
      </c>
      <c r="C1870" s="12" t="s">
        <v>343</v>
      </c>
      <c r="D1870" s="12" t="s">
        <v>344</v>
      </c>
      <c r="E1870" s="12" t="s">
        <v>345</v>
      </c>
      <c r="F1870" s="12" t="s">
        <v>346</v>
      </c>
      <c r="G1870" s="12" t="s">
        <v>347</v>
      </c>
      <c r="H1870" s="12">
        <v>1.03</v>
      </c>
      <c r="I1870" s="12">
        <v>22.97</v>
      </c>
      <c r="J1870" s="12">
        <v>0.82</v>
      </c>
      <c r="K1870" s="12">
        <v>0.22</v>
      </c>
      <c r="L1870" s="12">
        <v>1.65</v>
      </c>
      <c r="M1870" s="12">
        <v>3</v>
      </c>
      <c r="N1870" s="12">
        <v>0</v>
      </c>
      <c r="O1870" s="12">
        <v>0</v>
      </c>
      <c r="P1870" s="12">
        <v>0</v>
      </c>
      <c r="Q1870" s="12">
        <v>0</v>
      </c>
      <c r="R1870" s="12">
        <v>1</v>
      </c>
      <c r="S1870" s="12">
        <v>0</v>
      </c>
      <c r="T1870" s="12">
        <v>0</v>
      </c>
    </row>
    <row r="1871" spans="1:20" ht="17.399999999999999" x14ac:dyDescent="0.3">
      <c r="A1871" s="11">
        <v>45348</v>
      </c>
      <c r="B1871" s="12">
        <v>251060</v>
      </c>
      <c r="C1871" s="12" t="s">
        <v>343</v>
      </c>
      <c r="D1871" s="12" t="s">
        <v>344</v>
      </c>
      <c r="E1871" s="12" t="s">
        <v>345</v>
      </c>
      <c r="F1871" s="12" t="s">
        <v>346</v>
      </c>
      <c r="G1871" s="12" t="s">
        <v>347</v>
      </c>
      <c r="H1871" s="12">
        <v>9.9499999999999993</v>
      </c>
      <c r="I1871" s="12">
        <v>14.05</v>
      </c>
      <c r="J1871" s="12">
        <v>8.4</v>
      </c>
      <c r="K1871" s="12">
        <v>1.55</v>
      </c>
      <c r="L1871" s="12">
        <v>17.5</v>
      </c>
      <c r="M1871" s="12">
        <v>2</v>
      </c>
      <c r="N1871" s="12">
        <v>0</v>
      </c>
      <c r="O1871" s="12">
        <v>0</v>
      </c>
      <c r="P1871" s="12">
        <v>0</v>
      </c>
      <c r="Q1871" s="12">
        <v>0</v>
      </c>
      <c r="R1871" s="12">
        <v>10</v>
      </c>
      <c r="S1871" s="12">
        <v>0</v>
      </c>
      <c r="T1871" s="12">
        <v>0</v>
      </c>
    </row>
    <row r="1872" spans="1:20" ht="17.399999999999999" x14ac:dyDescent="0.3">
      <c r="A1872" s="11">
        <v>45349</v>
      </c>
      <c r="B1872" s="12">
        <v>251060</v>
      </c>
      <c r="C1872" s="12" t="s">
        <v>343</v>
      </c>
      <c r="D1872" s="12" t="s">
        <v>344</v>
      </c>
      <c r="E1872" s="12" t="s">
        <v>345</v>
      </c>
      <c r="F1872" s="12" t="s">
        <v>346</v>
      </c>
      <c r="G1872" s="12" t="s">
        <v>347</v>
      </c>
      <c r="H1872" s="12">
        <v>7.88</v>
      </c>
      <c r="I1872" s="12">
        <v>16.12</v>
      </c>
      <c r="J1872" s="12">
        <v>6.38</v>
      </c>
      <c r="K1872" s="12">
        <v>1.5</v>
      </c>
      <c r="L1872" s="12">
        <v>12.87</v>
      </c>
      <c r="M1872" s="12">
        <v>2</v>
      </c>
      <c r="N1872" s="12">
        <v>0</v>
      </c>
      <c r="O1872" s="12">
        <v>0</v>
      </c>
      <c r="P1872" s="12">
        <v>0</v>
      </c>
      <c r="Q1872" s="12">
        <v>0</v>
      </c>
      <c r="R1872" s="12">
        <v>10</v>
      </c>
      <c r="S1872" s="12">
        <v>0</v>
      </c>
      <c r="T1872" s="12">
        <v>2</v>
      </c>
    </row>
    <row r="1873" spans="1:20" ht="17.399999999999999" x14ac:dyDescent="0.3">
      <c r="A1873" s="11">
        <v>45350</v>
      </c>
      <c r="B1873" s="12">
        <v>251060</v>
      </c>
      <c r="C1873" s="12" t="s">
        <v>343</v>
      </c>
      <c r="D1873" s="12" t="s">
        <v>344</v>
      </c>
      <c r="E1873" s="12" t="s">
        <v>345</v>
      </c>
      <c r="F1873" s="12" t="s">
        <v>346</v>
      </c>
      <c r="G1873" s="12" t="s">
        <v>347</v>
      </c>
      <c r="H1873" s="12">
        <v>13.23</v>
      </c>
      <c r="I1873" s="12">
        <v>10.77</v>
      </c>
      <c r="J1873" s="12">
        <v>10.95</v>
      </c>
      <c r="K1873" s="12">
        <v>2.2799999999999998</v>
      </c>
      <c r="L1873" s="12">
        <v>22.43</v>
      </c>
      <c r="M1873" s="12">
        <v>2</v>
      </c>
      <c r="N1873" s="12">
        <v>0</v>
      </c>
      <c r="O1873" s="12">
        <v>0</v>
      </c>
      <c r="P1873" s="12">
        <v>0</v>
      </c>
      <c r="Q1873" s="12">
        <v>0</v>
      </c>
      <c r="R1873" s="12">
        <v>13</v>
      </c>
      <c r="S1873" s="12">
        <v>0</v>
      </c>
      <c r="T1873" s="12">
        <v>1</v>
      </c>
    </row>
    <row r="1874" spans="1:20" ht="17.399999999999999" x14ac:dyDescent="0.3">
      <c r="A1874" s="11">
        <v>45351</v>
      </c>
      <c r="B1874" s="12">
        <v>251060</v>
      </c>
      <c r="C1874" s="12" t="s">
        <v>343</v>
      </c>
      <c r="D1874" s="12" t="s">
        <v>344</v>
      </c>
      <c r="E1874" s="12" t="s">
        <v>345</v>
      </c>
      <c r="F1874" s="12" t="s">
        <v>346</v>
      </c>
      <c r="G1874" s="12" t="s">
        <v>347</v>
      </c>
      <c r="H1874" s="12">
        <v>10.53</v>
      </c>
      <c r="I1874" s="12">
        <v>13.47</v>
      </c>
      <c r="J1874" s="12">
        <v>8.48</v>
      </c>
      <c r="K1874" s="12">
        <v>2.0499999999999998</v>
      </c>
      <c r="L1874" s="12">
        <v>18.739999999999998</v>
      </c>
      <c r="M1874" s="12">
        <v>2</v>
      </c>
      <c r="N1874" s="12">
        <v>0</v>
      </c>
      <c r="O1874" s="12">
        <v>0</v>
      </c>
      <c r="P1874" s="12">
        <v>0</v>
      </c>
      <c r="Q1874" s="12">
        <v>0</v>
      </c>
      <c r="R1874" s="12">
        <v>14</v>
      </c>
      <c r="S1874" s="12">
        <v>0</v>
      </c>
      <c r="T1874" s="12">
        <v>0</v>
      </c>
    </row>
    <row r="1875" spans="1:20" ht="17.399999999999999" x14ac:dyDescent="0.3">
      <c r="A1875" s="11">
        <v>45352</v>
      </c>
      <c r="B1875" s="12">
        <v>251060</v>
      </c>
      <c r="C1875" s="12" t="s">
        <v>343</v>
      </c>
      <c r="D1875" s="12" t="s">
        <v>344</v>
      </c>
      <c r="E1875" s="12" t="s">
        <v>345</v>
      </c>
      <c r="F1875" s="12" t="s">
        <v>346</v>
      </c>
      <c r="G1875" s="12" t="s">
        <v>347</v>
      </c>
      <c r="H1875" s="12">
        <v>12.37</v>
      </c>
      <c r="I1875" s="12">
        <v>11.63</v>
      </c>
      <c r="J1875" s="12">
        <v>10.78</v>
      </c>
      <c r="K1875" s="12">
        <v>1.58</v>
      </c>
      <c r="L1875" s="12">
        <v>21.96</v>
      </c>
      <c r="M1875" s="12">
        <v>2</v>
      </c>
      <c r="N1875" s="12">
        <v>0</v>
      </c>
      <c r="O1875" s="12">
        <v>0</v>
      </c>
      <c r="P1875" s="12">
        <v>0</v>
      </c>
      <c r="Q1875" s="12">
        <v>0</v>
      </c>
      <c r="R1875" s="12">
        <v>14</v>
      </c>
      <c r="S1875" s="12">
        <v>0</v>
      </c>
      <c r="T1875" s="12">
        <v>2</v>
      </c>
    </row>
    <row r="1876" spans="1:20" ht="17.399999999999999" x14ac:dyDescent="0.3">
      <c r="A1876" s="11">
        <v>45353</v>
      </c>
      <c r="B1876" s="12">
        <v>251060</v>
      </c>
      <c r="C1876" s="12" t="s">
        <v>343</v>
      </c>
      <c r="D1876" s="12" t="s">
        <v>344</v>
      </c>
      <c r="E1876" s="12" t="s">
        <v>345</v>
      </c>
      <c r="F1876" s="12" t="s">
        <v>346</v>
      </c>
      <c r="G1876" s="12" t="s">
        <v>347</v>
      </c>
      <c r="H1876" s="12">
        <v>7.55</v>
      </c>
      <c r="I1876" s="12">
        <v>16.45</v>
      </c>
      <c r="J1876" s="12">
        <v>6.73</v>
      </c>
      <c r="K1876" s="12">
        <v>0.82</v>
      </c>
      <c r="L1876" s="12">
        <v>15.31</v>
      </c>
      <c r="M1876" s="12">
        <v>2</v>
      </c>
      <c r="N1876" s="12">
        <v>0</v>
      </c>
      <c r="O1876" s="12">
        <v>0</v>
      </c>
      <c r="P1876" s="12">
        <v>0</v>
      </c>
      <c r="Q1876" s="12">
        <v>0</v>
      </c>
      <c r="R1876" s="12">
        <v>8</v>
      </c>
      <c r="S1876" s="12">
        <v>0</v>
      </c>
      <c r="T1876" s="12">
        <v>1</v>
      </c>
    </row>
    <row r="1877" spans="1:20" ht="17.399999999999999" x14ac:dyDescent="0.3">
      <c r="A1877" s="11">
        <v>45354</v>
      </c>
      <c r="B1877" s="12">
        <v>251060</v>
      </c>
      <c r="C1877" s="12" t="s">
        <v>343</v>
      </c>
      <c r="D1877" s="12" t="s">
        <v>344</v>
      </c>
      <c r="E1877" s="12" t="s">
        <v>345</v>
      </c>
      <c r="F1877" s="12" t="s">
        <v>346</v>
      </c>
      <c r="G1877" s="12" t="s">
        <v>347</v>
      </c>
      <c r="H1877" s="12">
        <v>0.48</v>
      </c>
      <c r="I1877" s="12">
        <v>23.52</v>
      </c>
      <c r="J1877" s="12">
        <v>0.45</v>
      </c>
      <c r="K1877" s="12">
        <v>0.03</v>
      </c>
      <c r="L1877" s="12">
        <v>0.94</v>
      </c>
      <c r="M1877" s="12">
        <v>3</v>
      </c>
      <c r="N1877" s="12">
        <v>0</v>
      </c>
      <c r="O1877" s="12">
        <v>0</v>
      </c>
      <c r="P1877" s="12">
        <v>0</v>
      </c>
      <c r="Q1877" s="12">
        <v>0</v>
      </c>
      <c r="R1877" s="12">
        <v>0</v>
      </c>
      <c r="S1877" s="12">
        <v>0</v>
      </c>
      <c r="T1877" s="12">
        <v>0</v>
      </c>
    </row>
    <row r="1878" spans="1:20" ht="17.399999999999999" x14ac:dyDescent="0.3">
      <c r="A1878" s="11">
        <v>45355</v>
      </c>
      <c r="B1878" s="12">
        <v>251060</v>
      </c>
      <c r="C1878" s="12" t="s">
        <v>343</v>
      </c>
      <c r="D1878" s="12" t="s">
        <v>344</v>
      </c>
      <c r="E1878" s="12" t="s">
        <v>345</v>
      </c>
      <c r="F1878" s="12" t="s">
        <v>346</v>
      </c>
      <c r="G1878" s="12" t="s">
        <v>347</v>
      </c>
      <c r="H1878" s="12">
        <v>8.32</v>
      </c>
      <c r="I1878" s="12">
        <v>15.68</v>
      </c>
      <c r="J1878" s="12">
        <v>7.27</v>
      </c>
      <c r="K1878" s="12">
        <v>1.05</v>
      </c>
      <c r="L1878" s="12">
        <v>15.21</v>
      </c>
      <c r="M1878" s="12">
        <v>2</v>
      </c>
      <c r="N1878" s="12">
        <v>0</v>
      </c>
      <c r="O1878" s="12">
        <v>0</v>
      </c>
      <c r="P1878" s="12">
        <v>0</v>
      </c>
      <c r="Q1878" s="12">
        <v>0</v>
      </c>
      <c r="R1878" s="12">
        <v>3</v>
      </c>
      <c r="S1878" s="12">
        <v>0</v>
      </c>
      <c r="T1878" s="12">
        <v>0</v>
      </c>
    </row>
    <row r="1879" spans="1:20" ht="17.399999999999999" x14ac:dyDescent="0.3">
      <c r="A1879" s="11">
        <v>45356</v>
      </c>
      <c r="B1879" s="12">
        <v>251060</v>
      </c>
      <c r="C1879" s="12" t="s">
        <v>343</v>
      </c>
      <c r="D1879" s="12" t="s">
        <v>344</v>
      </c>
      <c r="E1879" s="12" t="s">
        <v>345</v>
      </c>
      <c r="F1879" s="12" t="s">
        <v>346</v>
      </c>
      <c r="G1879" s="12" t="s">
        <v>347</v>
      </c>
      <c r="H1879" s="12">
        <v>8.67</v>
      </c>
      <c r="I1879" s="12">
        <v>15.33</v>
      </c>
      <c r="J1879" s="12">
        <v>7.67</v>
      </c>
      <c r="K1879" s="12">
        <v>1</v>
      </c>
      <c r="L1879" s="12">
        <v>17.53</v>
      </c>
      <c r="M1879" s="12">
        <v>2</v>
      </c>
      <c r="N1879" s="12">
        <v>0</v>
      </c>
      <c r="O1879" s="12">
        <v>0</v>
      </c>
      <c r="P1879" s="12">
        <v>1</v>
      </c>
      <c r="Q1879" s="12">
        <v>1</v>
      </c>
      <c r="R1879" s="12">
        <v>6</v>
      </c>
      <c r="S1879" s="12">
        <v>0</v>
      </c>
      <c r="T1879" s="12">
        <v>0</v>
      </c>
    </row>
    <row r="1880" spans="1:20" ht="17.399999999999999" x14ac:dyDescent="0.3">
      <c r="A1880" s="11">
        <v>45357</v>
      </c>
      <c r="B1880" s="12">
        <v>251060</v>
      </c>
      <c r="C1880" s="12" t="s">
        <v>343</v>
      </c>
      <c r="D1880" s="12" t="s">
        <v>344</v>
      </c>
      <c r="E1880" s="12" t="s">
        <v>345</v>
      </c>
      <c r="F1880" s="12" t="s">
        <v>346</v>
      </c>
      <c r="G1880" s="12" t="s">
        <v>347</v>
      </c>
      <c r="H1880" s="12">
        <v>12.85</v>
      </c>
      <c r="I1880" s="12">
        <v>11.15</v>
      </c>
      <c r="J1880" s="12">
        <v>11.53</v>
      </c>
      <c r="K1880" s="12">
        <v>1.32</v>
      </c>
      <c r="L1880" s="12">
        <v>25.36</v>
      </c>
      <c r="M1880" s="12">
        <v>2</v>
      </c>
      <c r="N1880" s="12">
        <v>0</v>
      </c>
      <c r="O1880" s="12">
        <v>0</v>
      </c>
      <c r="P1880" s="12">
        <v>1</v>
      </c>
      <c r="Q1880" s="12">
        <v>0</v>
      </c>
      <c r="R1880" s="12">
        <v>7</v>
      </c>
      <c r="S1880" s="12">
        <v>0</v>
      </c>
      <c r="T1880" s="12">
        <v>1</v>
      </c>
    </row>
    <row r="1881" spans="1:20" ht="17.399999999999999" x14ac:dyDescent="0.3">
      <c r="A1881" s="11">
        <v>45358</v>
      </c>
      <c r="B1881" s="12">
        <v>251060</v>
      </c>
      <c r="C1881" s="12" t="s">
        <v>343</v>
      </c>
      <c r="D1881" s="12" t="s">
        <v>344</v>
      </c>
      <c r="E1881" s="12" t="s">
        <v>345</v>
      </c>
      <c r="F1881" s="12" t="s">
        <v>346</v>
      </c>
      <c r="G1881" s="12" t="s">
        <v>347</v>
      </c>
      <c r="H1881" s="12">
        <v>12.5</v>
      </c>
      <c r="I1881" s="12">
        <v>11.5</v>
      </c>
      <c r="J1881" s="12">
        <v>11.17</v>
      </c>
      <c r="K1881" s="12">
        <v>1.33</v>
      </c>
      <c r="L1881" s="12">
        <v>25.03</v>
      </c>
      <c r="M1881" s="12">
        <v>3</v>
      </c>
      <c r="N1881" s="12">
        <v>0</v>
      </c>
      <c r="O1881" s="12">
        <v>1</v>
      </c>
      <c r="P1881" s="12">
        <v>1</v>
      </c>
      <c r="Q1881" s="12">
        <v>1</v>
      </c>
      <c r="R1881" s="12">
        <v>9</v>
      </c>
      <c r="S1881" s="12">
        <v>2</v>
      </c>
      <c r="T1881" s="12">
        <v>0</v>
      </c>
    </row>
    <row r="1882" spans="1:20" ht="17.399999999999999" x14ac:dyDescent="0.3">
      <c r="A1882" s="11">
        <v>45359</v>
      </c>
      <c r="B1882" s="12">
        <v>251060</v>
      </c>
      <c r="C1882" s="12" t="s">
        <v>343</v>
      </c>
      <c r="D1882" s="12" t="s">
        <v>344</v>
      </c>
      <c r="E1882" s="12" t="s">
        <v>345</v>
      </c>
      <c r="F1882" s="12" t="s">
        <v>346</v>
      </c>
      <c r="G1882" s="12" t="s">
        <v>347</v>
      </c>
      <c r="H1882" s="12">
        <v>9.6199999999999992</v>
      </c>
      <c r="I1882" s="12">
        <v>14.38</v>
      </c>
      <c r="J1882" s="12">
        <v>8.5</v>
      </c>
      <c r="K1882" s="12">
        <v>1.1200000000000001</v>
      </c>
      <c r="L1882" s="12">
        <v>18.88</v>
      </c>
      <c r="M1882" s="12">
        <v>3</v>
      </c>
      <c r="N1882" s="12">
        <v>0</v>
      </c>
      <c r="O1882" s="12">
        <v>1</v>
      </c>
      <c r="P1882" s="12">
        <v>0</v>
      </c>
      <c r="Q1882" s="12">
        <v>0</v>
      </c>
      <c r="R1882" s="12">
        <v>7</v>
      </c>
      <c r="S1882" s="12">
        <v>1</v>
      </c>
      <c r="T1882" s="12">
        <v>0</v>
      </c>
    </row>
    <row r="1883" spans="1:20" ht="17.399999999999999" x14ac:dyDescent="0.3">
      <c r="A1883" s="11">
        <v>45360</v>
      </c>
      <c r="B1883" s="12">
        <v>251060</v>
      </c>
      <c r="C1883" s="12" t="s">
        <v>343</v>
      </c>
      <c r="D1883" s="12" t="s">
        <v>344</v>
      </c>
      <c r="E1883" s="12" t="s">
        <v>345</v>
      </c>
      <c r="F1883" s="12" t="s">
        <v>346</v>
      </c>
      <c r="G1883" s="12" t="s">
        <v>347</v>
      </c>
      <c r="H1883" s="12">
        <v>5.92</v>
      </c>
      <c r="I1883" s="12">
        <v>18.079999999999998</v>
      </c>
      <c r="J1883" s="12">
        <v>5.33</v>
      </c>
      <c r="K1883" s="12">
        <v>0.57999999999999996</v>
      </c>
      <c r="L1883" s="12">
        <v>12.75</v>
      </c>
      <c r="M1883" s="12">
        <v>3</v>
      </c>
      <c r="N1883" s="12">
        <v>0</v>
      </c>
      <c r="O1883" s="12">
        <v>1</v>
      </c>
      <c r="P1883" s="12">
        <v>0</v>
      </c>
      <c r="Q1883" s="12">
        <v>0</v>
      </c>
      <c r="R1883" s="12">
        <v>4</v>
      </c>
      <c r="S1883" s="12">
        <v>1</v>
      </c>
      <c r="T1883" s="12">
        <v>0</v>
      </c>
    </row>
    <row r="1884" spans="1:20" ht="17.399999999999999" x14ac:dyDescent="0.3">
      <c r="A1884" s="11">
        <v>45361</v>
      </c>
      <c r="B1884" s="12">
        <v>251060</v>
      </c>
      <c r="C1884" s="12" t="s">
        <v>343</v>
      </c>
      <c r="D1884" s="12" t="s">
        <v>344</v>
      </c>
      <c r="E1884" s="12" t="s">
        <v>345</v>
      </c>
      <c r="F1884" s="12" t="s">
        <v>346</v>
      </c>
      <c r="G1884" s="12" t="s">
        <v>347</v>
      </c>
      <c r="H1884" s="12">
        <v>1.68</v>
      </c>
      <c r="I1884" s="12">
        <v>22.32</v>
      </c>
      <c r="J1884" s="12">
        <v>1.32</v>
      </c>
      <c r="K1884" s="12">
        <v>0.37</v>
      </c>
      <c r="L1884" s="12">
        <v>2.81</v>
      </c>
      <c r="M1884" s="12">
        <v>3</v>
      </c>
      <c r="N1884" s="12">
        <v>0</v>
      </c>
      <c r="O1884" s="12">
        <v>0</v>
      </c>
      <c r="P1884" s="12">
        <v>0</v>
      </c>
      <c r="Q1884" s="12">
        <v>0</v>
      </c>
      <c r="R1884" s="12">
        <v>2</v>
      </c>
      <c r="S1884" s="12">
        <v>0</v>
      </c>
      <c r="T1884" s="12">
        <v>0</v>
      </c>
    </row>
    <row r="1885" spans="1:20" ht="17.399999999999999" x14ac:dyDescent="0.3">
      <c r="A1885" s="11">
        <v>45362</v>
      </c>
      <c r="B1885" s="12">
        <v>251060</v>
      </c>
      <c r="C1885" s="12" t="s">
        <v>343</v>
      </c>
      <c r="D1885" s="12" t="s">
        <v>344</v>
      </c>
      <c r="E1885" s="12" t="s">
        <v>345</v>
      </c>
      <c r="F1885" s="12" t="s">
        <v>346</v>
      </c>
      <c r="G1885" s="12" t="s">
        <v>347</v>
      </c>
      <c r="H1885" s="12">
        <v>15.78</v>
      </c>
      <c r="I1885" s="12">
        <v>8.2200000000000006</v>
      </c>
      <c r="J1885" s="12">
        <v>12.97</v>
      </c>
      <c r="K1885" s="12">
        <v>2.82</v>
      </c>
      <c r="L1885" s="12">
        <v>26.5</v>
      </c>
      <c r="M1885" s="12">
        <v>2</v>
      </c>
      <c r="N1885" s="12">
        <v>0</v>
      </c>
      <c r="O1885" s="12">
        <v>0</v>
      </c>
      <c r="P1885" s="12">
        <v>0</v>
      </c>
      <c r="Q1885" s="12">
        <v>0</v>
      </c>
      <c r="R1885" s="12">
        <v>17</v>
      </c>
      <c r="S1885" s="12">
        <v>0</v>
      </c>
      <c r="T1885" s="12">
        <v>2</v>
      </c>
    </row>
    <row r="1886" spans="1:20" ht="17.399999999999999" x14ac:dyDescent="0.3">
      <c r="A1886" s="11">
        <v>45363</v>
      </c>
      <c r="B1886" s="12">
        <v>251060</v>
      </c>
      <c r="C1886" s="12" t="s">
        <v>343</v>
      </c>
      <c r="D1886" s="12" t="s">
        <v>344</v>
      </c>
      <c r="E1886" s="12" t="s">
        <v>345</v>
      </c>
      <c r="F1886" s="12" t="s">
        <v>346</v>
      </c>
      <c r="G1886" s="12" t="s">
        <v>347</v>
      </c>
      <c r="H1886" s="12">
        <v>12.12</v>
      </c>
      <c r="I1886" s="12">
        <v>11.88</v>
      </c>
      <c r="J1886" s="12">
        <v>10.72</v>
      </c>
      <c r="K1886" s="12">
        <v>1.4</v>
      </c>
      <c r="L1886" s="12">
        <v>23.6</v>
      </c>
      <c r="M1886" s="12">
        <v>2</v>
      </c>
      <c r="N1886" s="12">
        <v>0</v>
      </c>
      <c r="O1886" s="12">
        <v>0</v>
      </c>
      <c r="P1886" s="12">
        <v>0</v>
      </c>
      <c r="Q1886" s="12">
        <v>0</v>
      </c>
      <c r="R1886" s="12">
        <v>5</v>
      </c>
      <c r="S1886" s="12">
        <v>0</v>
      </c>
      <c r="T1886" s="12">
        <v>0</v>
      </c>
    </row>
    <row r="1887" spans="1:20" ht="17.399999999999999" x14ac:dyDescent="0.3">
      <c r="A1887" s="11">
        <v>45364</v>
      </c>
      <c r="B1887" s="12">
        <v>251060</v>
      </c>
      <c r="C1887" s="12" t="s">
        <v>343</v>
      </c>
      <c r="D1887" s="12" t="s">
        <v>344</v>
      </c>
      <c r="E1887" s="12" t="s">
        <v>345</v>
      </c>
      <c r="F1887" s="12" t="s">
        <v>346</v>
      </c>
      <c r="G1887" s="12" t="s">
        <v>347</v>
      </c>
      <c r="H1887" s="12">
        <v>8.85</v>
      </c>
      <c r="I1887" s="12">
        <v>15.15</v>
      </c>
      <c r="J1887" s="12">
        <v>7.73</v>
      </c>
      <c r="K1887" s="12">
        <v>1.1200000000000001</v>
      </c>
      <c r="L1887" s="12">
        <v>16.2</v>
      </c>
      <c r="M1887" s="12">
        <v>3</v>
      </c>
      <c r="N1887" s="12">
        <v>0</v>
      </c>
      <c r="O1887" s="12">
        <v>0</v>
      </c>
      <c r="P1887" s="12">
        <v>0</v>
      </c>
      <c r="Q1887" s="12">
        <v>0</v>
      </c>
      <c r="R1887" s="12">
        <v>4</v>
      </c>
      <c r="S1887" s="12">
        <v>0</v>
      </c>
      <c r="T1887" s="12">
        <v>1</v>
      </c>
    </row>
    <row r="1888" spans="1:20" ht="17.399999999999999" x14ac:dyDescent="0.3">
      <c r="A1888" s="11">
        <v>45365</v>
      </c>
      <c r="B1888" s="12">
        <v>251060</v>
      </c>
      <c r="C1888" s="12" t="s">
        <v>343</v>
      </c>
      <c r="D1888" s="12" t="s">
        <v>344</v>
      </c>
      <c r="E1888" s="12" t="s">
        <v>345</v>
      </c>
      <c r="F1888" s="12" t="s">
        <v>346</v>
      </c>
      <c r="G1888" s="12" t="s">
        <v>347</v>
      </c>
      <c r="H1888" s="12">
        <v>7.52</v>
      </c>
      <c r="I1888" s="12">
        <v>16.48</v>
      </c>
      <c r="J1888" s="12">
        <v>6.3</v>
      </c>
      <c r="K1888" s="12">
        <v>1.22</v>
      </c>
      <c r="L1888" s="12">
        <v>13.05</v>
      </c>
      <c r="M1888" s="12">
        <v>2</v>
      </c>
      <c r="N1888" s="12">
        <v>0</v>
      </c>
      <c r="O1888" s="12">
        <v>0</v>
      </c>
      <c r="P1888" s="12">
        <v>0</v>
      </c>
      <c r="Q1888" s="12">
        <v>0</v>
      </c>
      <c r="R1888" s="12">
        <v>7</v>
      </c>
      <c r="S1888" s="12">
        <v>0</v>
      </c>
      <c r="T1888" s="12">
        <v>0</v>
      </c>
    </row>
    <row r="1889" spans="1:20" ht="17.399999999999999" x14ac:dyDescent="0.3">
      <c r="A1889" s="11">
        <v>45366</v>
      </c>
      <c r="B1889" s="12">
        <v>251060</v>
      </c>
      <c r="C1889" s="12" t="s">
        <v>343</v>
      </c>
      <c r="D1889" s="12" t="s">
        <v>344</v>
      </c>
      <c r="E1889" s="12" t="s">
        <v>345</v>
      </c>
      <c r="F1889" s="12" t="s">
        <v>346</v>
      </c>
      <c r="G1889" s="12" t="s">
        <v>347</v>
      </c>
      <c r="H1889" s="12">
        <v>9.8000000000000007</v>
      </c>
      <c r="I1889" s="12">
        <v>14.2</v>
      </c>
      <c r="J1889" s="12">
        <v>8.33</v>
      </c>
      <c r="K1889" s="12">
        <v>1.47</v>
      </c>
      <c r="L1889" s="12">
        <v>18.25</v>
      </c>
      <c r="M1889" s="12">
        <v>3</v>
      </c>
      <c r="N1889" s="12">
        <v>0</v>
      </c>
      <c r="O1889" s="12">
        <v>0</v>
      </c>
      <c r="P1889" s="12">
        <v>0</v>
      </c>
      <c r="Q1889" s="12">
        <v>0</v>
      </c>
      <c r="R1889" s="12">
        <v>9</v>
      </c>
      <c r="S1889" s="12">
        <v>0</v>
      </c>
      <c r="T1889" s="12">
        <v>1</v>
      </c>
    </row>
    <row r="1890" spans="1:20" ht="17.399999999999999" x14ac:dyDescent="0.3">
      <c r="A1890" s="11">
        <v>45367</v>
      </c>
      <c r="B1890" s="12">
        <v>251060</v>
      </c>
      <c r="C1890" s="12" t="s">
        <v>343</v>
      </c>
      <c r="D1890" s="12" t="s">
        <v>344</v>
      </c>
      <c r="E1890" s="12" t="s">
        <v>345</v>
      </c>
      <c r="F1890" s="12" t="s">
        <v>346</v>
      </c>
      <c r="G1890" s="12" t="s">
        <v>347</v>
      </c>
      <c r="H1890" s="12">
        <v>6.92</v>
      </c>
      <c r="I1890" s="12">
        <v>17.079999999999998</v>
      </c>
      <c r="J1890" s="12">
        <v>5.58</v>
      </c>
      <c r="K1890" s="12">
        <v>1.33</v>
      </c>
      <c r="L1890" s="12">
        <v>13.58</v>
      </c>
      <c r="M1890" s="12">
        <v>3</v>
      </c>
      <c r="N1890" s="12">
        <v>0</v>
      </c>
      <c r="O1890" s="12">
        <v>0</v>
      </c>
      <c r="P1890" s="12">
        <v>0</v>
      </c>
      <c r="Q1890" s="12">
        <v>0</v>
      </c>
      <c r="R1890" s="12">
        <v>10</v>
      </c>
      <c r="S1890" s="12">
        <v>0</v>
      </c>
      <c r="T1890" s="12">
        <v>0</v>
      </c>
    </row>
    <row r="1891" spans="1:20" ht="17.399999999999999" x14ac:dyDescent="0.3">
      <c r="A1891" s="11">
        <v>45368</v>
      </c>
      <c r="B1891" s="12">
        <v>251060</v>
      </c>
      <c r="C1891" s="12" t="s">
        <v>343</v>
      </c>
      <c r="D1891" s="12" t="s">
        <v>344</v>
      </c>
      <c r="E1891" s="12" t="s">
        <v>345</v>
      </c>
      <c r="F1891" s="12" t="s">
        <v>346</v>
      </c>
      <c r="G1891" s="12" t="s">
        <v>347</v>
      </c>
      <c r="H1891" s="12">
        <v>0.37</v>
      </c>
      <c r="I1891" s="12">
        <v>23.63</v>
      </c>
      <c r="J1891" s="12">
        <v>0.37</v>
      </c>
      <c r="K1891" s="12">
        <v>0</v>
      </c>
      <c r="L1891" s="12">
        <v>0.77</v>
      </c>
      <c r="M1891" s="12">
        <v>2</v>
      </c>
      <c r="N1891" s="12">
        <v>0</v>
      </c>
      <c r="O1891" s="12">
        <v>0</v>
      </c>
      <c r="P1891" s="12">
        <v>0</v>
      </c>
      <c r="Q1891" s="12">
        <v>0</v>
      </c>
      <c r="R1891" s="12">
        <v>0</v>
      </c>
      <c r="S1891" s="12">
        <v>0</v>
      </c>
      <c r="T1891" s="12">
        <v>0</v>
      </c>
    </row>
    <row r="1892" spans="1:20" ht="17.399999999999999" x14ac:dyDescent="0.3">
      <c r="A1892" s="11">
        <v>45369</v>
      </c>
      <c r="B1892" s="12">
        <v>251060</v>
      </c>
      <c r="C1892" s="12" t="s">
        <v>343</v>
      </c>
      <c r="D1892" s="12" t="s">
        <v>344</v>
      </c>
      <c r="E1892" s="12" t="s">
        <v>345</v>
      </c>
      <c r="F1892" s="12" t="s">
        <v>346</v>
      </c>
      <c r="G1892" s="12" t="s">
        <v>347</v>
      </c>
      <c r="H1892" s="12">
        <v>16.48</v>
      </c>
      <c r="I1892" s="12">
        <v>7.52</v>
      </c>
      <c r="J1892" s="12">
        <v>13.28</v>
      </c>
      <c r="K1892" s="12">
        <v>3.2</v>
      </c>
      <c r="L1892" s="12">
        <v>28.28</v>
      </c>
      <c r="M1892" s="12">
        <v>3</v>
      </c>
      <c r="N1892" s="12">
        <v>0</v>
      </c>
      <c r="O1892" s="12">
        <v>0</v>
      </c>
      <c r="P1892" s="12">
        <v>0</v>
      </c>
      <c r="Q1892" s="12">
        <v>0</v>
      </c>
      <c r="R1892" s="12">
        <v>22</v>
      </c>
      <c r="S1892" s="12">
        <v>0</v>
      </c>
      <c r="T1892" s="12">
        <v>2</v>
      </c>
    </row>
    <row r="1893" spans="1:20" ht="17.399999999999999" x14ac:dyDescent="0.3">
      <c r="A1893" s="11">
        <v>45370</v>
      </c>
      <c r="B1893" s="12">
        <v>251060</v>
      </c>
      <c r="C1893" s="12" t="s">
        <v>343</v>
      </c>
      <c r="D1893" s="12" t="s">
        <v>344</v>
      </c>
      <c r="E1893" s="12" t="s">
        <v>345</v>
      </c>
      <c r="F1893" s="12" t="s">
        <v>346</v>
      </c>
      <c r="G1893" s="12" t="s">
        <v>347</v>
      </c>
      <c r="H1893" s="12">
        <v>9.98</v>
      </c>
      <c r="I1893" s="12">
        <v>14.02</v>
      </c>
      <c r="J1893" s="12">
        <v>9.3000000000000007</v>
      </c>
      <c r="K1893" s="12">
        <v>0.68</v>
      </c>
      <c r="L1893" s="12">
        <v>19.420000000000002</v>
      </c>
      <c r="M1893" s="12">
        <v>2</v>
      </c>
      <c r="N1893" s="12">
        <v>0</v>
      </c>
      <c r="O1893" s="12">
        <v>0</v>
      </c>
      <c r="P1893" s="12">
        <v>0</v>
      </c>
      <c r="Q1893" s="12">
        <v>0</v>
      </c>
      <c r="R1893" s="12">
        <v>1</v>
      </c>
      <c r="S1893" s="12">
        <v>0</v>
      </c>
      <c r="T1893" s="12">
        <v>0</v>
      </c>
    </row>
    <row r="1894" spans="1:20" ht="17.399999999999999" x14ac:dyDescent="0.3">
      <c r="A1894" s="11">
        <v>45371</v>
      </c>
      <c r="B1894" s="12">
        <v>251060</v>
      </c>
      <c r="C1894" s="12" t="s">
        <v>343</v>
      </c>
      <c r="D1894" s="12" t="s">
        <v>344</v>
      </c>
      <c r="E1894" s="12" t="s">
        <v>345</v>
      </c>
      <c r="F1894" s="12" t="s">
        <v>346</v>
      </c>
      <c r="G1894" s="12" t="s">
        <v>347</v>
      </c>
      <c r="H1894" s="12">
        <v>13.55</v>
      </c>
      <c r="I1894" s="12">
        <v>10.45</v>
      </c>
      <c r="J1894" s="12">
        <v>10.73</v>
      </c>
      <c r="K1894" s="12">
        <v>2.82</v>
      </c>
      <c r="L1894" s="12">
        <v>22.59</v>
      </c>
      <c r="M1894" s="12">
        <v>3</v>
      </c>
      <c r="N1894" s="12">
        <v>0</v>
      </c>
      <c r="O1894" s="12">
        <v>0</v>
      </c>
      <c r="P1894" s="12">
        <v>0</v>
      </c>
      <c r="Q1894" s="12">
        <v>0</v>
      </c>
      <c r="R1894" s="12">
        <v>15</v>
      </c>
      <c r="S1894" s="12">
        <v>0</v>
      </c>
      <c r="T1894" s="12">
        <v>1</v>
      </c>
    </row>
    <row r="1895" spans="1:20" ht="17.399999999999999" x14ac:dyDescent="0.3">
      <c r="A1895" s="11">
        <v>45372</v>
      </c>
      <c r="B1895" s="12">
        <v>251060</v>
      </c>
      <c r="C1895" s="12" t="s">
        <v>343</v>
      </c>
      <c r="D1895" s="12" t="s">
        <v>344</v>
      </c>
      <c r="E1895" s="12" t="s">
        <v>345</v>
      </c>
      <c r="F1895" s="12" t="s">
        <v>346</v>
      </c>
      <c r="G1895" s="12" t="s">
        <v>347</v>
      </c>
      <c r="H1895" s="12">
        <v>9.4700000000000006</v>
      </c>
      <c r="I1895" s="12">
        <v>14.53</v>
      </c>
      <c r="J1895" s="12">
        <v>8.3800000000000008</v>
      </c>
      <c r="K1895" s="12">
        <v>1.08</v>
      </c>
      <c r="L1895" s="12">
        <v>18.25</v>
      </c>
      <c r="M1895" s="12">
        <v>3</v>
      </c>
      <c r="N1895" s="12">
        <v>0</v>
      </c>
      <c r="O1895" s="12">
        <v>0</v>
      </c>
      <c r="P1895" s="12">
        <v>1</v>
      </c>
      <c r="Q1895" s="12">
        <v>0</v>
      </c>
      <c r="R1895" s="12">
        <v>4</v>
      </c>
      <c r="S1895" s="12">
        <v>0</v>
      </c>
      <c r="T1895" s="12">
        <v>0</v>
      </c>
    </row>
    <row r="1896" spans="1:20" ht="17.399999999999999" x14ac:dyDescent="0.3">
      <c r="A1896" s="11">
        <v>45373</v>
      </c>
      <c r="B1896" s="12">
        <v>251060</v>
      </c>
      <c r="C1896" s="12" t="s">
        <v>343</v>
      </c>
      <c r="D1896" s="12" t="s">
        <v>344</v>
      </c>
      <c r="E1896" s="12" t="s">
        <v>345</v>
      </c>
      <c r="F1896" s="12" t="s">
        <v>346</v>
      </c>
      <c r="G1896" s="12" t="s">
        <v>347</v>
      </c>
      <c r="H1896" s="12">
        <v>13.33</v>
      </c>
      <c r="I1896" s="12">
        <v>10.67</v>
      </c>
      <c r="J1896" s="12">
        <v>11.6</v>
      </c>
      <c r="K1896" s="12">
        <v>1.73</v>
      </c>
      <c r="L1896" s="12">
        <v>25.06</v>
      </c>
      <c r="M1896" s="12">
        <v>3</v>
      </c>
      <c r="N1896" s="12">
        <v>0</v>
      </c>
      <c r="O1896" s="12">
        <v>3</v>
      </c>
      <c r="P1896" s="12">
        <v>0</v>
      </c>
      <c r="Q1896" s="12">
        <v>0</v>
      </c>
      <c r="R1896" s="12">
        <v>6</v>
      </c>
      <c r="S1896" s="12">
        <v>2</v>
      </c>
      <c r="T1896" s="12">
        <v>0</v>
      </c>
    </row>
    <row r="1897" spans="1:20" ht="17.399999999999999" x14ac:dyDescent="0.3">
      <c r="A1897" s="11">
        <v>45374</v>
      </c>
      <c r="B1897" s="12">
        <v>251060</v>
      </c>
      <c r="C1897" s="12" t="s">
        <v>343</v>
      </c>
      <c r="D1897" s="12" t="s">
        <v>344</v>
      </c>
      <c r="E1897" s="12" t="s">
        <v>345</v>
      </c>
      <c r="F1897" s="12" t="s">
        <v>346</v>
      </c>
      <c r="G1897" s="12" t="s">
        <v>347</v>
      </c>
      <c r="H1897" s="12">
        <v>7.23</v>
      </c>
      <c r="I1897" s="12">
        <v>16.77</v>
      </c>
      <c r="J1897" s="12">
        <v>5.78</v>
      </c>
      <c r="K1897" s="12">
        <v>1.45</v>
      </c>
      <c r="L1897" s="12">
        <v>10.76</v>
      </c>
      <c r="M1897" s="12">
        <v>2</v>
      </c>
      <c r="N1897" s="12">
        <v>0</v>
      </c>
      <c r="O1897" s="12">
        <v>0</v>
      </c>
      <c r="P1897" s="12">
        <v>0</v>
      </c>
      <c r="Q1897" s="12">
        <v>0</v>
      </c>
      <c r="R1897" s="12">
        <v>6</v>
      </c>
      <c r="S1897" s="12">
        <v>0</v>
      </c>
      <c r="T1897" s="12">
        <v>0</v>
      </c>
    </row>
    <row r="1898" spans="1:20" ht="17.399999999999999" x14ac:dyDescent="0.3">
      <c r="A1898" s="11">
        <v>45375</v>
      </c>
      <c r="B1898" s="12">
        <v>251060</v>
      </c>
      <c r="C1898" s="12" t="s">
        <v>343</v>
      </c>
      <c r="D1898" s="12" t="s">
        <v>344</v>
      </c>
      <c r="E1898" s="12" t="s">
        <v>345</v>
      </c>
      <c r="F1898" s="12" t="s">
        <v>346</v>
      </c>
      <c r="G1898" s="12" t="s">
        <v>347</v>
      </c>
      <c r="H1898" s="12">
        <v>10.73</v>
      </c>
      <c r="I1898" s="12">
        <v>13.27</v>
      </c>
      <c r="J1898" s="12">
        <v>9.17</v>
      </c>
      <c r="K1898" s="12">
        <v>1.57</v>
      </c>
      <c r="L1898" s="12">
        <v>19.97</v>
      </c>
      <c r="M1898" s="12">
        <v>3</v>
      </c>
      <c r="N1898" s="12">
        <v>0</v>
      </c>
      <c r="O1898" s="12">
        <v>0</v>
      </c>
      <c r="P1898" s="12">
        <v>0</v>
      </c>
      <c r="Q1898" s="12">
        <v>0</v>
      </c>
      <c r="R1898" s="12">
        <v>8</v>
      </c>
      <c r="S1898" s="12">
        <v>0</v>
      </c>
      <c r="T1898" s="12">
        <v>1</v>
      </c>
    </row>
    <row r="1899" spans="1:20" ht="17.399999999999999" x14ac:dyDescent="0.3">
      <c r="A1899" s="11">
        <v>45376</v>
      </c>
      <c r="B1899" s="12">
        <v>251060</v>
      </c>
      <c r="C1899" s="12" t="s">
        <v>343</v>
      </c>
      <c r="D1899" s="12" t="s">
        <v>344</v>
      </c>
      <c r="E1899" s="12" t="s">
        <v>345</v>
      </c>
      <c r="F1899" s="12" t="s">
        <v>346</v>
      </c>
      <c r="G1899" s="12" t="s">
        <v>347</v>
      </c>
      <c r="H1899" s="12">
        <v>8.0299999999999994</v>
      </c>
      <c r="I1899" s="12">
        <v>15.97</v>
      </c>
      <c r="J1899" s="12">
        <v>7</v>
      </c>
      <c r="K1899" s="12">
        <v>1.03</v>
      </c>
      <c r="L1899" s="12">
        <v>14.58</v>
      </c>
      <c r="M1899" s="12">
        <v>2</v>
      </c>
      <c r="N1899" s="12">
        <v>0</v>
      </c>
      <c r="O1899" s="12">
        <v>0</v>
      </c>
      <c r="P1899" s="12">
        <v>0</v>
      </c>
      <c r="Q1899" s="12">
        <v>0</v>
      </c>
      <c r="R1899" s="12">
        <v>5</v>
      </c>
      <c r="S1899" s="12">
        <v>0</v>
      </c>
      <c r="T1899" s="12">
        <v>0</v>
      </c>
    </row>
    <row r="1900" spans="1:20" ht="17.399999999999999" x14ac:dyDescent="0.3">
      <c r="A1900" s="11">
        <v>45377</v>
      </c>
      <c r="B1900" s="12">
        <v>251060</v>
      </c>
      <c r="C1900" s="12" t="s">
        <v>343</v>
      </c>
      <c r="D1900" s="12" t="s">
        <v>344</v>
      </c>
      <c r="E1900" s="12" t="s">
        <v>345</v>
      </c>
      <c r="F1900" s="12" t="s">
        <v>346</v>
      </c>
      <c r="G1900" s="12" t="s">
        <v>347</v>
      </c>
      <c r="H1900" s="12">
        <v>11.72</v>
      </c>
      <c r="I1900" s="12">
        <v>12.28</v>
      </c>
      <c r="J1900" s="12">
        <v>10.47</v>
      </c>
      <c r="K1900" s="12">
        <v>1.25</v>
      </c>
      <c r="L1900" s="12">
        <v>22.93</v>
      </c>
      <c r="M1900" s="12">
        <v>2</v>
      </c>
      <c r="N1900" s="12">
        <v>0</v>
      </c>
      <c r="O1900" s="12">
        <v>0</v>
      </c>
      <c r="P1900" s="12">
        <v>0</v>
      </c>
      <c r="Q1900" s="12">
        <v>0</v>
      </c>
      <c r="R1900" s="12">
        <v>8</v>
      </c>
      <c r="S1900" s="12">
        <v>0</v>
      </c>
      <c r="T1900" s="12">
        <v>0</v>
      </c>
    </row>
    <row r="1901" spans="1:20" ht="17.399999999999999" x14ac:dyDescent="0.3">
      <c r="A1901" s="11">
        <v>45378</v>
      </c>
      <c r="B1901" s="12">
        <v>251060</v>
      </c>
      <c r="C1901" s="12" t="s">
        <v>343</v>
      </c>
      <c r="D1901" s="12" t="s">
        <v>344</v>
      </c>
      <c r="E1901" s="12" t="s">
        <v>345</v>
      </c>
      <c r="F1901" s="12" t="s">
        <v>346</v>
      </c>
      <c r="G1901" s="12" t="s">
        <v>347</v>
      </c>
      <c r="H1901" s="12">
        <v>14.08</v>
      </c>
      <c r="I1901" s="12">
        <v>9.92</v>
      </c>
      <c r="J1901" s="12">
        <v>12.55</v>
      </c>
      <c r="K1901" s="12">
        <v>1.53</v>
      </c>
      <c r="L1901" s="12">
        <v>25.24</v>
      </c>
      <c r="M1901" s="12">
        <v>2</v>
      </c>
      <c r="N1901" s="12">
        <v>0</v>
      </c>
      <c r="O1901" s="12">
        <v>2</v>
      </c>
      <c r="P1901" s="12">
        <v>0</v>
      </c>
      <c r="Q1901" s="12">
        <v>0</v>
      </c>
      <c r="R1901" s="12">
        <v>10</v>
      </c>
      <c r="S1901" s="12">
        <v>2</v>
      </c>
      <c r="T1901" s="12">
        <v>0</v>
      </c>
    </row>
    <row r="1902" spans="1:20" ht="17.399999999999999" x14ac:dyDescent="0.3">
      <c r="A1902" s="11">
        <v>45379</v>
      </c>
      <c r="B1902" s="12">
        <v>251060</v>
      </c>
      <c r="C1902" s="12" t="s">
        <v>343</v>
      </c>
      <c r="D1902" s="12" t="s">
        <v>344</v>
      </c>
      <c r="E1902" s="12" t="s">
        <v>345</v>
      </c>
      <c r="F1902" s="12" t="s">
        <v>346</v>
      </c>
      <c r="G1902" s="12" t="s">
        <v>347</v>
      </c>
      <c r="H1902" s="12">
        <v>11.63</v>
      </c>
      <c r="I1902" s="12">
        <v>12.37</v>
      </c>
      <c r="J1902" s="12">
        <v>10.7</v>
      </c>
      <c r="K1902" s="12">
        <v>0.93</v>
      </c>
      <c r="L1902" s="12">
        <v>21.66</v>
      </c>
      <c r="M1902" s="12">
        <v>2</v>
      </c>
      <c r="N1902" s="12">
        <v>0</v>
      </c>
      <c r="O1902" s="12">
        <v>1</v>
      </c>
      <c r="P1902" s="12">
        <v>0</v>
      </c>
      <c r="Q1902" s="12">
        <v>0</v>
      </c>
      <c r="R1902" s="12">
        <v>3</v>
      </c>
      <c r="S1902" s="12">
        <v>1</v>
      </c>
      <c r="T1902" s="12">
        <v>0</v>
      </c>
    </row>
    <row r="1903" spans="1:20" ht="17.399999999999999" x14ac:dyDescent="0.3">
      <c r="A1903" s="11">
        <v>45380</v>
      </c>
      <c r="B1903" s="12">
        <v>251060</v>
      </c>
      <c r="C1903" s="12" t="s">
        <v>343</v>
      </c>
      <c r="D1903" s="12" t="s">
        <v>344</v>
      </c>
      <c r="E1903" s="12" t="s">
        <v>345</v>
      </c>
      <c r="F1903" s="12" t="s">
        <v>346</v>
      </c>
      <c r="G1903" s="12" t="s">
        <v>347</v>
      </c>
      <c r="H1903" s="12">
        <v>4.05</v>
      </c>
      <c r="I1903" s="12">
        <v>19.95</v>
      </c>
      <c r="J1903" s="12">
        <v>3.8</v>
      </c>
      <c r="K1903" s="12">
        <v>0.25</v>
      </c>
      <c r="L1903" s="12">
        <v>6.82</v>
      </c>
      <c r="M1903" s="12">
        <v>2</v>
      </c>
      <c r="N1903" s="12">
        <v>0</v>
      </c>
      <c r="O1903" s="12">
        <v>0</v>
      </c>
      <c r="P1903" s="12">
        <v>0</v>
      </c>
      <c r="Q1903" s="12">
        <v>0</v>
      </c>
      <c r="R1903" s="12">
        <v>3</v>
      </c>
      <c r="S1903" s="12">
        <v>0</v>
      </c>
      <c r="T1903" s="12">
        <v>0</v>
      </c>
    </row>
    <row r="1904" spans="1:20" ht="17.399999999999999" x14ac:dyDescent="0.3">
      <c r="A1904" s="11">
        <v>45381</v>
      </c>
      <c r="B1904" s="12">
        <v>251060</v>
      </c>
      <c r="C1904" s="12" t="s">
        <v>343</v>
      </c>
      <c r="D1904" s="12" t="s">
        <v>344</v>
      </c>
      <c r="E1904" s="12" t="s">
        <v>345</v>
      </c>
      <c r="F1904" s="12" t="s">
        <v>346</v>
      </c>
      <c r="G1904" s="12" t="s">
        <v>347</v>
      </c>
      <c r="H1904" s="12">
        <v>6.35</v>
      </c>
      <c r="I1904" s="12">
        <v>17.649999999999999</v>
      </c>
      <c r="J1904" s="12">
        <v>5.53</v>
      </c>
      <c r="K1904" s="12">
        <v>0.82</v>
      </c>
      <c r="L1904" s="12">
        <v>11.44</v>
      </c>
      <c r="M1904" s="12">
        <v>2</v>
      </c>
      <c r="N1904" s="12">
        <v>0</v>
      </c>
      <c r="O1904" s="12">
        <v>0</v>
      </c>
      <c r="P1904" s="12">
        <v>0</v>
      </c>
      <c r="Q1904" s="12">
        <v>0</v>
      </c>
      <c r="R1904" s="12">
        <v>5</v>
      </c>
      <c r="S1904" s="12">
        <v>1</v>
      </c>
      <c r="T1904" s="12">
        <v>1</v>
      </c>
    </row>
    <row r="1905" spans="1:20" ht="17.399999999999999" x14ac:dyDescent="0.3">
      <c r="A1905" s="11">
        <v>45382</v>
      </c>
      <c r="B1905" s="12">
        <v>251060</v>
      </c>
      <c r="C1905" s="12" t="s">
        <v>343</v>
      </c>
      <c r="D1905" s="12" t="s">
        <v>344</v>
      </c>
      <c r="E1905" s="12" t="s">
        <v>345</v>
      </c>
      <c r="F1905" s="12" t="s">
        <v>346</v>
      </c>
      <c r="G1905" s="12" t="s">
        <v>347</v>
      </c>
      <c r="H1905" s="12">
        <v>1.6</v>
      </c>
      <c r="I1905" s="12">
        <v>22.4</v>
      </c>
      <c r="J1905" s="12">
        <v>1.05</v>
      </c>
      <c r="K1905" s="12">
        <v>0.55000000000000004</v>
      </c>
      <c r="L1905" s="12">
        <v>2.42</v>
      </c>
      <c r="M1905" s="12">
        <v>3</v>
      </c>
      <c r="N1905" s="12">
        <v>0</v>
      </c>
      <c r="O1905" s="12">
        <v>0</v>
      </c>
      <c r="P1905" s="12">
        <v>0</v>
      </c>
      <c r="Q1905" s="12">
        <v>0</v>
      </c>
      <c r="R1905" s="12">
        <v>3</v>
      </c>
      <c r="S1905" s="12">
        <v>0</v>
      </c>
      <c r="T1905" s="12">
        <v>0</v>
      </c>
    </row>
    <row r="1906" spans="1:20" ht="17.399999999999999" x14ac:dyDescent="0.3">
      <c r="A1906" s="11">
        <v>45383</v>
      </c>
      <c r="B1906" s="12">
        <v>251060</v>
      </c>
      <c r="C1906" s="12" t="s">
        <v>343</v>
      </c>
      <c r="D1906" s="12" t="s">
        <v>344</v>
      </c>
      <c r="E1906" s="12" t="s">
        <v>345</v>
      </c>
      <c r="F1906" s="12" t="s">
        <v>346</v>
      </c>
      <c r="G1906" s="12" t="s">
        <v>347</v>
      </c>
      <c r="H1906" s="12">
        <v>12.02</v>
      </c>
      <c r="I1906" s="12">
        <v>11.98</v>
      </c>
      <c r="J1906" s="12">
        <v>10.4</v>
      </c>
      <c r="K1906" s="12">
        <v>1.62</v>
      </c>
      <c r="L1906" s="12">
        <v>23.55</v>
      </c>
      <c r="M1906" s="12">
        <v>2</v>
      </c>
      <c r="N1906" s="12">
        <v>0</v>
      </c>
      <c r="O1906" s="12">
        <v>1</v>
      </c>
      <c r="P1906" s="12">
        <v>0</v>
      </c>
      <c r="Q1906" s="12">
        <v>0</v>
      </c>
      <c r="R1906" s="12">
        <v>4</v>
      </c>
      <c r="S1906" s="12">
        <v>1</v>
      </c>
      <c r="T1906" s="12">
        <v>0</v>
      </c>
    </row>
    <row r="1907" spans="1:20" ht="17.399999999999999" x14ac:dyDescent="0.3">
      <c r="A1907" s="11">
        <v>45384</v>
      </c>
      <c r="B1907" s="12">
        <v>251060</v>
      </c>
      <c r="C1907" s="12" t="s">
        <v>343</v>
      </c>
      <c r="D1907" s="12" t="s">
        <v>344</v>
      </c>
      <c r="E1907" s="12" t="s">
        <v>345</v>
      </c>
      <c r="F1907" s="12" t="s">
        <v>346</v>
      </c>
      <c r="G1907" s="12" t="s">
        <v>347</v>
      </c>
      <c r="H1907" s="12">
        <v>8.9</v>
      </c>
      <c r="I1907" s="12">
        <v>15.1</v>
      </c>
      <c r="J1907" s="12">
        <v>7.45</v>
      </c>
      <c r="K1907" s="12">
        <v>1.45</v>
      </c>
      <c r="L1907" s="12">
        <v>14.21</v>
      </c>
      <c r="M1907" s="12">
        <v>2</v>
      </c>
      <c r="N1907" s="12">
        <v>0</v>
      </c>
      <c r="O1907" s="12">
        <v>0</v>
      </c>
      <c r="P1907" s="12">
        <v>0</v>
      </c>
      <c r="Q1907" s="12">
        <v>0</v>
      </c>
      <c r="R1907" s="12">
        <v>12</v>
      </c>
      <c r="S1907" s="12">
        <v>0</v>
      </c>
      <c r="T1907" s="12">
        <v>1</v>
      </c>
    </row>
    <row r="1908" spans="1:20" ht="17.399999999999999" x14ac:dyDescent="0.3">
      <c r="A1908" s="11">
        <v>45385</v>
      </c>
      <c r="B1908" s="12">
        <v>251060</v>
      </c>
      <c r="C1908" s="12" t="s">
        <v>343</v>
      </c>
      <c r="D1908" s="12" t="s">
        <v>344</v>
      </c>
      <c r="E1908" s="12" t="s">
        <v>345</v>
      </c>
      <c r="F1908" s="12" t="s">
        <v>346</v>
      </c>
      <c r="G1908" s="12" t="s">
        <v>347</v>
      </c>
      <c r="H1908" s="12">
        <v>14.33</v>
      </c>
      <c r="I1908" s="12">
        <v>9.67</v>
      </c>
      <c r="J1908" s="12">
        <v>12.75</v>
      </c>
      <c r="K1908" s="12">
        <v>1.58</v>
      </c>
      <c r="L1908" s="12">
        <v>27.55</v>
      </c>
      <c r="M1908" s="12">
        <v>3</v>
      </c>
      <c r="N1908" s="12">
        <v>0</v>
      </c>
      <c r="O1908" s="12">
        <v>1</v>
      </c>
      <c r="P1908" s="12">
        <v>1</v>
      </c>
      <c r="Q1908" s="12">
        <v>0</v>
      </c>
      <c r="R1908" s="12">
        <v>8</v>
      </c>
      <c r="S1908" s="12">
        <v>1</v>
      </c>
      <c r="T1908" s="12">
        <v>1</v>
      </c>
    </row>
    <row r="1909" spans="1:20" ht="17.399999999999999" x14ac:dyDescent="0.3">
      <c r="A1909" s="11">
        <v>45386</v>
      </c>
      <c r="B1909" s="12">
        <v>251060</v>
      </c>
      <c r="C1909" s="12" t="s">
        <v>343</v>
      </c>
      <c r="D1909" s="12" t="s">
        <v>344</v>
      </c>
      <c r="E1909" s="12" t="s">
        <v>345</v>
      </c>
      <c r="F1909" s="12" t="s">
        <v>346</v>
      </c>
      <c r="G1909" s="12" t="s">
        <v>347</v>
      </c>
      <c r="H1909" s="12">
        <v>11.67</v>
      </c>
      <c r="I1909" s="12">
        <v>12.33</v>
      </c>
      <c r="J1909" s="12">
        <v>10.73</v>
      </c>
      <c r="K1909" s="12">
        <v>0.93</v>
      </c>
      <c r="L1909" s="12">
        <v>21.1</v>
      </c>
      <c r="M1909" s="12">
        <v>2</v>
      </c>
      <c r="N1909" s="12">
        <v>0</v>
      </c>
      <c r="O1909" s="12">
        <v>0</v>
      </c>
      <c r="P1909" s="12">
        <v>0</v>
      </c>
      <c r="Q1909" s="12">
        <v>0</v>
      </c>
      <c r="R1909" s="12">
        <v>7</v>
      </c>
      <c r="S1909" s="12">
        <v>0</v>
      </c>
      <c r="T1909" s="12">
        <v>0</v>
      </c>
    </row>
    <row r="1910" spans="1:20" ht="17.399999999999999" x14ac:dyDescent="0.3">
      <c r="A1910" s="11">
        <v>45387</v>
      </c>
      <c r="B1910" s="12">
        <v>251060</v>
      </c>
      <c r="C1910" s="12" t="s">
        <v>343</v>
      </c>
      <c r="D1910" s="12" t="s">
        <v>344</v>
      </c>
      <c r="E1910" s="12" t="s">
        <v>345</v>
      </c>
      <c r="F1910" s="12" t="s">
        <v>346</v>
      </c>
      <c r="G1910" s="12" t="s">
        <v>347</v>
      </c>
      <c r="H1910" s="12">
        <v>10.53</v>
      </c>
      <c r="I1910" s="12">
        <v>13.47</v>
      </c>
      <c r="J1910" s="12">
        <v>8.83</v>
      </c>
      <c r="K1910" s="12">
        <v>1.7</v>
      </c>
      <c r="L1910" s="12">
        <v>18.78</v>
      </c>
      <c r="M1910" s="12">
        <v>2</v>
      </c>
      <c r="N1910" s="12">
        <v>0</v>
      </c>
      <c r="O1910" s="12">
        <v>1</v>
      </c>
      <c r="P1910" s="12">
        <v>0</v>
      </c>
      <c r="Q1910" s="12">
        <v>0</v>
      </c>
      <c r="R1910" s="12">
        <v>13</v>
      </c>
      <c r="S1910" s="12">
        <v>1</v>
      </c>
      <c r="T1910" s="12">
        <v>1</v>
      </c>
    </row>
    <row r="1911" spans="1:20" ht="17.399999999999999" x14ac:dyDescent="0.3">
      <c r="A1911" s="11">
        <v>45388</v>
      </c>
      <c r="B1911" s="12">
        <v>251060</v>
      </c>
      <c r="C1911" s="12" t="s">
        <v>343</v>
      </c>
      <c r="D1911" s="12" t="s">
        <v>344</v>
      </c>
      <c r="E1911" s="12" t="s">
        <v>345</v>
      </c>
      <c r="F1911" s="12" t="s">
        <v>346</v>
      </c>
      <c r="G1911" s="12" t="s">
        <v>347</v>
      </c>
      <c r="H1911" s="12">
        <v>12.07</v>
      </c>
      <c r="I1911" s="12">
        <v>11.93</v>
      </c>
      <c r="J1911" s="12">
        <v>10.119999999999999</v>
      </c>
      <c r="K1911" s="12">
        <v>1.95</v>
      </c>
      <c r="L1911" s="12">
        <v>20.149999999999999</v>
      </c>
      <c r="M1911" s="12">
        <v>2</v>
      </c>
      <c r="N1911" s="12">
        <v>0</v>
      </c>
      <c r="O1911" s="12">
        <v>0</v>
      </c>
      <c r="P1911" s="12">
        <v>0</v>
      </c>
      <c r="Q1911" s="12">
        <v>0</v>
      </c>
      <c r="R1911" s="12">
        <v>16</v>
      </c>
      <c r="S1911" s="12">
        <v>0</v>
      </c>
      <c r="T1911" s="12">
        <v>2</v>
      </c>
    </row>
    <row r="1912" spans="1:20" ht="17.399999999999999" x14ac:dyDescent="0.3">
      <c r="A1912" s="11">
        <v>45389</v>
      </c>
      <c r="B1912" s="12">
        <v>251060</v>
      </c>
      <c r="C1912" s="12" t="s">
        <v>343</v>
      </c>
      <c r="D1912" s="12" t="s">
        <v>344</v>
      </c>
      <c r="E1912" s="12" t="s">
        <v>345</v>
      </c>
      <c r="F1912" s="12" t="s">
        <v>346</v>
      </c>
      <c r="G1912" s="12" t="s">
        <v>347</v>
      </c>
      <c r="H1912" s="12">
        <v>2.5499999999999998</v>
      </c>
      <c r="I1912" s="12">
        <v>21.45</v>
      </c>
      <c r="J1912" s="12">
        <v>1.68</v>
      </c>
      <c r="K1912" s="12">
        <v>0.87</v>
      </c>
      <c r="L1912" s="12">
        <v>2.63</v>
      </c>
      <c r="M1912" s="12">
        <v>2</v>
      </c>
      <c r="N1912" s="12">
        <v>0</v>
      </c>
      <c r="O1912" s="12">
        <v>0</v>
      </c>
      <c r="P1912" s="12">
        <v>0</v>
      </c>
      <c r="Q1912" s="12">
        <v>0</v>
      </c>
      <c r="R1912" s="12">
        <v>6</v>
      </c>
      <c r="S1912" s="12">
        <v>0</v>
      </c>
      <c r="T1912" s="12">
        <v>0</v>
      </c>
    </row>
    <row r="1913" spans="1:20" ht="17.399999999999999" x14ac:dyDescent="0.3">
      <c r="A1913" s="11">
        <v>45390</v>
      </c>
      <c r="B1913" s="12">
        <v>251060</v>
      </c>
      <c r="C1913" s="12" t="s">
        <v>343</v>
      </c>
      <c r="D1913" s="12" t="s">
        <v>344</v>
      </c>
      <c r="E1913" s="12" t="s">
        <v>345</v>
      </c>
      <c r="F1913" s="12" t="s">
        <v>346</v>
      </c>
      <c r="G1913" s="12" t="s">
        <v>347</v>
      </c>
      <c r="H1913" s="12">
        <v>15.32</v>
      </c>
      <c r="I1913" s="12">
        <v>8.68</v>
      </c>
      <c r="J1913" s="12">
        <v>14.12</v>
      </c>
      <c r="K1913" s="12">
        <v>1.2</v>
      </c>
      <c r="L1913" s="12">
        <v>27.29</v>
      </c>
      <c r="M1913" s="12">
        <v>2</v>
      </c>
      <c r="N1913" s="12">
        <v>0</v>
      </c>
      <c r="O1913" s="12">
        <v>0</v>
      </c>
      <c r="P1913" s="12">
        <v>0</v>
      </c>
      <c r="Q1913" s="12">
        <v>0</v>
      </c>
      <c r="R1913" s="12">
        <v>8</v>
      </c>
      <c r="S1913" s="12">
        <v>0</v>
      </c>
      <c r="T1913" s="12">
        <v>0</v>
      </c>
    </row>
    <row r="1914" spans="1:20" ht="17.399999999999999" x14ac:dyDescent="0.3">
      <c r="A1914" s="11">
        <v>45391</v>
      </c>
      <c r="B1914" s="12">
        <v>251060</v>
      </c>
      <c r="C1914" s="12" t="s">
        <v>343</v>
      </c>
      <c r="D1914" s="12" t="s">
        <v>344</v>
      </c>
      <c r="E1914" s="12" t="s">
        <v>345</v>
      </c>
      <c r="F1914" s="12" t="s">
        <v>346</v>
      </c>
      <c r="G1914" s="12" t="s">
        <v>347</v>
      </c>
      <c r="H1914" s="12">
        <v>9.02</v>
      </c>
      <c r="I1914" s="12">
        <v>14.98</v>
      </c>
      <c r="J1914" s="12">
        <v>8.1</v>
      </c>
      <c r="K1914" s="12">
        <v>0.92</v>
      </c>
      <c r="L1914" s="12">
        <v>15.25</v>
      </c>
      <c r="M1914" s="12">
        <v>2</v>
      </c>
      <c r="N1914" s="12">
        <v>0</v>
      </c>
      <c r="O1914" s="12">
        <v>0</v>
      </c>
      <c r="P1914" s="12">
        <v>0</v>
      </c>
      <c r="Q1914" s="12">
        <v>0</v>
      </c>
      <c r="R1914" s="12">
        <v>4</v>
      </c>
      <c r="S1914" s="12">
        <v>0</v>
      </c>
      <c r="T1914" s="12">
        <v>0</v>
      </c>
    </row>
    <row r="1915" spans="1:20" ht="17.399999999999999" x14ac:dyDescent="0.3">
      <c r="A1915" s="11">
        <v>45392</v>
      </c>
      <c r="B1915" s="12">
        <v>251060</v>
      </c>
      <c r="C1915" s="12" t="s">
        <v>343</v>
      </c>
      <c r="D1915" s="12" t="s">
        <v>344</v>
      </c>
      <c r="E1915" s="12" t="s">
        <v>345</v>
      </c>
      <c r="F1915" s="12" t="s">
        <v>346</v>
      </c>
      <c r="G1915" s="12" t="s">
        <v>347</v>
      </c>
      <c r="H1915" s="12">
        <v>12.72</v>
      </c>
      <c r="I1915" s="12">
        <v>11.28</v>
      </c>
      <c r="J1915" s="12">
        <v>11.23</v>
      </c>
      <c r="K1915" s="12">
        <v>1.48</v>
      </c>
      <c r="L1915" s="12">
        <v>22.98</v>
      </c>
      <c r="M1915" s="12">
        <v>2</v>
      </c>
      <c r="N1915" s="12">
        <v>0</v>
      </c>
      <c r="O1915" s="12">
        <v>0</v>
      </c>
      <c r="P1915" s="12">
        <v>0</v>
      </c>
      <c r="Q1915" s="12">
        <v>0</v>
      </c>
      <c r="R1915" s="12">
        <v>8</v>
      </c>
      <c r="S1915" s="12">
        <v>0</v>
      </c>
      <c r="T1915" s="12">
        <v>1</v>
      </c>
    </row>
    <row r="1916" spans="1:20" ht="17.399999999999999" x14ac:dyDescent="0.3">
      <c r="A1916" s="11">
        <v>45393</v>
      </c>
      <c r="B1916" s="12">
        <v>251060</v>
      </c>
      <c r="C1916" s="12" t="s">
        <v>343</v>
      </c>
      <c r="D1916" s="12" t="s">
        <v>344</v>
      </c>
      <c r="E1916" s="12" t="s">
        <v>345</v>
      </c>
      <c r="F1916" s="12" t="s">
        <v>346</v>
      </c>
      <c r="G1916" s="12" t="s">
        <v>347</v>
      </c>
      <c r="H1916" s="12">
        <v>10.6</v>
      </c>
      <c r="I1916" s="12">
        <v>13.4</v>
      </c>
      <c r="J1916" s="12">
        <v>9.17</v>
      </c>
      <c r="K1916" s="12">
        <v>1.43</v>
      </c>
      <c r="L1916" s="12">
        <v>18.420000000000002</v>
      </c>
      <c r="M1916" s="12">
        <v>2</v>
      </c>
      <c r="N1916" s="12">
        <v>0</v>
      </c>
      <c r="O1916" s="12">
        <v>0</v>
      </c>
      <c r="P1916" s="12">
        <v>0</v>
      </c>
      <c r="Q1916" s="12">
        <v>0</v>
      </c>
      <c r="R1916" s="12">
        <v>8</v>
      </c>
      <c r="S1916" s="12">
        <v>0</v>
      </c>
      <c r="T1916" s="12">
        <v>0</v>
      </c>
    </row>
    <row r="1917" spans="1:20" ht="17.399999999999999" x14ac:dyDescent="0.3">
      <c r="A1917" s="11">
        <v>45394</v>
      </c>
      <c r="B1917" s="12">
        <v>251060</v>
      </c>
      <c r="C1917" s="12" t="s">
        <v>343</v>
      </c>
      <c r="D1917" s="12" t="s">
        <v>344</v>
      </c>
      <c r="E1917" s="12" t="s">
        <v>345</v>
      </c>
      <c r="F1917" s="12" t="s">
        <v>346</v>
      </c>
      <c r="G1917" s="12" t="s">
        <v>347</v>
      </c>
      <c r="H1917" s="12">
        <v>11.12</v>
      </c>
      <c r="I1917" s="12">
        <v>12.88</v>
      </c>
      <c r="J1917" s="12">
        <v>10.25</v>
      </c>
      <c r="K1917" s="12">
        <v>0.87</v>
      </c>
      <c r="L1917" s="12">
        <v>21.77</v>
      </c>
      <c r="M1917" s="12">
        <v>2</v>
      </c>
      <c r="N1917" s="12">
        <v>0</v>
      </c>
      <c r="O1917" s="12">
        <v>0</v>
      </c>
      <c r="P1917" s="12">
        <v>1</v>
      </c>
      <c r="Q1917" s="12">
        <v>0</v>
      </c>
      <c r="R1917" s="12">
        <v>5</v>
      </c>
      <c r="S1917" s="12">
        <v>0</v>
      </c>
      <c r="T1917" s="12">
        <v>1</v>
      </c>
    </row>
    <row r="1918" spans="1:20" ht="17.399999999999999" x14ac:dyDescent="0.3">
      <c r="A1918" s="11">
        <v>45395</v>
      </c>
      <c r="B1918" s="12">
        <v>251060</v>
      </c>
      <c r="C1918" s="12" t="s">
        <v>343</v>
      </c>
      <c r="D1918" s="12" t="s">
        <v>344</v>
      </c>
      <c r="E1918" s="12" t="s">
        <v>345</v>
      </c>
      <c r="F1918" s="12" t="s">
        <v>346</v>
      </c>
      <c r="G1918" s="12" t="s">
        <v>347</v>
      </c>
      <c r="H1918" s="12">
        <v>7.75</v>
      </c>
      <c r="I1918" s="12">
        <v>16.25</v>
      </c>
      <c r="J1918" s="12">
        <v>6.93</v>
      </c>
      <c r="K1918" s="12">
        <v>0.82</v>
      </c>
      <c r="L1918" s="12">
        <v>14.26</v>
      </c>
      <c r="M1918" s="12">
        <v>2</v>
      </c>
      <c r="N1918" s="12">
        <v>0</v>
      </c>
      <c r="O1918" s="12">
        <v>0</v>
      </c>
      <c r="P1918" s="12">
        <v>0</v>
      </c>
      <c r="Q1918" s="12">
        <v>0</v>
      </c>
      <c r="R1918" s="12">
        <v>3</v>
      </c>
      <c r="S1918" s="12">
        <v>0</v>
      </c>
      <c r="T1918" s="12">
        <v>0</v>
      </c>
    </row>
    <row r="1919" spans="1:20" ht="17.399999999999999" x14ac:dyDescent="0.3">
      <c r="A1919" s="11">
        <v>45396</v>
      </c>
      <c r="B1919" s="12">
        <v>251060</v>
      </c>
      <c r="C1919" s="12" t="s">
        <v>343</v>
      </c>
      <c r="D1919" s="12" t="s">
        <v>344</v>
      </c>
      <c r="E1919" s="12" t="s">
        <v>345</v>
      </c>
      <c r="F1919" s="12" t="s">
        <v>346</v>
      </c>
      <c r="G1919" s="12" t="s">
        <v>347</v>
      </c>
      <c r="H1919" s="12">
        <v>1.25</v>
      </c>
      <c r="I1919" s="12">
        <v>22.75</v>
      </c>
      <c r="J1919" s="12">
        <v>1.25</v>
      </c>
      <c r="K1919" s="12">
        <v>0</v>
      </c>
      <c r="L1919" s="12">
        <v>1.88</v>
      </c>
      <c r="M1919" s="12">
        <v>2</v>
      </c>
      <c r="N1919" s="12">
        <v>0</v>
      </c>
      <c r="O1919" s="12">
        <v>0</v>
      </c>
      <c r="P1919" s="12">
        <v>0</v>
      </c>
      <c r="Q1919" s="12">
        <v>0</v>
      </c>
      <c r="R1919" s="12">
        <v>0</v>
      </c>
      <c r="S1919" s="12">
        <v>0</v>
      </c>
      <c r="T1919" s="12">
        <v>0</v>
      </c>
    </row>
    <row r="1920" spans="1:20" ht="17.399999999999999" x14ac:dyDescent="0.3">
      <c r="A1920" s="11">
        <v>45397</v>
      </c>
      <c r="B1920" s="12">
        <v>251060</v>
      </c>
      <c r="C1920" s="12" t="s">
        <v>343</v>
      </c>
      <c r="D1920" s="12" t="s">
        <v>344</v>
      </c>
      <c r="E1920" s="12" t="s">
        <v>345</v>
      </c>
      <c r="F1920" s="12" t="s">
        <v>346</v>
      </c>
      <c r="G1920" s="12" t="s">
        <v>347</v>
      </c>
      <c r="H1920" s="12">
        <v>7.83</v>
      </c>
      <c r="I1920" s="12">
        <v>16.170000000000002</v>
      </c>
      <c r="J1920" s="12">
        <v>7.35</v>
      </c>
      <c r="K1920" s="12">
        <v>0.48</v>
      </c>
      <c r="L1920" s="12">
        <v>15.05</v>
      </c>
      <c r="M1920" s="12">
        <v>2</v>
      </c>
      <c r="N1920" s="12">
        <v>0</v>
      </c>
      <c r="O1920" s="12">
        <v>0</v>
      </c>
      <c r="P1920" s="12">
        <v>0</v>
      </c>
      <c r="Q1920" s="12">
        <v>0</v>
      </c>
      <c r="R1920" s="12">
        <v>3</v>
      </c>
      <c r="S1920" s="12">
        <v>0</v>
      </c>
      <c r="T1920" s="12">
        <v>0</v>
      </c>
    </row>
    <row r="1921" spans="1:20" ht="17.399999999999999" x14ac:dyDescent="0.3">
      <c r="A1921" s="11">
        <v>45398</v>
      </c>
      <c r="B1921" s="12">
        <v>251060</v>
      </c>
      <c r="C1921" s="12" t="s">
        <v>343</v>
      </c>
      <c r="D1921" s="12" t="s">
        <v>344</v>
      </c>
      <c r="E1921" s="12" t="s">
        <v>345</v>
      </c>
      <c r="F1921" s="12" t="s">
        <v>346</v>
      </c>
      <c r="G1921" s="12" t="s">
        <v>347</v>
      </c>
      <c r="H1921" s="12">
        <v>10.93</v>
      </c>
      <c r="I1921" s="12">
        <v>13.07</v>
      </c>
      <c r="J1921" s="12">
        <v>9.73</v>
      </c>
      <c r="K1921" s="12">
        <v>1.2</v>
      </c>
      <c r="L1921" s="12">
        <v>17.79</v>
      </c>
      <c r="M1921" s="12">
        <v>3</v>
      </c>
      <c r="N1921" s="12">
        <v>0</v>
      </c>
      <c r="O1921" s="12">
        <v>0</v>
      </c>
      <c r="P1921" s="12">
        <v>0</v>
      </c>
      <c r="Q1921" s="12">
        <v>0</v>
      </c>
      <c r="R1921" s="12">
        <v>4</v>
      </c>
      <c r="S1921" s="12">
        <v>0</v>
      </c>
      <c r="T1921" s="12">
        <v>0</v>
      </c>
    </row>
    <row r="1922" spans="1:20" ht="17.399999999999999" x14ac:dyDescent="0.3">
      <c r="A1922" s="11">
        <v>45399</v>
      </c>
      <c r="B1922" s="12">
        <v>251060</v>
      </c>
      <c r="C1922" s="12" t="s">
        <v>343</v>
      </c>
      <c r="D1922" s="12" t="s">
        <v>344</v>
      </c>
      <c r="E1922" s="12" t="s">
        <v>345</v>
      </c>
      <c r="F1922" s="12" t="s">
        <v>346</v>
      </c>
      <c r="G1922" s="12" t="s">
        <v>347</v>
      </c>
      <c r="H1922" s="12">
        <v>3.68</v>
      </c>
      <c r="I1922" s="12">
        <v>20.32</v>
      </c>
      <c r="J1922" s="12">
        <v>3.57</v>
      </c>
      <c r="K1922" s="12">
        <v>0.12</v>
      </c>
      <c r="L1922" s="12">
        <v>6.63</v>
      </c>
      <c r="M1922" s="12">
        <v>2</v>
      </c>
      <c r="N1922" s="12">
        <v>0</v>
      </c>
      <c r="O1922" s="12">
        <v>0</v>
      </c>
      <c r="P1922" s="12">
        <v>0</v>
      </c>
      <c r="Q1922" s="12">
        <v>0</v>
      </c>
      <c r="R1922" s="12">
        <v>0</v>
      </c>
      <c r="S1922" s="12">
        <v>0</v>
      </c>
      <c r="T1922" s="12">
        <v>0</v>
      </c>
    </row>
    <row r="1923" spans="1:20" x14ac:dyDescent="0.3">
      <c r="A1923" s="11">
        <v>44986</v>
      </c>
      <c r="B1923" s="12">
        <v>251095</v>
      </c>
      <c r="C1923" s="12" t="s">
        <v>343</v>
      </c>
      <c r="D1923" s="12" t="s">
        <v>348</v>
      </c>
      <c r="E1923" s="12" t="s">
        <v>345</v>
      </c>
      <c r="F1923" s="12" t="s">
        <v>346</v>
      </c>
      <c r="G1923" s="12"/>
      <c r="H1923" s="12">
        <v>9.98</v>
      </c>
      <c r="I1923" s="12">
        <v>14.02</v>
      </c>
      <c r="J1923" s="12">
        <v>7.92</v>
      </c>
      <c r="K1923" s="12">
        <v>2.0699999999999998</v>
      </c>
      <c r="L1923" s="12">
        <v>18.68</v>
      </c>
      <c r="M1923" s="12">
        <v>5</v>
      </c>
      <c r="N1923" s="12">
        <v>0</v>
      </c>
      <c r="O1923" s="12">
        <v>44</v>
      </c>
      <c r="P1923" s="12">
        <v>2</v>
      </c>
      <c r="Q1923" s="12">
        <v>1</v>
      </c>
      <c r="R1923" s="12">
        <v>5</v>
      </c>
      <c r="S1923" s="12">
        <v>38</v>
      </c>
      <c r="T1923" s="12">
        <v>0</v>
      </c>
    </row>
    <row r="1924" spans="1:20" x14ac:dyDescent="0.3">
      <c r="A1924" s="11">
        <v>44987</v>
      </c>
      <c r="B1924" s="12">
        <v>251095</v>
      </c>
      <c r="C1924" s="12" t="s">
        <v>343</v>
      </c>
      <c r="D1924" s="12" t="s">
        <v>348</v>
      </c>
      <c r="E1924" s="12" t="s">
        <v>345</v>
      </c>
      <c r="F1924" s="12" t="s">
        <v>346</v>
      </c>
      <c r="G1924" s="12"/>
      <c r="H1924" s="12">
        <v>13.4</v>
      </c>
      <c r="I1924" s="12">
        <v>10.6</v>
      </c>
      <c r="J1924" s="12">
        <v>12.02</v>
      </c>
      <c r="K1924" s="12">
        <v>1.38</v>
      </c>
      <c r="L1924" s="12">
        <v>42.03</v>
      </c>
      <c r="M1924" s="12">
        <v>7</v>
      </c>
      <c r="N1924" s="12">
        <v>0</v>
      </c>
      <c r="O1924" s="12">
        <v>169</v>
      </c>
      <c r="P1924" s="12">
        <v>4</v>
      </c>
      <c r="Q1924" s="12">
        <v>5</v>
      </c>
      <c r="R1924" s="12">
        <v>5</v>
      </c>
      <c r="S1924" s="12">
        <v>158</v>
      </c>
      <c r="T1924" s="12">
        <v>0</v>
      </c>
    </row>
    <row r="1925" spans="1:20" x14ac:dyDescent="0.3">
      <c r="A1925" s="11">
        <v>44988</v>
      </c>
      <c r="B1925" s="12">
        <v>251095</v>
      </c>
      <c r="C1925" s="12" t="s">
        <v>343</v>
      </c>
      <c r="D1925" s="12" t="s">
        <v>348</v>
      </c>
      <c r="E1925" s="12" t="s">
        <v>345</v>
      </c>
      <c r="F1925" s="12" t="s">
        <v>346</v>
      </c>
      <c r="G1925" s="12"/>
      <c r="H1925" s="12">
        <v>16</v>
      </c>
      <c r="I1925" s="12">
        <v>8</v>
      </c>
      <c r="J1925" s="12">
        <v>14.95</v>
      </c>
      <c r="K1925" s="12">
        <v>1.05</v>
      </c>
      <c r="L1925" s="12">
        <v>46.42</v>
      </c>
      <c r="M1925" s="12">
        <v>5</v>
      </c>
      <c r="N1925" s="12">
        <v>0</v>
      </c>
      <c r="O1925" s="12">
        <v>87</v>
      </c>
      <c r="P1925" s="12">
        <v>10</v>
      </c>
      <c r="Q1925" s="12">
        <v>3</v>
      </c>
      <c r="R1925" s="12">
        <v>1</v>
      </c>
      <c r="S1925" s="12">
        <v>94</v>
      </c>
      <c r="T1925" s="12">
        <v>0</v>
      </c>
    </row>
    <row r="1926" spans="1:20" x14ac:dyDescent="0.3">
      <c r="A1926" s="11">
        <v>44989</v>
      </c>
      <c r="B1926" s="12">
        <v>251095</v>
      </c>
      <c r="C1926" s="12" t="s">
        <v>343</v>
      </c>
      <c r="D1926" s="12" t="s">
        <v>348</v>
      </c>
      <c r="E1926" s="12" t="s">
        <v>345</v>
      </c>
      <c r="F1926" s="12" t="s">
        <v>346</v>
      </c>
      <c r="G1926" s="12"/>
      <c r="H1926" s="12">
        <v>21.08</v>
      </c>
      <c r="I1926" s="12">
        <v>2.92</v>
      </c>
      <c r="J1926" s="12">
        <v>20.05</v>
      </c>
      <c r="K1926" s="12">
        <v>1.03</v>
      </c>
      <c r="L1926" s="12">
        <v>79.12</v>
      </c>
      <c r="M1926" s="12">
        <v>6</v>
      </c>
      <c r="N1926" s="12">
        <v>0</v>
      </c>
      <c r="O1926" s="12">
        <v>264</v>
      </c>
      <c r="P1926" s="12">
        <v>8</v>
      </c>
      <c r="Q1926" s="12">
        <v>6</v>
      </c>
      <c r="R1926" s="12">
        <v>3</v>
      </c>
      <c r="S1926" s="12">
        <v>314</v>
      </c>
      <c r="T1926" s="12">
        <v>0</v>
      </c>
    </row>
    <row r="1927" spans="1:20" x14ac:dyDescent="0.3">
      <c r="A1927" s="11">
        <v>44990</v>
      </c>
      <c r="B1927" s="12">
        <v>251095</v>
      </c>
      <c r="C1927" s="12" t="s">
        <v>343</v>
      </c>
      <c r="D1927" s="12" t="s">
        <v>348</v>
      </c>
      <c r="E1927" s="12" t="s">
        <v>345</v>
      </c>
      <c r="F1927" s="12" t="s">
        <v>346</v>
      </c>
      <c r="G1927" s="12"/>
      <c r="H1927" s="12">
        <v>6.6</v>
      </c>
      <c r="I1927" s="12">
        <v>17.399999999999999</v>
      </c>
      <c r="J1927" s="12">
        <v>5.85</v>
      </c>
      <c r="K1927" s="12">
        <v>0.75</v>
      </c>
      <c r="L1927" s="12">
        <v>18.38</v>
      </c>
      <c r="M1927" s="12">
        <v>4</v>
      </c>
      <c r="N1927" s="12">
        <v>0</v>
      </c>
      <c r="O1927" s="12">
        <v>23</v>
      </c>
      <c r="P1927" s="12">
        <v>1</v>
      </c>
      <c r="Q1927" s="12">
        <v>0</v>
      </c>
      <c r="R1927" s="12">
        <v>2</v>
      </c>
      <c r="S1927" s="12">
        <v>25</v>
      </c>
      <c r="T1927" s="12">
        <v>0</v>
      </c>
    </row>
    <row r="1928" spans="1:20" x14ac:dyDescent="0.3">
      <c r="A1928" s="11">
        <v>44991</v>
      </c>
      <c r="B1928" s="12">
        <v>251095</v>
      </c>
      <c r="C1928" s="12" t="s">
        <v>343</v>
      </c>
      <c r="D1928" s="12" t="s">
        <v>348</v>
      </c>
      <c r="E1928" s="12" t="s">
        <v>345</v>
      </c>
      <c r="F1928" s="12" t="s">
        <v>346</v>
      </c>
      <c r="G1928" s="12"/>
      <c r="H1928" s="12">
        <v>20.82</v>
      </c>
      <c r="I1928" s="12">
        <v>3.18</v>
      </c>
      <c r="J1928" s="12">
        <v>19.920000000000002</v>
      </c>
      <c r="K1928" s="12">
        <v>0.9</v>
      </c>
      <c r="L1928" s="12">
        <v>74.61</v>
      </c>
      <c r="M1928" s="12">
        <v>5</v>
      </c>
      <c r="N1928" s="12">
        <v>0</v>
      </c>
      <c r="O1928" s="12">
        <v>214</v>
      </c>
      <c r="P1928" s="12">
        <v>13</v>
      </c>
      <c r="Q1928" s="12">
        <v>5</v>
      </c>
      <c r="R1928" s="12">
        <v>3</v>
      </c>
      <c r="S1928" s="12">
        <v>255</v>
      </c>
      <c r="T1928" s="12">
        <v>0</v>
      </c>
    </row>
    <row r="1929" spans="1:20" x14ac:dyDescent="0.3">
      <c r="A1929" s="11">
        <v>44992</v>
      </c>
      <c r="B1929" s="12">
        <v>251095</v>
      </c>
      <c r="C1929" s="12" t="s">
        <v>343</v>
      </c>
      <c r="D1929" s="12" t="s">
        <v>348</v>
      </c>
      <c r="E1929" s="12" t="s">
        <v>345</v>
      </c>
      <c r="F1929" s="12" t="s">
        <v>346</v>
      </c>
      <c r="G1929" s="12"/>
      <c r="H1929" s="12">
        <v>22.17</v>
      </c>
      <c r="I1929" s="12">
        <v>1.83</v>
      </c>
      <c r="J1929" s="12">
        <v>21.48</v>
      </c>
      <c r="K1929" s="12">
        <v>0.68</v>
      </c>
      <c r="L1929" s="12">
        <v>76.98</v>
      </c>
      <c r="M1929" s="12">
        <v>5</v>
      </c>
      <c r="N1929" s="12">
        <v>0</v>
      </c>
      <c r="O1929" s="12">
        <v>283</v>
      </c>
      <c r="P1929" s="12">
        <v>28</v>
      </c>
      <c r="Q1929" s="12">
        <v>7</v>
      </c>
      <c r="R1929" s="12">
        <v>1</v>
      </c>
      <c r="S1929" s="12">
        <v>322</v>
      </c>
      <c r="T1929" s="12">
        <v>0</v>
      </c>
    </row>
    <row r="1930" spans="1:20" x14ac:dyDescent="0.3">
      <c r="A1930" s="11">
        <v>44993</v>
      </c>
      <c r="B1930" s="12">
        <v>251095</v>
      </c>
      <c r="C1930" s="12" t="s">
        <v>343</v>
      </c>
      <c r="D1930" s="12" t="s">
        <v>348</v>
      </c>
      <c r="E1930" s="12" t="s">
        <v>345</v>
      </c>
      <c r="F1930" s="12" t="s">
        <v>346</v>
      </c>
      <c r="G1930" s="12"/>
      <c r="H1930" s="12">
        <v>21.32</v>
      </c>
      <c r="I1930" s="12">
        <v>2.68</v>
      </c>
      <c r="J1930" s="12">
        <v>20.18</v>
      </c>
      <c r="K1930" s="12">
        <v>1.1299999999999999</v>
      </c>
      <c r="L1930" s="12">
        <v>65.53</v>
      </c>
      <c r="M1930" s="12">
        <v>5</v>
      </c>
      <c r="N1930" s="12">
        <v>0</v>
      </c>
      <c r="O1930" s="12">
        <v>126</v>
      </c>
      <c r="P1930" s="12">
        <v>3</v>
      </c>
      <c r="Q1930" s="12">
        <v>1</v>
      </c>
      <c r="R1930" s="12">
        <v>0</v>
      </c>
      <c r="S1930" s="12">
        <v>144</v>
      </c>
      <c r="T1930" s="12">
        <v>0</v>
      </c>
    </row>
    <row r="1931" spans="1:20" x14ac:dyDescent="0.3">
      <c r="A1931" s="11">
        <v>44994</v>
      </c>
      <c r="B1931" s="12">
        <v>251095</v>
      </c>
      <c r="C1931" s="12" t="s">
        <v>343</v>
      </c>
      <c r="D1931" s="12" t="s">
        <v>348</v>
      </c>
      <c r="E1931" s="12" t="s">
        <v>345</v>
      </c>
      <c r="F1931" s="12" t="s">
        <v>346</v>
      </c>
      <c r="G1931" s="12"/>
      <c r="H1931" s="12">
        <v>19.43</v>
      </c>
      <c r="I1931" s="12">
        <v>4.57</v>
      </c>
      <c r="J1931" s="12">
        <v>18.170000000000002</v>
      </c>
      <c r="K1931" s="12">
        <v>1.27</v>
      </c>
      <c r="L1931" s="12">
        <v>64.599999999999994</v>
      </c>
      <c r="M1931" s="12">
        <v>5</v>
      </c>
      <c r="N1931" s="12">
        <v>0</v>
      </c>
      <c r="O1931" s="12">
        <v>171</v>
      </c>
      <c r="P1931" s="12">
        <v>5</v>
      </c>
      <c r="Q1931" s="12">
        <v>1</v>
      </c>
      <c r="R1931" s="12">
        <v>6</v>
      </c>
      <c r="S1931" s="12">
        <v>201</v>
      </c>
      <c r="T1931" s="12">
        <v>0</v>
      </c>
    </row>
    <row r="1932" spans="1:20" x14ac:dyDescent="0.3">
      <c r="A1932" s="11">
        <v>44995</v>
      </c>
      <c r="B1932" s="12">
        <v>251095</v>
      </c>
      <c r="C1932" s="12" t="s">
        <v>343</v>
      </c>
      <c r="D1932" s="12" t="s">
        <v>348</v>
      </c>
      <c r="E1932" s="12" t="s">
        <v>345</v>
      </c>
      <c r="F1932" s="12" t="s">
        <v>346</v>
      </c>
      <c r="G1932" s="12"/>
      <c r="H1932" s="12">
        <v>19.43</v>
      </c>
      <c r="I1932" s="12">
        <v>4.57</v>
      </c>
      <c r="J1932" s="12">
        <v>18.420000000000002</v>
      </c>
      <c r="K1932" s="12">
        <v>1.02</v>
      </c>
      <c r="L1932" s="12">
        <v>67.67</v>
      </c>
      <c r="M1932" s="12">
        <v>5</v>
      </c>
      <c r="N1932" s="12">
        <v>0</v>
      </c>
      <c r="O1932" s="12">
        <v>189</v>
      </c>
      <c r="P1932" s="12">
        <v>6</v>
      </c>
      <c r="Q1932" s="12">
        <v>6</v>
      </c>
      <c r="R1932" s="12">
        <v>4</v>
      </c>
      <c r="S1932" s="12">
        <v>225</v>
      </c>
      <c r="T1932" s="12">
        <v>0</v>
      </c>
    </row>
    <row r="1933" spans="1:20" x14ac:dyDescent="0.3">
      <c r="A1933" s="11">
        <v>44996</v>
      </c>
      <c r="B1933" s="12">
        <v>251095</v>
      </c>
      <c r="C1933" s="12" t="s">
        <v>343</v>
      </c>
      <c r="D1933" s="12" t="s">
        <v>348</v>
      </c>
      <c r="E1933" s="12" t="s">
        <v>345</v>
      </c>
      <c r="F1933" s="12" t="s">
        <v>346</v>
      </c>
      <c r="G1933" s="12"/>
      <c r="H1933" s="12">
        <v>19.98</v>
      </c>
      <c r="I1933" s="12">
        <v>4.0199999999999996</v>
      </c>
      <c r="J1933" s="12">
        <v>18.82</v>
      </c>
      <c r="K1933" s="12">
        <v>1.17</v>
      </c>
      <c r="L1933" s="12">
        <v>79.400000000000006</v>
      </c>
      <c r="M1933" s="12">
        <v>6</v>
      </c>
      <c r="N1933" s="12">
        <v>0</v>
      </c>
      <c r="O1933" s="12">
        <v>210</v>
      </c>
      <c r="P1933" s="12">
        <v>9</v>
      </c>
      <c r="Q1933" s="12">
        <v>4</v>
      </c>
      <c r="R1933" s="12">
        <v>8</v>
      </c>
      <c r="S1933" s="12">
        <v>249</v>
      </c>
      <c r="T1933" s="12">
        <v>1</v>
      </c>
    </row>
    <row r="1934" spans="1:20" x14ac:dyDescent="0.3">
      <c r="A1934" s="11">
        <v>44997</v>
      </c>
      <c r="B1934" s="12">
        <v>251095</v>
      </c>
      <c r="C1934" s="12" t="s">
        <v>343</v>
      </c>
      <c r="D1934" s="12" t="s">
        <v>348</v>
      </c>
      <c r="E1934" s="12" t="s">
        <v>345</v>
      </c>
      <c r="F1934" s="12" t="s">
        <v>346</v>
      </c>
      <c r="G1934" s="12"/>
      <c r="H1934" s="12">
        <v>3.78</v>
      </c>
      <c r="I1934" s="12">
        <v>20.22</v>
      </c>
      <c r="J1934" s="12">
        <v>3.32</v>
      </c>
      <c r="K1934" s="12">
        <v>0.47</v>
      </c>
      <c r="L1934" s="12">
        <v>10.88</v>
      </c>
      <c r="M1934" s="12">
        <v>4</v>
      </c>
      <c r="N1934" s="12">
        <v>0</v>
      </c>
      <c r="O1934" s="12">
        <v>8</v>
      </c>
      <c r="P1934" s="12">
        <v>3</v>
      </c>
      <c r="Q1934" s="12">
        <v>0</v>
      </c>
      <c r="R1934" s="12">
        <v>2</v>
      </c>
      <c r="S1934" s="12">
        <v>10</v>
      </c>
      <c r="T1934" s="12">
        <v>0</v>
      </c>
    </row>
    <row r="1935" spans="1:20" x14ac:dyDescent="0.3">
      <c r="A1935" s="11">
        <v>44998</v>
      </c>
      <c r="B1935" s="12">
        <v>251095</v>
      </c>
      <c r="C1935" s="12" t="s">
        <v>343</v>
      </c>
      <c r="D1935" s="12" t="s">
        <v>348</v>
      </c>
      <c r="E1935" s="12" t="s">
        <v>345</v>
      </c>
      <c r="F1935" s="12" t="s">
        <v>346</v>
      </c>
      <c r="G1935" s="12"/>
      <c r="H1935" s="12">
        <v>19.829999999999998</v>
      </c>
      <c r="I1935" s="12">
        <v>4.17</v>
      </c>
      <c r="J1935" s="12">
        <v>19</v>
      </c>
      <c r="K1935" s="12">
        <v>0.83</v>
      </c>
      <c r="L1935" s="12">
        <v>69.48</v>
      </c>
      <c r="M1935" s="12">
        <v>5</v>
      </c>
      <c r="N1935" s="12">
        <v>0</v>
      </c>
      <c r="O1935" s="12">
        <v>226</v>
      </c>
      <c r="P1935" s="12">
        <v>13</v>
      </c>
      <c r="Q1935" s="12">
        <v>3</v>
      </c>
      <c r="R1935" s="12">
        <v>3</v>
      </c>
      <c r="S1935" s="12">
        <v>252</v>
      </c>
      <c r="T1935" s="12">
        <v>0</v>
      </c>
    </row>
    <row r="1936" spans="1:20" x14ac:dyDescent="0.3">
      <c r="A1936" s="11">
        <v>44999</v>
      </c>
      <c r="B1936" s="12">
        <v>251095</v>
      </c>
      <c r="C1936" s="12" t="s">
        <v>343</v>
      </c>
      <c r="D1936" s="12" t="s">
        <v>348</v>
      </c>
      <c r="E1936" s="12" t="s">
        <v>345</v>
      </c>
      <c r="F1936" s="12" t="s">
        <v>346</v>
      </c>
      <c r="G1936" s="12"/>
      <c r="H1936" s="12">
        <v>13.18</v>
      </c>
      <c r="I1936" s="12">
        <v>10.82</v>
      </c>
      <c r="J1936" s="12">
        <v>13.07</v>
      </c>
      <c r="K1936" s="12">
        <v>0.12</v>
      </c>
      <c r="L1936" s="12">
        <v>51.21</v>
      </c>
      <c r="M1936" s="12">
        <v>6</v>
      </c>
      <c r="N1936" s="12">
        <v>0</v>
      </c>
      <c r="O1936" s="12">
        <v>200</v>
      </c>
      <c r="P1936" s="12">
        <v>9</v>
      </c>
      <c r="Q1936" s="12">
        <v>4</v>
      </c>
      <c r="R1936" s="12">
        <v>0</v>
      </c>
      <c r="S1936" s="12">
        <v>239</v>
      </c>
      <c r="T1936" s="12">
        <v>0</v>
      </c>
    </row>
    <row r="1937" spans="1:20" x14ac:dyDescent="0.3">
      <c r="A1937" s="11">
        <v>45000</v>
      </c>
      <c r="B1937" s="12">
        <v>251095</v>
      </c>
      <c r="C1937" s="12" t="s">
        <v>343</v>
      </c>
      <c r="D1937" s="12" t="s">
        <v>348</v>
      </c>
      <c r="E1937" s="12" t="s">
        <v>345</v>
      </c>
      <c r="F1937" s="12" t="s">
        <v>346</v>
      </c>
      <c r="G1937" s="12"/>
      <c r="H1937" s="12">
        <v>19.62</v>
      </c>
      <c r="I1937" s="12">
        <v>4.38</v>
      </c>
      <c r="J1937" s="12">
        <v>18.02</v>
      </c>
      <c r="K1937" s="12">
        <v>1.6</v>
      </c>
      <c r="L1937" s="12">
        <v>63.21</v>
      </c>
      <c r="M1937" s="12">
        <v>5</v>
      </c>
      <c r="N1937" s="12">
        <v>0</v>
      </c>
      <c r="O1937" s="12">
        <v>209</v>
      </c>
      <c r="P1937" s="12">
        <v>7</v>
      </c>
      <c r="Q1937" s="12">
        <v>1</v>
      </c>
      <c r="R1937" s="12">
        <v>2</v>
      </c>
      <c r="S1937" s="12">
        <v>236</v>
      </c>
      <c r="T1937" s="12">
        <v>0</v>
      </c>
    </row>
    <row r="1938" spans="1:20" ht="17.399999999999999" x14ac:dyDescent="0.3">
      <c r="A1938" s="11">
        <v>45001</v>
      </c>
      <c r="B1938" s="12">
        <v>251095</v>
      </c>
      <c r="C1938" s="12" t="s">
        <v>343</v>
      </c>
      <c r="D1938" s="12" t="s">
        <v>344</v>
      </c>
      <c r="E1938" s="12" t="s">
        <v>345</v>
      </c>
      <c r="F1938" s="12" t="s">
        <v>346</v>
      </c>
      <c r="G1938" s="12"/>
      <c r="H1938" s="12">
        <v>14.18</v>
      </c>
      <c r="I1938" s="12">
        <v>9.82</v>
      </c>
      <c r="J1938" s="12">
        <v>12.6</v>
      </c>
      <c r="K1938" s="12">
        <v>1.58</v>
      </c>
      <c r="L1938" s="12">
        <v>36.44</v>
      </c>
      <c r="M1938" s="12">
        <v>5</v>
      </c>
      <c r="N1938" s="12">
        <v>0</v>
      </c>
      <c r="O1938" s="12">
        <v>77</v>
      </c>
      <c r="P1938" s="12">
        <v>4</v>
      </c>
      <c r="Q1938" s="12">
        <v>1</v>
      </c>
      <c r="R1938" s="12">
        <v>2</v>
      </c>
      <c r="S1938" s="12">
        <v>87</v>
      </c>
      <c r="T1938" s="12">
        <v>0</v>
      </c>
    </row>
    <row r="1939" spans="1:20" ht="17.399999999999999" x14ac:dyDescent="0.3">
      <c r="A1939" s="11">
        <v>45002</v>
      </c>
      <c r="B1939" s="12">
        <v>251095</v>
      </c>
      <c r="C1939" s="12" t="s">
        <v>343</v>
      </c>
      <c r="D1939" s="12" t="s">
        <v>344</v>
      </c>
      <c r="E1939" s="12" t="s">
        <v>345</v>
      </c>
      <c r="F1939" s="12" t="s">
        <v>346</v>
      </c>
      <c r="G1939" s="12"/>
      <c r="H1939" s="12">
        <v>21.95</v>
      </c>
      <c r="I1939" s="12">
        <v>2.0499999999999998</v>
      </c>
      <c r="J1939" s="12">
        <v>21.6</v>
      </c>
      <c r="K1939" s="12">
        <v>0.35</v>
      </c>
      <c r="L1939" s="12">
        <v>95.44</v>
      </c>
      <c r="M1939" s="12">
        <v>6</v>
      </c>
      <c r="N1939" s="12">
        <v>0</v>
      </c>
      <c r="O1939" s="12">
        <v>362</v>
      </c>
      <c r="P1939" s="12">
        <v>11</v>
      </c>
      <c r="Q1939" s="12">
        <v>1</v>
      </c>
      <c r="R1939" s="12">
        <v>4</v>
      </c>
      <c r="S1939" s="12">
        <v>418</v>
      </c>
      <c r="T1939" s="12">
        <v>0</v>
      </c>
    </row>
    <row r="1940" spans="1:20" ht="17.399999999999999" x14ac:dyDescent="0.3">
      <c r="A1940" s="11">
        <v>45003</v>
      </c>
      <c r="B1940" s="12">
        <v>251095</v>
      </c>
      <c r="C1940" s="12" t="s">
        <v>343</v>
      </c>
      <c r="D1940" s="12" t="s">
        <v>344</v>
      </c>
      <c r="E1940" s="12" t="s">
        <v>345</v>
      </c>
      <c r="F1940" s="12" t="s">
        <v>346</v>
      </c>
      <c r="G1940" s="12"/>
      <c r="H1940" s="12">
        <v>20.170000000000002</v>
      </c>
      <c r="I1940" s="12">
        <v>3.83</v>
      </c>
      <c r="J1940" s="12">
        <v>19.72</v>
      </c>
      <c r="K1940" s="12">
        <v>0.45</v>
      </c>
      <c r="L1940" s="12">
        <v>61.45</v>
      </c>
      <c r="M1940" s="12">
        <v>4</v>
      </c>
      <c r="N1940" s="12">
        <v>0</v>
      </c>
      <c r="O1940" s="12">
        <v>47</v>
      </c>
      <c r="P1940" s="12">
        <v>3</v>
      </c>
      <c r="Q1940" s="12">
        <v>0</v>
      </c>
      <c r="R1940" s="12">
        <v>1</v>
      </c>
      <c r="S1940" s="12">
        <v>57</v>
      </c>
      <c r="T1940" s="12">
        <v>0</v>
      </c>
    </row>
    <row r="1941" spans="1:20" ht="17.399999999999999" x14ac:dyDescent="0.3">
      <c r="A1941" s="11">
        <v>45004</v>
      </c>
      <c r="B1941" s="12">
        <v>251095</v>
      </c>
      <c r="C1941" s="12" t="s">
        <v>343</v>
      </c>
      <c r="D1941" s="12" t="s">
        <v>344</v>
      </c>
      <c r="E1941" s="12" t="s">
        <v>345</v>
      </c>
      <c r="F1941" s="12" t="s">
        <v>346</v>
      </c>
      <c r="G1941" s="12"/>
      <c r="H1941" s="12">
        <v>0.35</v>
      </c>
      <c r="I1941" s="12">
        <v>23.65</v>
      </c>
      <c r="J1941" s="12">
        <v>0.35</v>
      </c>
      <c r="K1941" s="12">
        <v>0</v>
      </c>
      <c r="L1941" s="12">
        <v>0.77</v>
      </c>
      <c r="M1941" s="12">
        <v>5</v>
      </c>
      <c r="N1941" s="12">
        <v>0</v>
      </c>
      <c r="O1941" s="12">
        <v>2</v>
      </c>
      <c r="P1941" s="12">
        <v>0</v>
      </c>
      <c r="Q1941" s="12">
        <v>0</v>
      </c>
      <c r="R1941" s="12">
        <v>0</v>
      </c>
      <c r="S1941" s="12">
        <v>2</v>
      </c>
      <c r="T1941" s="12">
        <v>0</v>
      </c>
    </row>
    <row r="1942" spans="1:20" ht="17.399999999999999" x14ac:dyDescent="0.3">
      <c r="A1942" s="11">
        <v>45005</v>
      </c>
      <c r="B1942" s="12">
        <v>251095</v>
      </c>
      <c r="C1942" s="12" t="s">
        <v>343</v>
      </c>
      <c r="D1942" s="12" t="s">
        <v>344</v>
      </c>
      <c r="E1942" s="12" t="s">
        <v>345</v>
      </c>
      <c r="F1942" s="12" t="s">
        <v>346</v>
      </c>
      <c r="G1942" s="12"/>
      <c r="H1942" s="12">
        <v>7</v>
      </c>
      <c r="I1942" s="12">
        <v>17</v>
      </c>
      <c r="J1942" s="12">
        <v>6.68</v>
      </c>
      <c r="K1942" s="12">
        <v>0.32</v>
      </c>
      <c r="L1942" s="12">
        <v>18.98</v>
      </c>
      <c r="M1942" s="12">
        <v>6</v>
      </c>
      <c r="N1942" s="12">
        <v>0</v>
      </c>
      <c r="O1942" s="12">
        <v>66</v>
      </c>
      <c r="P1942" s="12">
        <v>1</v>
      </c>
      <c r="Q1942" s="12">
        <v>0</v>
      </c>
      <c r="R1942" s="12">
        <v>1</v>
      </c>
      <c r="S1942" s="12">
        <v>74</v>
      </c>
      <c r="T1942" s="12">
        <v>0</v>
      </c>
    </row>
    <row r="1943" spans="1:20" ht="17.399999999999999" x14ac:dyDescent="0.3">
      <c r="A1943" s="11">
        <v>45006</v>
      </c>
      <c r="B1943" s="12">
        <v>251095</v>
      </c>
      <c r="C1943" s="12" t="s">
        <v>343</v>
      </c>
      <c r="D1943" s="12" t="s">
        <v>344</v>
      </c>
      <c r="E1943" s="12" t="s">
        <v>345</v>
      </c>
      <c r="F1943" s="12" t="s">
        <v>346</v>
      </c>
      <c r="G1943" s="12"/>
      <c r="H1943" s="12">
        <v>19.38</v>
      </c>
      <c r="I1943" s="12">
        <v>4.62</v>
      </c>
      <c r="J1943" s="12">
        <v>18.63</v>
      </c>
      <c r="K1943" s="12">
        <v>0.75</v>
      </c>
      <c r="L1943" s="12">
        <v>73.47</v>
      </c>
      <c r="M1943" s="12">
        <v>6</v>
      </c>
      <c r="N1943" s="12">
        <v>0</v>
      </c>
      <c r="O1943" s="12">
        <v>271</v>
      </c>
      <c r="P1943" s="12">
        <v>8</v>
      </c>
      <c r="Q1943" s="12">
        <v>3</v>
      </c>
      <c r="R1943" s="12">
        <v>2</v>
      </c>
      <c r="S1943" s="12">
        <v>302</v>
      </c>
      <c r="T1943" s="12">
        <v>0</v>
      </c>
    </row>
    <row r="1944" spans="1:20" ht="17.399999999999999" x14ac:dyDescent="0.3">
      <c r="A1944" s="11">
        <v>45007</v>
      </c>
      <c r="B1944" s="12">
        <v>251095</v>
      </c>
      <c r="C1944" s="12" t="s">
        <v>343</v>
      </c>
      <c r="D1944" s="12" t="s">
        <v>344</v>
      </c>
      <c r="E1944" s="12" t="s">
        <v>345</v>
      </c>
      <c r="F1944" s="12" t="s">
        <v>346</v>
      </c>
      <c r="G1944" s="12"/>
      <c r="H1944" s="12">
        <v>21.27</v>
      </c>
      <c r="I1944" s="12">
        <v>2.73</v>
      </c>
      <c r="J1944" s="12">
        <v>20.399999999999999</v>
      </c>
      <c r="K1944" s="12">
        <v>0.87</v>
      </c>
      <c r="L1944" s="12">
        <v>86.03</v>
      </c>
      <c r="M1944" s="12">
        <v>6</v>
      </c>
      <c r="N1944" s="12">
        <v>0</v>
      </c>
      <c r="O1944" s="12">
        <v>333</v>
      </c>
      <c r="P1944" s="12">
        <v>17</v>
      </c>
      <c r="Q1944" s="12">
        <v>7</v>
      </c>
      <c r="R1944" s="12">
        <v>3</v>
      </c>
      <c r="S1944" s="12">
        <v>390</v>
      </c>
      <c r="T1944" s="12">
        <v>0</v>
      </c>
    </row>
    <row r="1945" spans="1:20" ht="17.399999999999999" x14ac:dyDescent="0.3">
      <c r="A1945" s="11">
        <v>45008</v>
      </c>
      <c r="B1945" s="12">
        <v>251095</v>
      </c>
      <c r="C1945" s="12" t="s">
        <v>343</v>
      </c>
      <c r="D1945" s="12" t="s">
        <v>344</v>
      </c>
      <c r="E1945" s="12" t="s">
        <v>345</v>
      </c>
      <c r="F1945" s="12" t="s">
        <v>346</v>
      </c>
      <c r="G1945" s="12"/>
      <c r="H1945" s="12">
        <v>21.75</v>
      </c>
      <c r="I1945" s="12">
        <v>2.25</v>
      </c>
      <c r="J1945" s="12">
        <v>21.03</v>
      </c>
      <c r="K1945" s="12">
        <v>0.72</v>
      </c>
      <c r="L1945" s="12">
        <v>76.849999999999994</v>
      </c>
      <c r="M1945" s="12">
        <v>5</v>
      </c>
      <c r="N1945" s="12">
        <v>0</v>
      </c>
      <c r="O1945" s="12">
        <v>331</v>
      </c>
      <c r="P1945" s="12">
        <v>24</v>
      </c>
      <c r="Q1945" s="12">
        <v>1</v>
      </c>
      <c r="R1945" s="12">
        <v>2</v>
      </c>
      <c r="S1945" s="12">
        <v>365</v>
      </c>
      <c r="T1945" s="12">
        <v>0</v>
      </c>
    </row>
    <row r="1946" spans="1:20" ht="17.399999999999999" x14ac:dyDescent="0.3">
      <c r="A1946" s="11">
        <v>45009</v>
      </c>
      <c r="B1946" s="12">
        <v>251095</v>
      </c>
      <c r="C1946" s="12" t="s">
        <v>343</v>
      </c>
      <c r="D1946" s="12" t="s">
        <v>344</v>
      </c>
      <c r="E1946" s="12" t="s">
        <v>345</v>
      </c>
      <c r="F1946" s="12" t="s">
        <v>346</v>
      </c>
      <c r="G1946" s="12"/>
      <c r="H1946" s="12">
        <v>21.12</v>
      </c>
      <c r="I1946" s="12">
        <v>2.88</v>
      </c>
      <c r="J1946" s="12">
        <v>20.68</v>
      </c>
      <c r="K1946" s="12">
        <v>0.43</v>
      </c>
      <c r="L1946" s="12">
        <v>73.87</v>
      </c>
      <c r="M1946" s="12">
        <v>6</v>
      </c>
      <c r="N1946" s="12">
        <v>0</v>
      </c>
      <c r="O1946" s="12">
        <v>284</v>
      </c>
      <c r="P1946" s="12">
        <v>6</v>
      </c>
      <c r="Q1946" s="12">
        <v>4</v>
      </c>
      <c r="R1946" s="12">
        <v>1</v>
      </c>
      <c r="S1946" s="12">
        <v>332</v>
      </c>
      <c r="T1946" s="12">
        <v>0</v>
      </c>
    </row>
    <row r="1947" spans="1:20" ht="17.399999999999999" x14ac:dyDescent="0.3">
      <c r="A1947" s="11">
        <v>45010</v>
      </c>
      <c r="B1947" s="12">
        <v>251095</v>
      </c>
      <c r="C1947" s="12" t="s">
        <v>343</v>
      </c>
      <c r="D1947" s="12" t="s">
        <v>344</v>
      </c>
      <c r="E1947" s="12" t="s">
        <v>345</v>
      </c>
      <c r="F1947" s="12" t="s">
        <v>346</v>
      </c>
      <c r="G1947" s="12"/>
      <c r="H1947" s="12">
        <v>17.63</v>
      </c>
      <c r="I1947" s="12">
        <v>6.37</v>
      </c>
      <c r="J1947" s="12">
        <v>17.2</v>
      </c>
      <c r="K1947" s="12">
        <v>0.43</v>
      </c>
      <c r="L1947" s="12">
        <v>70.08</v>
      </c>
      <c r="M1947" s="12">
        <v>6</v>
      </c>
      <c r="N1947" s="12">
        <v>0</v>
      </c>
      <c r="O1947" s="12">
        <v>196</v>
      </c>
      <c r="P1947" s="12">
        <v>9</v>
      </c>
      <c r="Q1947" s="12">
        <v>2</v>
      </c>
      <c r="R1947" s="12">
        <v>0</v>
      </c>
      <c r="S1947" s="12">
        <v>227</v>
      </c>
      <c r="T1947" s="12">
        <v>0</v>
      </c>
    </row>
    <row r="1948" spans="1:20" ht="17.399999999999999" x14ac:dyDescent="0.3">
      <c r="A1948" s="11">
        <v>45011</v>
      </c>
      <c r="B1948" s="12">
        <v>251095</v>
      </c>
      <c r="C1948" s="12" t="s">
        <v>343</v>
      </c>
      <c r="D1948" s="12" t="s">
        <v>344</v>
      </c>
      <c r="E1948" s="12" t="s">
        <v>345</v>
      </c>
      <c r="F1948" s="12" t="s">
        <v>346</v>
      </c>
      <c r="G1948" s="12"/>
      <c r="H1948" s="12">
        <v>6.85</v>
      </c>
      <c r="I1948" s="12">
        <v>17.149999999999999</v>
      </c>
      <c r="J1948" s="12">
        <v>6.75</v>
      </c>
      <c r="K1948" s="12">
        <v>0.1</v>
      </c>
      <c r="L1948" s="12">
        <v>22.4</v>
      </c>
      <c r="M1948" s="12">
        <v>4</v>
      </c>
      <c r="N1948" s="12">
        <v>0</v>
      </c>
      <c r="O1948" s="12">
        <v>26</v>
      </c>
      <c r="P1948" s="12">
        <v>0</v>
      </c>
      <c r="Q1948" s="12">
        <v>0</v>
      </c>
      <c r="R1948" s="12">
        <v>0</v>
      </c>
      <c r="S1948" s="12">
        <v>29</v>
      </c>
      <c r="T1948" s="12">
        <v>0</v>
      </c>
    </row>
    <row r="1949" spans="1:20" ht="17.399999999999999" x14ac:dyDescent="0.3">
      <c r="A1949" s="11">
        <v>45012</v>
      </c>
      <c r="B1949" s="12">
        <v>251095</v>
      </c>
      <c r="C1949" s="12" t="s">
        <v>343</v>
      </c>
      <c r="D1949" s="12" t="s">
        <v>344</v>
      </c>
      <c r="E1949" s="12" t="s">
        <v>345</v>
      </c>
      <c r="F1949" s="12" t="s">
        <v>346</v>
      </c>
      <c r="G1949" s="12"/>
      <c r="H1949" s="12">
        <v>18.62</v>
      </c>
      <c r="I1949" s="12">
        <v>5.38</v>
      </c>
      <c r="J1949" s="12">
        <v>18.329999999999998</v>
      </c>
      <c r="K1949" s="12">
        <v>0.28000000000000003</v>
      </c>
      <c r="L1949" s="12">
        <v>56.59</v>
      </c>
      <c r="M1949" s="12">
        <v>5</v>
      </c>
      <c r="N1949" s="12">
        <v>0</v>
      </c>
      <c r="O1949" s="12">
        <v>115</v>
      </c>
      <c r="P1949" s="12">
        <v>7</v>
      </c>
      <c r="Q1949" s="12">
        <v>1</v>
      </c>
      <c r="R1949" s="12">
        <v>0</v>
      </c>
      <c r="S1949" s="12">
        <v>132</v>
      </c>
      <c r="T1949" s="12">
        <v>0</v>
      </c>
    </row>
    <row r="1950" spans="1:20" ht="17.399999999999999" x14ac:dyDescent="0.3">
      <c r="A1950" s="11">
        <v>45013</v>
      </c>
      <c r="B1950" s="12">
        <v>251095</v>
      </c>
      <c r="C1950" s="12" t="s">
        <v>343</v>
      </c>
      <c r="D1950" s="12" t="s">
        <v>344</v>
      </c>
      <c r="E1950" s="12" t="s">
        <v>345</v>
      </c>
      <c r="F1950" s="12" t="s">
        <v>346</v>
      </c>
      <c r="G1950" s="12"/>
      <c r="H1950" s="12">
        <v>18.82</v>
      </c>
      <c r="I1950" s="12">
        <v>5.18</v>
      </c>
      <c r="J1950" s="12">
        <v>18.43</v>
      </c>
      <c r="K1950" s="12">
        <v>0.38</v>
      </c>
      <c r="L1950" s="12">
        <v>71.25</v>
      </c>
      <c r="M1950" s="12">
        <v>6</v>
      </c>
      <c r="N1950" s="12">
        <v>0</v>
      </c>
      <c r="O1950" s="12">
        <v>280</v>
      </c>
      <c r="P1950" s="12">
        <v>8</v>
      </c>
      <c r="Q1950" s="12">
        <v>0</v>
      </c>
      <c r="R1950" s="12">
        <v>0</v>
      </c>
      <c r="S1950" s="12">
        <v>311</v>
      </c>
      <c r="T1950" s="12">
        <v>0</v>
      </c>
    </row>
    <row r="1951" spans="1:20" ht="17.399999999999999" x14ac:dyDescent="0.3">
      <c r="A1951" s="11">
        <v>45014</v>
      </c>
      <c r="B1951" s="12">
        <v>251095</v>
      </c>
      <c r="C1951" s="12" t="s">
        <v>343</v>
      </c>
      <c r="D1951" s="12" t="s">
        <v>344</v>
      </c>
      <c r="E1951" s="12" t="s">
        <v>345</v>
      </c>
      <c r="F1951" s="12" t="s">
        <v>346</v>
      </c>
      <c r="G1951" s="12"/>
      <c r="H1951" s="12">
        <v>19.53</v>
      </c>
      <c r="I1951" s="12">
        <v>4.47</v>
      </c>
      <c r="J1951" s="12">
        <v>19.05</v>
      </c>
      <c r="K1951" s="12">
        <v>0.48</v>
      </c>
      <c r="L1951" s="12">
        <v>72.69</v>
      </c>
      <c r="M1951" s="12">
        <v>6</v>
      </c>
      <c r="N1951" s="12">
        <v>0</v>
      </c>
      <c r="O1951" s="12">
        <v>243</v>
      </c>
      <c r="P1951" s="12">
        <v>14</v>
      </c>
      <c r="Q1951" s="12">
        <v>0</v>
      </c>
      <c r="R1951" s="12">
        <v>0</v>
      </c>
      <c r="S1951" s="12">
        <v>278</v>
      </c>
      <c r="T1951" s="12">
        <v>0</v>
      </c>
    </row>
    <row r="1952" spans="1:20" ht="17.399999999999999" x14ac:dyDescent="0.3">
      <c r="A1952" s="11">
        <v>45015</v>
      </c>
      <c r="B1952" s="12">
        <v>251095</v>
      </c>
      <c r="C1952" s="12" t="s">
        <v>343</v>
      </c>
      <c r="D1952" s="12" t="s">
        <v>344</v>
      </c>
      <c r="E1952" s="12" t="s">
        <v>345</v>
      </c>
      <c r="F1952" s="12" t="s">
        <v>346</v>
      </c>
      <c r="G1952" s="12"/>
      <c r="H1952" s="12">
        <v>21.2</v>
      </c>
      <c r="I1952" s="12">
        <v>2.8</v>
      </c>
      <c r="J1952" s="12">
        <v>20.78</v>
      </c>
      <c r="K1952" s="12">
        <v>0.42</v>
      </c>
      <c r="L1952" s="12">
        <v>76.17</v>
      </c>
      <c r="M1952" s="12">
        <v>5</v>
      </c>
      <c r="N1952" s="12">
        <v>0</v>
      </c>
      <c r="O1952" s="12">
        <v>313</v>
      </c>
      <c r="P1952" s="12">
        <v>14</v>
      </c>
      <c r="Q1952" s="12">
        <v>0</v>
      </c>
      <c r="R1952" s="12">
        <v>0</v>
      </c>
      <c r="S1952" s="12">
        <v>341</v>
      </c>
      <c r="T1952" s="12">
        <v>0</v>
      </c>
    </row>
    <row r="1953" spans="1:20" ht="17.399999999999999" x14ac:dyDescent="0.3">
      <c r="A1953" s="11">
        <v>45016</v>
      </c>
      <c r="B1953" s="12">
        <v>251095</v>
      </c>
      <c r="C1953" s="12" t="s">
        <v>343</v>
      </c>
      <c r="D1953" s="12" t="s">
        <v>344</v>
      </c>
      <c r="E1953" s="12" t="s">
        <v>345</v>
      </c>
      <c r="F1953" s="12" t="s">
        <v>346</v>
      </c>
      <c r="G1953" s="12"/>
      <c r="H1953" s="12">
        <v>17.100000000000001</v>
      </c>
      <c r="I1953" s="12">
        <v>6.9</v>
      </c>
      <c r="J1953" s="12">
        <v>16.68</v>
      </c>
      <c r="K1953" s="12">
        <v>0.42</v>
      </c>
      <c r="L1953" s="12">
        <v>61.11</v>
      </c>
      <c r="M1953" s="12">
        <v>5</v>
      </c>
      <c r="N1953" s="12">
        <v>0</v>
      </c>
      <c r="O1953" s="12">
        <v>189</v>
      </c>
      <c r="P1953" s="12">
        <v>5</v>
      </c>
      <c r="Q1953" s="12">
        <v>0</v>
      </c>
      <c r="R1953" s="12">
        <v>1</v>
      </c>
      <c r="S1953" s="12">
        <v>210</v>
      </c>
      <c r="T1953" s="12">
        <v>0</v>
      </c>
    </row>
    <row r="1954" spans="1:20" ht="17.399999999999999" x14ac:dyDescent="0.3">
      <c r="A1954" s="11">
        <v>45017</v>
      </c>
      <c r="B1954" s="12">
        <v>251095</v>
      </c>
      <c r="C1954" s="12" t="s">
        <v>343</v>
      </c>
      <c r="D1954" s="12" t="s">
        <v>344</v>
      </c>
      <c r="E1954" s="12" t="s">
        <v>345</v>
      </c>
      <c r="F1954" s="12" t="s">
        <v>346</v>
      </c>
      <c r="G1954" s="12"/>
      <c r="H1954" s="12">
        <v>18.45</v>
      </c>
      <c r="I1954" s="12">
        <v>5.55</v>
      </c>
      <c r="J1954" s="12">
        <v>16.899999999999999</v>
      </c>
      <c r="K1954" s="12">
        <v>1.55</v>
      </c>
      <c r="L1954" s="12">
        <v>64.989999999999995</v>
      </c>
      <c r="M1954" s="12">
        <v>5</v>
      </c>
      <c r="N1954" s="12">
        <v>0</v>
      </c>
      <c r="O1954" s="12">
        <v>189</v>
      </c>
      <c r="P1954" s="12">
        <v>15</v>
      </c>
      <c r="Q1954" s="12">
        <v>2</v>
      </c>
      <c r="R1954" s="12">
        <v>7</v>
      </c>
      <c r="S1954" s="12">
        <v>223</v>
      </c>
      <c r="T1954" s="12">
        <v>1</v>
      </c>
    </row>
    <row r="1955" spans="1:20" ht="17.399999999999999" x14ac:dyDescent="0.3">
      <c r="A1955" s="11">
        <v>45018</v>
      </c>
      <c r="B1955" s="12">
        <v>251095</v>
      </c>
      <c r="C1955" s="12" t="s">
        <v>343</v>
      </c>
      <c r="D1955" s="12" t="s">
        <v>344</v>
      </c>
      <c r="E1955" s="12" t="s">
        <v>345</v>
      </c>
      <c r="F1955" s="12" t="s">
        <v>346</v>
      </c>
      <c r="G1955" s="12"/>
      <c r="H1955" s="12">
        <v>18.149999999999999</v>
      </c>
      <c r="I1955" s="12">
        <v>5.85</v>
      </c>
      <c r="J1955" s="12">
        <v>17.77</v>
      </c>
      <c r="K1955" s="12">
        <v>0.38</v>
      </c>
      <c r="L1955" s="12">
        <v>67.44</v>
      </c>
      <c r="M1955" s="12">
        <v>7</v>
      </c>
      <c r="N1955" s="12">
        <v>0</v>
      </c>
      <c r="O1955" s="12">
        <v>304</v>
      </c>
      <c r="P1955" s="12">
        <v>16</v>
      </c>
      <c r="Q1955" s="12">
        <v>1</v>
      </c>
      <c r="R1955" s="12">
        <v>3</v>
      </c>
      <c r="S1955" s="12">
        <v>369</v>
      </c>
      <c r="T1955" s="12">
        <v>0</v>
      </c>
    </row>
    <row r="1956" spans="1:20" ht="17.399999999999999" x14ac:dyDescent="0.3">
      <c r="A1956" s="11">
        <v>45019</v>
      </c>
      <c r="B1956" s="12">
        <v>251095</v>
      </c>
      <c r="C1956" s="12" t="s">
        <v>343</v>
      </c>
      <c r="D1956" s="12" t="s">
        <v>344</v>
      </c>
      <c r="E1956" s="12" t="s">
        <v>345</v>
      </c>
      <c r="F1956" s="12" t="s">
        <v>346</v>
      </c>
      <c r="G1956" s="12"/>
      <c r="H1956" s="12">
        <v>17.75</v>
      </c>
      <c r="I1956" s="12">
        <v>6.25</v>
      </c>
      <c r="J1956" s="12">
        <v>17.55</v>
      </c>
      <c r="K1956" s="12">
        <v>0.2</v>
      </c>
      <c r="L1956" s="12">
        <v>64.88</v>
      </c>
      <c r="M1956" s="12">
        <v>7</v>
      </c>
      <c r="N1956" s="12">
        <v>0</v>
      </c>
      <c r="O1956" s="12">
        <v>309</v>
      </c>
      <c r="P1956" s="12">
        <v>6</v>
      </c>
      <c r="Q1956" s="12">
        <v>6</v>
      </c>
      <c r="R1956" s="12">
        <v>0</v>
      </c>
      <c r="S1956" s="12">
        <v>357</v>
      </c>
      <c r="T1956" s="12">
        <v>0</v>
      </c>
    </row>
    <row r="1957" spans="1:20" ht="17.399999999999999" x14ac:dyDescent="0.3">
      <c r="A1957" s="11">
        <v>45020</v>
      </c>
      <c r="B1957" s="12">
        <v>251095</v>
      </c>
      <c r="C1957" s="12" t="s">
        <v>343</v>
      </c>
      <c r="D1957" s="12" t="s">
        <v>344</v>
      </c>
      <c r="E1957" s="12" t="s">
        <v>345</v>
      </c>
      <c r="F1957" s="12" t="s">
        <v>346</v>
      </c>
      <c r="G1957" s="12"/>
      <c r="H1957" s="12">
        <v>14.13</v>
      </c>
      <c r="I1957" s="12">
        <v>9.8699999999999992</v>
      </c>
      <c r="J1957" s="12">
        <v>14.13</v>
      </c>
      <c r="K1957" s="12">
        <v>0</v>
      </c>
      <c r="L1957" s="12">
        <v>45.78</v>
      </c>
      <c r="M1957" s="12">
        <v>5</v>
      </c>
      <c r="N1957" s="12">
        <v>0</v>
      </c>
      <c r="O1957" s="12">
        <v>106</v>
      </c>
      <c r="P1957" s="12">
        <v>6</v>
      </c>
      <c r="Q1957" s="12">
        <v>0</v>
      </c>
      <c r="R1957" s="12">
        <v>0</v>
      </c>
      <c r="S1957" s="12">
        <v>125</v>
      </c>
      <c r="T1957" s="12">
        <v>0</v>
      </c>
    </row>
    <row r="1958" spans="1:20" ht="17.399999999999999" x14ac:dyDescent="0.3">
      <c r="A1958" s="11">
        <v>45021</v>
      </c>
      <c r="B1958" s="12">
        <v>251095</v>
      </c>
      <c r="C1958" s="12" t="s">
        <v>343</v>
      </c>
      <c r="D1958" s="12" t="s">
        <v>344</v>
      </c>
      <c r="E1958" s="12" t="s">
        <v>345</v>
      </c>
      <c r="F1958" s="12" t="s">
        <v>346</v>
      </c>
      <c r="G1958" s="12"/>
      <c r="H1958" s="12">
        <v>20.85</v>
      </c>
      <c r="I1958" s="12">
        <v>3.15</v>
      </c>
      <c r="J1958" s="12">
        <v>20.53</v>
      </c>
      <c r="K1958" s="12">
        <v>0.32</v>
      </c>
      <c r="L1958" s="12">
        <v>83.69</v>
      </c>
      <c r="M1958" s="12">
        <v>6</v>
      </c>
      <c r="N1958" s="12">
        <v>0</v>
      </c>
      <c r="O1958" s="12">
        <v>325</v>
      </c>
      <c r="P1958" s="12">
        <v>16</v>
      </c>
      <c r="Q1958" s="12">
        <v>8</v>
      </c>
      <c r="R1958" s="12">
        <v>3</v>
      </c>
      <c r="S1958" s="12">
        <v>385</v>
      </c>
      <c r="T1958" s="12">
        <v>0</v>
      </c>
    </row>
    <row r="1959" spans="1:20" ht="17.399999999999999" x14ac:dyDescent="0.3">
      <c r="A1959" s="11">
        <v>45022</v>
      </c>
      <c r="B1959" s="12">
        <v>251095</v>
      </c>
      <c r="C1959" s="12" t="s">
        <v>343</v>
      </c>
      <c r="D1959" s="12" t="s">
        <v>344</v>
      </c>
      <c r="E1959" s="12" t="s">
        <v>345</v>
      </c>
      <c r="F1959" s="12" t="s">
        <v>346</v>
      </c>
      <c r="G1959" s="12"/>
      <c r="H1959" s="12">
        <v>20.72</v>
      </c>
      <c r="I1959" s="12">
        <v>3.28</v>
      </c>
      <c r="J1959" s="12">
        <v>19.95</v>
      </c>
      <c r="K1959" s="12">
        <v>0.77</v>
      </c>
      <c r="L1959" s="12">
        <v>75.52</v>
      </c>
      <c r="M1959" s="12">
        <v>5</v>
      </c>
      <c r="N1959" s="12">
        <v>0</v>
      </c>
      <c r="O1959" s="12">
        <v>247</v>
      </c>
      <c r="P1959" s="12">
        <v>6</v>
      </c>
      <c r="Q1959" s="12">
        <v>4</v>
      </c>
      <c r="R1959" s="12">
        <v>2</v>
      </c>
      <c r="S1959" s="12">
        <v>293</v>
      </c>
      <c r="T1959" s="12">
        <v>0</v>
      </c>
    </row>
    <row r="1960" spans="1:20" ht="17.399999999999999" x14ac:dyDescent="0.3">
      <c r="A1960" s="11">
        <v>45023</v>
      </c>
      <c r="B1960" s="12">
        <v>251095</v>
      </c>
      <c r="C1960" s="12" t="s">
        <v>343</v>
      </c>
      <c r="D1960" s="12" t="s">
        <v>344</v>
      </c>
      <c r="E1960" s="12" t="s">
        <v>345</v>
      </c>
      <c r="F1960" s="12" t="s">
        <v>346</v>
      </c>
      <c r="G1960" s="12"/>
      <c r="H1960" s="12">
        <v>4.37</v>
      </c>
      <c r="I1960" s="12">
        <v>19.63</v>
      </c>
      <c r="J1960" s="12">
        <v>4.3499999999999996</v>
      </c>
      <c r="K1960" s="12">
        <v>0.02</v>
      </c>
      <c r="L1960" s="12">
        <v>12.37</v>
      </c>
      <c r="M1960" s="12">
        <v>4</v>
      </c>
      <c r="N1960" s="12">
        <v>0</v>
      </c>
      <c r="O1960" s="12">
        <v>23</v>
      </c>
      <c r="P1960" s="12">
        <v>2</v>
      </c>
      <c r="Q1960" s="12">
        <v>0</v>
      </c>
      <c r="R1960" s="12">
        <v>0</v>
      </c>
      <c r="S1960" s="12">
        <v>25</v>
      </c>
      <c r="T1960" s="12">
        <v>0</v>
      </c>
    </row>
    <row r="1961" spans="1:20" ht="17.399999999999999" x14ac:dyDescent="0.3">
      <c r="A1961" s="11">
        <v>45024</v>
      </c>
      <c r="B1961" s="12">
        <v>251095</v>
      </c>
      <c r="C1961" s="12" t="s">
        <v>343</v>
      </c>
      <c r="D1961" s="12" t="s">
        <v>344</v>
      </c>
      <c r="E1961" s="12" t="s">
        <v>345</v>
      </c>
      <c r="F1961" s="12" t="s">
        <v>346</v>
      </c>
      <c r="G1961" s="12"/>
      <c r="H1961" s="12">
        <v>13</v>
      </c>
      <c r="I1961" s="12">
        <v>11</v>
      </c>
      <c r="J1961" s="12">
        <v>12.92</v>
      </c>
      <c r="K1961" s="12">
        <v>0.08</v>
      </c>
      <c r="L1961" s="12">
        <v>56.62</v>
      </c>
      <c r="M1961" s="12">
        <v>7</v>
      </c>
      <c r="N1961" s="12">
        <v>0</v>
      </c>
      <c r="O1961" s="12">
        <v>262</v>
      </c>
      <c r="P1961" s="12">
        <v>10</v>
      </c>
      <c r="Q1961" s="12">
        <v>5</v>
      </c>
      <c r="R1961" s="12">
        <v>1</v>
      </c>
      <c r="S1961" s="12">
        <v>316</v>
      </c>
      <c r="T1961" s="12">
        <v>0</v>
      </c>
    </row>
    <row r="1962" spans="1:20" ht="17.399999999999999" x14ac:dyDescent="0.3">
      <c r="A1962" s="11">
        <v>45025</v>
      </c>
      <c r="B1962" s="12">
        <v>251095</v>
      </c>
      <c r="C1962" s="12" t="s">
        <v>343</v>
      </c>
      <c r="D1962" s="12" t="s">
        <v>344</v>
      </c>
      <c r="E1962" s="12" t="s">
        <v>345</v>
      </c>
      <c r="F1962" s="12" t="s">
        <v>346</v>
      </c>
      <c r="G1962" s="12"/>
      <c r="H1962" s="12">
        <v>3.03</v>
      </c>
      <c r="I1962" s="12">
        <v>20.97</v>
      </c>
      <c r="J1962" s="12">
        <v>3.03</v>
      </c>
      <c r="K1962" s="12">
        <v>0</v>
      </c>
      <c r="L1962" s="12">
        <v>10.66</v>
      </c>
      <c r="M1962" s="12">
        <v>7</v>
      </c>
      <c r="N1962" s="12">
        <v>0</v>
      </c>
      <c r="O1962" s="12">
        <v>25</v>
      </c>
      <c r="P1962" s="12">
        <v>2</v>
      </c>
      <c r="Q1962" s="12">
        <v>0</v>
      </c>
      <c r="R1962" s="12">
        <v>0</v>
      </c>
      <c r="S1962" s="12">
        <v>30</v>
      </c>
      <c r="T1962" s="12">
        <v>0</v>
      </c>
    </row>
    <row r="1963" spans="1:20" ht="17.399999999999999" x14ac:dyDescent="0.3">
      <c r="A1963" s="11">
        <v>45026</v>
      </c>
      <c r="B1963" s="12">
        <v>251095</v>
      </c>
      <c r="C1963" s="12" t="s">
        <v>343</v>
      </c>
      <c r="D1963" s="12" t="s">
        <v>344</v>
      </c>
      <c r="E1963" s="12" t="s">
        <v>345</v>
      </c>
      <c r="F1963" s="12" t="s">
        <v>346</v>
      </c>
      <c r="G1963" s="12"/>
      <c r="H1963" s="12">
        <v>13.62</v>
      </c>
      <c r="I1963" s="12">
        <v>10.38</v>
      </c>
      <c r="J1963" s="12">
        <v>13.3</v>
      </c>
      <c r="K1963" s="12">
        <v>0.32</v>
      </c>
      <c r="L1963" s="12">
        <v>58.69</v>
      </c>
      <c r="M1963" s="12">
        <v>7</v>
      </c>
      <c r="N1963" s="12">
        <v>0</v>
      </c>
      <c r="O1963" s="12">
        <v>304</v>
      </c>
      <c r="P1963" s="12">
        <v>13</v>
      </c>
      <c r="Q1963" s="12">
        <v>3</v>
      </c>
      <c r="R1963" s="12">
        <v>2</v>
      </c>
      <c r="S1963" s="12">
        <v>348</v>
      </c>
      <c r="T1963" s="12">
        <v>0</v>
      </c>
    </row>
    <row r="1964" spans="1:20" ht="17.399999999999999" x14ac:dyDescent="0.3">
      <c r="A1964" s="11">
        <v>45027</v>
      </c>
      <c r="B1964" s="12">
        <v>251095</v>
      </c>
      <c r="C1964" s="12" t="s">
        <v>343</v>
      </c>
      <c r="D1964" s="12" t="s">
        <v>344</v>
      </c>
      <c r="E1964" s="12" t="s">
        <v>345</v>
      </c>
      <c r="F1964" s="12" t="s">
        <v>346</v>
      </c>
      <c r="G1964" s="12"/>
      <c r="H1964" s="12">
        <v>18.93</v>
      </c>
      <c r="I1964" s="12">
        <v>5.07</v>
      </c>
      <c r="J1964" s="12">
        <v>18.45</v>
      </c>
      <c r="K1964" s="12">
        <v>0.48</v>
      </c>
      <c r="L1964" s="12">
        <v>56.19</v>
      </c>
      <c r="M1964" s="12">
        <v>6</v>
      </c>
      <c r="N1964" s="12">
        <v>0</v>
      </c>
      <c r="O1964" s="12">
        <v>163</v>
      </c>
      <c r="P1964" s="12">
        <v>7</v>
      </c>
      <c r="Q1964" s="12">
        <v>4</v>
      </c>
      <c r="R1964" s="12">
        <v>1</v>
      </c>
      <c r="S1964" s="12">
        <v>191</v>
      </c>
      <c r="T1964" s="12">
        <v>0</v>
      </c>
    </row>
    <row r="1965" spans="1:20" ht="17.399999999999999" x14ac:dyDescent="0.3">
      <c r="A1965" s="11">
        <v>45028</v>
      </c>
      <c r="B1965" s="12">
        <v>251095</v>
      </c>
      <c r="C1965" s="12" t="s">
        <v>343</v>
      </c>
      <c r="D1965" s="12" t="s">
        <v>344</v>
      </c>
      <c r="E1965" s="12" t="s">
        <v>345</v>
      </c>
      <c r="F1965" s="12" t="s">
        <v>346</v>
      </c>
      <c r="G1965" s="12"/>
      <c r="H1965" s="12">
        <v>19.600000000000001</v>
      </c>
      <c r="I1965" s="12">
        <v>4.4000000000000004</v>
      </c>
      <c r="J1965" s="12">
        <v>19.600000000000001</v>
      </c>
      <c r="K1965" s="12">
        <v>0</v>
      </c>
      <c r="L1965" s="12">
        <v>71.239999999999995</v>
      </c>
      <c r="M1965" s="12">
        <v>6</v>
      </c>
      <c r="N1965" s="12">
        <v>0</v>
      </c>
      <c r="O1965" s="12">
        <v>268</v>
      </c>
      <c r="P1965" s="12">
        <v>15</v>
      </c>
      <c r="Q1965" s="12">
        <v>5</v>
      </c>
      <c r="R1965" s="12">
        <v>0</v>
      </c>
      <c r="S1965" s="12">
        <v>309</v>
      </c>
      <c r="T1965" s="12">
        <v>0</v>
      </c>
    </row>
    <row r="1966" spans="1:20" ht="17.399999999999999" x14ac:dyDescent="0.3">
      <c r="A1966" s="11">
        <v>45029</v>
      </c>
      <c r="B1966" s="12">
        <v>251095</v>
      </c>
      <c r="C1966" s="12" t="s">
        <v>343</v>
      </c>
      <c r="D1966" s="12" t="s">
        <v>344</v>
      </c>
      <c r="E1966" s="12" t="s">
        <v>345</v>
      </c>
      <c r="F1966" s="12" t="s">
        <v>346</v>
      </c>
      <c r="G1966" s="12"/>
      <c r="H1966" s="12">
        <v>21.63</v>
      </c>
      <c r="I1966" s="12">
        <v>2.37</v>
      </c>
      <c r="J1966" s="12">
        <v>21.63</v>
      </c>
      <c r="K1966" s="12">
        <v>0</v>
      </c>
      <c r="L1966" s="12">
        <v>63.8</v>
      </c>
      <c r="M1966" s="12">
        <v>5</v>
      </c>
      <c r="N1966" s="12">
        <v>0</v>
      </c>
      <c r="O1966" s="12">
        <v>168</v>
      </c>
      <c r="P1966" s="12">
        <v>17</v>
      </c>
      <c r="Q1966" s="12">
        <v>4</v>
      </c>
      <c r="R1966" s="12">
        <v>0</v>
      </c>
      <c r="S1966" s="12">
        <v>195</v>
      </c>
      <c r="T1966" s="12">
        <v>0</v>
      </c>
    </row>
    <row r="1967" spans="1:20" ht="17.399999999999999" x14ac:dyDescent="0.3">
      <c r="A1967" s="11">
        <v>45030</v>
      </c>
      <c r="B1967" s="12">
        <v>251095</v>
      </c>
      <c r="C1967" s="12" t="s">
        <v>343</v>
      </c>
      <c r="D1967" s="12" t="s">
        <v>344</v>
      </c>
      <c r="E1967" s="12" t="s">
        <v>345</v>
      </c>
      <c r="F1967" s="12" t="s">
        <v>346</v>
      </c>
      <c r="G1967" s="12"/>
      <c r="H1967" s="12">
        <v>18.78</v>
      </c>
      <c r="I1967" s="12">
        <v>5.22</v>
      </c>
      <c r="J1967" s="12">
        <v>18.78</v>
      </c>
      <c r="K1967" s="12">
        <v>0</v>
      </c>
      <c r="L1967" s="12">
        <v>66.45</v>
      </c>
      <c r="M1967" s="12">
        <v>6</v>
      </c>
      <c r="N1967" s="12">
        <v>0</v>
      </c>
      <c r="O1967" s="12">
        <v>187</v>
      </c>
      <c r="P1967" s="12">
        <v>6</v>
      </c>
      <c r="Q1967" s="12">
        <v>6</v>
      </c>
      <c r="R1967" s="12">
        <v>0</v>
      </c>
      <c r="S1967" s="12">
        <v>216</v>
      </c>
      <c r="T1967" s="12">
        <v>0</v>
      </c>
    </row>
    <row r="1968" spans="1:20" ht="17.399999999999999" x14ac:dyDescent="0.3">
      <c r="A1968" s="11">
        <v>45031</v>
      </c>
      <c r="B1968" s="12">
        <v>251095</v>
      </c>
      <c r="C1968" s="12" t="s">
        <v>343</v>
      </c>
      <c r="D1968" s="12" t="s">
        <v>344</v>
      </c>
      <c r="E1968" s="12" t="s">
        <v>345</v>
      </c>
      <c r="F1968" s="12" t="s">
        <v>346</v>
      </c>
      <c r="G1968" s="12"/>
      <c r="H1968" s="12">
        <v>17.47</v>
      </c>
      <c r="I1968" s="12">
        <v>6.53</v>
      </c>
      <c r="J1968" s="12">
        <v>17.47</v>
      </c>
      <c r="K1968" s="12">
        <v>0</v>
      </c>
      <c r="L1968" s="12">
        <v>65.569999999999993</v>
      </c>
      <c r="M1968" s="12">
        <v>6</v>
      </c>
      <c r="N1968" s="12">
        <v>0</v>
      </c>
      <c r="O1968" s="12">
        <v>230</v>
      </c>
      <c r="P1968" s="12">
        <v>13</v>
      </c>
      <c r="Q1968" s="12">
        <v>4</v>
      </c>
      <c r="R1968" s="12">
        <v>1</v>
      </c>
      <c r="S1968" s="12">
        <v>278</v>
      </c>
      <c r="T1968" s="12">
        <v>0</v>
      </c>
    </row>
    <row r="1969" spans="1:20" ht="17.399999999999999" x14ac:dyDescent="0.3">
      <c r="A1969" s="11">
        <v>45032</v>
      </c>
      <c r="B1969" s="12">
        <v>251095</v>
      </c>
      <c r="C1969" s="12" t="s">
        <v>343</v>
      </c>
      <c r="D1969" s="12" t="s">
        <v>344</v>
      </c>
      <c r="E1969" s="12" t="s">
        <v>345</v>
      </c>
      <c r="F1969" s="12" t="s">
        <v>346</v>
      </c>
      <c r="G1969" s="12"/>
      <c r="H1969" s="12">
        <v>0.23</v>
      </c>
      <c r="I1969" s="12">
        <v>23.77</v>
      </c>
      <c r="J1969" s="12">
        <v>0.12</v>
      </c>
      <c r="K1969" s="12">
        <v>0.12</v>
      </c>
      <c r="L1969" s="12">
        <v>0.06</v>
      </c>
      <c r="M1969" s="12">
        <v>0</v>
      </c>
      <c r="N1969" s="12">
        <v>0</v>
      </c>
      <c r="O1969" s="12">
        <v>0</v>
      </c>
      <c r="P1969" s="12">
        <v>0</v>
      </c>
      <c r="Q1969" s="12">
        <v>0</v>
      </c>
      <c r="R1969" s="12">
        <v>1</v>
      </c>
      <c r="S1969" s="12">
        <v>0</v>
      </c>
      <c r="T1969" s="12">
        <v>0</v>
      </c>
    </row>
    <row r="1970" spans="1:20" ht="17.399999999999999" x14ac:dyDescent="0.3">
      <c r="A1970" s="11">
        <v>45033</v>
      </c>
      <c r="B1970" s="12">
        <v>251095</v>
      </c>
      <c r="C1970" s="12" t="s">
        <v>343</v>
      </c>
      <c r="D1970" s="12" t="s">
        <v>344</v>
      </c>
      <c r="E1970" s="12" t="s">
        <v>345</v>
      </c>
      <c r="F1970" s="12" t="s">
        <v>346</v>
      </c>
      <c r="G1970" s="12"/>
      <c r="H1970" s="12">
        <v>16.38</v>
      </c>
      <c r="I1970" s="12">
        <v>7.62</v>
      </c>
      <c r="J1970" s="12">
        <v>16.100000000000001</v>
      </c>
      <c r="K1970" s="12">
        <v>0.28000000000000003</v>
      </c>
      <c r="L1970" s="12">
        <v>47.1</v>
      </c>
      <c r="M1970" s="12">
        <v>5</v>
      </c>
      <c r="N1970" s="12">
        <v>0</v>
      </c>
      <c r="O1970" s="12">
        <v>100</v>
      </c>
      <c r="P1970" s="12">
        <v>4</v>
      </c>
      <c r="Q1970" s="12">
        <v>1</v>
      </c>
      <c r="R1970" s="12">
        <v>0</v>
      </c>
      <c r="S1970" s="12">
        <v>117</v>
      </c>
      <c r="T1970" s="12">
        <v>0</v>
      </c>
    </row>
    <row r="1971" spans="1:20" ht="17.399999999999999" x14ac:dyDescent="0.3">
      <c r="A1971" s="11">
        <v>45034</v>
      </c>
      <c r="B1971" s="12">
        <v>251095</v>
      </c>
      <c r="C1971" s="12" t="s">
        <v>343</v>
      </c>
      <c r="D1971" s="12" t="s">
        <v>344</v>
      </c>
      <c r="E1971" s="12" t="s">
        <v>345</v>
      </c>
      <c r="F1971" s="12" t="s">
        <v>346</v>
      </c>
      <c r="G1971" s="12"/>
      <c r="H1971" s="12">
        <v>20.75</v>
      </c>
      <c r="I1971" s="12">
        <v>3.25</v>
      </c>
      <c r="J1971" s="12">
        <v>20.75</v>
      </c>
      <c r="K1971" s="12">
        <v>0</v>
      </c>
      <c r="L1971" s="12">
        <v>58.11</v>
      </c>
      <c r="M1971" s="12">
        <v>5</v>
      </c>
      <c r="N1971" s="12">
        <v>0</v>
      </c>
      <c r="O1971" s="12">
        <v>121</v>
      </c>
      <c r="P1971" s="12">
        <v>6</v>
      </c>
      <c r="Q1971" s="12">
        <v>1</v>
      </c>
      <c r="R1971" s="12">
        <v>0</v>
      </c>
      <c r="S1971" s="12">
        <v>141</v>
      </c>
      <c r="T1971" s="12">
        <v>0</v>
      </c>
    </row>
    <row r="1972" spans="1:20" ht="17.399999999999999" x14ac:dyDescent="0.3">
      <c r="A1972" s="11">
        <v>45035</v>
      </c>
      <c r="B1972" s="12">
        <v>251095</v>
      </c>
      <c r="C1972" s="12" t="s">
        <v>343</v>
      </c>
      <c r="D1972" s="12" t="s">
        <v>344</v>
      </c>
      <c r="E1972" s="12" t="s">
        <v>345</v>
      </c>
      <c r="F1972" s="12" t="s">
        <v>346</v>
      </c>
      <c r="G1972" s="12"/>
      <c r="H1972" s="12">
        <v>20.92</v>
      </c>
      <c r="I1972" s="12">
        <v>3.08</v>
      </c>
      <c r="J1972" s="12">
        <v>20.92</v>
      </c>
      <c r="K1972" s="12">
        <v>0</v>
      </c>
      <c r="L1972" s="12">
        <v>52.5</v>
      </c>
      <c r="M1972" s="12">
        <v>4</v>
      </c>
      <c r="N1972" s="12">
        <v>0</v>
      </c>
      <c r="O1972" s="12">
        <v>90</v>
      </c>
      <c r="P1972" s="12">
        <v>10</v>
      </c>
      <c r="Q1972" s="12">
        <v>1</v>
      </c>
      <c r="R1972" s="12">
        <v>0</v>
      </c>
      <c r="S1972" s="12">
        <v>106</v>
      </c>
      <c r="T1972" s="12">
        <v>0</v>
      </c>
    </row>
    <row r="1973" spans="1:20" ht="17.399999999999999" x14ac:dyDescent="0.3">
      <c r="A1973" s="11">
        <v>45036</v>
      </c>
      <c r="B1973" s="12">
        <v>251095</v>
      </c>
      <c r="C1973" s="12" t="s">
        <v>343</v>
      </c>
      <c r="D1973" s="12" t="s">
        <v>344</v>
      </c>
      <c r="E1973" s="12" t="s">
        <v>345</v>
      </c>
      <c r="F1973" s="12" t="s">
        <v>346</v>
      </c>
      <c r="G1973" s="12"/>
      <c r="H1973" s="12">
        <v>21.18</v>
      </c>
      <c r="I1973" s="12">
        <v>2.82</v>
      </c>
      <c r="J1973" s="12">
        <v>21.18</v>
      </c>
      <c r="K1973" s="12">
        <v>0</v>
      </c>
      <c r="L1973" s="12">
        <v>64.25</v>
      </c>
      <c r="M1973" s="12">
        <v>5</v>
      </c>
      <c r="N1973" s="12">
        <v>0</v>
      </c>
      <c r="O1973" s="12">
        <v>229</v>
      </c>
      <c r="P1973" s="12">
        <v>14</v>
      </c>
      <c r="Q1973" s="12">
        <v>8</v>
      </c>
      <c r="R1973" s="12">
        <v>0</v>
      </c>
      <c r="S1973" s="12">
        <v>259</v>
      </c>
      <c r="T1973" s="12">
        <v>0</v>
      </c>
    </row>
    <row r="1974" spans="1:20" ht="17.399999999999999" x14ac:dyDescent="0.3">
      <c r="A1974" s="11">
        <v>45037</v>
      </c>
      <c r="B1974" s="12">
        <v>251095</v>
      </c>
      <c r="C1974" s="12" t="s">
        <v>343</v>
      </c>
      <c r="D1974" s="12" t="s">
        <v>344</v>
      </c>
      <c r="E1974" s="12" t="s">
        <v>345</v>
      </c>
      <c r="F1974" s="12" t="s">
        <v>346</v>
      </c>
      <c r="G1974" s="12"/>
      <c r="H1974" s="12">
        <v>23.1</v>
      </c>
      <c r="I1974" s="12">
        <v>0.9</v>
      </c>
      <c r="J1974" s="12">
        <v>23.1</v>
      </c>
      <c r="K1974" s="12">
        <v>0</v>
      </c>
      <c r="L1974" s="12">
        <v>59.27</v>
      </c>
      <c r="M1974" s="12">
        <v>5</v>
      </c>
      <c r="N1974" s="12">
        <v>0</v>
      </c>
      <c r="O1974" s="12">
        <v>82</v>
      </c>
      <c r="P1974" s="12">
        <v>6</v>
      </c>
      <c r="Q1974" s="12">
        <v>2</v>
      </c>
      <c r="R1974" s="12">
        <v>0</v>
      </c>
      <c r="S1974" s="12">
        <v>101</v>
      </c>
      <c r="T1974" s="12">
        <v>0</v>
      </c>
    </row>
    <row r="1975" spans="1:20" ht="17.399999999999999" x14ac:dyDescent="0.3">
      <c r="A1975" s="11">
        <v>45038</v>
      </c>
      <c r="B1975" s="12">
        <v>251095</v>
      </c>
      <c r="C1975" s="12" t="s">
        <v>343</v>
      </c>
      <c r="D1975" s="12" t="s">
        <v>344</v>
      </c>
      <c r="E1975" s="12" t="s">
        <v>345</v>
      </c>
      <c r="F1975" s="12" t="s">
        <v>346</v>
      </c>
      <c r="G1975" s="12"/>
      <c r="H1975" s="12">
        <v>19.649999999999999</v>
      </c>
      <c r="I1975" s="12">
        <v>4.3499999999999996</v>
      </c>
      <c r="J1975" s="12">
        <v>19.649999999999999</v>
      </c>
      <c r="K1975" s="12">
        <v>0</v>
      </c>
      <c r="L1975" s="12">
        <v>63.23</v>
      </c>
      <c r="M1975" s="12">
        <v>5</v>
      </c>
      <c r="N1975" s="12">
        <v>0</v>
      </c>
      <c r="O1975" s="12">
        <v>171</v>
      </c>
      <c r="P1975" s="12">
        <v>10</v>
      </c>
      <c r="Q1975" s="12">
        <v>1</v>
      </c>
      <c r="R1975" s="12">
        <v>0</v>
      </c>
      <c r="S1975" s="12">
        <v>192</v>
      </c>
      <c r="T1975" s="12">
        <v>0</v>
      </c>
    </row>
    <row r="1976" spans="1:20" ht="17.399999999999999" x14ac:dyDescent="0.3">
      <c r="A1976" s="11">
        <v>45039</v>
      </c>
      <c r="B1976" s="12">
        <v>251095</v>
      </c>
      <c r="C1976" s="12" t="s">
        <v>343</v>
      </c>
      <c r="D1976" s="12" t="s">
        <v>344</v>
      </c>
      <c r="E1976" s="12" t="s">
        <v>345</v>
      </c>
      <c r="F1976" s="12" t="s">
        <v>346</v>
      </c>
      <c r="G1976" s="12"/>
      <c r="H1976" s="12">
        <v>11.4</v>
      </c>
      <c r="I1976" s="12">
        <v>12.6</v>
      </c>
      <c r="J1976" s="12">
        <v>11.4</v>
      </c>
      <c r="K1976" s="12">
        <v>0</v>
      </c>
      <c r="L1976" s="12">
        <v>48.72</v>
      </c>
      <c r="M1976" s="12">
        <v>6</v>
      </c>
      <c r="N1976" s="12">
        <v>0</v>
      </c>
      <c r="O1976" s="12">
        <v>212</v>
      </c>
      <c r="P1976" s="12">
        <v>12</v>
      </c>
      <c r="Q1976" s="12">
        <v>4</v>
      </c>
      <c r="R1976" s="12">
        <v>0</v>
      </c>
      <c r="S1976" s="12">
        <v>247</v>
      </c>
      <c r="T1976" s="12">
        <v>0</v>
      </c>
    </row>
    <row r="1977" spans="1:20" ht="17.399999999999999" x14ac:dyDescent="0.3">
      <c r="A1977" s="11">
        <v>45040</v>
      </c>
      <c r="B1977" s="12">
        <v>251095</v>
      </c>
      <c r="C1977" s="12" t="s">
        <v>343</v>
      </c>
      <c r="D1977" s="12" t="s">
        <v>344</v>
      </c>
      <c r="E1977" s="12" t="s">
        <v>345</v>
      </c>
      <c r="F1977" s="12" t="s">
        <v>346</v>
      </c>
      <c r="G1977" s="12"/>
      <c r="H1977" s="12">
        <v>22</v>
      </c>
      <c r="I1977" s="12">
        <v>2</v>
      </c>
      <c r="J1977" s="12">
        <v>22</v>
      </c>
      <c r="K1977" s="12">
        <v>0</v>
      </c>
      <c r="L1977" s="12">
        <v>71.33</v>
      </c>
      <c r="M1977" s="12">
        <v>5</v>
      </c>
      <c r="N1977" s="12">
        <v>0</v>
      </c>
      <c r="O1977" s="12">
        <v>240</v>
      </c>
      <c r="P1977" s="12">
        <v>15</v>
      </c>
      <c r="Q1977" s="12">
        <v>4</v>
      </c>
      <c r="R1977" s="12">
        <v>0</v>
      </c>
      <c r="S1977" s="12">
        <v>280</v>
      </c>
      <c r="T1977" s="12">
        <v>0</v>
      </c>
    </row>
    <row r="1978" spans="1:20" ht="17.399999999999999" x14ac:dyDescent="0.3">
      <c r="A1978" s="11">
        <v>45041</v>
      </c>
      <c r="B1978" s="12">
        <v>251095</v>
      </c>
      <c r="C1978" s="12" t="s">
        <v>343</v>
      </c>
      <c r="D1978" s="12" t="s">
        <v>344</v>
      </c>
      <c r="E1978" s="12" t="s">
        <v>345</v>
      </c>
      <c r="F1978" s="12" t="s">
        <v>346</v>
      </c>
      <c r="G1978" s="12"/>
      <c r="H1978" s="12">
        <v>20.6</v>
      </c>
      <c r="I1978" s="12">
        <v>3.4</v>
      </c>
      <c r="J1978" s="12">
        <v>20.6</v>
      </c>
      <c r="K1978" s="12">
        <v>0</v>
      </c>
      <c r="L1978" s="12">
        <v>68.260000000000005</v>
      </c>
      <c r="M1978" s="12">
        <v>6</v>
      </c>
      <c r="N1978" s="12">
        <v>0</v>
      </c>
      <c r="O1978" s="12">
        <v>310</v>
      </c>
      <c r="P1978" s="12">
        <v>21</v>
      </c>
      <c r="Q1978" s="12">
        <v>5</v>
      </c>
      <c r="R1978" s="12">
        <v>0</v>
      </c>
      <c r="S1978" s="12">
        <v>351</v>
      </c>
      <c r="T1978" s="12">
        <v>0</v>
      </c>
    </row>
    <row r="1979" spans="1:20" ht="17.399999999999999" x14ac:dyDescent="0.3">
      <c r="A1979" s="11">
        <v>45042</v>
      </c>
      <c r="B1979" s="12">
        <v>251095</v>
      </c>
      <c r="C1979" s="12" t="s">
        <v>343</v>
      </c>
      <c r="D1979" s="12" t="s">
        <v>344</v>
      </c>
      <c r="E1979" s="12" t="s">
        <v>345</v>
      </c>
      <c r="F1979" s="12" t="s">
        <v>346</v>
      </c>
      <c r="G1979" s="12"/>
      <c r="H1979" s="12">
        <v>15.67</v>
      </c>
      <c r="I1979" s="12">
        <v>8.33</v>
      </c>
      <c r="J1979" s="12">
        <v>15.67</v>
      </c>
      <c r="K1979" s="12">
        <v>0</v>
      </c>
      <c r="L1979" s="12">
        <v>50.86</v>
      </c>
      <c r="M1979" s="12">
        <v>5</v>
      </c>
      <c r="N1979" s="12">
        <v>0</v>
      </c>
      <c r="O1979" s="12">
        <v>229</v>
      </c>
      <c r="P1979" s="12">
        <v>25</v>
      </c>
      <c r="Q1979" s="12">
        <v>8</v>
      </c>
      <c r="R1979" s="12">
        <v>0</v>
      </c>
      <c r="S1979" s="12">
        <v>270</v>
      </c>
      <c r="T1979" s="12">
        <v>0</v>
      </c>
    </row>
    <row r="1980" spans="1:20" ht="17.399999999999999" x14ac:dyDescent="0.3">
      <c r="A1980" s="11">
        <v>45043</v>
      </c>
      <c r="B1980" s="12">
        <v>251095</v>
      </c>
      <c r="C1980" s="12" t="s">
        <v>343</v>
      </c>
      <c r="D1980" s="12" t="s">
        <v>344</v>
      </c>
      <c r="E1980" s="12" t="s">
        <v>345</v>
      </c>
      <c r="F1980" s="12" t="s">
        <v>346</v>
      </c>
      <c r="G1980" s="12"/>
      <c r="H1980" s="12">
        <v>1.03</v>
      </c>
      <c r="I1980" s="12">
        <v>22.97</v>
      </c>
      <c r="J1980" s="12">
        <v>1.03</v>
      </c>
      <c r="K1980" s="12">
        <v>0</v>
      </c>
      <c r="L1980" s="12">
        <v>1.73</v>
      </c>
      <c r="M1980" s="12">
        <v>5</v>
      </c>
      <c r="N1980" s="12">
        <v>0</v>
      </c>
      <c r="O1980" s="12">
        <v>3</v>
      </c>
      <c r="P1980" s="12">
        <v>0</v>
      </c>
      <c r="Q1980" s="12">
        <v>0</v>
      </c>
      <c r="R1980" s="12">
        <v>0</v>
      </c>
      <c r="S1980" s="12">
        <v>3</v>
      </c>
      <c r="T1980" s="12">
        <v>0</v>
      </c>
    </row>
    <row r="1981" spans="1:20" ht="17.399999999999999" x14ac:dyDescent="0.3">
      <c r="A1981" s="11">
        <v>45044</v>
      </c>
      <c r="B1981" s="12">
        <v>251095</v>
      </c>
      <c r="C1981" s="12" t="s">
        <v>343</v>
      </c>
      <c r="D1981" s="12" t="s">
        <v>344</v>
      </c>
      <c r="E1981" s="12" t="s">
        <v>345</v>
      </c>
      <c r="F1981" s="12" t="s">
        <v>346</v>
      </c>
      <c r="G1981" s="12"/>
      <c r="H1981" s="12">
        <v>12.63</v>
      </c>
      <c r="I1981" s="12">
        <v>11.37</v>
      </c>
      <c r="J1981" s="12">
        <v>12.63</v>
      </c>
      <c r="K1981" s="12">
        <v>0</v>
      </c>
      <c r="L1981" s="12">
        <v>38.880000000000003</v>
      </c>
      <c r="M1981" s="12">
        <v>6</v>
      </c>
      <c r="N1981" s="12">
        <v>0</v>
      </c>
      <c r="O1981" s="12">
        <v>85</v>
      </c>
      <c r="P1981" s="12">
        <v>6</v>
      </c>
      <c r="Q1981" s="12">
        <v>0</v>
      </c>
      <c r="R1981" s="12">
        <v>0</v>
      </c>
      <c r="S1981" s="12">
        <v>98</v>
      </c>
      <c r="T1981" s="12">
        <v>0</v>
      </c>
    </row>
    <row r="1982" spans="1:20" ht="17.399999999999999" x14ac:dyDescent="0.3">
      <c r="A1982" s="11">
        <v>45045</v>
      </c>
      <c r="B1982" s="12">
        <v>251095</v>
      </c>
      <c r="C1982" s="12" t="s">
        <v>343</v>
      </c>
      <c r="D1982" s="12" t="s">
        <v>344</v>
      </c>
      <c r="E1982" s="12" t="s">
        <v>345</v>
      </c>
      <c r="F1982" s="12" t="s">
        <v>346</v>
      </c>
      <c r="G1982" s="12"/>
      <c r="H1982" s="12">
        <v>11.33</v>
      </c>
      <c r="I1982" s="12">
        <v>12.67</v>
      </c>
      <c r="J1982" s="12">
        <v>11.33</v>
      </c>
      <c r="K1982" s="12">
        <v>0</v>
      </c>
      <c r="L1982" s="12">
        <v>27.81</v>
      </c>
      <c r="M1982" s="12">
        <v>5</v>
      </c>
      <c r="N1982" s="12">
        <v>0</v>
      </c>
      <c r="O1982" s="12">
        <v>35</v>
      </c>
      <c r="P1982" s="12">
        <v>1</v>
      </c>
      <c r="Q1982" s="12">
        <v>0</v>
      </c>
      <c r="R1982" s="12">
        <v>0</v>
      </c>
      <c r="S1982" s="12">
        <v>35</v>
      </c>
      <c r="T1982" s="12">
        <v>0</v>
      </c>
    </row>
    <row r="1983" spans="1:20" ht="17.399999999999999" x14ac:dyDescent="0.3">
      <c r="A1983" s="11">
        <v>45046</v>
      </c>
      <c r="B1983" s="12">
        <v>251095</v>
      </c>
      <c r="C1983" s="12" t="s">
        <v>343</v>
      </c>
      <c r="D1983" s="12" t="s">
        <v>344</v>
      </c>
      <c r="E1983" s="12" t="s">
        <v>345</v>
      </c>
      <c r="F1983" s="12" t="s">
        <v>346</v>
      </c>
      <c r="G1983" s="12"/>
      <c r="H1983" s="12">
        <v>11.38</v>
      </c>
      <c r="I1983" s="12">
        <v>12.62</v>
      </c>
      <c r="J1983" s="12">
        <v>11.38</v>
      </c>
      <c r="K1983" s="12">
        <v>0</v>
      </c>
      <c r="L1983" s="12">
        <v>31.87</v>
      </c>
      <c r="M1983" s="12">
        <v>5</v>
      </c>
      <c r="N1983" s="12">
        <v>0</v>
      </c>
      <c r="O1983" s="12">
        <v>51</v>
      </c>
      <c r="P1983" s="12">
        <v>2</v>
      </c>
      <c r="Q1983" s="12">
        <v>0</v>
      </c>
      <c r="R1983" s="12">
        <v>0</v>
      </c>
      <c r="S1983" s="12">
        <v>57</v>
      </c>
      <c r="T1983" s="12">
        <v>0</v>
      </c>
    </row>
    <row r="1984" spans="1:20" ht="17.399999999999999" x14ac:dyDescent="0.3">
      <c r="A1984" s="11">
        <v>45047</v>
      </c>
      <c r="B1984" s="12">
        <v>251095</v>
      </c>
      <c r="C1984" s="12" t="s">
        <v>343</v>
      </c>
      <c r="D1984" s="12" t="s">
        <v>344</v>
      </c>
      <c r="E1984" s="12" t="s">
        <v>345</v>
      </c>
      <c r="F1984" s="12" t="s">
        <v>346</v>
      </c>
      <c r="G1984" s="12"/>
      <c r="H1984" s="12">
        <v>2.38</v>
      </c>
      <c r="I1984" s="12">
        <v>21.62</v>
      </c>
      <c r="J1984" s="12">
        <v>2.38</v>
      </c>
      <c r="K1984" s="12">
        <v>0</v>
      </c>
      <c r="L1984" s="12">
        <v>5.76</v>
      </c>
      <c r="M1984" s="12">
        <v>4</v>
      </c>
      <c r="N1984" s="12">
        <v>0</v>
      </c>
      <c r="O1984" s="12">
        <v>12</v>
      </c>
      <c r="P1984" s="12">
        <v>0</v>
      </c>
      <c r="Q1984" s="12">
        <v>0</v>
      </c>
      <c r="R1984" s="12">
        <v>0</v>
      </c>
      <c r="S1984" s="12">
        <v>14</v>
      </c>
      <c r="T1984" s="12">
        <v>0</v>
      </c>
    </row>
    <row r="1985" spans="1:20" ht="17.399999999999999" x14ac:dyDescent="0.3">
      <c r="A1985" s="11">
        <v>45048</v>
      </c>
      <c r="B1985" s="12">
        <v>251095</v>
      </c>
      <c r="C1985" s="12" t="s">
        <v>343</v>
      </c>
      <c r="D1985" s="12" t="s">
        <v>344</v>
      </c>
      <c r="E1985" s="12" t="s">
        <v>345</v>
      </c>
      <c r="F1985" s="12" t="s">
        <v>346</v>
      </c>
      <c r="G1985" s="12"/>
      <c r="H1985" s="12">
        <v>2.77</v>
      </c>
      <c r="I1985" s="12">
        <v>21.23</v>
      </c>
      <c r="J1985" s="12">
        <v>2.77</v>
      </c>
      <c r="K1985" s="12">
        <v>0</v>
      </c>
      <c r="L1985" s="12">
        <v>7.13</v>
      </c>
      <c r="M1985" s="12">
        <v>6</v>
      </c>
      <c r="N1985" s="12">
        <v>0</v>
      </c>
      <c r="O1985" s="12">
        <v>21</v>
      </c>
      <c r="P1985" s="12">
        <v>1</v>
      </c>
      <c r="Q1985" s="12">
        <v>1</v>
      </c>
      <c r="R1985" s="12">
        <v>0</v>
      </c>
      <c r="S1985" s="12">
        <v>25</v>
      </c>
      <c r="T1985" s="12">
        <v>0</v>
      </c>
    </row>
    <row r="1986" spans="1:20" ht="17.399999999999999" x14ac:dyDescent="0.3">
      <c r="A1986" s="11">
        <v>45049</v>
      </c>
      <c r="B1986" s="12">
        <v>251095</v>
      </c>
      <c r="C1986" s="12" t="s">
        <v>343</v>
      </c>
      <c r="D1986" s="12" t="s">
        <v>344</v>
      </c>
      <c r="E1986" s="12" t="s">
        <v>345</v>
      </c>
      <c r="F1986" s="12" t="s">
        <v>346</v>
      </c>
      <c r="G1986" s="12"/>
      <c r="H1986" s="12">
        <v>18.350000000000001</v>
      </c>
      <c r="I1986" s="12">
        <v>5.65</v>
      </c>
      <c r="J1986" s="12">
        <v>18.350000000000001</v>
      </c>
      <c r="K1986" s="12">
        <v>0</v>
      </c>
      <c r="L1986" s="12">
        <v>43.28</v>
      </c>
      <c r="M1986" s="12">
        <v>5</v>
      </c>
      <c r="N1986" s="12">
        <v>0</v>
      </c>
      <c r="O1986" s="12">
        <v>82</v>
      </c>
      <c r="P1986" s="12">
        <v>8</v>
      </c>
      <c r="Q1986" s="12">
        <v>0</v>
      </c>
      <c r="R1986" s="12">
        <v>0</v>
      </c>
      <c r="S1986" s="12">
        <v>97</v>
      </c>
      <c r="T1986" s="12">
        <v>0</v>
      </c>
    </row>
    <row r="1987" spans="1:20" ht="17.399999999999999" x14ac:dyDescent="0.3">
      <c r="A1987" s="11">
        <v>45050</v>
      </c>
      <c r="B1987" s="12">
        <v>251095</v>
      </c>
      <c r="C1987" s="12" t="s">
        <v>343</v>
      </c>
      <c r="D1987" s="12" t="s">
        <v>344</v>
      </c>
      <c r="E1987" s="12" t="s">
        <v>345</v>
      </c>
      <c r="F1987" s="12" t="s">
        <v>346</v>
      </c>
      <c r="G1987" s="12"/>
      <c r="H1987" s="12">
        <v>21.2</v>
      </c>
      <c r="I1987" s="12">
        <v>2.8</v>
      </c>
      <c r="J1987" s="12">
        <v>21.2</v>
      </c>
      <c r="K1987" s="12">
        <v>0</v>
      </c>
      <c r="L1987" s="12">
        <v>65</v>
      </c>
      <c r="M1987" s="12">
        <v>5</v>
      </c>
      <c r="N1987" s="12">
        <v>0</v>
      </c>
      <c r="O1987" s="12">
        <v>167</v>
      </c>
      <c r="P1987" s="12">
        <v>15</v>
      </c>
      <c r="Q1987" s="12">
        <v>5</v>
      </c>
      <c r="R1987" s="12">
        <v>0</v>
      </c>
      <c r="S1987" s="12">
        <v>187</v>
      </c>
      <c r="T1987" s="12">
        <v>0</v>
      </c>
    </row>
    <row r="1988" spans="1:20" ht="17.399999999999999" x14ac:dyDescent="0.3">
      <c r="A1988" s="11">
        <v>45051</v>
      </c>
      <c r="B1988" s="12">
        <v>251095</v>
      </c>
      <c r="C1988" s="12" t="s">
        <v>343</v>
      </c>
      <c r="D1988" s="12" t="s">
        <v>344</v>
      </c>
      <c r="E1988" s="12" t="s">
        <v>345</v>
      </c>
      <c r="F1988" s="12" t="s">
        <v>346</v>
      </c>
      <c r="G1988" s="12"/>
      <c r="H1988" s="12">
        <v>19.350000000000001</v>
      </c>
      <c r="I1988" s="12">
        <v>4.6500000000000004</v>
      </c>
      <c r="J1988" s="12">
        <v>19.350000000000001</v>
      </c>
      <c r="K1988" s="12">
        <v>0</v>
      </c>
      <c r="L1988" s="12">
        <v>64.650000000000006</v>
      </c>
      <c r="M1988" s="12">
        <v>6</v>
      </c>
      <c r="N1988" s="12">
        <v>0</v>
      </c>
      <c r="O1988" s="12">
        <v>236</v>
      </c>
      <c r="P1988" s="12">
        <v>22</v>
      </c>
      <c r="Q1988" s="12">
        <v>8</v>
      </c>
      <c r="R1988" s="12">
        <v>0</v>
      </c>
      <c r="S1988" s="12">
        <v>264</v>
      </c>
      <c r="T1988" s="12">
        <v>0</v>
      </c>
    </row>
    <row r="1989" spans="1:20" ht="17.399999999999999" x14ac:dyDescent="0.3">
      <c r="A1989" s="11">
        <v>45052</v>
      </c>
      <c r="B1989" s="12">
        <v>251095</v>
      </c>
      <c r="C1989" s="12" t="s">
        <v>343</v>
      </c>
      <c r="D1989" s="12" t="s">
        <v>344</v>
      </c>
      <c r="E1989" s="12" t="s">
        <v>345</v>
      </c>
      <c r="F1989" s="12" t="s">
        <v>346</v>
      </c>
      <c r="G1989" s="12"/>
      <c r="H1989" s="12">
        <v>18.7</v>
      </c>
      <c r="I1989" s="12">
        <v>5.3</v>
      </c>
      <c r="J1989" s="12">
        <v>18.079999999999998</v>
      </c>
      <c r="K1989" s="12">
        <v>0.62</v>
      </c>
      <c r="L1989" s="12">
        <v>65.88</v>
      </c>
      <c r="M1989" s="12">
        <v>5</v>
      </c>
      <c r="N1989" s="12">
        <v>0</v>
      </c>
      <c r="O1989" s="12">
        <v>185</v>
      </c>
      <c r="P1989" s="12">
        <v>25</v>
      </c>
      <c r="Q1989" s="12">
        <v>6</v>
      </c>
      <c r="R1989" s="12">
        <v>1</v>
      </c>
      <c r="S1989" s="12">
        <v>203</v>
      </c>
      <c r="T1989" s="12">
        <v>0</v>
      </c>
    </row>
    <row r="1990" spans="1:20" ht="17.399999999999999" x14ac:dyDescent="0.3">
      <c r="A1990" s="11">
        <v>45053</v>
      </c>
      <c r="B1990" s="12">
        <v>251095</v>
      </c>
      <c r="C1990" s="12" t="s">
        <v>343</v>
      </c>
      <c r="D1990" s="12" t="s">
        <v>344</v>
      </c>
      <c r="E1990" s="12" t="s">
        <v>345</v>
      </c>
      <c r="F1990" s="12" t="s">
        <v>346</v>
      </c>
      <c r="G1990" s="12"/>
      <c r="H1990" s="12">
        <v>0.03</v>
      </c>
      <c r="I1990" s="12">
        <v>23.97</v>
      </c>
      <c r="J1990" s="12">
        <v>0.03</v>
      </c>
      <c r="K1990" s="12">
        <v>0</v>
      </c>
      <c r="L1990" s="12">
        <v>0</v>
      </c>
      <c r="M1990" s="12">
        <v>0</v>
      </c>
      <c r="N1990" s="12">
        <v>0</v>
      </c>
      <c r="O1990" s="12">
        <v>0</v>
      </c>
      <c r="P1990" s="12">
        <v>0</v>
      </c>
      <c r="Q1990" s="12">
        <v>0</v>
      </c>
      <c r="R1990" s="12">
        <v>0</v>
      </c>
      <c r="S1990" s="12">
        <v>0</v>
      </c>
      <c r="T1990" s="12">
        <v>0</v>
      </c>
    </row>
    <row r="1991" spans="1:20" ht="17.399999999999999" x14ac:dyDescent="0.3">
      <c r="A1991" s="11">
        <v>45054</v>
      </c>
      <c r="B1991" s="12">
        <v>251095</v>
      </c>
      <c r="C1991" s="12" t="s">
        <v>343</v>
      </c>
      <c r="D1991" s="12" t="s">
        <v>344</v>
      </c>
      <c r="E1991" s="12" t="s">
        <v>345</v>
      </c>
      <c r="F1991" s="12" t="s">
        <v>346</v>
      </c>
      <c r="G1991" s="12"/>
      <c r="H1991" s="12">
        <v>2.15</v>
      </c>
      <c r="I1991" s="12">
        <v>21.85</v>
      </c>
      <c r="J1991" s="12">
        <v>1.97</v>
      </c>
      <c r="K1991" s="12">
        <v>0.18</v>
      </c>
      <c r="L1991" s="12">
        <v>6.24</v>
      </c>
      <c r="M1991" s="12">
        <v>6</v>
      </c>
      <c r="N1991" s="12">
        <v>0</v>
      </c>
      <c r="O1991" s="12">
        <v>23</v>
      </c>
      <c r="P1991" s="12">
        <v>1</v>
      </c>
      <c r="Q1991" s="12">
        <v>0</v>
      </c>
      <c r="R1991" s="12">
        <v>1</v>
      </c>
      <c r="S1991" s="12">
        <v>24</v>
      </c>
      <c r="T1991" s="12">
        <v>0</v>
      </c>
    </row>
    <row r="1992" spans="1:20" ht="17.399999999999999" x14ac:dyDescent="0.3">
      <c r="A1992" s="11">
        <v>45055</v>
      </c>
      <c r="B1992" s="12">
        <v>251095</v>
      </c>
      <c r="C1992" s="12" t="s">
        <v>343</v>
      </c>
      <c r="D1992" s="12" t="s">
        <v>344</v>
      </c>
      <c r="E1992" s="12" t="s">
        <v>345</v>
      </c>
      <c r="F1992" s="12" t="s">
        <v>346</v>
      </c>
      <c r="G1992" s="12"/>
      <c r="H1992" s="12">
        <v>19.07</v>
      </c>
      <c r="I1992" s="12">
        <v>4.93</v>
      </c>
      <c r="J1992" s="12">
        <v>19.07</v>
      </c>
      <c r="K1992" s="12">
        <v>0</v>
      </c>
      <c r="L1992" s="12">
        <v>51.33</v>
      </c>
      <c r="M1992" s="12">
        <v>5</v>
      </c>
      <c r="N1992" s="12">
        <v>0</v>
      </c>
      <c r="O1992" s="12">
        <v>77</v>
      </c>
      <c r="P1992" s="12">
        <v>3</v>
      </c>
      <c r="Q1992" s="12">
        <v>1</v>
      </c>
      <c r="R1992" s="12">
        <v>1</v>
      </c>
      <c r="S1992" s="12">
        <v>87</v>
      </c>
      <c r="T1992" s="12">
        <v>0</v>
      </c>
    </row>
    <row r="1993" spans="1:20" ht="17.399999999999999" x14ac:dyDescent="0.3">
      <c r="A1993" s="11">
        <v>45056</v>
      </c>
      <c r="B1993" s="12">
        <v>251095</v>
      </c>
      <c r="C1993" s="12" t="s">
        <v>343</v>
      </c>
      <c r="D1993" s="12" t="s">
        <v>344</v>
      </c>
      <c r="E1993" s="12" t="s">
        <v>345</v>
      </c>
      <c r="F1993" s="12" t="s">
        <v>346</v>
      </c>
      <c r="G1993" s="12"/>
      <c r="H1993" s="12">
        <v>22.1</v>
      </c>
      <c r="I1993" s="12">
        <v>1.9</v>
      </c>
      <c r="J1993" s="12">
        <v>21.58</v>
      </c>
      <c r="K1993" s="12">
        <v>0.52</v>
      </c>
      <c r="L1993" s="12">
        <v>68.42</v>
      </c>
      <c r="M1993" s="12">
        <v>5</v>
      </c>
      <c r="N1993" s="12">
        <v>0</v>
      </c>
      <c r="O1993" s="12">
        <v>166</v>
      </c>
      <c r="P1993" s="12">
        <v>13</v>
      </c>
      <c r="Q1993" s="12">
        <v>1</v>
      </c>
      <c r="R1993" s="12">
        <v>2</v>
      </c>
      <c r="S1993" s="12">
        <v>188</v>
      </c>
      <c r="T1993" s="12">
        <v>0</v>
      </c>
    </row>
    <row r="1994" spans="1:20" ht="17.399999999999999" x14ac:dyDescent="0.3">
      <c r="A1994" s="11">
        <v>45057</v>
      </c>
      <c r="B1994" s="12">
        <v>251095</v>
      </c>
      <c r="C1994" s="12" t="s">
        <v>343</v>
      </c>
      <c r="D1994" s="12" t="s">
        <v>344</v>
      </c>
      <c r="E1994" s="12" t="s">
        <v>345</v>
      </c>
      <c r="F1994" s="12" t="s">
        <v>346</v>
      </c>
      <c r="G1994" s="12"/>
      <c r="H1994" s="12">
        <v>5.0199999999999996</v>
      </c>
      <c r="I1994" s="12">
        <v>18.98</v>
      </c>
      <c r="J1994" s="12">
        <v>4.63</v>
      </c>
      <c r="K1994" s="12">
        <v>0.38</v>
      </c>
      <c r="L1994" s="12">
        <v>10.53</v>
      </c>
      <c r="M1994" s="12">
        <v>6</v>
      </c>
      <c r="N1994" s="12">
        <v>0</v>
      </c>
      <c r="O1994" s="12">
        <v>31</v>
      </c>
      <c r="P1994" s="12">
        <v>0</v>
      </c>
      <c r="Q1994" s="12">
        <v>0</v>
      </c>
      <c r="R1994" s="12">
        <v>0</v>
      </c>
      <c r="S1994" s="12">
        <v>39</v>
      </c>
      <c r="T1994" s="12">
        <v>0</v>
      </c>
    </row>
    <row r="1995" spans="1:20" ht="17.399999999999999" x14ac:dyDescent="0.3">
      <c r="A1995" s="11">
        <v>45058</v>
      </c>
      <c r="B1995" s="12">
        <v>251095</v>
      </c>
      <c r="C1995" s="12" t="s">
        <v>343</v>
      </c>
      <c r="D1995" s="12" t="s">
        <v>344</v>
      </c>
      <c r="E1995" s="12" t="s">
        <v>345</v>
      </c>
      <c r="F1995" s="12" t="s">
        <v>346</v>
      </c>
      <c r="G1995" s="12"/>
      <c r="H1995" s="12">
        <v>0.03</v>
      </c>
      <c r="I1995" s="12">
        <v>23.97</v>
      </c>
      <c r="J1995" s="12">
        <v>0.03</v>
      </c>
      <c r="K1995" s="12">
        <v>0</v>
      </c>
      <c r="L1995" s="12">
        <v>0</v>
      </c>
      <c r="M1995" s="12">
        <v>0</v>
      </c>
      <c r="N1995" s="12">
        <v>0</v>
      </c>
      <c r="O1995" s="12">
        <v>0</v>
      </c>
      <c r="P1995" s="12">
        <v>0</v>
      </c>
      <c r="Q1995" s="12">
        <v>0</v>
      </c>
      <c r="R1995" s="12">
        <v>0</v>
      </c>
      <c r="S1995" s="12">
        <v>0</v>
      </c>
      <c r="T1995" s="12">
        <v>0</v>
      </c>
    </row>
    <row r="1996" spans="1:20" ht="17.399999999999999" x14ac:dyDescent="0.3">
      <c r="A1996" s="11">
        <v>45059</v>
      </c>
      <c r="B1996" s="12">
        <v>251095</v>
      </c>
      <c r="C1996" s="12" t="s">
        <v>343</v>
      </c>
      <c r="D1996" s="12" t="s">
        <v>344</v>
      </c>
      <c r="E1996" s="12" t="s">
        <v>345</v>
      </c>
      <c r="F1996" s="12" t="s">
        <v>346</v>
      </c>
      <c r="G1996" s="12"/>
      <c r="H1996" s="12">
        <v>0.02</v>
      </c>
      <c r="I1996" s="12">
        <v>23.98</v>
      </c>
      <c r="J1996" s="12">
        <v>0.02</v>
      </c>
      <c r="K1996" s="12">
        <v>0</v>
      </c>
      <c r="L1996" s="12">
        <v>0.02</v>
      </c>
      <c r="M1996" s="12">
        <v>0</v>
      </c>
      <c r="N1996" s="12">
        <v>0</v>
      </c>
      <c r="O1996" s="12">
        <v>0</v>
      </c>
      <c r="P1996" s="12">
        <v>0</v>
      </c>
      <c r="Q1996" s="12">
        <v>0</v>
      </c>
      <c r="R1996" s="12">
        <v>0</v>
      </c>
      <c r="S1996" s="12">
        <v>0</v>
      </c>
      <c r="T1996" s="12">
        <v>0</v>
      </c>
    </row>
    <row r="1997" spans="1:20" ht="17.399999999999999" x14ac:dyDescent="0.3">
      <c r="A1997" s="11">
        <v>45061</v>
      </c>
      <c r="B1997" s="12">
        <v>251095</v>
      </c>
      <c r="C1997" s="12" t="s">
        <v>343</v>
      </c>
      <c r="D1997" s="12" t="s">
        <v>344</v>
      </c>
      <c r="E1997" s="12" t="s">
        <v>345</v>
      </c>
      <c r="F1997" s="12" t="s">
        <v>346</v>
      </c>
      <c r="G1997" s="12"/>
      <c r="H1997" s="12">
        <v>0.27</v>
      </c>
      <c r="I1997" s="12">
        <v>23.73</v>
      </c>
      <c r="J1997" s="12">
        <v>0</v>
      </c>
      <c r="K1997" s="12">
        <v>0.27</v>
      </c>
      <c r="L1997" s="12">
        <v>0</v>
      </c>
      <c r="M1997" s="12">
        <v>0</v>
      </c>
      <c r="N1997" s="12">
        <v>0</v>
      </c>
      <c r="O1997" s="12">
        <v>0</v>
      </c>
      <c r="P1997" s="12">
        <v>0</v>
      </c>
      <c r="Q1997" s="12">
        <v>0</v>
      </c>
      <c r="R1997" s="12">
        <v>1</v>
      </c>
      <c r="S1997" s="12">
        <v>0</v>
      </c>
      <c r="T1997" s="12">
        <v>0</v>
      </c>
    </row>
    <row r="1998" spans="1:20" ht="17.399999999999999" x14ac:dyDescent="0.3">
      <c r="A1998" s="11">
        <v>45062</v>
      </c>
      <c r="B1998" s="12">
        <v>251095</v>
      </c>
      <c r="C1998" s="12" t="s">
        <v>343</v>
      </c>
      <c r="D1998" s="12" t="s">
        <v>344</v>
      </c>
      <c r="E1998" s="12" t="s">
        <v>345</v>
      </c>
      <c r="F1998" s="12" t="s">
        <v>346</v>
      </c>
      <c r="G1998" s="12"/>
      <c r="H1998" s="12">
        <v>0</v>
      </c>
      <c r="I1998" s="12">
        <v>24</v>
      </c>
      <c r="J1998" s="12">
        <v>0</v>
      </c>
      <c r="K1998" s="12">
        <v>0</v>
      </c>
      <c r="L1998" s="12">
        <v>0</v>
      </c>
      <c r="M1998" s="12">
        <v>0</v>
      </c>
      <c r="N1998" s="12">
        <v>0</v>
      </c>
      <c r="O1998" s="12">
        <v>0</v>
      </c>
      <c r="P1998" s="12">
        <v>0</v>
      </c>
      <c r="Q1998" s="12">
        <v>0</v>
      </c>
      <c r="R1998" s="12">
        <v>0</v>
      </c>
      <c r="S1998" s="12">
        <v>0</v>
      </c>
      <c r="T1998" s="12">
        <v>0</v>
      </c>
    </row>
    <row r="1999" spans="1:20" ht="17.399999999999999" x14ac:dyDescent="0.3">
      <c r="A1999" s="11">
        <v>45063</v>
      </c>
      <c r="B1999" s="12">
        <v>251095</v>
      </c>
      <c r="C1999" s="12" t="s">
        <v>343</v>
      </c>
      <c r="D1999" s="12" t="s">
        <v>344</v>
      </c>
      <c r="E1999" s="12" t="s">
        <v>345</v>
      </c>
      <c r="F1999" s="12" t="s">
        <v>346</v>
      </c>
      <c r="G1999" s="12"/>
      <c r="H1999" s="12">
        <v>0</v>
      </c>
      <c r="I1999" s="12">
        <v>24</v>
      </c>
      <c r="J1999" s="12">
        <v>0</v>
      </c>
      <c r="K1999" s="12">
        <v>0</v>
      </c>
      <c r="L1999" s="12">
        <v>0</v>
      </c>
      <c r="M1999" s="12">
        <v>0</v>
      </c>
      <c r="N1999" s="12">
        <v>0</v>
      </c>
      <c r="O1999" s="12">
        <v>0</v>
      </c>
      <c r="P1999" s="12">
        <v>0</v>
      </c>
      <c r="Q1999" s="12">
        <v>0</v>
      </c>
      <c r="R1999" s="12">
        <v>0</v>
      </c>
      <c r="S1999" s="12">
        <v>0</v>
      </c>
      <c r="T1999" s="12">
        <v>0</v>
      </c>
    </row>
    <row r="2000" spans="1:20" ht="17.399999999999999" x14ac:dyDescent="0.3">
      <c r="A2000" s="11">
        <v>45064</v>
      </c>
      <c r="B2000" s="12">
        <v>251095</v>
      </c>
      <c r="C2000" s="12" t="s">
        <v>343</v>
      </c>
      <c r="D2000" s="12" t="s">
        <v>344</v>
      </c>
      <c r="E2000" s="12" t="s">
        <v>345</v>
      </c>
      <c r="F2000" s="12" t="s">
        <v>346</v>
      </c>
      <c r="G2000" s="12"/>
      <c r="H2000" s="12">
        <v>0.03</v>
      </c>
      <c r="I2000" s="12">
        <v>23.97</v>
      </c>
      <c r="J2000" s="12">
        <v>0</v>
      </c>
      <c r="K2000" s="12">
        <v>0.03</v>
      </c>
      <c r="L2000" s="12">
        <v>0</v>
      </c>
      <c r="M2000" s="12">
        <v>0</v>
      </c>
      <c r="N2000" s="12">
        <v>0</v>
      </c>
      <c r="O2000" s="12">
        <v>0</v>
      </c>
      <c r="P2000" s="12">
        <v>0</v>
      </c>
      <c r="Q2000" s="12">
        <v>0</v>
      </c>
      <c r="R2000" s="12">
        <v>0</v>
      </c>
      <c r="S2000" s="12">
        <v>0</v>
      </c>
      <c r="T2000" s="12">
        <v>0</v>
      </c>
    </row>
    <row r="2001" spans="1:20" ht="17.399999999999999" x14ac:dyDescent="0.3">
      <c r="A2001" s="11">
        <v>45065</v>
      </c>
      <c r="B2001" s="12">
        <v>251095</v>
      </c>
      <c r="C2001" s="12" t="s">
        <v>343</v>
      </c>
      <c r="D2001" s="12" t="s">
        <v>344</v>
      </c>
      <c r="E2001" s="12" t="s">
        <v>345</v>
      </c>
      <c r="F2001" s="12" t="s">
        <v>346</v>
      </c>
      <c r="G2001" s="12"/>
      <c r="H2001" s="12">
        <v>0</v>
      </c>
      <c r="I2001" s="12">
        <v>24</v>
      </c>
      <c r="J2001" s="12">
        <v>0</v>
      </c>
      <c r="K2001" s="12">
        <v>0</v>
      </c>
      <c r="L2001" s="12">
        <v>0</v>
      </c>
      <c r="M2001" s="12">
        <v>0</v>
      </c>
      <c r="N2001" s="12">
        <v>0</v>
      </c>
      <c r="O2001" s="12">
        <v>0</v>
      </c>
      <c r="P2001" s="12">
        <v>0</v>
      </c>
      <c r="Q2001" s="12">
        <v>0</v>
      </c>
      <c r="R2001" s="12">
        <v>0</v>
      </c>
      <c r="S2001" s="12">
        <v>0</v>
      </c>
      <c r="T2001" s="12">
        <v>0</v>
      </c>
    </row>
    <row r="2002" spans="1:20" ht="17.399999999999999" x14ac:dyDescent="0.3">
      <c r="A2002" s="11">
        <v>45066</v>
      </c>
      <c r="B2002" s="12">
        <v>251095</v>
      </c>
      <c r="C2002" s="12" t="s">
        <v>343</v>
      </c>
      <c r="D2002" s="12" t="s">
        <v>344</v>
      </c>
      <c r="E2002" s="12" t="s">
        <v>345</v>
      </c>
      <c r="F2002" s="12" t="s">
        <v>346</v>
      </c>
      <c r="G2002" s="12"/>
      <c r="H2002" s="12">
        <v>0</v>
      </c>
      <c r="I2002" s="12">
        <v>24</v>
      </c>
      <c r="J2002" s="12">
        <v>0</v>
      </c>
      <c r="K2002" s="12">
        <v>0</v>
      </c>
      <c r="L2002" s="12">
        <v>0</v>
      </c>
      <c r="M2002" s="12">
        <v>0</v>
      </c>
      <c r="N2002" s="12">
        <v>0</v>
      </c>
      <c r="O2002" s="12">
        <v>0</v>
      </c>
      <c r="P2002" s="12">
        <v>0</v>
      </c>
      <c r="Q2002" s="12">
        <v>0</v>
      </c>
      <c r="R2002" s="12">
        <v>0</v>
      </c>
      <c r="S2002" s="12">
        <v>0</v>
      </c>
      <c r="T2002" s="12">
        <v>0</v>
      </c>
    </row>
    <row r="2003" spans="1:20" ht="17.399999999999999" x14ac:dyDescent="0.3">
      <c r="A2003" s="11">
        <v>45067</v>
      </c>
      <c r="B2003" s="12">
        <v>251095</v>
      </c>
      <c r="C2003" s="12" t="s">
        <v>343</v>
      </c>
      <c r="D2003" s="12" t="s">
        <v>344</v>
      </c>
      <c r="E2003" s="12" t="s">
        <v>345</v>
      </c>
      <c r="F2003" s="12" t="s">
        <v>346</v>
      </c>
      <c r="G2003" s="12"/>
      <c r="H2003" s="12">
        <v>0</v>
      </c>
      <c r="I2003" s="12">
        <v>24</v>
      </c>
      <c r="J2003" s="12">
        <v>0</v>
      </c>
      <c r="K2003" s="12">
        <v>0</v>
      </c>
      <c r="L2003" s="12">
        <v>0</v>
      </c>
      <c r="M2003" s="12">
        <v>0</v>
      </c>
      <c r="N2003" s="12">
        <v>0</v>
      </c>
      <c r="O2003" s="12">
        <v>0</v>
      </c>
      <c r="P2003" s="12">
        <v>0</v>
      </c>
      <c r="Q2003" s="12">
        <v>0</v>
      </c>
      <c r="R2003" s="12">
        <v>0</v>
      </c>
      <c r="S2003" s="12">
        <v>0</v>
      </c>
      <c r="T2003" s="12">
        <v>0</v>
      </c>
    </row>
    <row r="2004" spans="1:20" ht="17.399999999999999" x14ac:dyDescent="0.3">
      <c r="A2004" s="11">
        <v>45068</v>
      </c>
      <c r="B2004" s="12">
        <v>251095</v>
      </c>
      <c r="C2004" s="12" t="s">
        <v>343</v>
      </c>
      <c r="D2004" s="12" t="s">
        <v>344</v>
      </c>
      <c r="E2004" s="12" t="s">
        <v>345</v>
      </c>
      <c r="F2004" s="12" t="s">
        <v>346</v>
      </c>
      <c r="G2004" s="12"/>
      <c r="H2004" s="12">
        <v>0</v>
      </c>
      <c r="I2004" s="12">
        <v>24</v>
      </c>
      <c r="J2004" s="12">
        <v>0</v>
      </c>
      <c r="K2004" s="12">
        <v>0</v>
      </c>
      <c r="L2004" s="12">
        <v>0</v>
      </c>
      <c r="M2004" s="12">
        <v>0</v>
      </c>
      <c r="N2004" s="12">
        <v>0</v>
      </c>
      <c r="O2004" s="12">
        <v>0</v>
      </c>
      <c r="P2004" s="12">
        <v>0</v>
      </c>
      <c r="Q2004" s="12">
        <v>0</v>
      </c>
      <c r="R2004" s="12">
        <v>0</v>
      </c>
      <c r="S2004" s="12">
        <v>0</v>
      </c>
      <c r="T2004" s="12">
        <v>0</v>
      </c>
    </row>
    <row r="2005" spans="1:20" ht="17.399999999999999" x14ac:dyDescent="0.3">
      <c r="A2005" s="11">
        <v>45069</v>
      </c>
      <c r="B2005" s="12">
        <v>251095</v>
      </c>
      <c r="C2005" s="12" t="s">
        <v>343</v>
      </c>
      <c r="D2005" s="12" t="s">
        <v>344</v>
      </c>
      <c r="E2005" s="12" t="s">
        <v>345</v>
      </c>
      <c r="F2005" s="12" t="s">
        <v>346</v>
      </c>
      <c r="G2005" s="12"/>
      <c r="H2005" s="12">
        <v>0</v>
      </c>
      <c r="I2005" s="12">
        <v>24</v>
      </c>
      <c r="J2005" s="12">
        <v>0</v>
      </c>
      <c r="K2005" s="12">
        <v>0</v>
      </c>
      <c r="L2005" s="12">
        <v>0</v>
      </c>
      <c r="M2005" s="12">
        <v>0</v>
      </c>
      <c r="N2005" s="12">
        <v>0</v>
      </c>
      <c r="O2005" s="12">
        <v>0</v>
      </c>
      <c r="P2005" s="12">
        <v>0</v>
      </c>
      <c r="Q2005" s="12">
        <v>0</v>
      </c>
      <c r="R2005" s="12">
        <v>0</v>
      </c>
      <c r="S2005" s="12">
        <v>0</v>
      </c>
      <c r="T2005" s="12">
        <v>0</v>
      </c>
    </row>
    <row r="2006" spans="1:20" ht="17.399999999999999" x14ac:dyDescent="0.3">
      <c r="A2006" s="11">
        <v>45070</v>
      </c>
      <c r="B2006" s="12">
        <v>251095</v>
      </c>
      <c r="C2006" s="12" t="s">
        <v>343</v>
      </c>
      <c r="D2006" s="12" t="s">
        <v>344</v>
      </c>
      <c r="E2006" s="12" t="s">
        <v>345</v>
      </c>
      <c r="F2006" s="12" t="s">
        <v>346</v>
      </c>
      <c r="G2006" s="12"/>
      <c r="H2006" s="12">
        <v>0</v>
      </c>
      <c r="I2006" s="12">
        <v>24</v>
      </c>
      <c r="J2006" s="12">
        <v>0</v>
      </c>
      <c r="K2006" s="12">
        <v>0</v>
      </c>
      <c r="L2006" s="12">
        <v>0</v>
      </c>
      <c r="M2006" s="12">
        <v>0</v>
      </c>
      <c r="N2006" s="12">
        <v>0</v>
      </c>
      <c r="O2006" s="12">
        <v>0</v>
      </c>
      <c r="P2006" s="12">
        <v>0</v>
      </c>
      <c r="Q2006" s="12">
        <v>0</v>
      </c>
      <c r="R2006" s="12">
        <v>0</v>
      </c>
      <c r="S2006" s="12">
        <v>0</v>
      </c>
      <c r="T2006" s="12">
        <v>0</v>
      </c>
    </row>
    <row r="2007" spans="1:20" ht="17.399999999999999" x14ac:dyDescent="0.3">
      <c r="A2007" s="11">
        <v>45071</v>
      </c>
      <c r="B2007" s="12">
        <v>251095</v>
      </c>
      <c r="C2007" s="12" t="s">
        <v>343</v>
      </c>
      <c r="D2007" s="12" t="s">
        <v>344</v>
      </c>
      <c r="E2007" s="12" t="s">
        <v>345</v>
      </c>
      <c r="F2007" s="12" t="s">
        <v>346</v>
      </c>
      <c r="G2007" s="12"/>
      <c r="H2007" s="12">
        <v>0</v>
      </c>
      <c r="I2007" s="12">
        <v>24</v>
      </c>
      <c r="J2007" s="12">
        <v>0</v>
      </c>
      <c r="K2007" s="12">
        <v>0</v>
      </c>
      <c r="L2007" s="12">
        <v>0</v>
      </c>
      <c r="M2007" s="12">
        <v>0</v>
      </c>
      <c r="N2007" s="12">
        <v>0</v>
      </c>
      <c r="O2007" s="12">
        <v>0</v>
      </c>
      <c r="P2007" s="12">
        <v>0</v>
      </c>
      <c r="Q2007" s="12">
        <v>0</v>
      </c>
      <c r="R2007" s="12">
        <v>0</v>
      </c>
      <c r="S2007" s="12">
        <v>0</v>
      </c>
      <c r="T2007" s="12">
        <v>0</v>
      </c>
    </row>
    <row r="2008" spans="1:20" ht="17.399999999999999" x14ac:dyDescent="0.3">
      <c r="A2008" s="11">
        <v>45072</v>
      </c>
      <c r="B2008" s="12">
        <v>251095</v>
      </c>
      <c r="C2008" s="12" t="s">
        <v>343</v>
      </c>
      <c r="D2008" s="12" t="s">
        <v>344</v>
      </c>
      <c r="E2008" s="12" t="s">
        <v>345</v>
      </c>
      <c r="F2008" s="12" t="s">
        <v>346</v>
      </c>
      <c r="G2008" s="12"/>
      <c r="H2008" s="12">
        <v>0</v>
      </c>
      <c r="I2008" s="12">
        <v>24</v>
      </c>
      <c r="J2008" s="12">
        <v>0</v>
      </c>
      <c r="K2008" s="12">
        <v>0</v>
      </c>
      <c r="L2008" s="12">
        <v>0</v>
      </c>
      <c r="M2008" s="12">
        <v>0</v>
      </c>
      <c r="N2008" s="12">
        <v>0</v>
      </c>
      <c r="O2008" s="12">
        <v>0</v>
      </c>
      <c r="P2008" s="12">
        <v>0</v>
      </c>
      <c r="Q2008" s="12">
        <v>0</v>
      </c>
      <c r="R2008" s="12">
        <v>0</v>
      </c>
      <c r="S2008" s="12">
        <v>0</v>
      </c>
      <c r="T2008" s="12">
        <v>0</v>
      </c>
    </row>
    <row r="2009" spans="1:20" ht="17.399999999999999" x14ac:dyDescent="0.3">
      <c r="A2009" s="11">
        <v>45073</v>
      </c>
      <c r="B2009" s="12">
        <v>251095</v>
      </c>
      <c r="C2009" s="12" t="s">
        <v>343</v>
      </c>
      <c r="D2009" s="12" t="s">
        <v>344</v>
      </c>
      <c r="E2009" s="12" t="s">
        <v>345</v>
      </c>
      <c r="F2009" s="12" t="s">
        <v>346</v>
      </c>
      <c r="G2009" s="12"/>
      <c r="H2009" s="12">
        <v>0</v>
      </c>
      <c r="I2009" s="12">
        <v>24</v>
      </c>
      <c r="J2009" s="12">
        <v>0</v>
      </c>
      <c r="K2009" s="12">
        <v>0</v>
      </c>
      <c r="L2009" s="12">
        <v>0</v>
      </c>
      <c r="M2009" s="12">
        <v>0</v>
      </c>
      <c r="N2009" s="12">
        <v>0</v>
      </c>
      <c r="O2009" s="12">
        <v>0</v>
      </c>
      <c r="P2009" s="12">
        <v>0</v>
      </c>
      <c r="Q2009" s="12">
        <v>0</v>
      </c>
      <c r="R2009" s="12">
        <v>0</v>
      </c>
      <c r="S2009" s="12">
        <v>0</v>
      </c>
      <c r="T2009" s="12">
        <v>0</v>
      </c>
    </row>
    <row r="2010" spans="1:20" ht="17.399999999999999" x14ac:dyDescent="0.3">
      <c r="A2010" s="11">
        <v>45074</v>
      </c>
      <c r="B2010" s="12">
        <v>251095</v>
      </c>
      <c r="C2010" s="12" t="s">
        <v>343</v>
      </c>
      <c r="D2010" s="12" t="s">
        <v>344</v>
      </c>
      <c r="E2010" s="12" t="s">
        <v>345</v>
      </c>
      <c r="F2010" s="12" t="s">
        <v>346</v>
      </c>
      <c r="G2010" s="12"/>
      <c r="H2010" s="12">
        <v>0</v>
      </c>
      <c r="I2010" s="12">
        <v>24</v>
      </c>
      <c r="J2010" s="12">
        <v>0</v>
      </c>
      <c r="K2010" s="12">
        <v>0</v>
      </c>
      <c r="L2010" s="12">
        <v>0</v>
      </c>
      <c r="M2010" s="12">
        <v>0</v>
      </c>
      <c r="N2010" s="12">
        <v>0</v>
      </c>
      <c r="O2010" s="12">
        <v>0</v>
      </c>
      <c r="P2010" s="12">
        <v>0</v>
      </c>
      <c r="Q2010" s="12">
        <v>0</v>
      </c>
      <c r="R2010" s="12">
        <v>0</v>
      </c>
      <c r="S2010" s="12">
        <v>0</v>
      </c>
      <c r="T2010" s="12">
        <v>0</v>
      </c>
    </row>
    <row r="2011" spans="1:20" ht="17.399999999999999" x14ac:dyDescent="0.3">
      <c r="A2011" s="11">
        <v>45075</v>
      </c>
      <c r="B2011" s="12">
        <v>251095</v>
      </c>
      <c r="C2011" s="12" t="s">
        <v>343</v>
      </c>
      <c r="D2011" s="12" t="s">
        <v>344</v>
      </c>
      <c r="E2011" s="12" t="s">
        <v>345</v>
      </c>
      <c r="F2011" s="12" t="s">
        <v>346</v>
      </c>
      <c r="G2011" s="12"/>
      <c r="H2011" s="12">
        <v>0</v>
      </c>
      <c r="I2011" s="12">
        <v>24</v>
      </c>
      <c r="J2011" s="12">
        <v>0</v>
      </c>
      <c r="K2011" s="12">
        <v>0</v>
      </c>
      <c r="L2011" s="12">
        <v>0</v>
      </c>
      <c r="M2011" s="12">
        <v>0</v>
      </c>
      <c r="N2011" s="12">
        <v>0</v>
      </c>
      <c r="O2011" s="12">
        <v>0</v>
      </c>
      <c r="P2011" s="12">
        <v>0</v>
      </c>
      <c r="Q2011" s="12">
        <v>0</v>
      </c>
      <c r="R2011" s="12">
        <v>0</v>
      </c>
      <c r="S2011" s="12">
        <v>0</v>
      </c>
      <c r="T2011" s="12">
        <v>0</v>
      </c>
    </row>
    <row r="2012" spans="1:20" ht="17.399999999999999" x14ac:dyDescent="0.3">
      <c r="A2012" s="11">
        <v>45076</v>
      </c>
      <c r="B2012" s="12">
        <v>251095</v>
      </c>
      <c r="C2012" s="12" t="s">
        <v>343</v>
      </c>
      <c r="D2012" s="12" t="s">
        <v>344</v>
      </c>
      <c r="E2012" s="12" t="s">
        <v>345</v>
      </c>
      <c r="F2012" s="12" t="s">
        <v>346</v>
      </c>
      <c r="G2012" s="12"/>
      <c r="H2012" s="12">
        <v>0</v>
      </c>
      <c r="I2012" s="12">
        <v>24</v>
      </c>
      <c r="J2012" s="12">
        <v>0</v>
      </c>
      <c r="K2012" s="12">
        <v>0</v>
      </c>
      <c r="L2012" s="12">
        <v>0</v>
      </c>
      <c r="M2012" s="12">
        <v>0</v>
      </c>
      <c r="N2012" s="12">
        <v>0</v>
      </c>
      <c r="O2012" s="12">
        <v>0</v>
      </c>
      <c r="P2012" s="12">
        <v>0</v>
      </c>
      <c r="Q2012" s="12">
        <v>0</v>
      </c>
      <c r="R2012" s="12">
        <v>0</v>
      </c>
      <c r="S2012" s="12">
        <v>0</v>
      </c>
      <c r="T2012" s="12">
        <v>0</v>
      </c>
    </row>
    <row r="2013" spans="1:20" ht="17.399999999999999" x14ac:dyDescent="0.3">
      <c r="A2013" s="11">
        <v>45077</v>
      </c>
      <c r="B2013" s="12">
        <v>251095</v>
      </c>
      <c r="C2013" s="12" t="s">
        <v>343</v>
      </c>
      <c r="D2013" s="12" t="s">
        <v>344</v>
      </c>
      <c r="E2013" s="12" t="s">
        <v>345</v>
      </c>
      <c r="F2013" s="12" t="s">
        <v>346</v>
      </c>
      <c r="G2013" s="12"/>
      <c r="H2013" s="12">
        <v>0.08</v>
      </c>
      <c r="I2013" s="12">
        <v>23.92</v>
      </c>
      <c r="J2013" s="12">
        <v>0</v>
      </c>
      <c r="K2013" s="12">
        <v>0.08</v>
      </c>
      <c r="L2013" s="12">
        <v>0</v>
      </c>
      <c r="M2013" s="12">
        <v>0</v>
      </c>
      <c r="N2013" s="12">
        <v>0</v>
      </c>
      <c r="O2013" s="12">
        <v>0</v>
      </c>
      <c r="P2013" s="12">
        <v>0</v>
      </c>
      <c r="Q2013" s="12">
        <v>0</v>
      </c>
      <c r="R2013" s="12">
        <v>1</v>
      </c>
      <c r="S2013" s="12">
        <v>0</v>
      </c>
      <c r="T2013" s="12">
        <v>0</v>
      </c>
    </row>
    <row r="2014" spans="1:20" ht="17.399999999999999" x14ac:dyDescent="0.3">
      <c r="A2014" s="11">
        <v>45078</v>
      </c>
      <c r="B2014" s="12">
        <v>251095</v>
      </c>
      <c r="C2014" s="12" t="s">
        <v>343</v>
      </c>
      <c r="D2014" s="12" t="s">
        <v>344</v>
      </c>
      <c r="E2014" s="12" t="s">
        <v>345</v>
      </c>
      <c r="F2014" s="12" t="s">
        <v>346</v>
      </c>
      <c r="G2014" s="12"/>
      <c r="H2014" s="12">
        <v>5.82</v>
      </c>
      <c r="I2014" s="12">
        <v>18.18</v>
      </c>
      <c r="J2014" s="12">
        <v>0</v>
      </c>
      <c r="K2014" s="12">
        <v>5.82</v>
      </c>
      <c r="L2014" s="12">
        <v>0</v>
      </c>
      <c r="M2014" s="12">
        <v>0</v>
      </c>
      <c r="N2014" s="12">
        <v>0</v>
      </c>
      <c r="O2014" s="12">
        <v>0</v>
      </c>
      <c r="P2014" s="12">
        <v>0</v>
      </c>
      <c r="Q2014" s="12">
        <v>0</v>
      </c>
      <c r="R2014" s="12">
        <v>61</v>
      </c>
      <c r="S2014" s="12">
        <v>0</v>
      </c>
      <c r="T2014" s="12">
        <v>1</v>
      </c>
    </row>
    <row r="2015" spans="1:20" ht="17.399999999999999" x14ac:dyDescent="0.3">
      <c r="A2015" s="11">
        <v>45079</v>
      </c>
      <c r="B2015" s="12">
        <v>251095</v>
      </c>
      <c r="C2015" s="12" t="s">
        <v>343</v>
      </c>
      <c r="D2015" s="12" t="s">
        <v>344</v>
      </c>
      <c r="E2015" s="12" t="s">
        <v>345</v>
      </c>
      <c r="F2015" s="12" t="s">
        <v>346</v>
      </c>
      <c r="G2015" s="12"/>
      <c r="H2015" s="12">
        <v>0</v>
      </c>
      <c r="I2015" s="12">
        <v>24</v>
      </c>
      <c r="J2015" s="12">
        <v>0</v>
      </c>
      <c r="K2015" s="12">
        <v>0</v>
      </c>
      <c r="L2015" s="12">
        <v>0</v>
      </c>
      <c r="M2015" s="12">
        <v>0</v>
      </c>
      <c r="N2015" s="12">
        <v>0</v>
      </c>
      <c r="O2015" s="12">
        <v>0</v>
      </c>
      <c r="P2015" s="12">
        <v>0</v>
      </c>
      <c r="Q2015" s="12">
        <v>0</v>
      </c>
      <c r="R2015" s="12">
        <v>0</v>
      </c>
      <c r="S2015" s="12">
        <v>0</v>
      </c>
      <c r="T2015" s="12">
        <v>0</v>
      </c>
    </row>
    <row r="2016" spans="1:20" ht="17.399999999999999" x14ac:dyDescent="0.3">
      <c r="A2016" s="11">
        <v>45080</v>
      </c>
      <c r="B2016" s="12">
        <v>251095</v>
      </c>
      <c r="C2016" s="12" t="s">
        <v>343</v>
      </c>
      <c r="D2016" s="12" t="s">
        <v>344</v>
      </c>
      <c r="E2016" s="12" t="s">
        <v>345</v>
      </c>
      <c r="F2016" s="12" t="s">
        <v>346</v>
      </c>
      <c r="G2016" s="12"/>
      <c r="H2016" s="12">
        <v>5.93</v>
      </c>
      <c r="I2016" s="12">
        <v>18.07</v>
      </c>
      <c r="J2016" s="12">
        <v>4.87</v>
      </c>
      <c r="K2016" s="12">
        <v>1.07</v>
      </c>
      <c r="L2016" s="12">
        <v>16.84</v>
      </c>
      <c r="M2016" s="12">
        <v>5</v>
      </c>
      <c r="N2016" s="12">
        <v>0</v>
      </c>
      <c r="O2016" s="12">
        <v>26</v>
      </c>
      <c r="P2016" s="12">
        <v>1</v>
      </c>
      <c r="Q2016" s="12">
        <v>0</v>
      </c>
      <c r="R2016" s="12">
        <v>2</v>
      </c>
      <c r="S2016" s="12">
        <v>28</v>
      </c>
      <c r="T2016" s="12">
        <v>0</v>
      </c>
    </row>
    <row r="2017" spans="1:20" ht="17.399999999999999" x14ac:dyDescent="0.3">
      <c r="A2017" s="11">
        <v>45081</v>
      </c>
      <c r="B2017" s="12">
        <v>251095</v>
      </c>
      <c r="C2017" s="12" t="s">
        <v>343</v>
      </c>
      <c r="D2017" s="12" t="s">
        <v>344</v>
      </c>
      <c r="E2017" s="12" t="s">
        <v>345</v>
      </c>
      <c r="F2017" s="12" t="s">
        <v>346</v>
      </c>
      <c r="G2017" s="12"/>
      <c r="H2017" s="12">
        <v>8.17</v>
      </c>
      <c r="I2017" s="12">
        <v>15.83</v>
      </c>
      <c r="J2017" s="12">
        <v>6.87</v>
      </c>
      <c r="K2017" s="12">
        <v>1.3</v>
      </c>
      <c r="L2017" s="12">
        <v>15.62</v>
      </c>
      <c r="M2017" s="12">
        <v>5</v>
      </c>
      <c r="N2017" s="12">
        <v>0</v>
      </c>
      <c r="O2017" s="12">
        <v>18</v>
      </c>
      <c r="P2017" s="12">
        <v>0</v>
      </c>
      <c r="Q2017" s="12">
        <v>0</v>
      </c>
      <c r="R2017" s="12">
        <v>0</v>
      </c>
      <c r="S2017" s="12">
        <v>21</v>
      </c>
      <c r="T2017" s="12">
        <v>0</v>
      </c>
    </row>
    <row r="2018" spans="1:20" ht="17.399999999999999" x14ac:dyDescent="0.3">
      <c r="A2018" s="11">
        <v>45082</v>
      </c>
      <c r="B2018" s="12">
        <v>251095</v>
      </c>
      <c r="C2018" s="12" t="s">
        <v>343</v>
      </c>
      <c r="D2018" s="12" t="s">
        <v>344</v>
      </c>
      <c r="E2018" s="12" t="s">
        <v>345</v>
      </c>
      <c r="F2018" s="12" t="s">
        <v>346</v>
      </c>
      <c r="G2018" s="12"/>
      <c r="H2018" s="12">
        <v>16.97</v>
      </c>
      <c r="I2018" s="12">
        <v>7.03</v>
      </c>
      <c r="J2018" s="12">
        <v>16.03</v>
      </c>
      <c r="K2018" s="12">
        <v>0.93</v>
      </c>
      <c r="L2018" s="12">
        <v>62.94</v>
      </c>
      <c r="M2018" s="12">
        <v>5</v>
      </c>
      <c r="N2018" s="12">
        <v>0</v>
      </c>
      <c r="O2018" s="12">
        <v>139</v>
      </c>
      <c r="P2018" s="12">
        <v>15</v>
      </c>
      <c r="Q2018" s="12">
        <v>6</v>
      </c>
      <c r="R2018" s="12">
        <v>2</v>
      </c>
      <c r="S2018" s="12">
        <v>159</v>
      </c>
      <c r="T2018" s="12">
        <v>0</v>
      </c>
    </row>
    <row r="2019" spans="1:20" ht="17.399999999999999" x14ac:dyDescent="0.3">
      <c r="A2019" s="11">
        <v>45083</v>
      </c>
      <c r="B2019" s="12">
        <v>251095</v>
      </c>
      <c r="C2019" s="12" t="s">
        <v>343</v>
      </c>
      <c r="D2019" s="12" t="s">
        <v>344</v>
      </c>
      <c r="E2019" s="12" t="s">
        <v>345</v>
      </c>
      <c r="F2019" s="12" t="s">
        <v>346</v>
      </c>
      <c r="G2019" s="12"/>
      <c r="H2019" s="12">
        <v>21.25</v>
      </c>
      <c r="I2019" s="12">
        <v>2.75</v>
      </c>
      <c r="J2019" s="12">
        <v>19.27</v>
      </c>
      <c r="K2019" s="12">
        <v>1.98</v>
      </c>
      <c r="L2019" s="12">
        <v>46.58</v>
      </c>
      <c r="M2019" s="12">
        <v>5</v>
      </c>
      <c r="N2019" s="12">
        <v>0</v>
      </c>
      <c r="O2019" s="12">
        <v>70</v>
      </c>
      <c r="P2019" s="12">
        <v>4</v>
      </c>
      <c r="Q2019" s="12">
        <v>0</v>
      </c>
      <c r="R2019" s="12">
        <v>6</v>
      </c>
      <c r="S2019" s="12">
        <v>74</v>
      </c>
      <c r="T2019" s="12">
        <v>0</v>
      </c>
    </row>
    <row r="2020" spans="1:20" ht="17.399999999999999" x14ac:dyDescent="0.3">
      <c r="A2020" s="11">
        <v>45084</v>
      </c>
      <c r="B2020" s="12">
        <v>251095</v>
      </c>
      <c r="C2020" s="12" t="s">
        <v>343</v>
      </c>
      <c r="D2020" s="12" t="s">
        <v>344</v>
      </c>
      <c r="E2020" s="12" t="s">
        <v>345</v>
      </c>
      <c r="F2020" s="12" t="s">
        <v>346</v>
      </c>
      <c r="G2020" s="12"/>
      <c r="H2020" s="12">
        <v>22.85</v>
      </c>
      <c r="I2020" s="12">
        <v>1.1499999999999999</v>
      </c>
      <c r="J2020" s="12">
        <v>21.48</v>
      </c>
      <c r="K2020" s="12">
        <v>1.37</v>
      </c>
      <c r="L2020" s="12">
        <v>77.27</v>
      </c>
      <c r="M2020" s="12">
        <v>6</v>
      </c>
      <c r="N2020" s="12">
        <v>0</v>
      </c>
      <c r="O2020" s="12">
        <v>217</v>
      </c>
      <c r="P2020" s="12">
        <v>19</v>
      </c>
      <c r="Q2020" s="12">
        <v>12</v>
      </c>
      <c r="R2020" s="12">
        <v>4</v>
      </c>
      <c r="S2020" s="12">
        <v>262</v>
      </c>
      <c r="T2020" s="12">
        <v>0</v>
      </c>
    </row>
    <row r="2021" spans="1:20" ht="17.399999999999999" x14ac:dyDescent="0.3">
      <c r="A2021" s="11">
        <v>45085</v>
      </c>
      <c r="B2021" s="12">
        <v>251095</v>
      </c>
      <c r="C2021" s="12" t="s">
        <v>343</v>
      </c>
      <c r="D2021" s="12" t="s">
        <v>344</v>
      </c>
      <c r="E2021" s="12" t="s">
        <v>345</v>
      </c>
      <c r="F2021" s="12" t="s">
        <v>346</v>
      </c>
      <c r="G2021" s="12"/>
      <c r="H2021" s="12">
        <v>19.28</v>
      </c>
      <c r="I2021" s="12">
        <v>4.72</v>
      </c>
      <c r="J2021" s="12">
        <v>16.649999999999999</v>
      </c>
      <c r="K2021" s="12">
        <v>2.63</v>
      </c>
      <c r="L2021" s="12">
        <v>52.33</v>
      </c>
      <c r="M2021" s="12">
        <v>5</v>
      </c>
      <c r="N2021" s="12">
        <v>0</v>
      </c>
      <c r="O2021" s="12">
        <v>80</v>
      </c>
      <c r="P2021" s="12">
        <v>3</v>
      </c>
      <c r="Q2021" s="12">
        <v>2</v>
      </c>
      <c r="R2021" s="12">
        <v>4</v>
      </c>
      <c r="S2021" s="12">
        <v>86</v>
      </c>
      <c r="T2021" s="12">
        <v>0</v>
      </c>
    </row>
    <row r="2022" spans="1:20" ht="17.399999999999999" x14ac:dyDescent="0.3">
      <c r="A2022" s="11">
        <v>45086</v>
      </c>
      <c r="B2022" s="12">
        <v>251095</v>
      </c>
      <c r="C2022" s="12" t="s">
        <v>343</v>
      </c>
      <c r="D2022" s="12" t="s">
        <v>344</v>
      </c>
      <c r="E2022" s="12" t="s">
        <v>345</v>
      </c>
      <c r="F2022" s="12" t="s">
        <v>346</v>
      </c>
      <c r="G2022" s="12"/>
      <c r="H2022" s="12">
        <v>21.75</v>
      </c>
      <c r="I2022" s="12">
        <v>2.25</v>
      </c>
      <c r="J2022" s="12">
        <v>19.8</v>
      </c>
      <c r="K2022" s="12">
        <v>1.95</v>
      </c>
      <c r="L2022" s="12">
        <v>59.78</v>
      </c>
      <c r="M2022" s="12">
        <v>5</v>
      </c>
      <c r="N2022" s="12">
        <v>0</v>
      </c>
      <c r="O2022" s="12">
        <v>126</v>
      </c>
      <c r="P2022" s="12">
        <v>1</v>
      </c>
      <c r="Q2022" s="12">
        <v>4</v>
      </c>
      <c r="R2022" s="12">
        <v>1</v>
      </c>
      <c r="S2022" s="12">
        <v>134</v>
      </c>
      <c r="T2022" s="12">
        <v>0</v>
      </c>
    </row>
    <row r="2023" spans="1:20" ht="17.399999999999999" x14ac:dyDescent="0.3">
      <c r="A2023" s="11">
        <v>45087</v>
      </c>
      <c r="B2023" s="12">
        <v>251095</v>
      </c>
      <c r="C2023" s="12" t="s">
        <v>343</v>
      </c>
      <c r="D2023" s="12" t="s">
        <v>344</v>
      </c>
      <c r="E2023" s="12" t="s">
        <v>345</v>
      </c>
      <c r="F2023" s="12" t="s">
        <v>346</v>
      </c>
      <c r="G2023" s="12"/>
      <c r="H2023" s="12">
        <v>20.329999999999998</v>
      </c>
      <c r="I2023" s="12">
        <v>3.67</v>
      </c>
      <c r="J2023" s="12">
        <v>18.850000000000001</v>
      </c>
      <c r="K2023" s="12">
        <v>1.48</v>
      </c>
      <c r="L2023" s="12">
        <v>53.41</v>
      </c>
      <c r="M2023" s="12">
        <v>5</v>
      </c>
      <c r="N2023" s="12">
        <v>0</v>
      </c>
      <c r="O2023" s="12">
        <v>135</v>
      </c>
      <c r="P2023" s="12">
        <v>6</v>
      </c>
      <c r="Q2023" s="12">
        <v>1</v>
      </c>
      <c r="R2023" s="12">
        <v>5</v>
      </c>
      <c r="S2023" s="12">
        <v>147</v>
      </c>
      <c r="T2023" s="12">
        <v>0</v>
      </c>
    </row>
    <row r="2024" spans="1:20" ht="17.399999999999999" x14ac:dyDescent="0.3">
      <c r="A2024" s="11">
        <v>45088</v>
      </c>
      <c r="B2024" s="12">
        <v>251095</v>
      </c>
      <c r="C2024" s="12" t="s">
        <v>343</v>
      </c>
      <c r="D2024" s="12" t="s">
        <v>344</v>
      </c>
      <c r="E2024" s="12" t="s">
        <v>345</v>
      </c>
      <c r="F2024" s="12" t="s">
        <v>346</v>
      </c>
      <c r="G2024" s="12"/>
      <c r="H2024" s="12">
        <v>10.37</v>
      </c>
      <c r="I2024" s="12">
        <v>13.63</v>
      </c>
      <c r="J2024" s="12">
        <v>7.92</v>
      </c>
      <c r="K2024" s="12">
        <v>2.4500000000000002</v>
      </c>
      <c r="L2024" s="12">
        <v>26.8</v>
      </c>
      <c r="M2024" s="12">
        <v>5</v>
      </c>
      <c r="N2024" s="12">
        <v>0</v>
      </c>
      <c r="O2024" s="12">
        <v>64</v>
      </c>
      <c r="P2024" s="12">
        <v>0</v>
      </c>
      <c r="Q2024" s="12">
        <v>1</v>
      </c>
      <c r="R2024" s="12">
        <v>1</v>
      </c>
      <c r="S2024" s="12">
        <v>68</v>
      </c>
      <c r="T2024" s="12">
        <v>0</v>
      </c>
    </row>
    <row r="2025" spans="1:20" ht="17.399999999999999" x14ac:dyDescent="0.3">
      <c r="A2025" s="11">
        <v>45089</v>
      </c>
      <c r="B2025" s="12">
        <v>251095</v>
      </c>
      <c r="C2025" s="12" t="s">
        <v>343</v>
      </c>
      <c r="D2025" s="12" t="s">
        <v>344</v>
      </c>
      <c r="E2025" s="12" t="s">
        <v>345</v>
      </c>
      <c r="F2025" s="12" t="s">
        <v>346</v>
      </c>
      <c r="G2025" s="12"/>
      <c r="H2025" s="12">
        <v>11.35</v>
      </c>
      <c r="I2025" s="12">
        <v>12.65</v>
      </c>
      <c r="J2025" s="12">
        <v>9.7799999999999994</v>
      </c>
      <c r="K2025" s="12">
        <v>1.57</v>
      </c>
      <c r="L2025" s="12">
        <v>25.14</v>
      </c>
      <c r="M2025" s="12">
        <v>5</v>
      </c>
      <c r="N2025" s="12">
        <v>0</v>
      </c>
      <c r="O2025" s="12">
        <v>25</v>
      </c>
      <c r="P2025" s="12">
        <v>4</v>
      </c>
      <c r="Q2025" s="12">
        <v>0</v>
      </c>
      <c r="R2025" s="12">
        <v>1</v>
      </c>
      <c r="S2025" s="12">
        <v>27</v>
      </c>
      <c r="T2025" s="12">
        <v>0</v>
      </c>
    </row>
    <row r="2026" spans="1:20" ht="17.399999999999999" x14ac:dyDescent="0.3">
      <c r="A2026" s="11">
        <v>45090</v>
      </c>
      <c r="B2026" s="12">
        <v>251095</v>
      </c>
      <c r="C2026" s="12" t="s">
        <v>343</v>
      </c>
      <c r="D2026" s="12" t="s">
        <v>344</v>
      </c>
      <c r="E2026" s="12" t="s">
        <v>345</v>
      </c>
      <c r="F2026" s="12" t="s">
        <v>346</v>
      </c>
      <c r="G2026" s="12"/>
      <c r="H2026" s="12">
        <v>17.850000000000001</v>
      </c>
      <c r="I2026" s="12">
        <v>6.15</v>
      </c>
      <c r="J2026" s="12">
        <v>16.78</v>
      </c>
      <c r="K2026" s="12">
        <v>1.07</v>
      </c>
      <c r="L2026" s="12">
        <v>47.81</v>
      </c>
      <c r="M2026" s="12">
        <v>5</v>
      </c>
      <c r="N2026" s="12">
        <v>0</v>
      </c>
      <c r="O2026" s="12">
        <v>109</v>
      </c>
      <c r="P2026" s="12">
        <v>5</v>
      </c>
      <c r="Q2026" s="12">
        <v>1</v>
      </c>
      <c r="R2026" s="12">
        <v>0</v>
      </c>
      <c r="S2026" s="12">
        <v>121</v>
      </c>
      <c r="T2026" s="12">
        <v>0</v>
      </c>
    </row>
    <row r="2027" spans="1:20" ht="17.399999999999999" x14ac:dyDescent="0.3">
      <c r="A2027" s="11">
        <v>45091</v>
      </c>
      <c r="B2027" s="12">
        <v>251095</v>
      </c>
      <c r="C2027" s="12" t="s">
        <v>343</v>
      </c>
      <c r="D2027" s="12" t="s">
        <v>344</v>
      </c>
      <c r="E2027" s="12" t="s">
        <v>345</v>
      </c>
      <c r="F2027" s="12" t="s">
        <v>346</v>
      </c>
      <c r="G2027" s="12"/>
      <c r="H2027" s="12">
        <v>17.95</v>
      </c>
      <c r="I2027" s="12">
        <v>6.05</v>
      </c>
      <c r="J2027" s="12">
        <v>15.82</v>
      </c>
      <c r="K2027" s="12">
        <v>2.13</v>
      </c>
      <c r="L2027" s="12">
        <v>51.88</v>
      </c>
      <c r="M2027" s="12">
        <v>5</v>
      </c>
      <c r="N2027" s="12">
        <v>0</v>
      </c>
      <c r="O2027" s="12">
        <v>94</v>
      </c>
      <c r="P2027" s="12">
        <v>3</v>
      </c>
      <c r="Q2027" s="12">
        <v>1</v>
      </c>
      <c r="R2027" s="12">
        <v>2</v>
      </c>
      <c r="S2027" s="12">
        <v>102</v>
      </c>
      <c r="T2027" s="12">
        <v>0</v>
      </c>
    </row>
    <row r="2028" spans="1:20" ht="17.399999999999999" x14ac:dyDescent="0.3">
      <c r="A2028" s="11">
        <v>45092</v>
      </c>
      <c r="B2028" s="12">
        <v>251095</v>
      </c>
      <c r="C2028" s="12" t="s">
        <v>343</v>
      </c>
      <c r="D2028" s="12" t="s">
        <v>344</v>
      </c>
      <c r="E2028" s="12" t="s">
        <v>345</v>
      </c>
      <c r="F2028" s="12" t="s">
        <v>346</v>
      </c>
      <c r="G2028" s="12"/>
      <c r="H2028" s="12">
        <v>22.2</v>
      </c>
      <c r="I2028" s="12">
        <v>1.8</v>
      </c>
      <c r="J2028" s="12">
        <v>20.78</v>
      </c>
      <c r="K2028" s="12">
        <v>1.42</v>
      </c>
      <c r="L2028" s="12">
        <v>67.66</v>
      </c>
      <c r="M2028" s="12">
        <v>5</v>
      </c>
      <c r="N2028" s="12">
        <v>0</v>
      </c>
      <c r="O2028" s="12">
        <v>2</v>
      </c>
      <c r="P2028" s="12">
        <v>17</v>
      </c>
      <c r="Q2028" s="12">
        <v>2</v>
      </c>
      <c r="R2028" s="12">
        <v>0</v>
      </c>
      <c r="S2028" s="12">
        <v>209</v>
      </c>
      <c r="T2028" s="12">
        <v>0</v>
      </c>
    </row>
    <row r="2029" spans="1:20" ht="17.399999999999999" x14ac:dyDescent="0.3">
      <c r="A2029" s="11">
        <v>45093</v>
      </c>
      <c r="B2029" s="12">
        <v>251095</v>
      </c>
      <c r="C2029" s="12" t="s">
        <v>343</v>
      </c>
      <c r="D2029" s="12" t="s">
        <v>344</v>
      </c>
      <c r="E2029" s="12" t="s">
        <v>345</v>
      </c>
      <c r="F2029" s="12" t="s">
        <v>346</v>
      </c>
      <c r="G2029" s="12"/>
      <c r="H2029" s="12">
        <v>20.32</v>
      </c>
      <c r="I2029" s="12">
        <v>3.68</v>
      </c>
      <c r="J2029" s="12">
        <v>18.95</v>
      </c>
      <c r="K2029" s="12">
        <v>1.37</v>
      </c>
      <c r="L2029" s="12">
        <v>63.14</v>
      </c>
      <c r="M2029" s="12">
        <v>5</v>
      </c>
      <c r="N2029" s="12">
        <v>0</v>
      </c>
      <c r="O2029" s="12">
        <v>29</v>
      </c>
      <c r="P2029" s="12">
        <v>3</v>
      </c>
      <c r="Q2029" s="12">
        <v>0</v>
      </c>
      <c r="R2029" s="12">
        <v>3</v>
      </c>
      <c r="S2029" s="12">
        <v>184</v>
      </c>
      <c r="T2029" s="12">
        <v>0</v>
      </c>
    </row>
    <row r="2030" spans="1:20" ht="17.399999999999999" x14ac:dyDescent="0.3">
      <c r="A2030" s="11">
        <v>45094</v>
      </c>
      <c r="B2030" s="12">
        <v>251095</v>
      </c>
      <c r="C2030" s="12" t="s">
        <v>343</v>
      </c>
      <c r="D2030" s="12" t="s">
        <v>344</v>
      </c>
      <c r="E2030" s="12" t="s">
        <v>345</v>
      </c>
      <c r="F2030" s="12" t="s">
        <v>346</v>
      </c>
      <c r="G2030" s="12"/>
      <c r="H2030" s="12">
        <v>17.97</v>
      </c>
      <c r="I2030" s="12">
        <v>6.03</v>
      </c>
      <c r="J2030" s="12">
        <v>16.88</v>
      </c>
      <c r="K2030" s="12">
        <v>1.08</v>
      </c>
      <c r="L2030" s="12">
        <v>52.62</v>
      </c>
      <c r="M2030" s="12">
        <v>5</v>
      </c>
      <c r="N2030" s="12">
        <v>0</v>
      </c>
      <c r="O2030" s="12">
        <v>129</v>
      </c>
      <c r="P2030" s="12">
        <v>4</v>
      </c>
      <c r="Q2030" s="12">
        <v>3</v>
      </c>
      <c r="R2030" s="12">
        <v>0</v>
      </c>
      <c r="S2030" s="12">
        <v>148</v>
      </c>
      <c r="T2030" s="12">
        <v>0</v>
      </c>
    </row>
    <row r="2031" spans="1:20" ht="17.399999999999999" x14ac:dyDescent="0.3">
      <c r="A2031" s="11">
        <v>45095</v>
      </c>
      <c r="B2031" s="12">
        <v>251095</v>
      </c>
      <c r="C2031" s="12" t="s">
        <v>343</v>
      </c>
      <c r="D2031" s="12" t="s">
        <v>344</v>
      </c>
      <c r="E2031" s="12" t="s">
        <v>345</v>
      </c>
      <c r="F2031" s="12" t="s">
        <v>346</v>
      </c>
      <c r="G2031" s="12"/>
      <c r="H2031" s="12">
        <v>4.93</v>
      </c>
      <c r="I2031" s="12">
        <v>19.07</v>
      </c>
      <c r="J2031" s="12">
        <v>3.53</v>
      </c>
      <c r="K2031" s="12">
        <v>1.4</v>
      </c>
      <c r="L2031" s="12">
        <v>12.54</v>
      </c>
      <c r="M2031" s="12">
        <v>6</v>
      </c>
      <c r="N2031" s="12">
        <v>0</v>
      </c>
      <c r="O2031" s="12">
        <v>7</v>
      </c>
      <c r="P2031" s="12">
        <v>0</v>
      </c>
      <c r="Q2031" s="12">
        <v>0</v>
      </c>
      <c r="R2031" s="12">
        <v>4</v>
      </c>
      <c r="S2031" s="12">
        <v>10</v>
      </c>
      <c r="T2031" s="12">
        <v>0</v>
      </c>
    </row>
    <row r="2032" spans="1:20" ht="17.399999999999999" x14ac:dyDescent="0.3">
      <c r="A2032" s="11">
        <v>45096</v>
      </c>
      <c r="B2032" s="12">
        <v>251095</v>
      </c>
      <c r="C2032" s="12" t="s">
        <v>343</v>
      </c>
      <c r="D2032" s="12" t="s">
        <v>344</v>
      </c>
      <c r="E2032" s="12" t="s">
        <v>345</v>
      </c>
      <c r="F2032" s="12" t="s">
        <v>346</v>
      </c>
      <c r="G2032" s="12"/>
      <c r="H2032" s="12">
        <v>16.57</v>
      </c>
      <c r="I2032" s="12">
        <v>7.43</v>
      </c>
      <c r="J2032" s="12">
        <v>14.98</v>
      </c>
      <c r="K2032" s="12">
        <v>1.58</v>
      </c>
      <c r="L2032" s="12">
        <v>50.12</v>
      </c>
      <c r="M2032" s="12">
        <v>5</v>
      </c>
      <c r="N2032" s="12">
        <v>0</v>
      </c>
      <c r="O2032" s="12">
        <v>54</v>
      </c>
      <c r="P2032" s="12">
        <v>0</v>
      </c>
      <c r="Q2032" s="12">
        <v>0</v>
      </c>
      <c r="R2032" s="12">
        <v>2</v>
      </c>
      <c r="S2032" s="12">
        <v>56</v>
      </c>
      <c r="T2032" s="12">
        <v>0</v>
      </c>
    </row>
    <row r="2033" spans="1:20" ht="17.399999999999999" x14ac:dyDescent="0.3">
      <c r="A2033" s="11">
        <v>45097</v>
      </c>
      <c r="B2033" s="12">
        <v>251095</v>
      </c>
      <c r="C2033" s="12" t="s">
        <v>343</v>
      </c>
      <c r="D2033" s="12" t="s">
        <v>344</v>
      </c>
      <c r="E2033" s="12" t="s">
        <v>345</v>
      </c>
      <c r="F2033" s="12" t="s">
        <v>346</v>
      </c>
      <c r="G2033" s="12"/>
      <c r="H2033" s="12">
        <v>20.47</v>
      </c>
      <c r="I2033" s="12">
        <v>3.53</v>
      </c>
      <c r="J2033" s="12">
        <v>18.7</v>
      </c>
      <c r="K2033" s="12">
        <v>1.77</v>
      </c>
      <c r="L2033" s="12">
        <v>61.96</v>
      </c>
      <c r="M2033" s="12">
        <v>5</v>
      </c>
      <c r="N2033" s="12">
        <v>0</v>
      </c>
      <c r="O2033" s="12">
        <v>122</v>
      </c>
      <c r="P2033" s="12">
        <v>6</v>
      </c>
      <c r="Q2033" s="12">
        <v>0</v>
      </c>
      <c r="R2033" s="12">
        <v>0</v>
      </c>
      <c r="S2033" s="12">
        <v>137</v>
      </c>
      <c r="T2033" s="12">
        <v>0</v>
      </c>
    </row>
    <row r="2034" spans="1:20" ht="17.399999999999999" x14ac:dyDescent="0.3">
      <c r="A2034" s="11">
        <v>45098</v>
      </c>
      <c r="B2034" s="12">
        <v>251095</v>
      </c>
      <c r="C2034" s="12" t="s">
        <v>343</v>
      </c>
      <c r="D2034" s="12" t="s">
        <v>344</v>
      </c>
      <c r="E2034" s="12" t="s">
        <v>345</v>
      </c>
      <c r="F2034" s="12" t="s">
        <v>346</v>
      </c>
      <c r="G2034" s="12"/>
      <c r="H2034" s="12">
        <v>22.22</v>
      </c>
      <c r="I2034" s="12">
        <v>1.78</v>
      </c>
      <c r="J2034" s="12">
        <v>20.47</v>
      </c>
      <c r="K2034" s="12">
        <v>1.75</v>
      </c>
      <c r="L2034" s="12">
        <v>77.67</v>
      </c>
      <c r="M2034" s="12">
        <v>6</v>
      </c>
      <c r="N2034" s="12">
        <v>0</v>
      </c>
      <c r="O2034" s="12">
        <v>189</v>
      </c>
      <c r="P2034" s="12">
        <v>14</v>
      </c>
      <c r="Q2034" s="12">
        <v>0</v>
      </c>
      <c r="R2034" s="12">
        <v>5</v>
      </c>
      <c r="S2034" s="12">
        <v>215</v>
      </c>
      <c r="T2034" s="12">
        <v>0</v>
      </c>
    </row>
    <row r="2035" spans="1:20" ht="17.399999999999999" x14ac:dyDescent="0.3">
      <c r="A2035" s="11">
        <v>45099</v>
      </c>
      <c r="B2035" s="12">
        <v>251095</v>
      </c>
      <c r="C2035" s="12" t="s">
        <v>343</v>
      </c>
      <c r="D2035" s="12" t="s">
        <v>344</v>
      </c>
      <c r="E2035" s="12" t="s">
        <v>345</v>
      </c>
      <c r="F2035" s="12" t="s">
        <v>346</v>
      </c>
      <c r="G2035" s="12"/>
      <c r="H2035" s="12">
        <v>11.47</v>
      </c>
      <c r="I2035" s="12">
        <v>12.53</v>
      </c>
      <c r="J2035" s="12">
        <v>9.25</v>
      </c>
      <c r="K2035" s="12">
        <v>2.2200000000000002</v>
      </c>
      <c r="L2035" s="12">
        <v>32.92</v>
      </c>
      <c r="M2035" s="12">
        <v>5</v>
      </c>
      <c r="N2035" s="12">
        <v>0</v>
      </c>
      <c r="O2035" s="12">
        <v>35</v>
      </c>
      <c r="P2035" s="12">
        <v>1</v>
      </c>
      <c r="Q2035" s="12">
        <v>0</v>
      </c>
      <c r="R2035" s="12">
        <v>7</v>
      </c>
      <c r="S2035" s="12">
        <v>39</v>
      </c>
      <c r="T2035" s="12">
        <v>0</v>
      </c>
    </row>
    <row r="2036" spans="1:20" ht="17.399999999999999" x14ac:dyDescent="0.3">
      <c r="A2036" s="11">
        <v>45100</v>
      </c>
      <c r="B2036" s="12">
        <v>251095</v>
      </c>
      <c r="C2036" s="12" t="s">
        <v>343</v>
      </c>
      <c r="D2036" s="12" t="s">
        <v>344</v>
      </c>
      <c r="E2036" s="12" t="s">
        <v>345</v>
      </c>
      <c r="F2036" s="12" t="s">
        <v>346</v>
      </c>
      <c r="G2036" s="12"/>
      <c r="H2036" s="12">
        <v>18.48</v>
      </c>
      <c r="I2036" s="12">
        <v>5.52</v>
      </c>
      <c r="J2036" s="12">
        <v>16.48</v>
      </c>
      <c r="K2036" s="12">
        <v>2</v>
      </c>
      <c r="L2036" s="12">
        <v>49.57</v>
      </c>
      <c r="M2036" s="12">
        <v>4</v>
      </c>
      <c r="N2036" s="12">
        <v>0</v>
      </c>
      <c r="O2036" s="12">
        <v>43</v>
      </c>
      <c r="P2036" s="12">
        <v>3</v>
      </c>
      <c r="Q2036" s="12">
        <v>0</v>
      </c>
      <c r="R2036" s="12">
        <v>3</v>
      </c>
      <c r="S2036" s="12">
        <v>45</v>
      </c>
      <c r="T2036" s="12">
        <v>0</v>
      </c>
    </row>
    <row r="2037" spans="1:20" ht="17.399999999999999" x14ac:dyDescent="0.3">
      <c r="A2037" s="11">
        <v>45101</v>
      </c>
      <c r="B2037" s="12">
        <v>251095</v>
      </c>
      <c r="C2037" s="12" t="s">
        <v>343</v>
      </c>
      <c r="D2037" s="12" t="s">
        <v>344</v>
      </c>
      <c r="E2037" s="12" t="s">
        <v>345</v>
      </c>
      <c r="F2037" s="12" t="s">
        <v>346</v>
      </c>
      <c r="G2037" s="12"/>
      <c r="H2037" s="12">
        <v>17.649999999999999</v>
      </c>
      <c r="I2037" s="12">
        <v>6.35</v>
      </c>
      <c r="J2037" s="12">
        <v>14.4</v>
      </c>
      <c r="K2037" s="12">
        <v>3.25</v>
      </c>
      <c r="L2037" s="12">
        <v>55.42</v>
      </c>
      <c r="M2037" s="12">
        <v>6</v>
      </c>
      <c r="N2037" s="12">
        <v>0</v>
      </c>
      <c r="O2037" s="12">
        <v>135</v>
      </c>
      <c r="P2037" s="12">
        <v>8</v>
      </c>
      <c r="Q2037" s="12">
        <v>0</v>
      </c>
      <c r="R2037" s="12">
        <v>4</v>
      </c>
      <c r="S2037" s="12">
        <v>156</v>
      </c>
      <c r="T2037" s="12">
        <v>0</v>
      </c>
    </row>
    <row r="2038" spans="1:20" ht="17.399999999999999" x14ac:dyDescent="0.3">
      <c r="A2038" s="11">
        <v>45102</v>
      </c>
      <c r="B2038" s="12">
        <v>251095</v>
      </c>
      <c r="C2038" s="12" t="s">
        <v>343</v>
      </c>
      <c r="D2038" s="12" t="s">
        <v>344</v>
      </c>
      <c r="E2038" s="12" t="s">
        <v>345</v>
      </c>
      <c r="F2038" s="12" t="s">
        <v>346</v>
      </c>
      <c r="G2038" s="12"/>
      <c r="H2038" s="12">
        <v>3.78</v>
      </c>
      <c r="I2038" s="12">
        <v>20.22</v>
      </c>
      <c r="J2038" s="12">
        <v>3.32</v>
      </c>
      <c r="K2038" s="12">
        <v>0.47</v>
      </c>
      <c r="L2038" s="12">
        <v>11.02</v>
      </c>
      <c r="M2038" s="12">
        <v>5</v>
      </c>
      <c r="N2038" s="12">
        <v>0</v>
      </c>
      <c r="O2038" s="12">
        <v>7</v>
      </c>
      <c r="P2038" s="12">
        <v>0</v>
      </c>
      <c r="Q2038" s="12">
        <v>2</v>
      </c>
      <c r="R2038" s="12">
        <v>2</v>
      </c>
      <c r="S2038" s="12">
        <v>8</v>
      </c>
      <c r="T2038" s="12">
        <v>0</v>
      </c>
    </row>
    <row r="2039" spans="1:20" ht="17.399999999999999" x14ac:dyDescent="0.3">
      <c r="A2039" s="11">
        <v>45103</v>
      </c>
      <c r="B2039" s="12">
        <v>251095</v>
      </c>
      <c r="C2039" s="12" t="s">
        <v>343</v>
      </c>
      <c r="D2039" s="12" t="s">
        <v>344</v>
      </c>
      <c r="E2039" s="12" t="s">
        <v>345</v>
      </c>
      <c r="F2039" s="12" t="s">
        <v>346</v>
      </c>
      <c r="G2039" s="12"/>
      <c r="H2039" s="12">
        <v>19.75</v>
      </c>
      <c r="I2039" s="12">
        <v>4.25</v>
      </c>
      <c r="J2039" s="12">
        <v>18.48</v>
      </c>
      <c r="K2039" s="12">
        <v>1.27</v>
      </c>
      <c r="L2039" s="12">
        <v>55.89</v>
      </c>
      <c r="M2039" s="12">
        <v>5</v>
      </c>
      <c r="N2039" s="12">
        <v>0</v>
      </c>
      <c r="O2039" s="12">
        <v>98</v>
      </c>
      <c r="P2039" s="12">
        <v>9</v>
      </c>
      <c r="Q2039" s="12">
        <v>1</v>
      </c>
      <c r="R2039" s="12">
        <v>1</v>
      </c>
      <c r="S2039" s="12">
        <v>116</v>
      </c>
      <c r="T2039" s="12">
        <v>0</v>
      </c>
    </row>
    <row r="2040" spans="1:20" ht="17.399999999999999" x14ac:dyDescent="0.3">
      <c r="A2040" s="11">
        <v>45104</v>
      </c>
      <c r="B2040" s="12">
        <v>251095</v>
      </c>
      <c r="C2040" s="12" t="s">
        <v>343</v>
      </c>
      <c r="D2040" s="12" t="s">
        <v>344</v>
      </c>
      <c r="E2040" s="12" t="s">
        <v>345</v>
      </c>
      <c r="F2040" s="12" t="s">
        <v>346</v>
      </c>
      <c r="G2040" s="12"/>
      <c r="H2040" s="12">
        <v>18.38</v>
      </c>
      <c r="I2040" s="12">
        <v>5.62</v>
      </c>
      <c r="J2040" s="12">
        <v>17.329999999999998</v>
      </c>
      <c r="K2040" s="12">
        <v>1.05</v>
      </c>
      <c r="L2040" s="12">
        <v>56.31</v>
      </c>
      <c r="M2040" s="12">
        <v>5</v>
      </c>
      <c r="N2040" s="12">
        <v>0</v>
      </c>
      <c r="O2040" s="12">
        <v>117</v>
      </c>
      <c r="P2040" s="12">
        <v>12</v>
      </c>
      <c r="Q2040" s="12">
        <v>1</v>
      </c>
      <c r="R2040" s="12">
        <v>0</v>
      </c>
      <c r="S2040" s="12">
        <v>133</v>
      </c>
      <c r="T2040" s="12">
        <v>0</v>
      </c>
    </row>
    <row r="2041" spans="1:20" ht="17.399999999999999" x14ac:dyDescent="0.3">
      <c r="A2041" s="11">
        <v>45105</v>
      </c>
      <c r="B2041" s="12">
        <v>251095</v>
      </c>
      <c r="C2041" s="12" t="s">
        <v>343</v>
      </c>
      <c r="D2041" s="12" t="s">
        <v>344</v>
      </c>
      <c r="E2041" s="12" t="s">
        <v>345</v>
      </c>
      <c r="F2041" s="12" t="s">
        <v>346</v>
      </c>
      <c r="G2041" s="12"/>
      <c r="H2041" s="12">
        <v>21.32</v>
      </c>
      <c r="I2041" s="12">
        <v>2.68</v>
      </c>
      <c r="J2041" s="12">
        <v>19.13</v>
      </c>
      <c r="K2041" s="12">
        <v>2.1800000000000002</v>
      </c>
      <c r="L2041" s="12">
        <v>64.53</v>
      </c>
      <c r="M2041" s="12">
        <v>5</v>
      </c>
      <c r="N2041" s="12">
        <v>0</v>
      </c>
      <c r="O2041" s="12">
        <v>147</v>
      </c>
      <c r="P2041" s="12">
        <v>10</v>
      </c>
      <c r="Q2041" s="12">
        <v>0</v>
      </c>
      <c r="R2041" s="12">
        <v>2</v>
      </c>
      <c r="S2041" s="12">
        <v>167</v>
      </c>
      <c r="T2041" s="12">
        <v>0</v>
      </c>
    </row>
    <row r="2042" spans="1:20" ht="17.399999999999999" x14ac:dyDescent="0.3">
      <c r="A2042" s="11">
        <v>45106</v>
      </c>
      <c r="B2042" s="12">
        <v>251095</v>
      </c>
      <c r="C2042" s="12" t="s">
        <v>343</v>
      </c>
      <c r="D2042" s="12" t="s">
        <v>344</v>
      </c>
      <c r="E2042" s="12" t="s">
        <v>345</v>
      </c>
      <c r="F2042" s="12" t="s">
        <v>346</v>
      </c>
      <c r="G2042" s="12"/>
      <c r="H2042" s="12">
        <v>21.13</v>
      </c>
      <c r="I2042" s="12">
        <v>2.87</v>
      </c>
      <c r="J2042" s="12">
        <v>20.329999999999998</v>
      </c>
      <c r="K2042" s="12">
        <v>0.8</v>
      </c>
      <c r="L2042" s="12">
        <v>69.430000000000007</v>
      </c>
      <c r="M2042" s="12">
        <v>4</v>
      </c>
      <c r="N2042" s="12">
        <v>0</v>
      </c>
      <c r="O2042" s="12">
        <v>109</v>
      </c>
      <c r="P2042" s="12">
        <v>5</v>
      </c>
      <c r="Q2042" s="12">
        <v>1</v>
      </c>
      <c r="R2042" s="12">
        <v>2</v>
      </c>
      <c r="S2042" s="12">
        <v>130</v>
      </c>
      <c r="T2042" s="12">
        <v>0</v>
      </c>
    </row>
    <row r="2043" spans="1:20" ht="17.399999999999999" x14ac:dyDescent="0.3">
      <c r="A2043" s="11">
        <v>45107</v>
      </c>
      <c r="B2043" s="12">
        <v>251095</v>
      </c>
      <c r="C2043" s="12" t="s">
        <v>343</v>
      </c>
      <c r="D2043" s="12" t="s">
        <v>344</v>
      </c>
      <c r="E2043" s="12" t="s">
        <v>345</v>
      </c>
      <c r="F2043" s="12" t="s">
        <v>346</v>
      </c>
      <c r="G2043" s="12"/>
      <c r="H2043" s="12">
        <v>12.3</v>
      </c>
      <c r="I2043" s="12">
        <v>11.7</v>
      </c>
      <c r="J2043" s="12">
        <v>10.65</v>
      </c>
      <c r="K2043" s="12">
        <v>1.65</v>
      </c>
      <c r="L2043" s="12">
        <v>32.979999999999997</v>
      </c>
      <c r="M2043" s="12">
        <v>5</v>
      </c>
      <c r="N2043" s="12">
        <v>0</v>
      </c>
      <c r="O2043" s="12">
        <v>38</v>
      </c>
      <c r="P2043" s="12">
        <v>2</v>
      </c>
      <c r="Q2043" s="12">
        <v>0</v>
      </c>
      <c r="R2043" s="12">
        <v>1</v>
      </c>
      <c r="S2043" s="12">
        <v>43</v>
      </c>
      <c r="T2043" s="12">
        <v>0</v>
      </c>
    </row>
    <row r="2044" spans="1:20" ht="17.399999999999999" x14ac:dyDescent="0.3">
      <c r="A2044" s="11">
        <v>45108</v>
      </c>
      <c r="B2044" s="12">
        <v>251095</v>
      </c>
      <c r="C2044" s="12" t="s">
        <v>343</v>
      </c>
      <c r="D2044" s="12" t="s">
        <v>344</v>
      </c>
      <c r="E2044" s="12" t="s">
        <v>345</v>
      </c>
      <c r="F2044" s="12" t="s">
        <v>346</v>
      </c>
      <c r="G2044" s="12"/>
      <c r="H2044" s="12">
        <v>15.73</v>
      </c>
      <c r="I2044" s="12">
        <v>8.27</v>
      </c>
      <c r="J2044" s="12">
        <v>13.02</v>
      </c>
      <c r="K2044" s="12">
        <v>2.72</v>
      </c>
      <c r="L2044" s="12">
        <v>43.88</v>
      </c>
      <c r="M2044" s="12">
        <v>6</v>
      </c>
      <c r="N2044" s="12">
        <v>0</v>
      </c>
      <c r="O2044" s="12">
        <v>106</v>
      </c>
      <c r="P2044" s="12">
        <v>2</v>
      </c>
      <c r="Q2044" s="12">
        <v>1</v>
      </c>
      <c r="R2044" s="12">
        <v>1</v>
      </c>
      <c r="S2044" s="12">
        <v>117</v>
      </c>
      <c r="T2044" s="12">
        <v>0</v>
      </c>
    </row>
    <row r="2045" spans="1:20" ht="17.399999999999999" x14ac:dyDescent="0.3">
      <c r="A2045" s="11">
        <v>45109</v>
      </c>
      <c r="B2045" s="12">
        <v>251095</v>
      </c>
      <c r="C2045" s="12" t="s">
        <v>343</v>
      </c>
      <c r="D2045" s="12" t="s">
        <v>344</v>
      </c>
      <c r="E2045" s="12" t="s">
        <v>345</v>
      </c>
      <c r="F2045" s="12" t="s">
        <v>346</v>
      </c>
      <c r="G2045" s="12"/>
      <c r="H2045" s="12">
        <v>10.38</v>
      </c>
      <c r="I2045" s="12">
        <v>13.62</v>
      </c>
      <c r="J2045" s="12">
        <v>8.4700000000000006</v>
      </c>
      <c r="K2045" s="12">
        <v>1.92</v>
      </c>
      <c r="L2045" s="12">
        <v>26.76</v>
      </c>
      <c r="M2045" s="12">
        <v>6</v>
      </c>
      <c r="N2045" s="12">
        <v>0</v>
      </c>
      <c r="O2045" s="12">
        <v>50</v>
      </c>
      <c r="P2045" s="12">
        <v>4</v>
      </c>
      <c r="Q2045" s="12">
        <v>1</v>
      </c>
      <c r="R2045" s="12">
        <v>4</v>
      </c>
      <c r="S2045" s="12">
        <v>62</v>
      </c>
      <c r="T2045" s="12">
        <v>0</v>
      </c>
    </row>
    <row r="2046" spans="1:20" ht="17.399999999999999" x14ac:dyDescent="0.3">
      <c r="A2046" s="11">
        <v>45110</v>
      </c>
      <c r="B2046" s="12">
        <v>251095</v>
      </c>
      <c r="C2046" s="12" t="s">
        <v>343</v>
      </c>
      <c r="D2046" s="12" t="s">
        <v>344</v>
      </c>
      <c r="E2046" s="12" t="s">
        <v>345</v>
      </c>
      <c r="F2046" s="12" t="s">
        <v>346</v>
      </c>
      <c r="G2046" s="12"/>
      <c r="H2046" s="12">
        <v>19.03</v>
      </c>
      <c r="I2046" s="12">
        <v>4.97</v>
      </c>
      <c r="J2046" s="12">
        <v>16.27</v>
      </c>
      <c r="K2046" s="12">
        <v>2.77</v>
      </c>
      <c r="L2046" s="12">
        <v>49.46</v>
      </c>
      <c r="M2046" s="12">
        <v>6</v>
      </c>
      <c r="N2046" s="12">
        <v>0</v>
      </c>
      <c r="O2046" s="12">
        <v>99</v>
      </c>
      <c r="P2046" s="12">
        <v>2</v>
      </c>
      <c r="Q2046" s="12">
        <v>3</v>
      </c>
      <c r="R2046" s="12">
        <v>5</v>
      </c>
      <c r="S2046" s="12">
        <v>117</v>
      </c>
      <c r="T2046" s="12">
        <v>0</v>
      </c>
    </row>
    <row r="2047" spans="1:20" ht="17.399999999999999" x14ac:dyDescent="0.3">
      <c r="A2047" s="11">
        <v>45111</v>
      </c>
      <c r="B2047" s="12">
        <v>251095</v>
      </c>
      <c r="C2047" s="12" t="s">
        <v>343</v>
      </c>
      <c r="D2047" s="12" t="s">
        <v>344</v>
      </c>
      <c r="E2047" s="12" t="s">
        <v>345</v>
      </c>
      <c r="F2047" s="12" t="s">
        <v>346</v>
      </c>
      <c r="G2047" s="12"/>
      <c r="H2047" s="12">
        <v>17.8</v>
      </c>
      <c r="I2047" s="12">
        <v>6.2</v>
      </c>
      <c r="J2047" s="12">
        <v>15.92</v>
      </c>
      <c r="K2047" s="12">
        <v>1.88</v>
      </c>
      <c r="L2047" s="12">
        <v>61.7</v>
      </c>
      <c r="M2047" s="12">
        <v>6</v>
      </c>
      <c r="N2047" s="12">
        <v>0</v>
      </c>
      <c r="O2047" s="12">
        <v>217</v>
      </c>
      <c r="P2047" s="12">
        <v>2</v>
      </c>
      <c r="Q2047" s="12">
        <v>1</v>
      </c>
      <c r="R2047" s="12">
        <v>4</v>
      </c>
      <c r="S2047" s="12">
        <v>251</v>
      </c>
      <c r="T2047" s="12">
        <v>0</v>
      </c>
    </row>
    <row r="2048" spans="1:20" ht="17.399999999999999" x14ac:dyDescent="0.3">
      <c r="A2048" s="11">
        <v>45112</v>
      </c>
      <c r="B2048" s="12">
        <v>251095</v>
      </c>
      <c r="C2048" s="12" t="s">
        <v>343</v>
      </c>
      <c r="D2048" s="12" t="s">
        <v>344</v>
      </c>
      <c r="E2048" s="12" t="s">
        <v>345</v>
      </c>
      <c r="F2048" s="12" t="s">
        <v>346</v>
      </c>
      <c r="G2048" s="12"/>
      <c r="H2048" s="12">
        <v>17.829999999999998</v>
      </c>
      <c r="I2048" s="12">
        <v>6.17</v>
      </c>
      <c r="J2048" s="12">
        <v>14.15</v>
      </c>
      <c r="K2048" s="12">
        <v>3.68</v>
      </c>
      <c r="L2048" s="12">
        <v>45.2</v>
      </c>
      <c r="M2048" s="12">
        <v>6</v>
      </c>
      <c r="N2048" s="12">
        <v>0</v>
      </c>
      <c r="O2048" s="12">
        <v>105</v>
      </c>
      <c r="P2048" s="12">
        <v>4</v>
      </c>
      <c r="Q2048" s="12">
        <v>0</v>
      </c>
      <c r="R2048" s="12">
        <v>8</v>
      </c>
      <c r="S2048" s="12">
        <v>126</v>
      </c>
      <c r="T2048" s="12">
        <v>0</v>
      </c>
    </row>
    <row r="2049" spans="1:20" ht="17.399999999999999" x14ac:dyDescent="0.3">
      <c r="A2049" s="11">
        <v>45113</v>
      </c>
      <c r="B2049" s="12">
        <v>251095</v>
      </c>
      <c r="C2049" s="12" t="s">
        <v>343</v>
      </c>
      <c r="D2049" s="12" t="s">
        <v>344</v>
      </c>
      <c r="E2049" s="12" t="s">
        <v>345</v>
      </c>
      <c r="F2049" s="12" t="s">
        <v>346</v>
      </c>
      <c r="G2049" s="12"/>
      <c r="H2049" s="12">
        <v>19.7</v>
      </c>
      <c r="I2049" s="12">
        <v>4.3</v>
      </c>
      <c r="J2049" s="12">
        <v>15.78</v>
      </c>
      <c r="K2049" s="12">
        <v>3.92</v>
      </c>
      <c r="L2049" s="12">
        <v>46.99</v>
      </c>
      <c r="M2049" s="12">
        <v>5</v>
      </c>
      <c r="N2049" s="12">
        <v>0</v>
      </c>
      <c r="O2049" s="12">
        <v>84</v>
      </c>
      <c r="P2049" s="12">
        <v>2</v>
      </c>
      <c r="Q2049" s="12">
        <v>0</v>
      </c>
      <c r="R2049" s="12">
        <v>6</v>
      </c>
      <c r="S2049" s="12">
        <v>91</v>
      </c>
      <c r="T2049" s="12">
        <v>0</v>
      </c>
    </row>
    <row r="2050" spans="1:20" ht="17.399999999999999" x14ac:dyDescent="0.3">
      <c r="A2050" s="11">
        <v>45114</v>
      </c>
      <c r="B2050" s="12">
        <v>251095</v>
      </c>
      <c r="C2050" s="12" t="s">
        <v>343</v>
      </c>
      <c r="D2050" s="12" t="s">
        <v>344</v>
      </c>
      <c r="E2050" s="12" t="s">
        <v>345</v>
      </c>
      <c r="F2050" s="12" t="s">
        <v>346</v>
      </c>
      <c r="G2050" s="12"/>
      <c r="H2050" s="12">
        <v>17.02</v>
      </c>
      <c r="I2050" s="12">
        <v>6.98</v>
      </c>
      <c r="J2050" s="12">
        <v>13.5</v>
      </c>
      <c r="K2050" s="12">
        <v>3.52</v>
      </c>
      <c r="L2050" s="12">
        <v>39.549999999999997</v>
      </c>
      <c r="M2050" s="12">
        <v>5</v>
      </c>
      <c r="N2050" s="12">
        <v>0</v>
      </c>
      <c r="O2050" s="12">
        <v>64</v>
      </c>
      <c r="P2050" s="12">
        <v>6</v>
      </c>
      <c r="Q2050" s="12">
        <v>1</v>
      </c>
      <c r="R2050" s="12">
        <v>8</v>
      </c>
      <c r="S2050" s="12">
        <v>69</v>
      </c>
      <c r="T2050" s="12">
        <v>0</v>
      </c>
    </row>
    <row r="2051" spans="1:20" ht="17.399999999999999" x14ac:dyDescent="0.3">
      <c r="A2051" s="11">
        <v>45115</v>
      </c>
      <c r="B2051" s="12">
        <v>251095</v>
      </c>
      <c r="C2051" s="12" t="s">
        <v>343</v>
      </c>
      <c r="D2051" s="12" t="s">
        <v>344</v>
      </c>
      <c r="E2051" s="12" t="s">
        <v>345</v>
      </c>
      <c r="F2051" s="12" t="s">
        <v>346</v>
      </c>
      <c r="G2051" s="12"/>
      <c r="H2051" s="12">
        <v>10.77</v>
      </c>
      <c r="I2051" s="12">
        <v>13.23</v>
      </c>
      <c r="J2051" s="12">
        <v>8</v>
      </c>
      <c r="K2051" s="12">
        <v>2.77</v>
      </c>
      <c r="L2051" s="12">
        <v>27.41</v>
      </c>
      <c r="M2051" s="12">
        <v>5</v>
      </c>
      <c r="N2051" s="12">
        <v>0</v>
      </c>
      <c r="O2051" s="12">
        <v>32</v>
      </c>
      <c r="P2051" s="12">
        <v>0</v>
      </c>
      <c r="Q2051" s="12">
        <v>0</v>
      </c>
      <c r="R2051" s="12">
        <v>10</v>
      </c>
      <c r="S2051" s="12">
        <v>37</v>
      </c>
      <c r="T2051" s="12">
        <v>1</v>
      </c>
    </row>
    <row r="2052" spans="1:20" ht="17.399999999999999" x14ac:dyDescent="0.3">
      <c r="A2052" s="11">
        <v>45116</v>
      </c>
      <c r="B2052" s="12">
        <v>251095</v>
      </c>
      <c r="C2052" s="12" t="s">
        <v>343</v>
      </c>
      <c r="D2052" s="12" t="s">
        <v>344</v>
      </c>
      <c r="E2052" s="12" t="s">
        <v>345</v>
      </c>
      <c r="F2052" s="12" t="s">
        <v>346</v>
      </c>
      <c r="G2052" s="12"/>
      <c r="H2052" s="12">
        <v>7.0000000000000007E-2</v>
      </c>
      <c r="I2052" s="12">
        <v>23.93</v>
      </c>
      <c r="J2052" s="12">
        <v>7.0000000000000007E-2</v>
      </c>
      <c r="K2052" s="12">
        <v>0</v>
      </c>
      <c r="L2052" s="12">
        <v>0.14000000000000001</v>
      </c>
      <c r="M2052" s="12">
        <v>0</v>
      </c>
      <c r="N2052" s="12">
        <v>0</v>
      </c>
      <c r="O2052" s="12">
        <v>0</v>
      </c>
      <c r="P2052" s="12">
        <v>0</v>
      </c>
      <c r="Q2052" s="12">
        <v>0</v>
      </c>
      <c r="R2052" s="12">
        <v>0</v>
      </c>
      <c r="S2052" s="12">
        <v>0</v>
      </c>
      <c r="T2052" s="12">
        <v>0</v>
      </c>
    </row>
    <row r="2053" spans="1:20" ht="17.399999999999999" x14ac:dyDescent="0.3">
      <c r="A2053" s="11">
        <v>45117</v>
      </c>
      <c r="B2053" s="12">
        <v>251095</v>
      </c>
      <c r="C2053" s="12" t="s">
        <v>343</v>
      </c>
      <c r="D2053" s="12" t="s">
        <v>344</v>
      </c>
      <c r="E2053" s="12" t="s">
        <v>345</v>
      </c>
      <c r="F2053" s="12" t="s">
        <v>346</v>
      </c>
      <c r="G2053" s="12"/>
      <c r="H2053" s="12">
        <v>14.68</v>
      </c>
      <c r="I2053" s="12">
        <v>9.32</v>
      </c>
      <c r="J2053" s="12">
        <v>13.07</v>
      </c>
      <c r="K2053" s="12">
        <v>1.62</v>
      </c>
      <c r="L2053" s="12">
        <v>46.91</v>
      </c>
      <c r="M2053" s="12">
        <v>5</v>
      </c>
      <c r="N2053" s="12">
        <v>0</v>
      </c>
      <c r="O2053" s="12">
        <v>133</v>
      </c>
      <c r="P2053" s="12">
        <v>10</v>
      </c>
      <c r="Q2053" s="12">
        <v>1</v>
      </c>
      <c r="R2053" s="12">
        <v>1</v>
      </c>
      <c r="S2053" s="12">
        <v>154</v>
      </c>
      <c r="T2053" s="12">
        <v>0</v>
      </c>
    </row>
    <row r="2054" spans="1:20" ht="17.399999999999999" x14ac:dyDescent="0.3">
      <c r="A2054" s="11">
        <v>45118</v>
      </c>
      <c r="B2054" s="12">
        <v>251095</v>
      </c>
      <c r="C2054" s="12" t="s">
        <v>343</v>
      </c>
      <c r="D2054" s="12" t="s">
        <v>344</v>
      </c>
      <c r="E2054" s="12" t="s">
        <v>345</v>
      </c>
      <c r="F2054" s="12" t="s">
        <v>346</v>
      </c>
      <c r="G2054" s="12"/>
      <c r="H2054" s="12">
        <v>20.72</v>
      </c>
      <c r="I2054" s="12">
        <v>3.28</v>
      </c>
      <c r="J2054" s="12">
        <v>19.73</v>
      </c>
      <c r="K2054" s="12">
        <v>0.98</v>
      </c>
      <c r="L2054" s="12">
        <v>70.89</v>
      </c>
      <c r="M2054" s="12">
        <v>5</v>
      </c>
      <c r="N2054" s="12">
        <v>0</v>
      </c>
      <c r="O2054" s="12">
        <v>174</v>
      </c>
      <c r="P2054" s="12">
        <v>11</v>
      </c>
      <c r="Q2054" s="12">
        <v>0</v>
      </c>
      <c r="R2054" s="12">
        <v>2</v>
      </c>
      <c r="S2054" s="12">
        <v>197</v>
      </c>
      <c r="T2054" s="12">
        <v>0</v>
      </c>
    </row>
    <row r="2055" spans="1:20" ht="17.399999999999999" x14ac:dyDescent="0.3">
      <c r="A2055" s="11">
        <v>45119</v>
      </c>
      <c r="B2055" s="12">
        <v>251095</v>
      </c>
      <c r="C2055" s="12" t="s">
        <v>343</v>
      </c>
      <c r="D2055" s="12" t="s">
        <v>344</v>
      </c>
      <c r="E2055" s="12" t="s">
        <v>345</v>
      </c>
      <c r="F2055" s="12" t="s">
        <v>346</v>
      </c>
      <c r="G2055" s="12"/>
      <c r="H2055" s="12">
        <v>17.25</v>
      </c>
      <c r="I2055" s="12">
        <v>6.75</v>
      </c>
      <c r="J2055" s="12">
        <v>16.3</v>
      </c>
      <c r="K2055" s="12">
        <v>0.95</v>
      </c>
      <c r="L2055" s="12">
        <v>59.58</v>
      </c>
      <c r="M2055" s="12">
        <v>5</v>
      </c>
      <c r="N2055" s="12">
        <v>0</v>
      </c>
      <c r="O2055" s="12">
        <v>105</v>
      </c>
      <c r="P2055" s="12">
        <v>10</v>
      </c>
      <c r="Q2055" s="12">
        <v>2</v>
      </c>
      <c r="R2055" s="12">
        <v>1</v>
      </c>
      <c r="S2055" s="12">
        <v>115</v>
      </c>
      <c r="T2055" s="12">
        <v>0</v>
      </c>
    </row>
    <row r="2056" spans="1:20" ht="17.399999999999999" x14ac:dyDescent="0.3">
      <c r="A2056" s="11">
        <v>45120</v>
      </c>
      <c r="B2056" s="12">
        <v>251095</v>
      </c>
      <c r="C2056" s="12" t="s">
        <v>343</v>
      </c>
      <c r="D2056" s="12" t="s">
        <v>344</v>
      </c>
      <c r="E2056" s="12" t="s">
        <v>345</v>
      </c>
      <c r="F2056" s="12" t="s">
        <v>346</v>
      </c>
      <c r="G2056" s="12"/>
      <c r="H2056" s="12">
        <v>16.63</v>
      </c>
      <c r="I2056" s="12">
        <v>7.37</v>
      </c>
      <c r="J2056" s="12">
        <v>15.53</v>
      </c>
      <c r="K2056" s="12">
        <v>1.1000000000000001</v>
      </c>
      <c r="L2056" s="12">
        <v>57.92</v>
      </c>
      <c r="M2056" s="12">
        <v>5</v>
      </c>
      <c r="N2056" s="12">
        <v>0</v>
      </c>
      <c r="O2056" s="12">
        <v>77</v>
      </c>
      <c r="P2056" s="12">
        <v>3</v>
      </c>
      <c r="Q2056" s="12">
        <v>2</v>
      </c>
      <c r="R2056" s="12">
        <v>2</v>
      </c>
      <c r="S2056" s="12">
        <v>85</v>
      </c>
      <c r="T2056" s="12">
        <v>0</v>
      </c>
    </row>
    <row r="2057" spans="1:20" ht="17.399999999999999" x14ac:dyDescent="0.3">
      <c r="A2057" s="11">
        <v>45121</v>
      </c>
      <c r="B2057" s="12">
        <v>251095</v>
      </c>
      <c r="C2057" s="12" t="s">
        <v>343</v>
      </c>
      <c r="D2057" s="12" t="s">
        <v>344</v>
      </c>
      <c r="E2057" s="12" t="s">
        <v>345</v>
      </c>
      <c r="F2057" s="12" t="s">
        <v>346</v>
      </c>
      <c r="G2057" s="12"/>
      <c r="H2057" s="12">
        <v>20.12</v>
      </c>
      <c r="I2057" s="12">
        <v>3.88</v>
      </c>
      <c r="J2057" s="12">
        <v>17.55</v>
      </c>
      <c r="K2057" s="12">
        <v>2.57</v>
      </c>
      <c r="L2057" s="12">
        <v>58.46</v>
      </c>
      <c r="M2057" s="12">
        <v>5</v>
      </c>
      <c r="N2057" s="12">
        <v>0</v>
      </c>
      <c r="O2057" s="12">
        <v>108</v>
      </c>
      <c r="P2057" s="12">
        <v>2</v>
      </c>
      <c r="Q2057" s="12">
        <v>2</v>
      </c>
      <c r="R2057" s="12">
        <v>0</v>
      </c>
      <c r="S2057" s="12">
        <v>117</v>
      </c>
      <c r="T2057" s="12">
        <v>0</v>
      </c>
    </row>
    <row r="2058" spans="1:20" ht="17.399999999999999" x14ac:dyDescent="0.3">
      <c r="A2058" s="11">
        <v>45122</v>
      </c>
      <c r="B2058" s="12">
        <v>251095</v>
      </c>
      <c r="C2058" s="12" t="s">
        <v>343</v>
      </c>
      <c r="D2058" s="12" t="s">
        <v>344</v>
      </c>
      <c r="E2058" s="12" t="s">
        <v>345</v>
      </c>
      <c r="F2058" s="12" t="s">
        <v>346</v>
      </c>
      <c r="G2058" s="12"/>
      <c r="H2058" s="12">
        <v>19.3</v>
      </c>
      <c r="I2058" s="12">
        <v>4.7</v>
      </c>
      <c r="J2058" s="12">
        <v>15.52</v>
      </c>
      <c r="K2058" s="12">
        <v>3.78</v>
      </c>
      <c r="L2058" s="12">
        <v>52.52</v>
      </c>
      <c r="M2058" s="12">
        <v>5</v>
      </c>
      <c r="N2058" s="12">
        <v>0</v>
      </c>
      <c r="O2058" s="12">
        <v>125</v>
      </c>
      <c r="P2058" s="12">
        <v>3</v>
      </c>
      <c r="Q2058" s="12">
        <v>1</v>
      </c>
      <c r="R2058" s="12">
        <v>7</v>
      </c>
      <c r="S2058" s="12">
        <v>132</v>
      </c>
      <c r="T2058" s="12">
        <v>1</v>
      </c>
    </row>
    <row r="2059" spans="1:20" ht="17.399999999999999" x14ac:dyDescent="0.3">
      <c r="A2059" s="11">
        <v>45123</v>
      </c>
      <c r="B2059" s="12">
        <v>251095</v>
      </c>
      <c r="C2059" s="12" t="s">
        <v>343</v>
      </c>
      <c r="D2059" s="12" t="s">
        <v>344</v>
      </c>
      <c r="E2059" s="12" t="s">
        <v>345</v>
      </c>
      <c r="F2059" s="12" t="s">
        <v>346</v>
      </c>
      <c r="G2059" s="12"/>
      <c r="H2059" s="12">
        <v>12.28</v>
      </c>
      <c r="I2059" s="12">
        <v>11.72</v>
      </c>
      <c r="J2059" s="12">
        <v>10.4</v>
      </c>
      <c r="K2059" s="12">
        <v>1.88</v>
      </c>
      <c r="L2059" s="12">
        <v>32.96</v>
      </c>
      <c r="M2059" s="12">
        <v>5</v>
      </c>
      <c r="N2059" s="12">
        <v>0</v>
      </c>
      <c r="O2059" s="12">
        <v>56</v>
      </c>
      <c r="P2059" s="12">
        <v>5</v>
      </c>
      <c r="Q2059" s="12">
        <v>2</v>
      </c>
      <c r="R2059" s="12">
        <v>6</v>
      </c>
      <c r="S2059" s="12">
        <v>62</v>
      </c>
      <c r="T2059" s="12">
        <v>0</v>
      </c>
    </row>
    <row r="2060" spans="1:20" ht="17.399999999999999" x14ac:dyDescent="0.3">
      <c r="A2060" s="11">
        <v>45124</v>
      </c>
      <c r="B2060" s="12">
        <v>251095</v>
      </c>
      <c r="C2060" s="12" t="s">
        <v>343</v>
      </c>
      <c r="D2060" s="12" t="s">
        <v>344</v>
      </c>
      <c r="E2060" s="12" t="s">
        <v>345</v>
      </c>
      <c r="F2060" s="12" t="s">
        <v>346</v>
      </c>
      <c r="G2060" s="12"/>
      <c r="H2060" s="12">
        <v>19.899999999999999</v>
      </c>
      <c r="I2060" s="12">
        <v>4.0999999999999996</v>
      </c>
      <c r="J2060" s="12">
        <v>15.45</v>
      </c>
      <c r="K2060" s="12">
        <v>4.45</v>
      </c>
      <c r="L2060" s="12">
        <v>49.76</v>
      </c>
      <c r="M2060" s="12">
        <v>5</v>
      </c>
      <c r="N2060" s="12">
        <v>0</v>
      </c>
      <c r="O2060" s="12">
        <v>65</v>
      </c>
      <c r="P2060" s="12">
        <v>4</v>
      </c>
      <c r="Q2060" s="12">
        <v>2</v>
      </c>
      <c r="R2060" s="12">
        <v>15</v>
      </c>
      <c r="S2060" s="12">
        <v>73</v>
      </c>
      <c r="T2060" s="12">
        <v>1</v>
      </c>
    </row>
    <row r="2061" spans="1:20" ht="17.399999999999999" x14ac:dyDescent="0.3">
      <c r="A2061" s="11">
        <v>45125</v>
      </c>
      <c r="B2061" s="12">
        <v>251095</v>
      </c>
      <c r="C2061" s="12" t="s">
        <v>343</v>
      </c>
      <c r="D2061" s="12" t="s">
        <v>344</v>
      </c>
      <c r="E2061" s="12" t="s">
        <v>345</v>
      </c>
      <c r="F2061" s="12" t="s">
        <v>346</v>
      </c>
      <c r="G2061" s="12"/>
      <c r="H2061" s="12">
        <v>17.63</v>
      </c>
      <c r="I2061" s="12">
        <v>6.37</v>
      </c>
      <c r="J2061" s="12">
        <v>14.4</v>
      </c>
      <c r="K2061" s="12">
        <v>3.23</v>
      </c>
      <c r="L2061" s="12">
        <v>46.42</v>
      </c>
      <c r="M2061" s="12">
        <v>5</v>
      </c>
      <c r="N2061" s="12">
        <v>0</v>
      </c>
      <c r="O2061" s="12">
        <v>70</v>
      </c>
      <c r="P2061" s="12">
        <v>2</v>
      </c>
      <c r="Q2061" s="12">
        <v>0</v>
      </c>
      <c r="R2061" s="12">
        <v>9</v>
      </c>
      <c r="S2061" s="12">
        <v>80</v>
      </c>
      <c r="T2061" s="12">
        <v>1</v>
      </c>
    </row>
    <row r="2062" spans="1:20" ht="17.399999999999999" x14ac:dyDescent="0.3">
      <c r="A2062" s="11">
        <v>45126</v>
      </c>
      <c r="B2062" s="12">
        <v>251095</v>
      </c>
      <c r="C2062" s="12" t="s">
        <v>343</v>
      </c>
      <c r="D2062" s="12" t="s">
        <v>344</v>
      </c>
      <c r="E2062" s="12" t="s">
        <v>345</v>
      </c>
      <c r="F2062" s="12" t="s">
        <v>346</v>
      </c>
      <c r="G2062" s="12"/>
      <c r="H2062" s="12">
        <v>21.22</v>
      </c>
      <c r="I2062" s="12">
        <v>2.78</v>
      </c>
      <c r="J2062" s="12">
        <v>17.829999999999998</v>
      </c>
      <c r="K2062" s="12">
        <v>3.38</v>
      </c>
      <c r="L2062" s="12">
        <v>50.84</v>
      </c>
      <c r="M2062" s="12">
        <v>5</v>
      </c>
      <c r="N2062" s="12">
        <v>0</v>
      </c>
      <c r="O2062" s="12">
        <v>88</v>
      </c>
      <c r="P2062" s="12">
        <v>1</v>
      </c>
      <c r="Q2062" s="12">
        <v>0</v>
      </c>
      <c r="R2062" s="12">
        <v>3</v>
      </c>
      <c r="S2062" s="12">
        <v>98</v>
      </c>
      <c r="T2062" s="12">
        <v>0</v>
      </c>
    </row>
    <row r="2063" spans="1:20" ht="17.399999999999999" x14ac:dyDescent="0.3">
      <c r="A2063" s="11">
        <v>45127</v>
      </c>
      <c r="B2063" s="12">
        <v>251095</v>
      </c>
      <c r="C2063" s="12" t="s">
        <v>343</v>
      </c>
      <c r="D2063" s="12" t="s">
        <v>344</v>
      </c>
      <c r="E2063" s="12" t="s">
        <v>345</v>
      </c>
      <c r="F2063" s="12" t="s">
        <v>346</v>
      </c>
      <c r="G2063" s="12"/>
      <c r="H2063" s="12">
        <v>19.37</v>
      </c>
      <c r="I2063" s="12">
        <v>4.63</v>
      </c>
      <c r="J2063" s="12">
        <v>16.850000000000001</v>
      </c>
      <c r="K2063" s="12">
        <v>2.52</v>
      </c>
      <c r="L2063" s="12">
        <v>50.67</v>
      </c>
      <c r="M2063" s="12">
        <v>5</v>
      </c>
      <c r="N2063" s="12">
        <v>0</v>
      </c>
      <c r="O2063" s="12">
        <v>77</v>
      </c>
      <c r="P2063" s="12">
        <v>1</v>
      </c>
      <c r="Q2063" s="12">
        <v>0</v>
      </c>
      <c r="R2063" s="12">
        <v>4</v>
      </c>
      <c r="S2063" s="12">
        <v>82</v>
      </c>
      <c r="T2063" s="12">
        <v>0</v>
      </c>
    </row>
    <row r="2064" spans="1:20" ht="17.399999999999999" x14ac:dyDescent="0.3">
      <c r="A2064" s="11">
        <v>45128</v>
      </c>
      <c r="B2064" s="12">
        <v>251095</v>
      </c>
      <c r="C2064" s="12" t="s">
        <v>343</v>
      </c>
      <c r="D2064" s="12" t="s">
        <v>344</v>
      </c>
      <c r="E2064" s="12" t="s">
        <v>345</v>
      </c>
      <c r="F2064" s="12" t="s">
        <v>346</v>
      </c>
      <c r="G2064" s="12"/>
      <c r="H2064" s="12">
        <v>14.62</v>
      </c>
      <c r="I2064" s="12">
        <v>9.3800000000000008</v>
      </c>
      <c r="J2064" s="12">
        <v>11.68</v>
      </c>
      <c r="K2064" s="12">
        <v>2.93</v>
      </c>
      <c r="L2064" s="12">
        <v>39.31</v>
      </c>
      <c r="M2064" s="12">
        <v>5</v>
      </c>
      <c r="N2064" s="12">
        <v>0</v>
      </c>
      <c r="O2064" s="12">
        <v>79</v>
      </c>
      <c r="P2064" s="12">
        <v>3</v>
      </c>
      <c r="Q2064" s="12">
        <v>2</v>
      </c>
      <c r="R2064" s="12">
        <v>9</v>
      </c>
      <c r="S2064" s="12">
        <v>89</v>
      </c>
      <c r="T2064" s="12">
        <v>1</v>
      </c>
    </row>
    <row r="2065" spans="1:20" ht="17.399999999999999" x14ac:dyDescent="0.3">
      <c r="A2065" s="11">
        <v>45129</v>
      </c>
      <c r="B2065" s="12">
        <v>251095</v>
      </c>
      <c r="C2065" s="12" t="s">
        <v>343</v>
      </c>
      <c r="D2065" s="12" t="s">
        <v>344</v>
      </c>
      <c r="E2065" s="12" t="s">
        <v>345</v>
      </c>
      <c r="F2065" s="12" t="s">
        <v>346</v>
      </c>
      <c r="G2065" s="12"/>
      <c r="H2065" s="12">
        <v>18.420000000000002</v>
      </c>
      <c r="I2065" s="12">
        <v>5.58</v>
      </c>
      <c r="J2065" s="12">
        <v>16.170000000000002</v>
      </c>
      <c r="K2065" s="12">
        <v>2.25</v>
      </c>
      <c r="L2065" s="12">
        <v>52.81</v>
      </c>
      <c r="M2065" s="12">
        <v>5</v>
      </c>
      <c r="N2065" s="12">
        <v>0</v>
      </c>
      <c r="O2065" s="12">
        <v>78</v>
      </c>
      <c r="P2065" s="12">
        <v>6</v>
      </c>
      <c r="Q2065" s="12">
        <v>2</v>
      </c>
      <c r="R2065" s="12">
        <v>4</v>
      </c>
      <c r="S2065" s="12">
        <v>86</v>
      </c>
      <c r="T2065" s="12">
        <v>0</v>
      </c>
    </row>
    <row r="2066" spans="1:20" ht="17.399999999999999" x14ac:dyDescent="0.3">
      <c r="A2066" s="11">
        <v>45130</v>
      </c>
      <c r="B2066" s="12">
        <v>251095</v>
      </c>
      <c r="C2066" s="12" t="s">
        <v>343</v>
      </c>
      <c r="D2066" s="12" t="s">
        <v>344</v>
      </c>
      <c r="E2066" s="12" t="s">
        <v>345</v>
      </c>
      <c r="F2066" s="12" t="s">
        <v>346</v>
      </c>
      <c r="G2066" s="12"/>
      <c r="H2066" s="12">
        <v>6.58</v>
      </c>
      <c r="I2066" s="12">
        <v>17.420000000000002</v>
      </c>
      <c r="J2066" s="12">
        <v>4.33</v>
      </c>
      <c r="K2066" s="12">
        <v>2.25</v>
      </c>
      <c r="L2066" s="12">
        <v>16.399999999999999</v>
      </c>
      <c r="M2066" s="12">
        <v>4</v>
      </c>
      <c r="N2066" s="12">
        <v>0</v>
      </c>
      <c r="O2066" s="12">
        <v>18</v>
      </c>
      <c r="P2066" s="12">
        <v>2</v>
      </c>
      <c r="Q2066" s="12">
        <v>0</v>
      </c>
      <c r="R2066" s="12">
        <v>13</v>
      </c>
      <c r="S2066" s="12">
        <v>20</v>
      </c>
      <c r="T2066" s="12">
        <v>1</v>
      </c>
    </row>
    <row r="2067" spans="1:20" ht="17.399999999999999" x14ac:dyDescent="0.3">
      <c r="A2067" s="11">
        <v>45131</v>
      </c>
      <c r="B2067" s="12">
        <v>251095</v>
      </c>
      <c r="C2067" s="12" t="s">
        <v>343</v>
      </c>
      <c r="D2067" s="12" t="s">
        <v>344</v>
      </c>
      <c r="E2067" s="12" t="s">
        <v>345</v>
      </c>
      <c r="F2067" s="12" t="s">
        <v>346</v>
      </c>
      <c r="G2067" s="12"/>
      <c r="H2067" s="12">
        <v>18.22</v>
      </c>
      <c r="I2067" s="12">
        <v>5.78</v>
      </c>
      <c r="J2067" s="12">
        <v>15.65</v>
      </c>
      <c r="K2067" s="12">
        <v>2.57</v>
      </c>
      <c r="L2067" s="12">
        <v>51.34</v>
      </c>
      <c r="M2067" s="12">
        <v>5</v>
      </c>
      <c r="N2067" s="12">
        <v>0</v>
      </c>
      <c r="O2067" s="12">
        <v>85</v>
      </c>
      <c r="P2067" s="12">
        <v>2</v>
      </c>
      <c r="Q2067" s="12">
        <v>1</v>
      </c>
      <c r="R2067" s="12">
        <v>6</v>
      </c>
      <c r="S2067" s="12">
        <v>93</v>
      </c>
      <c r="T2067" s="12">
        <v>0</v>
      </c>
    </row>
    <row r="2068" spans="1:20" ht="17.399999999999999" x14ac:dyDescent="0.3">
      <c r="A2068" s="11">
        <v>45132</v>
      </c>
      <c r="B2068" s="12">
        <v>251095</v>
      </c>
      <c r="C2068" s="12" t="s">
        <v>343</v>
      </c>
      <c r="D2068" s="12" t="s">
        <v>344</v>
      </c>
      <c r="E2068" s="12" t="s">
        <v>345</v>
      </c>
      <c r="F2068" s="12" t="s">
        <v>346</v>
      </c>
      <c r="G2068" s="12"/>
      <c r="H2068" s="12">
        <v>20.93</v>
      </c>
      <c r="I2068" s="12">
        <v>3.07</v>
      </c>
      <c r="J2068" s="12">
        <v>19.920000000000002</v>
      </c>
      <c r="K2068" s="12">
        <v>1.02</v>
      </c>
      <c r="L2068" s="12">
        <v>66.3</v>
      </c>
      <c r="M2068" s="12">
        <v>5</v>
      </c>
      <c r="N2068" s="12">
        <v>0</v>
      </c>
      <c r="O2068" s="12">
        <v>103</v>
      </c>
      <c r="P2068" s="12">
        <v>6</v>
      </c>
      <c r="Q2068" s="12">
        <v>1</v>
      </c>
      <c r="R2068" s="12">
        <v>1</v>
      </c>
      <c r="S2068" s="12">
        <v>115</v>
      </c>
      <c r="T2068" s="12">
        <v>0</v>
      </c>
    </row>
    <row r="2069" spans="1:20" ht="17.399999999999999" x14ac:dyDescent="0.3">
      <c r="A2069" s="11">
        <v>45133</v>
      </c>
      <c r="B2069" s="12">
        <v>251095</v>
      </c>
      <c r="C2069" s="12" t="s">
        <v>343</v>
      </c>
      <c r="D2069" s="12" t="s">
        <v>344</v>
      </c>
      <c r="E2069" s="12" t="s">
        <v>345</v>
      </c>
      <c r="F2069" s="12" t="s">
        <v>346</v>
      </c>
      <c r="G2069" s="12"/>
      <c r="H2069" s="12">
        <v>20.100000000000001</v>
      </c>
      <c r="I2069" s="12">
        <v>3.9</v>
      </c>
      <c r="J2069" s="12">
        <v>17.77</v>
      </c>
      <c r="K2069" s="12">
        <v>2.33</v>
      </c>
      <c r="L2069" s="12">
        <v>52.37</v>
      </c>
      <c r="M2069" s="12">
        <v>5</v>
      </c>
      <c r="N2069" s="12">
        <v>0</v>
      </c>
      <c r="O2069" s="12">
        <v>104</v>
      </c>
      <c r="P2069" s="12">
        <v>8</v>
      </c>
      <c r="Q2069" s="12">
        <v>1</v>
      </c>
      <c r="R2069" s="12">
        <v>1</v>
      </c>
      <c r="S2069" s="12">
        <v>118</v>
      </c>
      <c r="T2069" s="12">
        <v>0</v>
      </c>
    </row>
    <row r="2070" spans="1:20" ht="17.399999999999999" x14ac:dyDescent="0.3">
      <c r="A2070" s="11">
        <v>45134</v>
      </c>
      <c r="B2070" s="12">
        <v>251095</v>
      </c>
      <c r="C2070" s="12" t="s">
        <v>343</v>
      </c>
      <c r="D2070" s="12" t="s">
        <v>344</v>
      </c>
      <c r="E2070" s="12" t="s">
        <v>345</v>
      </c>
      <c r="F2070" s="12" t="s">
        <v>346</v>
      </c>
      <c r="G2070" s="12"/>
      <c r="H2070" s="12">
        <v>21.08</v>
      </c>
      <c r="I2070" s="12">
        <v>2.92</v>
      </c>
      <c r="J2070" s="12">
        <v>17.13</v>
      </c>
      <c r="K2070" s="12">
        <v>3.95</v>
      </c>
      <c r="L2070" s="12">
        <v>47.27</v>
      </c>
      <c r="M2070" s="12">
        <v>5</v>
      </c>
      <c r="N2070" s="12">
        <v>0</v>
      </c>
      <c r="O2070" s="12">
        <v>79</v>
      </c>
      <c r="P2070" s="12">
        <v>4</v>
      </c>
      <c r="Q2070" s="12">
        <v>1</v>
      </c>
      <c r="R2070" s="12">
        <v>6</v>
      </c>
      <c r="S2070" s="12">
        <v>84</v>
      </c>
      <c r="T2070" s="12">
        <v>1</v>
      </c>
    </row>
    <row r="2071" spans="1:20" ht="17.399999999999999" x14ac:dyDescent="0.3">
      <c r="A2071" s="11">
        <v>45135</v>
      </c>
      <c r="B2071" s="12">
        <v>251095</v>
      </c>
      <c r="C2071" s="12" t="s">
        <v>343</v>
      </c>
      <c r="D2071" s="12" t="s">
        <v>344</v>
      </c>
      <c r="E2071" s="12" t="s">
        <v>345</v>
      </c>
      <c r="F2071" s="12" t="s">
        <v>346</v>
      </c>
      <c r="G2071" s="12"/>
      <c r="H2071" s="12">
        <v>18.12</v>
      </c>
      <c r="I2071" s="12">
        <v>5.88</v>
      </c>
      <c r="J2071" s="12">
        <v>16.37</v>
      </c>
      <c r="K2071" s="12">
        <v>1.75</v>
      </c>
      <c r="L2071" s="12">
        <v>55.15</v>
      </c>
      <c r="M2071" s="12">
        <v>5</v>
      </c>
      <c r="N2071" s="12">
        <v>0</v>
      </c>
      <c r="O2071" s="12">
        <v>96</v>
      </c>
      <c r="P2071" s="12">
        <v>6</v>
      </c>
      <c r="Q2071" s="12">
        <v>3</v>
      </c>
      <c r="R2071" s="12">
        <v>1</v>
      </c>
      <c r="S2071" s="12">
        <v>103</v>
      </c>
      <c r="T2071" s="12">
        <v>0</v>
      </c>
    </row>
    <row r="2072" spans="1:20" ht="17.399999999999999" x14ac:dyDescent="0.3">
      <c r="A2072" s="11">
        <v>45136</v>
      </c>
      <c r="B2072" s="12">
        <v>251095</v>
      </c>
      <c r="C2072" s="12" t="s">
        <v>343</v>
      </c>
      <c r="D2072" s="12" t="s">
        <v>344</v>
      </c>
      <c r="E2072" s="12" t="s">
        <v>345</v>
      </c>
      <c r="F2072" s="12" t="s">
        <v>346</v>
      </c>
      <c r="G2072" s="12"/>
      <c r="H2072" s="12">
        <v>11.43</v>
      </c>
      <c r="I2072" s="12">
        <v>12.57</v>
      </c>
      <c r="J2072" s="12">
        <v>8.7200000000000006</v>
      </c>
      <c r="K2072" s="12">
        <v>2.72</v>
      </c>
      <c r="L2072" s="12">
        <v>31.54</v>
      </c>
      <c r="M2072" s="12">
        <v>6</v>
      </c>
      <c r="N2072" s="12">
        <v>0</v>
      </c>
      <c r="O2072" s="12">
        <v>78</v>
      </c>
      <c r="P2072" s="12">
        <v>3</v>
      </c>
      <c r="Q2072" s="12">
        <v>0</v>
      </c>
      <c r="R2072" s="12">
        <v>12</v>
      </c>
      <c r="S2072" s="12">
        <v>85</v>
      </c>
      <c r="T2072" s="12">
        <v>1</v>
      </c>
    </row>
    <row r="2073" spans="1:20" ht="17.399999999999999" x14ac:dyDescent="0.3">
      <c r="A2073" s="11">
        <v>45137</v>
      </c>
      <c r="B2073" s="12">
        <v>251095</v>
      </c>
      <c r="C2073" s="12" t="s">
        <v>343</v>
      </c>
      <c r="D2073" s="12" t="s">
        <v>344</v>
      </c>
      <c r="E2073" s="12" t="s">
        <v>345</v>
      </c>
      <c r="F2073" s="12" t="s">
        <v>346</v>
      </c>
      <c r="G2073" s="12"/>
      <c r="H2073" s="12">
        <v>2.1</v>
      </c>
      <c r="I2073" s="12">
        <v>21.9</v>
      </c>
      <c r="J2073" s="12">
        <v>1.62</v>
      </c>
      <c r="K2073" s="12">
        <v>0.48</v>
      </c>
      <c r="L2073" s="12">
        <v>6.77</v>
      </c>
      <c r="M2073" s="12">
        <v>5</v>
      </c>
      <c r="N2073" s="12">
        <v>0</v>
      </c>
      <c r="O2073" s="12">
        <v>4</v>
      </c>
      <c r="P2073" s="12">
        <v>0</v>
      </c>
      <c r="Q2073" s="12">
        <v>0</v>
      </c>
      <c r="R2073" s="12">
        <v>2</v>
      </c>
      <c r="S2073" s="12">
        <v>5</v>
      </c>
      <c r="T2073" s="12">
        <v>0</v>
      </c>
    </row>
    <row r="2074" spans="1:20" ht="17.399999999999999" x14ac:dyDescent="0.3">
      <c r="A2074" s="11">
        <v>45138</v>
      </c>
      <c r="B2074" s="12">
        <v>251095</v>
      </c>
      <c r="C2074" s="12" t="s">
        <v>343</v>
      </c>
      <c r="D2074" s="12" t="s">
        <v>344</v>
      </c>
      <c r="E2074" s="12" t="s">
        <v>345</v>
      </c>
      <c r="F2074" s="12" t="s">
        <v>346</v>
      </c>
      <c r="G2074" s="12"/>
      <c r="H2074" s="12">
        <v>13.63</v>
      </c>
      <c r="I2074" s="12">
        <v>10.37</v>
      </c>
      <c r="J2074" s="12">
        <v>10.73</v>
      </c>
      <c r="K2074" s="12">
        <v>2.9</v>
      </c>
      <c r="L2074" s="12">
        <v>33.72</v>
      </c>
      <c r="M2074" s="12">
        <v>5</v>
      </c>
      <c r="N2074" s="12">
        <v>0</v>
      </c>
      <c r="O2074" s="12">
        <v>49</v>
      </c>
      <c r="P2074" s="12">
        <v>1</v>
      </c>
      <c r="Q2074" s="12">
        <v>0</v>
      </c>
      <c r="R2074" s="12">
        <v>3</v>
      </c>
      <c r="S2074" s="12">
        <v>54</v>
      </c>
      <c r="T2074" s="12">
        <v>0</v>
      </c>
    </row>
    <row r="2075" spans="1:20" ht="17.399999999999999" x14ac:dyDescent="0.3">
      <c r="A2075" s="11">
        <v>45139</v>
      </c>
      <c r="B2075" s="12">
        <v>251095</v>
      </c>
      <c r="C2075" s="12" t="s">
        <v>343</v>
      </c>
      <c r="D2075" s="12" t="s">
        <v>344</v>
      </c>
      <c r="E2075" s="12" t="s">
        <v>345</v>
      </c>
      <c r="F2075" s="12" t="s">
        <v>346</v>
      </c>
      <c r="G2075" s="12"/>
      <c r="H2075" s="12">
        <v>18.05</v>
      </c>
      <c r="I2075" s="12">
        <v>5.95</v>
      </c>
      <c r="J2075" s="12">
        <v>14.97</v>
      </c>
      <c r="K2075" s="12">
        <v>3.08</v>
      </c>
      <c r="L2075" s="12">
        <v>45.94</v>
      </c>
      <c r="M2075" s="12">
        <v>5</v>
      </c>
      <c r="N2075" s="12">
        <v>0</v>
      </c>
      <c r="O2075" s="12">
        <v>65</v>
      </c>
      <c r="P2075" s="12">
        <v>4</v>
      </c>
      <c r="Q2075" s="12">
        <v>0</v>
      </c>
      <c r="R2075" s="12">
        <v>8</v>
      </c>
      <c r="S2075" s="12">
        <v>30</v>
      </c>
      <c r="T2075" s="12">
        <v>0</v>
      </c>
    </row>
    <row r="2076" spans="1:20" ht="17.399999999999999" x14ac:dyDescent="0.3">
      <c r="A2076" s="11">
        <v>45140</v>
      </c>
      <c r="B2076" s="12">
        <v>251095</v>
      </c>
      <c r="C2076" s="12" t="s">
        <v>343</v>
      </c>
      <c r="D2076" s="12" t="s">
        <v>344</v>
      </c>
      <c r="E2076" s="12" t="s">
        <v>345</v>
      </c>
      <c r="F2076" s="12" t="s">
        <v>346</v>
      </c>
      <c r="G2076" s="12"/>
      <c r="H2076" s="12">
        <v>21.15</v>
      </c>
      <c r="I2076" s="12">
        <v>2.85</v>
      </c>
      <c r="J2076" s="12">
        <v>18.25</v>
      </c>
      <c r="K2076" s="12">
        <v>2.9</v>
      </c>
      <c r="L2076" s="12">
        <v>62.25</v>
      </c>
      <c r="M2076" s="12">
        <v>5</v>
      </c>
      <c r="N2076" s="12">
        <v>0</v>
      </c>
      <c r="O2076" s="12">
        <v>92</v>
      </c>
      <c r="P2076" s="12">
        <v>5</v>
      </c>
      <c r="Q2076" s="12">
        <v>1</v>
      </c>
      <c r="R2076" s="12">
        <v>7</v>
      </c>
      <c r="S2076" s="12">
        <v>95</v>
      </c>
      <c r="T2076" s="12">
        <v>0</v>
      </c>
    </row>
    <row r="2077" spans="1:20" ht="17.399999999999999" x14ac:dyDescent="0.3">
      <c r="A2077" s="11">
        <v>45141</v>
      </c>
      <c r="B2077" s="12">
        <v>251095</v>
      </c>
      <c r="C2077" s="12" t="s">
        <v>343</v>
      </c>
      <c r="D2077" s="12" t="s">
        <v>344</v>
      </c>
      <c r="E2077" s="12" t="s">
        <v>345</v>
      </c>
      <c r="F2077" s="12" t="s">
        <v>346</v>
      </c>
      <c r="G2077" s="12"/>
      <c r="H2077" s="12">
        <v>20.75</v>
      </c>
      <c r="I2077" s="12">
        <v>3.25</v>
      </c>
      <c r="J2077" s="12">
        <v>18.329999999999998</v>
      </c>
      <c r="K2077" s="12">
        <v>2.42</v>
      </c>
      <c r="L2077" s="12">
        <v>62.38</v>
      </c>
      <c r="M2077" s="12">
        <v>4</v>
      </c>
      <c r="N2077" s="12">
        <v>0</v>
      </c>
      <c r="O2077" s="12">
        <v>96</v>
      </c>
      <c r="P2077" s="12">
        <v>1</v>
      </c>
      <c r="Q2077" s="12">
        <v>0</v>
      </c>
      <c r="R2077" s="12">
        <v>12</v>
      </c>
      <c r="S2077" s="12">
        <v>105</v>
      </c>
      <c r="T2077" s="12">
        <v>1</v>
      </c>
    </row>
    <row r="2078" spans="1:20" ht="17.399999999999999" x14ac:dyDescent="0.3">
      <c r="A2078" s="11">
        <v>45142</v>
      </c>
      <c r="B2078" s="12">
        <v>251095</v>
      </c>
      <c r="C2078" s="12" t="s">
        <v>343</v>
      </c>
      <c r="D2078" s="12" t="s">
        <v>344</v>
      </c>
      <c r="E2078" s="12" t="s">
        <v>345</v>
      </c>
      <c r="F2078" s="12" t="s">
        <v>346</v>
      </c>
      <c r="G2078" s="12"/>
      <c r="H2078" s="12">
        <v>20.28</v>
      </c>
      <c r="I2078" s="12">
        <v>3.72</v>
      </c>
      <c r="J2078" s="12">
        <v>18.37</v>
      </c>
      <c r="K2078" s="12">
        <v>1.92</v>
      </c>
      <c r="L2078" s="12">
        <v>65.81</v>
      </c>
      <c r="M2078" s="12">
        <v>5</v>
      </c>
      <c r="N2078" s="12">
        <v>0</v>
      </c>
      <c r="O2078" s="12">
        <v>121</v>
      </c>
      <c r="P2078" s="12">
        <v>11</v>
      </c>
      <c r="Q2078" s="12">
        <v>3</v>
      </c>
      <c r="R2078" s="12">
        <v>6</v>
      </c>
      <c r="S2078" s="12">
        <v>134</v>
      </c>
      <c r="T2078" s="12">
        <v>0</v>
      </c>
    </row>
    <row r="2079" spans="1:20" ht="17.399999999999999" x14ac:dyDescent="0.3">
      <c r="A2079" s="11">
        <v>45143</v>
      </c>
      <c r="B2079" s="12">
        <v>251095</v>
      </c>
      <c r="C2079" s="12" t="s">
        <v>343</v>
      </c>
      <c r="D2079" s="12" t="s">
        <v>344</v>
      </c>
      <c r="E2079" s="12" t="s">
        <v>345</v>
      </c>
      <c r="F2079" s="12" t="s">
        <v>346</v>
      </c>
      <c r="G2079" s="12"/>
      <c r="H2079" s="12">
        <v>19.57</v>
      </c>
      <c r="I2079" s="12">
        <v>4.43</v>
      </c>
      <c r="J2079" s="12">
        <v>17.670000000000002</v>
      </c>
      <c r="K2079" s="12">
        <v>1.9</v>
      </c>
      <c r="L2079" s="12">
        <v>71.290000000000006</v>
      </c>
      <c r="M2079" s="12">
        <v>5</v>
      </c>
      <c r="N2079" s="12">
        <v>0</v>
      </c>
      <c r="O2079" s="12">
        <v>174</v>
      </c>
      <c r="P2079" s="12">
        <v>6</v>
      </c>
      <c r="Q2079" s="12">
        <v>0</v>
      </c>
      <c r="R2079" s="12">
        <v>1</v>
      </c>
      <c r="S2079" s="12">
        <v>196</v>
      </c>
      <c r="T2079" s="12">
        <v>0</v>
      </c>
    </row>
    <row r="2080" spans="1:20" ht="17.399999999999999" x14ac:dyDescent="0.3">
      <c r="A2080" s="11">
        <v>45144</v>
      </c>
      <c r="B2080" s="12">
        <v>251095</v>
      </c>
      <c r="C2080" s="12" t="s">
        <v>343</v>
      </c>
      <c r="D2080" s="12" t="s">
        <v>344</v>
      </c>
      <c r="E2080" s="12" t="s">
        <v>345</v>
      </c>
      <c r="F2080" s="12" t="s">
        <v>346</v>
      </c>
      <c r="G2080" s="12"/>
      <c r="H2080" s="12">
        <v>11.78</v>
      </c>
      <c r="I2080" s="12">
        <v>12.22</v>
      </c>
      <c r="J2080" s="12">
        <v>9.1999999999999993</v>
      </c>
      <c r="K2080" s="12">
        <v>2.58</v>
      </c>
      <c r="L2080" s="12">
        <v>39.99</v>
      </c>
      <c r="M2080" s="12">
        <v>6</v>
      </c>
      <c r="N2080" s="12">
        <v>0</v>
      </c>
      <c r="O2080" s="12">
        <v>79</v>
      </c>
      <c r="P2080" s="12">
        <v>1</v>
      </c>
      <c r="Q2080" s="12">
        <v>0</v>
      </c>
      <c r="R2080" s="12">
        <v>5</v>
      </c>
      <c r="S2080" s="12">
        <v>93</v>
      </c>
      <c r="T2080" s="12">
        <v>0</v>
      </c>
    </row>
    <row r="2081" spans="1:20" ht="17.399999999999999" x14ac:dyDescent="0.3">
      <c r="A2081" s="11">
        <v>45145</v>
      </c>
      <c r="B2081" s="12">
        <v>251095</v>
      </c>
      <c r="C2081" s="12" t="s">
        <v>343</v>
      </c>
      <c r="D2081" s="12" t="s">
        <v>344</v>
      </c>
      <c r="E2081" s="12" t="s">
        <v>345</v>
      </c>
      <c r="F2081" s="12" t="s">
        <v>346</v>
      </c>
      <c r="G2081" s="12"/>
      <c r="H2081" s="12">
        <v>15.85</v>
      </c>
      <c r="I2081" s="12">
        <v>8.15</v>
      </c>
      <c r="J2081" s="12">
        <v>13.65</v>
      </c>
      <c r="K2081" s="12">
        <v>2.2000000000000002</v>
      </c>
      <c r="L2081" s="12">
        <v>55.58</v>
      </c>
      <c r="M2081" s="12">
        <v>5</v>
      </c>
      <c r="N2081" s="12">
        <v>0</v>
      </c>
      <c r="O2081" s="12">
        <v>125</v>
      </c>
      <c r="P2081" s="12">
        <v>4</v>
      </c>
      <c r="Q2081" s="12">
        <v>2</v>
      </c>
      <c r="R2081" s="12">
        <v>9</v>
      </c>
      <c r="S2081" s="12">
        <v>142</v>
      </c>
      <c r="T2081" s="12">
        <v>0</v>
      </c>
    </row>
    <row r="2082" spans="1:20" ht="17.399999999999999" x14ac:dyDescent="0.3">
      <c r="A2082" s="11">
        <v>45146</v>
      </c>
      <c r="B2082" s="12">
        <v>251095</v>
      </c>
      <c r="C2082" s="12" t="s">
        <v>343</v>
      </c>
      <c r="D2082" s="12" t="s">
        <v>344</v>
      </c>
      <c r="E2082" s="12" t="s">
        <v>345</v>
      </c>
      <c r="F2082" s="12" t="s">
        <v>346</v>
      </c>
      <c r="G2082" s="12"/>
      <c r="H2082" s="12">
        <v>22.23</v>
      </c>
      <c r="I2082" s="12">
        <v>1.77</v>
      </c>
      <c r="J2082" s="12">
        <v>21.25</v>
      </c>
      <c r="K2082" s="12">
        <v>0.98</v>
      </c>
      <c r="L2082" s="12">
        <v>77.900000000000006</v>
      </c>
      <c r="M2082" s="12">
        <v>5</v>
      </c>
      <c r="N2082" s="12">
        <v>0</v>
      </c>
      <c r="O2082" s="12">
        <v>173</v>
      </c>
      <c r="P2082" s="12">
        <v>11</v>
      </c>
      <c r="Q2082" s="12">
        <v>2</v>
      </c>
      <c r="R2082" s="12">
        <v>2</v>
      </c>
      <c r="S2082" s="12">
        <v>200</v>
      </c>
      <c r="T2082" s="12">
        <v>0</v>
      </c>
    </row>
    <row r="2083" spans="1:20" ht="17.399999999999999" x14ac:dyDescent="0.3">
      <c r="A2083" s="11">
        <v>45147</v>
      </c>
      <c r="B2083" s="12">
        <v>251095</v>
      </c>
      <c r="C2083" s="12" t="s">
        <v>343</v>
      </c>
      <c r="D2083" s="12" t="s">
        <v>344</v>
      </c>
      <c r="E2083" s="12" t="s">
        <v>345</v>
      </c>
      <c r="F2083" s="12" t="s">
        <v>346</v>
      </c>
      <c r="G2083" s="12"/>
      <c r="H2083" s="12">
        <v>15.65</v>
      </c>
      <c r="I2083" s="12">
        <v>8.35</v>
      </c>
      <c r="J2083" s="12">
        <v>13.95</v>
      </c>
      <c r="K2083" s="12">
        <v>1.7</v>
      </c>
      <c r="L2083" s="12">
        <v>51.05</v>
      </c>
      <c r="M2083" s="12">
        <v>5</v>
      </c>
      <c r="N2083" s="12">
        <v>0</v>
      </c>
      <c r="O2083" s="12">
        <v>78</v>
      </c>
      <c r="P2083" s="12">
        <v>4</v>
      </c>
      <c r="Q2083" s="12">
        <v>0</v>
      </c>
      <c r="R2083" s="12">
        <v>7</v>
      </c>
      <c r="S2083" s="12">
        <v>95</v>
      </c>
      <c r="T2083" s="12">
        <v>0</v>
      </c>
    </row>
    <row r="2084" spans="1:20" ht="17.399999999999999" x14ac:dyDescent="0.3">
      <c r="A2084" s="11">
        <v>45148</v>
      </c>
      <c r="B2084" s="12">
        <v>251095</v>
      </c>
      <c r="C2084" s="12" t="s">
        <v>343</v>
      </c>
      <c r="D2084" s="12" t="s">
        <v>344</v>
      </c>
      <c r="E2084" s="12" t="s">
        <v>345</v>
      </c>
      <c r="F2084" s="12" t="s">
        <v>346</v>
      </c>
      <c r="G2084" s="12"/>
      <c r="H2084" s="12">
        <v>21.58</v>
      </c>
      <c r="I2084" s="12">
        <v>2.42</v>
      </c>
      <c r="J2084" s="12">
        <v>20.13</v>
      </c>
      <c r="K2084" s="12">
        <v>1.45</v>
      </c>
      <c r="L2084" s="12">
        <v>77.02</v>
      </c>
      <c r="M2084" s="12">
        <v>5</v>
      </c>
      <c r="N2084" s="12">
        <v>0</v>
      </c>
      <c r="O2084" s="12">
        <v>128</v>
      </c>
      <c r="P2084" s="12">
        <v>17</v>
      </c>
      <c r="Q2084" s="12">
        <v>3</v>
      </c>
      <c r="R2084" s="12">
        <v>1</v>
      </c>
      <c r="S2084" s="12">
        <v>141</v>
      </c>
      <c r="T2084" s="12">
        <v>0</v>
      </c>
    </row>
    <row r="2085" spans="1:20" ht="17.399999999999999" x14ac:dyDescent="0.3">
      <c r="A2085" s="11">
        <v>45149</v>
      </c>
      <c r="B2085" s="12">
        <v>251095</v>
      </c>
      <c r="C2085" s="12" t="s">
        <v>343</v>
      </c>
      <c r="D2085" s="12" t="s">
        <v>344</v>
      </c>
      <c r="E2085" s="12" t="s">
        <v>345</v>
      </c>
      <c r="F2085" s="12" t="s">
        <v>346</v>
      </c>
      <c r="G2085" s="12"/>
      <c r="H2085" s="12">
        <v>22.18</v>
      </c>
      <c r="I2085" s="12">
        <v>1.82</v>
      </c>
      <c r="J2085" s="12">
        <v>19.97</v>
      </c>
      <c r="K2085" s="12">
        <v>2.2200000000000002</v>
      </c>
      <c r="L2085" s="12">
        <v>75.5</v>
      </c>
      <c r="M2085" s="12">
        <v>5</v>
      </c>
      <c r="N2085" s="12">
        <v>0</v>
      </c>
      <c r="O2085" s="12">
        <v>129</v>
      </c>
      <c r="P2085" s="12">
        <v>6</v>
      </c>
      <c r="Q2085" s="12">
        <v>2</v>
      </c>
      <c r="R2085" s="12">
        <v>6</v>
      </c>
      <c r="S2085" s="12">
        <v>143</v>
      </c>
      <c r="T2085" s="12">
        <v>1</v>
      </c>
    </row>
    <row r="2086" spans="1:20" ht="17.399999999999999" x14ac:dyDescent="0.3">
      <c r="A2086" s="11">
        <v>45150</v>
      </c>
      <c r="B2086" s="12">
        <v>251095</v>
      </c>
      <c r="C2086" s="12" t="s">
        <v>343</v>
      </c>
      <c r="D2086" s="12" t="s">
        <v>344</v>
      </c>
      <c r="E2086" s="12" t="s">
        <v>345</v>
      </c>
      <c r="F2086" s="12" t="s">
        <v>346</v>
      </c>
      <c r="G2086" s="12"/>
      <c r="H2086" s="12">
        <v>20.82</v>
      </c>
      <c r="I2086" s="12">
        <v>3.18</v>
      </c>
      <c r="J2086" s="12">
        <v>18.77</v>
      </c>
      <c r="K2086" s="12">
        <v>2.0499999999999998</v>
      </c>
      <c r="L2086" s="12">
        <v>68.400000000000006</v>
      </c>
      <c r="M2086" s="12">
        <v>5</v>
      </c>
      <c r="N2086" s="12">
        <v>0</v>
      </c>
      <c r="O2086" s="12">
        <v>165</v>
      </c>
      <c r="P2086" s="12">
        <v>8</v>
      </c>
      <c r="Q2086" s="12">
        <v>0</v>
      </c>
      <c r="R2086" s="12">
        <v>5</v>
      </c>
      <c r="S2086" s="12">
        <v>186</v>
      </c>
      <c r="T2086" s="12">
        <v>1</v>
      </c>
    </row>
    <row r="2087" spans="1:20" ht="17.399999999999999" x14ac:dyDescent="0.3">
      <c r="A2087" s="11">
        <v>45151</v>
      </c>
      <c r="B2087" s="12">
        <v>251095</v>
      </c>
      <c r="C2087" s="12" t="s">
        <v>343</v>
      </c>
      <c r="D2087" s="12" t="s">
        <v>344</v>
      </c>
      <c r="E2087" s="12" t="s">
        <v>345</v>
      </c>
      <c r="F2087" s="12" t="s">
        <v>346</v>
      </c>
      <c r="G2087" s="12"/>
      <c r="H2087" s="12">
        <v>7.8</v>
      </c>
      <c r="I2087" s="12">
        <v>16.2</v>
      </c>
      <c r="J2087" s="12">
        <v>6.47</v>
      </c>
      <c r="K2087" s="12">
        <v>1.33</v>
      </c>
      <c r="L2087" s="12">
        <v>21.88</v>
      </c>
      <c r="M2087" s="12">
        <v>6</v>
      </c>
      <c r="N2087" s="12">
        <v>0</v>
      </c>
      <c r="O2087" s="12">
        <v>68</v>
      </c>
      <c r="P2087" s="12">
        <v>2</v>
      </c>
      <c r="Q2087" s="12">
        <v>0</v>
      </c>
      <c r="R2087" s="12">
        <v>3</v>
      </c>
      <c r="S2087" s="12">
        <v>83</v>
      </c>
      <c r="T2087" s="12">
        <v>0</v>
      </c>
    </row>
    <row r="2088" spans="1:20" ht="17.399999999999999" x14ac:dyDescent="0.3">
      <c r="A2088" s="11">
        <v>45152</v>
      </c>
      <c r="B2088" s="12">
        <v>251095</v>
      </c>
      <c r="C2088" s="12" t="s">
        <v>343</v>
      </c>
      <c r="D2088" s="12" t="s">
        <v>344</v>
      </c>
      <c r="E2088" s="12" t="s">
        <v>345</v>
      </c>
      <c r="F2088" s="12" t="s">
        <v>346</v>
      </c>
      <c r="G2088" s="12"/>
      <c r="H2088" s="12">
        <v>14.45</v>
      </c>
      <c r="I2088" s="12">
        <v>9.5500000000000007</v>
      </c>
      <c r="J2088" s="12">
        <v>12.62</v>
      </c>
      <c r="K2088" s="12">
        <v>1.83</v>
      </c>
      <c r="L2088" s="12">
        <v>42.23</v>
      </c>
      <c r="M2088" s="12">
        <v>5</v>
      </c>
      <c r="N2088" s="12">
        <v>0</v>
      </c>
      <c r="O2088" s="12">
        <v>72</v>
      </c>
      <c r="P2088" s="12">
        <v>1</v>
      </c>
      <c r="Q2088" s="12">
        <v>0</v>
      </c>
      <c r="R2088" s="12">
        <v>0</v>
      </c>
      <c r="S2088" s="12">
        <v>79</v>
      </c>
      <c r="T2088" s="12">
        <v>0</v>
      </c>
    </row>
    <row r="2089" spans="1:20" ht="17.399999999999999" x14ac:dyDescent="0.3">
      <c r="A2089" s="11">
        <v>45153</v>
      </c>
      <c r="B2089" s="12">
        <v>251095</v>
      </c>
      <c r="C2089" s="12" t="s">
        <v>343</v>
      </c>
      <c r="D2089" s="12" t="s">
        <v>344</v>
      </c>
      <c r="E2089" s="12" t="s">
        <v>345</v>
      </c>
      <c r="F2089" s="12" t="s">
        <v>346</v>
      </c>
      <c r="G2089" s="12"/>
      <c r="H2089" s="12">
        <v>19.420000000000002</v>
      </c>
      <c r="I2089" s="12">
        <v>4.58</v>
      </c>
      <c r="J2089" s="12">
        <v>15.37</v>
      </c>
      <c r="K2089" s="12">
        <v>4.05</v>
      </c>
      <c r="L2089" s="12">
        <v>56.11</v>
      </c>
      <c r="M2089" s="12">
        <v>6</v>
      </c>
      <c r="N2089" s="12">
        <v>0</v>
      </c>
      <c r="O2089" s="12">
        <v>114</v>
      </c>
      <c r="P2089" s="12">
        <v>4</v>
      </c>
      <c r="Q2089" s="12">
        <v>1</v>
      </c>
      <c r="R2089" s="12">
        <v>11</v>
      </c>
      <c r="S2089" s="12">
        <v>123</v>
      </c>
      <c r="T2089" s="12">
        <v>1</v>
      </c>
    </row>
    <row r="2090" spans="1:20" ht="17.399999999999999" x14ac:dyDescent="0.3">
      <c r="A2090" s="11">
        <v>45154</v>
      </c>
      <c r="B2090" s="12">
        <v>251095</v>
      </c>
      <c r="C2090" s="12" t="s">
        <v>343</v>
      </c>
      <c r="D2090" s="12" t="s">
        <v>344</v>
      </c>
      <c r="E2090" s="12" t="s">
        <v>345</v>
      </c>
      <c r="F2090" s="12" t="s">
        <v>346</v>
      </c>
      <c r="G2090" s="12"/>
      <c r="H2090" s="12">
        <v>20.5</v>
      </c>
      <c r="I2090" s="12">
        <v>3.5</v>
      </c>
      <c r="J2090" s="12">
        <v>18.579999999999998</v>
      </c>
      <c r="K2090" s="12">
        <v>1.92</v>
      </c>
      <c r="L2090" s="12">
        <v>69.63</v>
      </c>
      <c r="M2090" s="12">
        <v>5</v>
      </c>
      <c r="N2090" s="12">
        <v>0</v>
      </c>
      <c r="O2090" s="12">
        <v>180</v>
      </c>
      <c r="P2090" s="12">
        <v>13</v>
      </c>
      <c r="Q2090" s="12">
        <v>2</v>
      </c>
      <c r="R2090" s="12">
        <v>7</v>
      </c>
      <c r="S2090" s="12">
        <v>178</v>
      </c>
      <c r="T2090" s="12">
        <v>0</v>
      </c>
    </row>
    <row r="2091" spans="1:20" ht="17.399999999999999" x14ac:dyDescent="0.3">
      <c r="A2091" s="11">
        <v>45155</v>
      </c>
      <c r="B2091" s="12">
        <v>251095</v>
      </c>
      <c r="C2091" s="12" t="s">
        <v>343</v>
      </c>
      <c r="D2091" s="12" t="s">
        <v>344</v>
      </c>
      <c r="E2091" s="12" t="s">
        <v>345</v>
      </c>
      <c r="F2091" s="12" t="s">
        <v>346</v>
      </c>
      <c r="G2091" s="12"/>
      <c r="H2091" s="12">
        <v>19.98</v>
      </c>
      <c r="I2091" s="12">
        <v>4.0199999999999996</v>
      </c>
      <c r="J2091" s="12">
        <v>17.82</v>
      </c>
      <c r="K2091" s="12">
        <v>2.17</v>
      </c>
      <c r="L2091" s="12">
        <v>58.18</v>
      </c>
      <c r="M2091" s="12">
        <v>5</v>
      </c>
      <c r="N2091" s="12">
        <v>0</v>
      </c>
      <c r="O2091" s="12">
        <v>103</v>
      </c>
      <c r="P2091" s="12">
        <v>6</v>
      </c>
      <c r="Q2091" s="12">
        <v>2</v>
      </c>
      <c r="R2091" s="12">
        <v>3</v>
      </c>
      <c r="S2091" s="12">
        <v>0</v>
      </c>
      <c r="T2091" s="12">
        <v>0</v>
      </c>
    </row>
    <row r="2092" spans="1:20" ht="17.399999999999999" x14ac:dyDescent="0.3">
      <c r="A2092" s="11">
        <v>45156</v>
      </c>
      <c r="B2092" s="12">
        <v>251095</v>
      </c>
      <c r="C2092" s="12" t="s">
        <v>343</v>
      </c>
      <c r="D2092" s="12" t="s">
        <v>344</v>
      </c>
      <c r="E2092" s="12" t="s">
        <v>345</v>
      </c>
      <c r="F2092" s="12" t="s">
        <v>346</v>
      </c>
      <c r="G2092" s="12"/>
      <c r="H2092" s="12">
        <v>21.4</v>
      </c>
      <c r="I2092" s="12">
        <v>2.6</v>
      </c>
      <c r="J2092" s="12">
        <v>17.170000000000002</v>
      </c>
      <c r="K2092" s="12">
        <v>4.2300000000000004</v>
      </c>
      <c r="L2092" s="12">
        <v>62.63</v>
      </c>
      <c r="M2092" s="12">
        <v>5</v>
      </c>
      <c r="N2092" s="12">
        <v>0</v>
      </c>
      <c r="O2092" s="12">
        <v>124</v>
      </c>
      <c r="P2092" s="12">
        <v>7</v>
      </c>
      <c r="Q2092" s="12">
        <v>4</v>
      </c>
      <c r="R2092" s="12">
        <v>12</v>
      </c>
      <c r="S2092" s="12">
        <v>0</v>
      </c>
      <c r="T2092" s="12">
        <v>0</v>
      </c>
    </row>
    <row r="2093" spans="1:20" ht="17.399999999999999" x14ac:dyDescent="0.3">
      <c r="A2093" s="11">
        <v>45157</v>
      </c>
      <c r="B2093" s="12">
        <v>251095</v>
      </c>
      <c r="C2093" s="12" t="s">
        <v>343</v>
      </c>
      <c r="D2093" s="12" t="s">
        <v>344</v>
      </c>
      <c r="E2093" s="12" t="s">
        <v>345</v>
      </c>
      <c r="F2093" s="12" t="s">
        <v>346</v>
      </c>
      <c r="G2093" s="12"/>
      <c r="H2093" s="12">
        <v>14.28</v>
      </c>
      <c r="I2093" s="12">
        <v>9.7200000000000006</v>
      </c>
      <c r="J2093" s="12">
        <v>11.55</v>
      </c>
      <c r="K2093" s="12">
        <v>2.73</v>
      </c>
      <c r="L2093" s="12">
        <v>46.33</v>
      </c>
      <c r="M2093" s="12">
        <v>6</v>
      </c>
      <c r="N2093" s="12">
        <v>0</v>
      </c>
      <c r="O2093" s="12">
        <v>138</v>
      </c>
      <c r="P2093" s="12">
        <v>5</v>
      </c>
      <c r="Q2093" s="12">
        <v>1</v>
      </c>
      <c r="R2093" s="12">
        <v>11</v>
      </c>
      <c r="S2093" s="12">
        <v>0</v>
      </c>
      <c r="T2093" s="12">
        <v>0</v>
      </c>
    </row>
    <row r="2094" spans="1:20" ht="17.399999999999999" x14ac:dyDescent="0.3">
      <c r="A2094" s="11">
        <v>45158</v>
      </c>
      <c r="B2094" s="12">
        <v>251095</v>
      </c>
      <c r="C2094" s="12" t="s">
        <v>343</v>
      </c>
      <c r="D2094" s="12" t="s">
        <v>344</v>
      </c>
      <c r="E2094" s="12" t="s">
        <v>345</v>
      </c>
      <c r="F2094" s="12" t="s">
        <v>346</v>
      </c>
      <c r="G2094" s="12"/>
      <c r="H2094" s="12">
        <v>2.6</v>
      </c>
      <c r="I2094" s="12">
        <v>21.4</v>
      </c>
      <c r="J2094" s="12">
        <v>2.12</v>
      </c>
      <c r="K2094" s="12">
        <v>0.48</v>
      </c>
      <c r="L2094" s="12">
        <v>8.2899999999999991</v>
      </c>
      <c r="M2094" s="12">
        <v>6</v>
      </c>
      <c r="N2094" s="12">
        <v>0</v>
      </c>
      <c r="O2094" s="12">
        <v>29</v>
      </c>
      <c r="P2094" s="12">
        <v>1</v>
      </c>
      <c r="Q2094" s="12">
        <v>0</v>
      </c>
      <c r="R2094" s="12">
        <v>1</v>
      </c>
      <c r="S2094" s="12">
        <v>0</v>
      </c>
      <c r="T2094" s="12">
        <v>0</v>
      </c>
    </row>
    <row r="2095" spans="1:20" ht="17.399999999999999" x14ac:dyDescent="0.3">
      <c r="A2095" s="11">
        <v>45159</v>
      </c>
      <c r="B2095" s="12">
        <v>251095</v>
      </c>
      <c r="C2095" s="12" t="s">
        <v>343</v>
      </c>
      <c r="D2095" s="12" t="s">
        <v>344</v>
      </c>
      <c r="E2095" s="12" t="s">
        <v>345</v>
      </c>
      <c r="F2095" s="12" t="s">
        <v>346</v>
      </c>
      <c r="G2095" s="12"/>
      <c r="H2095" s="12">
        <v>14.3</v>
      </c>
      <c r="I2095" s="12">
        <v>9.6999999999999993</v>
      </c>
      <c r="J2095" s="12">
        <v>12.6</v>
      </c>
      <c r="K2095" s="12">
        <v>1.7</v>
      </c>
      <c r="L2095" s="12">
        <v>44.05</v>
      </c>
      <c r="M2095" s="12">
        <v>5</v>
      </c>
      <c r="N2095" s="12">
        <v>0</v>
      </c>
      <c r="O2095" s="12">
        <v>115</v>
      </c>
      <c r="P2095" s="12">
        <v>6</v>
      </c>
      <c r="Q2095" s="12">
        <v>1</v>
      </c>
      <c r="R2095" s="12">
        <v>3</v>
      </c>
      <c r="S2095" s="12">
        <v>0</v>
      </c>
      <c r="T2095" s="12">
        <v>0</v>
      </c>
    </row>
    <row r="2096" spans="1:20" ht="17.399999999999999" x14ac:dyDescent="0.3">
      <c r="A2096" s="11">
        <v>45160</v>
      </c>
      <c r="B2096" s="12">
        <v>251095</v>
      </c>
      <c r="C2096" s="12" t="s">
        <v>343</v>
      </c>
      <c r="D2096" s="12" t="s">
        <v>344</v>
      </c>
      <c r="E2096" s="12" t="s">
        <v>345</v>
      </c>
      <c r="F2096" s="12" t="s">
        <v>346</v>
      </c>
      <c r="G2096" s="12"/>
      <c r="H2096" s="12">
        <v>20.43</v>
      </c>
      <c r="I2096" s="12">
        <v>3.57</v>
      </c>
      <c r="J2096" s="12">
        <v>17.850000000000001</v>
      </c>
      <c r="K2096" s="12">
        <v>2.58</v>
      </c>
      <c r="L2096" s="12">
        <v>68.25</v>
      </c>
      <c r="M2096" s="12">
        <v>5</v>
      </c>
      <c r="N2096" s="12">
        <v>0</v>
      </c>
      <c r="O2096" s="12">
        <v>113</v>
      </c>
      <c r="P2096" s="12">
        <v>3</v>
      </c>
      <c r="Q2096" s="12">
        <v>0</v>
      </c>
      <c r="R2096" s="12">
        <v>5</v>
      </c>
      <c r="S2096" s="12">
        <v>0</v>
      </c>
      <c r="T2096" s="12">
        <v>0</v>
      </c>
    </row>
    <row r="2097" spans="1:20" ht="17.399999999999999" x14ac:dyDescent="0.3">
      <c r="A2097" s="11">
        <v>45161</v>
      </c>
      <c r="B2097" s="12">
        <v>251095</v>
      </c>
      <c r="C2097" s="12" t="s">
        <v>343</v>
      </c>
      <c r="D2097" s="12" t="s">
        <v>344</v>
      </c>
      <c r="E2097" s="12" t="s">
        <v>345</v>
      </c>
      <c r="F2097" s="12" t="s">
        <v>346</v>
      </c>
      <c r="G2097" s="12"/>
      <c r="H2097" s="12">
        <v>19.18</v>
      </c>
      <c r="I2097" s="12">
        <v>4.82</v>
      </c>
      <c r="J2097" s="12">
        <v>17.579999999999998</v>
      </c>
      <c r="K2097" s="12">
        <v>1.6</v>
      </c>
      <c r="L2097" s="12">
        <v>62.84</v>
      </c>
      <c r="M2097" s="12">
        <v>5</v>
      </c>
      <c r="N2097" s="12">
        <v>0</v>
      </c>
      <c r="O2097" s="12">
        <v>126</v>
      </c>
      <c r="P2097" s="12">
        <v>4</v>
      </c>
      <c r="Q2097" s="12">
        <v>4</v>
      </c>
      <c r="R2097" s="12">
        <v>3</v>
      </c>
      <c r="S2097" s="12">
        <v>0</v>
      </c>
      <c r="T2097" s="12">
        <v>0</v>
      </c>
    </row>
    <row r="2098" spans="1:20" ht="17.399999999999999" x14ac:dyDescent="0.3">
      <c r="A2098" s="11">
        <v>45162</v>
      </c>
      <c r="B2098" s="12">
        <v>251095</v>
      </c>
      <c r="C2098" s="12" t="s">
        <v>343</v>
      </c>
      <c r="D2098" s="12" t="s">
        <v>344</v>
      </c>
      <c r="E2098" s="12" t="s">
        <v>345</v>
      </c>
      <c r="F2098" s="12" t="s">
        <v>346</v>
      </c>
      <c r="G2098" s="12"/>
      <c r="H2098" s="12">
        <v>21.35</v>
      </c>
      <c r="I2098" s="12">
        <v>2.65</v>
      </c>
      <c r="J2098" s="12">
        <v>18.920000000000002</v>
      </c>
      <c r="K2098" s="12">
        <v>2.4300000000000002</v>
      </c>
      <c r="L2098" s="12">
        <v>75.66</v>
      </c>
      <c r="M2098" s="12">
        <v>5</v>
      </c>
      <c r="N2098" s="12">
        <v>0</v>
      </c>
      <c r="O2098" s="12">
        <v>106</v>
      </c>
      <c r="P2098" s="12">
        <v>32</v>
      </c>
      <c r="Q2098" s="12">
        <v>5</v>
      </c>
      <c r="R2098" s="12">
        <v>5</v>
      </c>
      <c r="S2098" s="12">
        <v>0</v>
      </c>
      <c r="T2098" s="12">
        <v>1</v>
      </c>
    </row>
    <row r="2099" spans="1:20" ht="17.399999999999999" x14ac:dyDescent="0.3">
      <c r="A2099" s="11">
        <v>45163</v>
      </c>
      <c r="B2099" s="12">
        <v>251095</v>
      </c>
      <c r="C2099" s="12" t="s">
        <v>343</v>
      </c>
      <c r="D2099" s="12" t="s">
        <v>344</v>
      </c>
      <c r="E2099" s="12" t="s">
        <v>345</v>
      </c>
      <c r="F2099" s="12" t="s">
        <v>346</v>
      </c>
      <c r="G2099" s="12"/>
      <c r="H2099" s="12">
        <v>20.12</v>
      </c>
      <c r="I2099" s="12">
        <v>3.88</v>
      </c>
      <c r="J2099" s="12">
        <v>16.93</v>
      </c>
      <c r="K2099" s="12">
        <v>3.18</v>
      </c>
      <c r="L2099" s="12">
        <v>61.56</v>
      </c>
      <c r="M2099" s="12">
        <v>5</v>
      </c>
      <c r="N2099" s="12">
        <v>0</v>
      </c>
      <c r="O2099" s="12">
        <v>109</v>
      </c>
      <c r="P2099" s="12">
        <v>9</v>
      </c>
      <c r="Q2099" s="12">
        <v>1</v>
      </c>
      <c r="R2099" s="12">
        <v>9</v>
      </c>
      <c r="S2099" s="12">
        <v>0</v>
      </c>
      <c r="T2099" s="12">
        <v>0</v>
      </c>
    </row>
    <row r="2100" spans="1:20" ht="17.399999999999999" x14ac:dyDescent="0.3">
      <c r="A2100" s="11">
        <v>45164</v>
      </c>
      <c r="B2100" s="12">
        <v>251095</v>
      </c>
      <c r="C2100" s="12" t="s">
        <v>343</v>
      </c>
      <c r="D2100" s="12" t="s">
        <v>344</v>
      </c>
      <c r="E2100" s="12" t="s">
        <v>345</v>
      </c>
      <c r="F2100" s="12" t="s">
        <v>346</v>
      </c>
      <c r="G2100" s="12"/>
      <c r="H2100" s="12">
        <v>18.73</v>
      </c>
      <c r="I2100" s="12">
        <v>5.27</v>
      </c>
      <c r="J2100" s="12">
        <v>17.02</v>
      </c>
      <c r="K2100" s="12">
        <v>1.72</v>
      </c>
      <c r="L2100" s="12">
        <v>62.64</v>
      </c>
      <c r="M2100" s="12">
        <v>5</v>
      </c>
      <c r="N2100" s="12">
        <v>0</v>
      </c>
      <c r="O2100" s="12">
        <v>120</v>
      </c>
      <c r="P2100" s="12">
        <v>14</v>
      </c>
      <c r="Q2100" s="12">
        <v>4</v>
      </c>
      <c r="R2100" s="12">
        <v>5</v>
      </c>
      <c r="S2100" s="12">
        <v>0</v>
      </c>
      <c r="T2100" s="12">
        <v>0</v>
      </c>
    </row>
    <row r="2101" spans="1:20" ht="17.399999999999999" x14ac:dyDescent="0.3">
      <c r="A2101" s="11">
        <v>45165</v>
      </c>
      <c r="B2101" s="12">
        <v>251095</v>
      </c>
      <c r="C2101" s="12" t="s">
        <v>343</v>
      </c>
      <c r="D2101" s="12" t="s">
        <v>344</v>
      </c>
      <c r="E2101" s="12" t="s">
        <v>345</v>
      </c>
      <c r="F2101" s="12" t="s">
        <v>346</v>
      </c>
      <c r="G2101" s="12"/>
      <c r="H2101" s="12">
        <v>11.08</v>
      </c>
      <c r="I2101" s="12">
        <v>12.92</v>
      </c>
      <c r="J2101" s="12">
        <v>9.5</v>
      </c>
      <c r="K2101" s="12">
        <v>1.58</v>
      </c>
      <c r="L2101" s="12">
        <v>35.840000000000003</v>
      </c>
      <c r="M2101" s="12">
        <v>5</v>
      </c>
      <c r="N2101" s="12">
        <v>0</v>
      </c>
      <c r="O2101" s="12">
        <v>73</v>
      </c>
      <c r="P2101" s="12">
        <v>2</v>
      </c>
      <c r="Q2101" s="12">
        <v>0</v>
      </c>
      <c r="R2101" s="12">
        <v>9</v>
      </c>
      <c r="S2101" s="12">
        <v>0</v>
      </c>
      <c r="T2101" s="12">
        <v>1</v>
      </c>
    </row>
    <row r="2102" spans="1:20" ht="17.399999999999999" x14ac:dyDescent="0.3">
      <c r="A2102" s="11">
        <v>45166</v>
      </c>
      <c r="B2102" s="12">
        <v>251095</v>
      </c>
      <c r="C2102" s="12" t="s">
        <v>343</v>
      </c>
      <c r="D2102" s="12" t="s">
        <v>344</v>
      </c>
      <c r="E2102" s="12" t="s">
        <v>345</v>
      </c>
      <c r="F2102" s="12" t="s">
        <v>346</v>
      </c>
      <c r="G2102" s="12"/>
      <c r="H2102" s="12">
        <v>11.88</v>
      </c>
      <c r="I2102" s="12">
        <v>12.12</v>
      </c>
      <c r="J2102" s="12">
        <v>10.98</v>
      </c>
      <c r="K2102" s="12">
        <v>0.9</v>
      </c>
      <c r="L2102" s="12">
        <v>47.13</v>
      </c>
      <c r="M2102" s="12">
        <v>5</v>
      </c>
      <c r="N2102" s="12">
        <v>0</v>
      </c>
      <c r="O2102" s="12">
        <v>99</v>
      </c>
      <c r="P2102" s="12">
        <v>14</v>
      </c>
      <c r="Q2102" s="12">
        <v>2</v>
      </c>
      <c r="R2102" s="12">
        <v>6</v>
      </c>
      <c r="S2102" s="12">
        <v>0</v>
      </c>
      <c r="T2102" s="12">
        <v>1</v>
      </c>
    </row>
    <row r="2103" spans="1:20" ht="17.399999999999999" x14ac:dyDescent="0.3">
      <c r="A2103" s="11">
        <v>45167</v>
      </c>
      <c r="B2103" s="12">
        <v>251095</v>
      </c>
      <c r="C2103" s="12" t="s">
        <v>343</v>
      </c>
      <c r="D2103" s="12" t="s">
        <v>344</v>
      </c>
      <c r="E2103" s="12" t="s">
        <v>345</v>
      </c>
      <c r="F2103" s="12" t="s">
        <v>346</v>
      </c>
      <c r="G2103" s="12"/>
      <c r="H2103" s="12">
        <v>21.68</v>
      </c>
      <c r="I2103" s="12">
        <v>2.3199999999999998</v>
      </c>
      <c r="J2103" s="12">
        <v>20.88</v>
      </c>
      <c r="K2103" s="12">
        <v>0.8</v>
      </c>
      <c r="L2103" s="12">
        <v>72.14</v>
      </c>
      <c r="M2103" s="12">
        <v>5</v>
      </c>
      <c r="N2103" s="12">
        <v>0</v>
      </c>
      <c r="O2103" s="12">
        <v>152</v>
      </c>
      <c r="P2103" s="12">
        <v>11</v>
      </c>
      <c r="Q2103" s="12">
        <v>2</v>
      </c>
      <c r="R2103" s="12">
        <v>2</v>
      </c>
      <c r="S2103" s="12">
        <v>0</v>
      </c>
      <c r="T2103" s="12">
        <v>0</v>
      </c>
    </row>
    <row r="2104" spans="1:20" ht="17.399999999999999" x14ac:dyDescent="0.3">
      <c r="A2104" s="11">
        <v>45168</v>
      </c>
      <c r="B2104" s="12">
        <v>251095</v>
      </c>
      <c r="C2104" s="12" t="s">
        <v>343</v>
      </c>
      <c r="D2104" s="12" t="s">
        <v>344</v>
      </c>
      <c r="E2104" s="12" t="s">
        <v>345</v>
      </c>
      <c r="F2104" s="12" t="s">
        <v>346</v>
      </c>
      <c r="G2104" s="12"/>
      <c r="H2104" s="12">
        <v>21.73</v>
      </c>
      <c r="I2104" s="12">
        <v>2.27</v>
      </c>
      <c r="J2104" s="12">
        <v>19.170000000000002</v>
      </c>
      <c r="K2104" s="12">
        <v>2.57</v>
      </c>
      <c r="L2104" s="12">
        <v>67.33</v>
      </c>
      <c r="M2104" s="12">
        <v>5</v>
      </c>
      <c r="N2104" s="12">
        <v>0</v>
      </c>
      <c r="O2104" s="12">
        <v>160</v>
      </c>
      <c r="P2104" s="12">
        <v>8</v>
      </c>
      <c r="Q2104" s="12">
        <v>4</v>
      </c>
      <c r="R2104" s="12">
        <v>2</v>
      </c>
      <c r="S2104" s="12">
        <v>0</v>
      </c>
      <c r="T2104" s="12">
        <v>0</v>
      </c>
    </row>
    <row r="2105" spans="1:20" ht="17.399999999999999" x14ac:dyDescent="0.3">
      <c r="A2105" s="11">
        <v>45169</v>
      </c>
      <c r="B2105" s="12">
        <v>251095</v>
      </c>
      <c r="C2105" s="12" t="s">
        <v>343</v>
      </c>
      <c r="D2105" s="12" t="s">
        <v>344</v>
      </c>
      <c r="E2105" s="12" t="s">
        <v>345</v>
      </c>
      <c r="F2105" s="12" t="s">
        <v>346</v>
      </c>
      <c r="G2105" s="12"/>
      <c r="H2105" s="12">
        <v>20.18</v>
      </c>
      <c r="I2105" s="12">
        <v>3.82</v>
      </c>
      <c r="J2105" s="12">
        <v>19.350000000000001</v>
      </c>
      <c r="K2105" s="12">
        <v>0.83</v>
      </c>
      <c r="L2105" s="12">
        <v>72.03</v>
      </c>
      <c r="M2105" s="12">
        <v>5</v>
      </c>
      <c r="N2105" s="12">
        <v>0</v>
      </c>
      <c r="O2105" s="12">
        <v>159</v>
      </c>
      <c r="P2105" s="12">
        <v>6</v>
      </c>
      <c r="Q2105" s="12">
        <v>5</v>
      </c>
      <c r="R2105" s="12">
        <v>0</v>
      </c>
      <c r="S2105" s="12">
        <v>0</v>
      </c>
      <c r="T2105" s="12">
        <v>0</v>
      </c>
    </row>
    <row r="2106" spans="1:20" ht="17.399999999999999" x14ac:dyDescent="0.3">
      <c r="A2106" s="11">
        <v>45170</v>
      </c>
      <c r="B2106" s="12">
        <v>251095</v>
      </c>
      <c r="C2106" s="12" t="s">
        <v>343</v>
      </c>
      <c r="D2106" s="12" t="s">
        <v>344</v>
      </c>
      <c r="E2106" s="12" t="s">
        <v>345</v>
      </c>
      <c r="F2106" s="12" t="s">
        <v>346</v>
      </c>
      <c r="G2106" s="12"/>
      <c r="H2106" s="12">
        <v>18.2</v>
      </c>
      <c r="I2106" s="12">
        <v>5.8</v>
      </c>
      <c r="J2106" s="12">
        <v>16.55</v>
      </c>
      <c r="K2106" s="12">
        <v>1.65</v>
      </c>
      <c r="L2106" s="12">
        <v>62.08</v>
      </c>
      <c r="M2106" s="12">
        <v>5</v>
      </c>
      <c r="N2106" s="12">
        <v>0</v>
      </c>
      <c r="O2106" s="12">
        <v>146</v>
      </c>
      <c r="P2106" s="12">
        <v>3</v>
      </c>
      <c r="Q2106" s="12">
        <v>0</v>
      </c>
      <c r="R2106" s="12">
        <v>1</v>
      </c>
      <c r="S2106" s="12">
        <v>0</v>
      </c>
      <c r="T2106" s="12">
        <v>0</v>
      </c>
    </row>
    <row r="2107" spans="1:20" ht="17.399999999999999" x14ac:dyDescent="0.3">
      <c r="A2107" s="11">
        <v>45171</v>
      </c>
      <c r="B2107" s="12">
        <v>251095</v>
      </c>
      <c r="C2107" s="12" t="s">
        <v>343</v>
      </c>
      <c r="D2107" s="12" t="s">
        <v>344</v>
      </c>
      <c r="E2107" s="12" t="s">
        <v>345</v>
      </c>
      <c r="F2107" s="12" t="s">
        <v>346</v>
      </c>
      <c r="G2107" s="12"/>
      <c r="H2107" s="12">
        <v>11.28</v>
      </c>
      <c r="I2107" s="12">
        <v>12.72</v>
      </c>
      <c r="J2107" s="12">
        <v>10.43</v>
      </c>
      <c r="K2107" s="12">
        <v>0.85</v>
      </c>
      <c r="L2107" s="12">
        <v>30.49</v>
      </c>
      <c r="M2107" s="12">
        <v>5</v>
      </c>
      <c r="N2107" s="12">
        <v>0</v>
      </c>
      <c r="O2107" s="12">
        <v>74</v>
      </c>
      <c r="P2107" s="12">
        <v>5</v>
      </c>
      <c r="Q2107" s="12">
        <v>2</v>
      </c>
      <c r="R2107" s="12">
        <v>3</v>
      </c>
      <c r="S2107" s="12">
        <v>0</v>
      </c>
      <c r="T2107" s="12">
        <v>0</v>
      </c>
    </row>
    <row r="2108" spans="1:20" ht="17.399999999999999" x14ac:dyDescent="0.3">
      <c r="A2108" s="11">
        <v>45172</v>
      </c>
      <c r="B2108" s="12">
        <v>251095</v>
      </c>
      <c r="C2108" s="12" t="s">
        <v>343</v>
      </c>
      <c r="D2108" s="12" t="s">
        <v>344</v>
      </c>
      <c r="E2108" s="12" t="s">
        <v>345</v>
      </c>
      <c r="F2108" s="12" t="s">
        <v>346</v>
      </c>
      <c r="G2108" s="12"/>
      <c r="H2108" s="12">
        <v>6.97</v>
      </c>
      <c r="I2108" s="12">
        <v>17.03</v>
      </c>
      <c r="J2108" s="12">
        <v>6.68</v>
      </c>
      <c r="K2108" s="12">
        <v>0.28000000000000003</v>
      </c>
      <c r="L2108" s="12">
        <v>25.29</v>
      </c>
      <c r="M2108" s="12">
        <v>5</v>
      </c>
      <c r="N2108" s="12">
        <v>0</v>
      </c>
      <c r="O2108" s="12">
        <v>73</v>
      </c>
      <c r="P2108" s="12">
        <v>9</v>
      </c>
      <c r="Q2108" s="12">
        <v>1</v>
      </c>
      <c r="R2108" s="12">
        <v>0</v>
      </c>
      <c r="S2108" s="12">
        <v>0</v>
      </c>
      <c r="T2108" s="12">
        <v>0</v>
      </c>
    </row>
    <row r="2109" spans="1:20" ht="17.399999999999999" x14ac:dyDescent="0.3">
      <c r="A2109" s="11">
        <v>45173</v>
      </c>
      <c r="B2109" s="12">
        <v>251095</v>
      </c>
      <c r="C2109" s="12" t="s">
        <v>343</v>
      </c>
      <c r="D2109" s="12" t="s">
        <v>344</v>
      </c>
      <c r="E2109" s="12" t="s">
        <v>345</v>
      </c>
      <c r="F2109" s="12" t="s">
        <v>346</v>
      </c>
      <c r="G2109" s="12"/>
      <c r="H2109" s="12">
        <v>16.73</v>
      </c>
      <c r="I2109" s="12">
        <v>7.27</v>
      </c>
      <c r="J2109" s="12">
        <v>16.22</v>
      </c>
      <c r="K2109" s="12">
        <v>0.52</v>
      </c>
      <c r="L2109" s="12">
        <v>57.63</v>
      </c>
      <c r="M2109" s="12">
        <v>5</v>
      </c>
      <c r="N2109" s="12">
        <v>0</v>
      </c>
      <c r="O2109" s="12">
        <v>160</v>
      </c>
      <c r="P2109" s="12">
        <v>10</v>
      </c>
      <c r="Q2109" s="12">
        <v>1</v>
      </c>
      <c r="R2109" s="12">
        <v>0</v>
      </c>
      <c r="S2109" s="12">
        <v>22</v>
      </c>
      <c r="T2109" s="12">
        <v>0</v>
      </c>
    </row>
    <row r="2110" spans="1:20" ht="17.399999999999999" x14ac:dyDescent="0.3">
      <c r="A2110" s="11">
        <v>45174</v>
      </c>
      <c r="B2110" s="12">
        <v>251095</v>
      </c>
      <c r="C2110" s="12" t="s">
        <v>343</v>
      </c>
      <c r="D2110" s="12" t="s">
        <v>344</v>
      </c>
      <c r="E2110" s="12" t="s">
        <v>345</v>
      </c>
      <c r="F2110" s="12" t="s">
        <v>346</v>
      </c>
      <c r="G2110" s="12"/>
      <c r="H2110" s="12">
        <v>19.77</v>
      </c>
      <c r="I2110" s="12">
        <v>4.2300000000000004</v>
      </c>
      <c r="J2110" s="12">
        <v>18.399999999999999</v>
      </c>
      <c r="K2110" s="12">
        <v>1.37</v>
      </c>
      <c r="L2110" s="12">
        <v>71.58</v>
      </c>
      <c r="M2110" s="12">
        <v>5</v>
      </c>
      <c r="N2110" s="12">
        <v>0</v>
      </c>
      <c r="O2110" s="12">
        <v>134</v>
      </c>
      <c r="P2110" s="12">
        <v>8</v>
      </c>
      <c r="Q2110" s="12">
        <v>1</v>
      </c>
      <c r="R2110" s="12">
        <v>4</v>
      </c>
      <c r="S2110" s="12">
        <v>150</v>
      </c>
      <c r="T2110" s="12">
        <v>0</v>
      </c>
    </row>
    <row r="2111" spans="1:20" ht="17.399999999999999" x14ac:dyDescent="0.3">
      <c r="A2111" s="11">
        <v>45175</v>
      </c>
      <c r="B2111" s="12">
        <v>251095</v>
      </c>
      <c r="C2111" s="12" t="s">
        <v>343</v>
      </c>
      <c r="D2111" s="12" t="s">
        <v>344</v>
      </c>
      <c r="E2111" s="12" t="s">
        <v>345</v>
      </c>
      <c r="F2111" s="12" t="s">
        <v>346</v>
      </c>
      <c r="G2111" s="12"/>
      <c r="H2111" s="12">
        <v>13.55</v>
      </c>
      <c r="I2111" s="12">
        <v>10.45</v>
      </c>
      <c r="J2111" s="12">
        <v>11.05</v>
      </c>
      <c r="K2111" s="12">
        <v>2.5</v>
      </c>
      <c r="L2111" s="12">
        <v>32.35</v>
      </c>
      <c r="M2111" s="12">
        <v>5</v>
      </c>
      <c r="N2111" s="12">
        <v>0</v>
      </c>
      <c r="O2111" s="12">
        <v>28</v>
      </c>
      <c r="P2111" s="12">
        <v>4</v>
      </c>
      <c r="Q2111" s="12">
        <v>0</v>
      </c>
      <c r="R2111" s="12">
        <v>5</v>
      </c>
      <c r="S2111" s="12">
        <v>34</v>
      </c>
      <c r="T2111" s="12">
        <v>0</v>
      </c>
    </row>
    <row r="2112" spans="1:20" ht="17.399999999999999" x14ac:dyDescent="0.3">
      <c r="A2112" s="11">
        <v>45176</v>
      </c>
      <c r="B2112" s="12">
        <v>251095</v>
      </c>
      <c r="C2112" s="12" t="s">
        <v>343</v>
      </c>
      <c r="D2112" s="12" t="s">
        <v>344</v>
      </c>
      <c r="E2112" s="12" t="s">
        <v>345</v>
      </c>
      <c r="F2112" s="12" t="s">
        <v>346</v>
      </c>
      <c r="G2112" s="12"/>
      <c r="H2112" s="12">
        <v>15.98</v>
      </c>
      <c r="I2112" s="12">
        <v>8.02</v>
      </c>
      <c r="J2112" s="12">
        <v>14.8</v>
      </c>
      <c r="K2112" s="12">
        <v>1.18</v>
      </c>
      <c r="L2112" s="12">
        <v>50.7</v>
      </c>
      <c r="M2112" s="12">
        <v>5</v>
      </c>
      <c r="N2112" s="12">
        <v>0</v>
      </c>
      <c r="O2112" s="12">
        <v>85</v>
      </c>
      <c r="P2112" s="12">
        <v>4</v>
      </c>
      <c r="Q2112" s="12">
        <v>0</v>
      </c>
      <c r="R2112" s="12">
        <v>1</v>
      </c>
      <c r="S2112" s="12">
        <v>98</v>
      </c>
      <c r="T2112" s="12">
        <v>0</v>
      </c>
    </row>
    <row r="2113" spans="1:20" ht="17.399999999999999" x14ac:dyDescent="0.3">
      <c r="A2113" s="11">
        <v>45177</v>
      </c>
      <c r="B2113" s="12">
        <v>251095</v>
      </c>
      <c r="C2113" s="12" t="s">
        <v>343</v>
      </c>
      <c r="D2113" s="12" t="s">
        <v>344</v>
      </c>
      <c r="E2113" s="12" t="s">
        <v>345</v>
      </c>
      <c r="F2113" s="12" t="s">
        <v>346</v>
      </c>
      <c r="G2113" s="12"/>
      <c r="H2113" s="12">
        <v>22.3</v>
      </c>
      <c r="I2113" s="12">
        <v>1.7</v>
      </c>
      <c r="J2113" s="12">
        <v>20.22</v>
      </c>
      <c r="K2113" s="12">
        <v>2.08</v>
      </c>
      <c r="L2113" s="12">
        <v>65.709999999999994</v>
      </c>
      <c r="M2113" s="12">
        <v>5</v>
      </c>
      <c r="N2113" s="12">
        <v>0</v>
      </c>
      <c r="O2113" s="12">
        <v>85</v>
      </c>
      <c r="P2113" s="12">
        <v>5</v>
      </c>
      <c r="Q2113" s="12">
        <v>2</v>
      </c>
      <c r="R2113" s="12">
        <v>2</v>
      </c>
      <c r="S2113" s="12">
        <v>99</v>
      </c>
      <c r="T2113" s="12">
        <v>0</v>
      </c>
    </row>
    <row r="2114" spans="1:20" ht="17.399999999999999" x14ac:dyDescent="0.3">
      <c r="A2114" s="11">
        <v>45178</v>
      </c>
      <c r="B2114" s="12">
        <v>251095</v>
      </c>
      <c r="C2114" s="12" t="s">
        <v>343</v>
      </c>
      <c r="D2114" s="12" t="s">
        <v>344</v>
      </c>
      <c r="E2114" s="12" t="s">
        <v>345</v>
      </c>
      <c r="F2114" s="12" t="s">
        <v>346</v>
      </c>
      <c r="G2114" s="12"/>
      <c r="H2114" s="12">
        <v>20.5</v>
      </c>
      <c r="I2114" s="12">
        <v>3.5</v>
      </c>
      <c r="J2114" s="12">
        <v>18.73</v>
      </c>
      <c r="K2114" s="12">
        <v>1.77</v>
      </c>
      <c r="L2114" s="12">
        <v>73.03</v>
      </c>
      <c r="M2114" s="12">
        <v>5</v>
      </c>
      <c r="N2114" s="12">
        <v>0</v>
      </c>
      <c r="O2114" s="12">
        <v>140</v>
      </c>
      <c r="P2114" s="12">
        <v>11</v>
      </c>
      <c r="Q2114" s="12">
        <v>4</v>
      </c>
      <c r="R2114" s="12">
        <v>4</v>
      </c>
      <c r="S2114" s="12">
        <v>154</v>
      </c>
      <c r="T2114" s="12">
        <v>0</v>
      </c>
    </row>
    <row r="2115" spans="1:20" ht="17.399999999999999" x14ac:dyDescent="0.3">
      <c r="A2115" s="11">
        <v>45179</v>
      </c>
      <c r="B2115" s="12">
        <v>251095</v>
      </c>
      <c r="C2115" s="12" t="s">
        <v>343</v>
      </c>
      <c r="D2115" s="12" t="s">
        <v>344</v>
      </c>
      <c r="E2115" s="12" t="s">
        <v>345</v>
      </c>
      <c r="F2115" s="12" t="s">
        <v>346</v>
      </c>
      <c r="G2115" s="12"/>
      <c r="H2115" s="12">
        <v>9.27</v>
      </c>
      <c r="I2115" s="12">
        <v>14.73</v>
      </c>
      <c r="J2115" s="12">
        <v>8.3000000000000007</v>
      </c>
      <c r="K2115" s="12">
        <v>0.97</v>
      </c>
      <c r="L2115" s="12">
        <v>33.5</v>
      </c>
      <c r="M2115" s="12">
        <v>5</v>
      </c>
      <c r="N2115" s="12">
        <v>0</v>
      </c>
      <c r="O2115" s="12">
        <v>44</v>
      </c>
      <c r="P2115" s="12">
        <v>5</v>
      </c>
      <c r="Q2115" s="12">
        <v>1</v>
      </c>
      <c r="R2115" s="12">
        <v>6</v>
      </c>
      <c r="S2115" s="12">
        <v>49</v>
      </c>
      <c r="T2115" s="12">
        <v>1</v>
      </c>
    </row>
    <row r="2116" spans="1:20" ht="17.399999999999999" x14ac:dyDescent="0.3">
      <c r="A2116" s="11">
        <v>45180</v>
      </c>
      <c r="B2116" s="12">
        <v>251095</v>
      </c>
      <c r="C2116" s="12" t="s">
        <v>343</v>
      </c>
      <c r="D2116" s="12" t="s">
        <v>344</v>
      </c>
      <c r="E2116" s="12" t="s">
        <v>345</v>
      </c>
      <c r="F2116" s="12" t="s">
        <v>346</v>
      </c>
      <c r="G2116" s="12"/>
      <c r="H2116" s="12">
        <v>16.829999999999998</v>
      </c>
      <c r="I2116" s="12">
        <v>7.17</v>
      </c>
      <c r="J2116" s="12">
        <v>15.75</v>
      </c>
      <c r="K2116" s="12">
        <v>1.08</v>
      </c>
      <c r="L2116" s="12">
        <v>61.44</v>
      </c>
      <c r="M2116" s="12">
        <v>5</v>
      </c>
      <c r="N2116" s="12">
        <v>0</v>
      </c>
      <c r="O2116" s="12">
        <v>109</v>
      </c>
      <c r="P2116" s="12">
        <v>16</v>
      </c>
      <c r="Q2116" s="12">
        <v>2</v>
      </c>
      <c r="R2116" s="12">
        <v>2</v>
      </c>
      <c r="S2116" s="12">
        <v>122</v>
      </c>
      <c r="T2116" s="12">
        <v>0</v>
      </c>
    </row>
    <row r="2117" spans="1:20" ht="17.399999999999999" x14ac:dyDescent="0.3">
      <c r="A2117" s="11">
        <v>45181</v>
      </c>
      <c r="B2117" s="12">
        <v>251095</v>
      </c>
      <c r="C2117" s="12" t="s">
        <v>343</v>
      </c>
      <c r="D2117" s="12" t="s">
        <v>344</v>
      </c>
      <c r="E2117" s="12" t="s">
        <v>345</v>
      </c>
      <c r="F2117" s="12" t="s">
        <v>346</v>
      </c>
      <c r="G2117" s="12"/>
      <c r="H2117" s="12">
        <v>20.329999999999998</v>
      </c>
      <c r="I2117" s="12">
        <v>3.67</v>
      </c>
      <c r="J2117" s="12">
        <v>18.899999999999999</v>
      </c>
      <c r="K2117" s="12">
        <v>1.43</v>
      </c>
      <c r="L2117" s="12">
        <v>72.599999999999994</v>
      </c>
      <c r="M2117" s="12">
        <v>5</v>
      </c>
      <c r="N2117" s="12">
        <v>0</v>
      </c>
      <c r="O2117" s="12">
        <v>165</v>
      </c>
      <c r="P2117" s="12">
        <v>11</v>
      </c>
      <c r="Q2117" s="12">
        <v>0</v>
      </c>
      <c r="R2117" s="12">
        <v>1</v>
      </c>
      <c r="S2117" s="12">
        <v>187</v>
      </c>
      <c r="T2117" s="12">
        <v>0</v>
      </c>
    </row>
    <row r="2118" spans="1:20" ht="17.399999999999999" x14ac:dyDescent="0.3">
      <c r="A2118" s="11">
        <v>45182</v>
      </c>
      <c r="B2118" s="12">
        <v>251095</v>
      </c>
      <c r="C2118" s="12" t="s">
        <v>343</v>
      </c>
      <c r="D2118" s="12" t="s">
        <v>344</v>
      </c>
      <c r="E2118" s="12" t="s">
        <v>345</v>
      </c>
      <c r="F2118" s="12" t="s">
        <v>346</v>
      </c>
      <c r="G2118" s="12"/>
      <c r="H2118" s="12">
        <v>15.7</v>
      </c>
      <c r="I2118" s="12">
        <v>8.3000000000000007</v>
      </c>
      <c r="J2118" s="12">
        <v>14.58</v>
      </c>
      <c r="K2118" s="12">
        <v>1.1200000000000001</v>
      </c>
      <c r="L2118" s="12">
        <v>53.73</v>
      </c>
      <c r="M2118" s="12">
        <v>5</v>
      </c>
      <c r="N2118" s="12">
        <v>0</v>
      </c>
      <c r="O2118" s="12">
        <v>105</v>
      </c>
      <c r="P2118" s="12">
        <v>11</v>
      </c>
      <c r="Q2118" s="12">
        <v>2</v>
      </c>
      <c r="R2118" s="12">
        <v>3</v>
      </c>
      <c r="S2118" s="12">
        <v>115</v>
      </c>
      <c r="T2118" s="12">
        <v>0</v>
      </c>
    </row>
    <row r="2119" spans="1:20" ht="17.399999999999999" x14ac:dyDescent="0.3">
      <c r="A2119" s="11">
        <v>45183</v>
      </c>
      <c r="B2119" s="12">
        <v>251095</v>
      </c>
      <c r="C2119" s="12" t="s">
        <v>343</v>
      </c>
      <c r="D2119" s="12" t="s">
        <v>344</v>
      </c>
      <c r="E2119" s="12" t="s">
        <v>345</v>
      </c>
      <c r="F2119" s="12" t="s">
        <v>346</v>
      </c>
      <c r="G2119" s="12"/>
      <c r="H2119" s="12">
        <v>21.15</v>
      </c>
      <c r="I2119" s="12">
        <v>2.85</v>
      </c>
      <c r="J2119" s="12">
        <v>19.32</v>
      </c>
      <c r="K2119" s="12">
        <v>1.83</v>
      </c>
      <c r="L2119" s="12">
        <v>65.489999999999995</v>
      </c>
      <c r="M2119" s="12">
        <v>5</v>
      </c>
      <c r="N2119" s="12">
        <v>0</v>
      </c>
      <c r="O2119" s="12">
        <v>136</v>
      </c>
      <c r="P2119" s="12">
        <v>5</v>
      </c>
      <c r="Q2119" s="12">
        <v>2</v>
      </c>
      <c r="R2119" s="12">
        <v>1</v>
      </c>
      <c r="S2119" s="12">
        <v>160</v>
      </c>
      <c r="T2119" s="12">
        <v>0</v>
      </c>
    </row>
    <row r="2120" spans="1:20" ht="17.399999999999999" x14ac:dyDescent="0.3">
      <c r="A2120" s="11">
        <v>45184</v>
      </c>
      <c r="B2120" s="12">
        <v>251095</v>
      </c>
      <c r="C2120" s="12" t="s">
        <v>343</v>
      </c>
      <c r="D2120" s="12" t="s">
        <v>344</v>
      </c>
      <c r="E2120" s="12" t="s">
        <v>345</v>
      </c>
      <c r="F2120" s="12" t="s">
        <v>346</v>
      </c>
      <c r="G2120" s="12"/>
      <c r="H2120" s="12">
        <v>20.82</v>
      </c>
      <c r="I2120" s="12">
        <v>3.18</v>
      </c>
      <c r="J2120" s="12">
        <v>19.57</v>
      </c>
      <c r="K2120" s="12">
        <v>1.25</v>
      </c>
      <c r="L2120" s="12">
        <v>78.83</v>
      </c>
      <c r="M2120" s="12">
        <v>5</v>
      </c>
      <c r="N2120" s="12">
        <v>0</v>
      </c>
      <c r="O2120" s="12">
        <v>176</v>
      </c>
      <c r="P2120" s="12">
        <v>13</v>
      </c>
      <c r="Q2120" s="12">
        <v>3</v>
      </c>
      <c r="R2120" s="12">
        <v>1</v>
      </c>
      <c r="S2120" s="12">
        <v>203</v>
      </c>
      <c r="T2120" s="12">
        <v>0</v>
      </c>
    </row>
    <row r="2121" spans="1:20" ht="17.399999999999999" x14ac:dyDescent="0.3">
      <c r="A2121" s="11">
        <v>45185</v>
      </c>
      <c r="B2121" s="12">
        <v>251095</v>
      </c>
      <c r="C2121" s="12" t="s">
        <v>343</v>
      </c>
      <c r="D2121" s="12" t="s">
        <v>344</v>
      </c>
      <c r="E2121" s="12" t="s">
        <v>345</v>
      </c>
      <c r="F2121" s="12" t="s">
        <v>346</v>
      </c>
      <c r="G2121" s="12"/>
      <c r="H2121" s="12">
        <v>20.55</v>
      </c>
      <c r="I2121" s="12">
        <v>3.45</v>
      </c>
      <c r="J2121" s="12">
        <v>18.57</v>
      </c>
      <c r="K2121" s="12">
        <v>1.98</v>
      </c>
      <c r="L2121" s="12">
        <v>57.56</v>
      </c>
      <c r="M2121" s="12">
        <v>5</v>
      </c>
      <c r="N2121" s="12">
        <v>0</v>
      </c>
      <c r="O2121" s="12">
        <v>35</v>
      </c>
      <c r="P2121" s="12">
        <v>3</v>
      </c>
      <c r="Q2121" s="12">
        <v>0</v>
      </c>
      <c r="R2121" s="12">
        <v>0</v>
      </c>
      <c r="S2121" s="12">
        <v>39</v>
      </c>
      <c r="T2121" s="12">
        <v>0</v>
      </c>
    </row>
    <row r="2122" spans="1:20" ht="17.399999999999999" x14ac:dyDescent="0.3">
      <c r="A2122" s="11">
        <v>45186</v>
      </c>
      <c r="B2122" s="12">
        <v>251095</v>
      </c>
      <c r="C2122" s="12" t="s">
        <v>343</v>
      </c>
      <c r="D2122" s="12" t="s">
        <v>344</v>
      </c>
      <c r="E2122" s="12" t="s">
        <v>345</v>
      </c>
      <c r="F2122" s="12" t="s">
        <v>346</v>
      </c>
      <c r="G2122" s="12"/>
      <c r="H2122" s="12">
        <v>16.579999999999998</v>
      </c>
      <c r="I2122" s="12">
        <v>7.42</v>
      </c>
      <c r="J2122" s="12">
        <v>15.6</v>
      </c>
      <c r="K2122" s="12">
        <v>0.98</v>
      </c>
      <c r="L2122" s="12">
        <v>56.67</v>
      </c>
      <c r="M2122" s="12">
        <v>4</v>
      </c>
      <c r="N2122" s="12">
        <v>0</v>
      </c>
      <c r="O2122" s="12">
        <v>83</v>
      </c>
      <c r="P2122" s="12">
        <v>5</v>
      </c>
      <c r="Q2122" s="12">
        <v>0</v>
      </c>
      <c r="R2122" s="12">
        <v>2</v>
      </c>
      <c r="S2122" s="12">
        <v>92</v>
      </c>
      <c r="T2122" s="12">
        <v>0</v>
      </c>
    </row>
    <row r="2123" spans="1:20" ht="17.399999999999999" x14ac:dyDescent="0.3">
      <c r="A2123" s="11">
        <v>45187</v>
      </c>
      <c r="B2123" s="12">
        <v>251095</v>
      </c>
      <c r="C2123" s="12" t="s">
        <v>343</v>
      </c>
      <c r="D2123" s="12" t="s">
        <v>344</v>
      </c>
      <c r="E2123" s="12" t="s">
        <v>345</v>
      </c>
      <c r="F2123" s="12" t="s">
        <v>346</v>
      </c>
      <c r="G2123" s="12"/>
      <c r="H2123" s="12">
        <v>21.18</v>
      </c>
      <c r="I2123" s="12">
        <v>2.82</v>
      </c>
      <c r="J2123" s="12">
        <v>20.72</v>
      </c>
      <c r="K2123" s="12">
        <v>0.47</v>
      </c>
      <c r="L2123" s="12">
        <v>75.38</v>
      </c>
      <c r="M2123" s="12">
        <v>4</v>
      </c>
      <c r="N2123" s="12">
        <v>0</v>
      </c>
      <c r="O2123" s="12">
        <v>98</v>
      </c>
      <c r="P2123" s="12">
        <v>23</v>
      </c>
      <c r="Q2123" s="12">
        <v>1</v>
      </c>
      <c r="R2123" s="12">
        <v>0</v>
      </c>
      <c r="S2123" s="12">
        <v>117</v>
      </c>
      <c r="T2123" s="12">
        <v>0</v>
      </c>
    </row>
    <row r="2124" spans="1:20" ht="17.399999999999999" x14ac:dyDescent="0.3">
      <c r="A2124" s="11">
        <v>45188</v>
      </c>
      <c r="B2124" s="12">
        <v>251095</v>
      </c>
      <c r="C2124" s="12" t="s">
        <v>343</v>
      </c>
      <c r="D2124" s="12" t="s">
        <v>344</v>
      </c>
      <c r="E2124" s="12" t="s">
        <v>345</v>
      </c>
      <c r="F2124" s="12" t="s">
        <v>346</v>
      </c>
      <c r="G2124" s="12"/>
      <c r="H2124" s="12">
        <v>8.48</v>
      </c>
      <c r="I2124" s="12">
        <v>15.52</v>
      </c>
      <c r="J2124" s="12">
        <v>8.25</v>
      </c>
      <c r="K2124" s="12">
        <v>0.23</v>
      </c>
      <c r="L2124" s="12">
        <v>25.54</v>
      </c>
      <c r="M2124" s="12">
        <v>4</v>
      </c>
      <c r="N2124" s="12">
        <v>0</v>
      </c>
      <c r="O2124" s="12">
        <v>27</v>
      </c>
      <c r="P2124" s="12">
        <v>2</v>
      </c>
      <c r="Q2124" s="12">
        <v>1</v>
      </c>
      <c r="R2124" s="12">
        <v>0</v>
      </c>
      <c r="S2124" s="12">
        <v>32</v>
      </c>
      <c r="T2124" s="12">
        <v>0</v>
      </c>
    </row>
    <row r="2125" spans="1:20" ht="17.399999999999999" x14ac:dyDescent="0.3">
      <c r="A2125" s="11">
        <v>45189</v>
      </c>
      <c r="B2125" s="12">
        <v>251095</v>
      </c>
      <c r="C2125" s="12" t="s">
        <v>343</v>
      </c>
      <c r="D2125" s="12" t="s">
        <v>344</v>
      </c>
      <c r="E2125" s="12" t="s">
        <v>345</v>
      </c>
      <c r="F2125" s="12" t="s">
        <v>346</v>
      </c>
      <c r="G2125" s="12"/>
      <c r="H2125" s="12">
        <v>0</v>
      </c>
      <c r="I2125" s="12">
        <v>24</v>
      </c>
      <c r="J2125" s="12">
        <v>0</v>
      </c>
      <c r="K2125" s="12">
        <v>0</v>
      </c>
      <c r="L2125" s="12">
        <v>0</v>
      </c>
      <c r="M2125" s="12">
        <v>0</v>
      </c>
      <c r="N2125" s="12">
        <v>0</v>
      </c>
      <c r="O2125" s="12">
        <v>0</v>
      </c>
      <c r="P2125" s="12">
        <v>0</v>
      </c>
      <c r="Q2125" s="12">
        <v>0</v>
      </c>
      <c r="R2125" s="12">
        <v>0</v>
      </c>
      <c r="S2125" s="12">
        <v>0</v>
      </c>
      <c r="T2125" s="12">
        <v>0</v>
      </c>
    </row>
    <row r="2126" spans="1:20" ht="17.399999999999999" x14ac:dyDescent="0.3">
      <c r="A2126" s="11">
        <v>45195</v>
      </c>
      <c r="B2126" s="12">
        <v>251095</v>
      </c>
      <c r="C2126" s="12" t="s">
        <v>343</v>
      </c>
      <c r="D2126" s="12" t="s">
        <v>344</v>
      </c>
      <c r="E2126" s="12" t="s">
        <v>345</v>
      </c>
      <c r="F2126" s="12" t="s">
        <v>346</v>
      </c>
      <c r="G2126" s="12"/>
      <c r="H2126" s="12">
        <v>1.23</v>
      </c>
      <c r="I2126" s="12">
        <v>22.77</v>
      </c>
      <c r="J2126" s="12">
        <v>0.15</v>
      </c>
      <c r="K2126" s="12">
        <v>1.08</v>
      </c>
      <c r="L2126" s="12">
        <v>0.02</v>
      </c>
      <c r="M2126" s="12">
        <v>0</v>
      </c>
      <c r="N2126" s="12">
        <v>0</v>
      </c>
      <c r="O2126" s="12">
        <v>0</v>
      </c>
      <c r="P2126" s="12">
        <v>0</v>
      </c>
      <c r="Q2126" s="12">
        <v>0</v>
      </c>
      <c r="R2126" s="12">
        <v>6</v>
      </c>
      <c r="S2126" s="12">
        <v>0</v>
      </c>
      <c r="T2126" s="12">
        <v>1</v>
      </c>
    </row>
    <row r="2127" spans="1:20" ht="17.399999999999999" x14ac:dyDescent="0.3">
      <c r="A2127" s="11">
        <v>45196</v>
      </c>
      <c r="B2127" s="12">
        <v>251095</v>
      </c>
      <c r="C2127" s="12" t="s">
        <v>343</v>
      </c>
      <c r="D2127" s="12" t="s">
        <v>344</v>
      </c>
      <c r="E2127" s="12" t="s">
        <v>345</v>
      </c>
      <c r="F2127" s="12" t="s">
        <v>346</v>
      </c>
      <c r="G2127" s="12"/>
      <c r="H2127" s="12">
        <v>9.1</v>
      </c>
      <c r="I2127" s="12">
        <v>14.9</v>
      </c>
      <c r="J2127" s="12">
        <v>7.98</v>
      </c>
      <c r="K2127" s="12">
        <v>1.1200000000000001</v>
      </c>
      <c r="L2127" s="12">
        <v>26.14</v>
      </c>
      <c r="M2127" s="12">
        <v>4</v>
      </c>
      <c r="N2127" s="12">
        <v>0</v>
      </c>
      <c r="O2127" s="12">
        <v>8</v>
      </c>
      <c r="P2127" s="12">
        <v>0</v>
      </c>
      <c r="Q2127" s="12">
        <v>0</v>
      </c>
      <c r="R2127" s="12">
        <v>3</v>
      </c>
      <c r="S2127" s="12">
        <v>8</v>
      </c>
      <c r="T2127" s="12">
        <v>0</v>
      </c>
    </row>
    <row r="2128" spans="1:20" ht="17.399999999999999" x14ac:dyDescent="0.3">
      <c r="A2128" s="11">
        <v>45197</v>
      </c>
      <c r="B2128" s="12">
        <v>251095</v>
      </c>
      <c r="C2128" s="12" t="s">
        <v>343</v>
      </c>
      <c r="D2128" s="12" t="s">
        <v>344</v>
      </c>
      <c r="E2128" s="12" t="s">
        <v>345</v>
      </c>
      <c r="F2128" s="12" t="s">
        <v>346</v>
      </c>
      <c r="G2128" s="12"/>
      <c r="H2128" s="12">
        <v>17.7</v>
      </c>
      <c r="I2128" s="12">
        <v>6.3</v>
      </c>
      <c r="J2128" s="12">
        <v>16.600000000000001</v>
      </c>
      <c r="K2128" s="12">
        <v>1.1000000000000001</v>
      </c>
      <c r="L2128" s="12">
        <v>59.92</v>
      </c>
      <c r="M2128" s="12">
        <v>4</v>
      </c>
      <c r="N2128" s="12">
        <v>0</v>
      </c>
      <c r="O2128" s="12">
        <v>82</v>
      </c>
      <c r="P2128" s="12">
        <v>5</v>
      </c>
      <c r="Q2128" s="12">
        <v>2</v>
      </c>
      <c r="R2128" s="12">
        <v>2</v>
      </c>
      <c r="S2128" s="12">
        <v>91</v>
      </c>
      <c r="T2128" s="12">
        <v>0</v>
      </c>
    </row>
    <row r="2129" spans="1:20" ht="17.399999999999999" x14ac:dyDescent="0.3">
      <c r="A2129" s="11">
        <v>45198</v>
      </c>
      <c r="B2129" s="12">
        <v>251095</v>
      </c>
      <c r="C2129" s="12" t="s">
        <v>343</v>
      </c>
      <c r="D2129" s="12" t="s">
        <v>344</v>
      </c>
      <c r="E2129" s="12" t="s">
        <v>345</v>
      </c>
      <c r="F2129" s="12" t="s">
        <v>346</v>
      </c>
      <c r="G2129" s="12"/>
      <c r="H2129" s="12">
        <v>14.28</v>
      </c>
      <c r="I2129" s="12">
        <v>9.7200000000000006</v>
      </c>
      <c r="J2129" s="12">
        <v>13.37</v>
      </c>
      <c r="K2129" s="12">
        <v>0.92</v>
      </c>
      <c r="L2129" s="12">
        <v>49.61</v>
      </c>
      <c r="M2129" s="12">
        <v>4</v>
      </c>
      <c r="N2129" s="12">
        <v>0</v>
      </c>
      <c r="O2129" s="12">
        <v>57</v>
      </c>
      <c r="P2129" s="12">
        <v>8</v>
      </c>
      <c r="Q2129" s="12">
        <v>1</v>
      </c>
      <c r="R2129" s="12">
        <v>2</v>
      </c>
      <c r="S2129" s="12">
        <v>63</v>
      </c>
      <c r="T2129" s="12">
        <v>0</v>
      </c>
    </row>
    <row r="2130" spans="1:20" ht="17.399999999999999" x14ac:dyDescent="0.3">
      <c r="A2130" s="11">
        <v>45199</v>
      </c>
      <c r="B2130" s="12">
        <v>251095</v>
      </c>
      <c r="C2130" s="12" t="s">
        <v>343</v>
      </c>
      <c r="D2130" s="12" t="s">
        <v>344</v>
      </c>
      <c r="E2130" s="12" t="s">
        <v>345</v>
      </c>
      <c r="F2130" s="12" t="s">
        <v>346</v>
      </c>
      <c r="G2130" s="12"/>
      <c r="H2130" s="12">
        <v>21.77</v>
      </c>
      <c r="I2130" s="12">
        <v>2.23</v>
      </c>
      <c r="J2130" s="12">
        <v>20.2</v>
      </c>
      <c r="K2130" s="12">
        <v>1.57</v>
      </c>
      <c r="L2130" s="12">
        <v>70.25</v>
      </c>
      <c r="M2130" s="12">
        <v>5</v>
      </c>
      <c r="N2130" s="12">
        <v>0</v>
      </c>
      <c r="O2130" s="12">
        <v>67</v>
      </c>
      <c r="P2130" s="12">
        <v>12</v>
      </c>
      <c r="Q2130" s="12">
        <v>2</v>
      </c>
      <c r="R2130" s="12">
        <v>4</v>
      </c>
      <c r="S2130" s="12">
        <v>77</v>
      </c>
      <c r="T2130" s="12">
        <v>1</v>
      </c>
    </row>
    <row r="2131" spans="1:20" ht="17.399999999999999" x14ac:dyDescent="0.3">
      <c r="A2131" s="11">
        <v>45200</v>
      </c>
      <c r="B2131" s="12">
        <v>251095</v>
      </c>
      <c r="C2131" s="12" t="s">
        <v>343</v>
      </c>
      <c r="D2131" s="12" t="s">
        <v>344</v>
      </c>
      <c r="E2131" s="12" t="s">
        <v>345</v>
      </c>
      <c r="F2131" s="12" t="s">
        <v>346</v>
      </c>
      <c r="G2131" s="12"/>
      <c r="H2131" s="12">
        <v>18.47</v>
      </c>
      <c r="I2131" s="12">
        <v>5.53</v>
      </c>
      <c r="J2131" s="12">
        <v>16.920000000000002</v>
      </c>
      <c r="K2131" s="12">
        <v>1.55</v>
      </c>
      <c r="L2131" s="12">
        <v>57.13</v>
      </c>
      <c r="M2131" s="12">
        <v>4</v>
      </c>
      <c r="N2131" s="12">
        <v>0</v>
      </c>
      <c r="O2131" s="12">
        <v>35</v>
      </c>
      <c r="P2131" s="12">
        <v>2</v>
      </c>
      <c r="Q2131" s="12">
        <v>1</v>
      </c>
      <c r="R2131" s="12">
        <v>3</v>
      </c>
      <c r="S2131" s="12">
        <v>39</v>
      </c>
      <c r="T2131" s="12">
        <v>0</v>
      </c>
    </row>
    <row r="2132" spans="1:20" ht="17.399999999999999" x14ac:dyDescent="0.3">
      <c r="A2132" s="11">
        <v>45201</v>
      </c>
      <c r="B2132" s="12">
        <v>251095</v>
      </c>
      <c r="C2132" s="12" t="s">
        <v>343</v>
      </c>
      <c r="D2132" s="12" t="s">
        <v>344</v>
      </c>
      <c r="E2132" s="12" t="s">
        <v>345</v>
      </c>
      <c r="F2132" s="12" t="s">
        <v>346</v>
      </c>
      <c r="G2132" s="12"/>
      <c r="H2132" s="12">
        <v>19.45</v>
      </c>
      <c r="I2132" s="12">
        <v>4.55</v>
      </c>
      <c r="J2132" s="12">
        <v>18.23</v>
      </c>
      <c r="K2132" s="12">
        <v>1.22</v>
      </c>
      <c r="L2132" s="12">
        <v>65.209999999999994</v>
      </c>
      <c r="M2132" s="12">
        <v>4</v>
      </c>
      <c r="N2132" s="12">
        <v>0</v>
      </c>
      <c r="O2132" s="12">
        <v>80</v>
      </c>
      <c r="P2132" s="12">
        <v>8</v>
      </c>
      <c r="Q2132" s="12">
        <v>2</v>
      </c>
      <c r="R2132" s="12">
        <v>4</v>
      </c>
      <c r="S2132" s="12">
        <v>88</v>
      </c>
      <c r="T2132" s="12">
        <v>1</v>
      </c>
    </row>
    <row r="2133" spans="1:20" ht="17.399999999999999" x14ac:dyDescent="0.3">
      <c r="A2133" s="11">
        <v>45202</v>
      </c>
      <c r="B2133" s="12">
        <v>251095</v>
      </c>
      <c r="C2133" s="12" t="s">
        <v>343</v>
      </c>
      <c r="D2133" s="12" t="s">
        <v>344</v>
      </c>
      <c r="E2133" s="12" t="s">
        <v>345</v>
      </c>
      <c r="F2133" s="12" t="s">
        <v>346</v>
      </c>
      <c r="G2133" s="12"/>
      <c r="H2133" s="12">
        <v>21.73</v>
      </c>
      <c r="I2133" s="12">
        <v>2.27</v>
      </c>
      <c r="J2133" s="12">
        <v>20.329999999999998</v>
      </c>
      <c r="K2133" s="12">
        <v>1.4</v>
      </c>
      <c r="L2133" s="12">
        <v>69.72</v>
      </c>
      <c r="M2133" s="12">
        <v>5</v>
      </c>
      <c r="N2133" s="12">
        <v>0</v>
      </c>
      <c r="O2133" s="12">
        <v>54</v>
      </c>
      <c r="P2133" s="12">
        <v>10</v>
      </c>
      <c r="Q2133" s="12">
        <v>0</v>
      </c>
      <c r="R2133" s="12">
        <v>3</v>
      </c>
      <c r="S2133" s="12">
        <v>59</v>
      </c>
      <c r="T2133" s="12">
        <v>0</v>
      </c>
    </row>
    <row r="2134" spans="1:20" ht="17.399999999999999" x14ac:dyDescent="0.3">
      <c r="A2134" s="11">
        <v>45203</v>
      </c>
      <c r="B2134" s="12">
        <v>251095</v>
      </c>
      <c r="C2134" s="12" t="s">
        <v>343</v>
      </c>
      <c r="D2134" s="12" t="s">
        <v>344</v>
      </c>
      <c r="E2134" s="12" t="s">
        <v>345</v>
      </c>
      <c r="F2134" s="12" t="s">
        <v>346</v>
      </c>
      <c r="G2134" s="12"/>
      <c r="H2134" s="12">
        <v>21.23</v>
      </c>
      <c r="I2134" s="12">
        <v>2.77</v>
      </c>
      <c r="J2134" s="12">
        <v>19.670000000000002</v>
      </c>
      <c r="K2134" s="12">
        <v>1.57</v>
      </c>
      <c r="L2134" s="12">
        <v>61.87</v>
      </c>
      <c r="M2134" s="12">
        <v>4</v>
      </c>
      <c r="N2134" s="12">
        <v>0</v>
      </c>
      <c r="O2134" s="12">
        <v>42</v>
      </c>
      <c r="P2134" s="12">
        <v>9</v>
      </c>
      <c r="Q2134" s="12">
        <v>1</v>
      </c>
      <c r="R2134" s="12">
        <v>4</v>
      </c>
      <c r="S2134" s="12">
        <v>47</v>
      </c>
      <c r="T2134" s="12">
        <v>0</v>
      </c>
    </row>
    <row r="2135" spans="1:20" ht="17.399999999999999" x14ac:dyDescent="0.3">
      <c r="A2135" s="11">
        <v>45204</v>
      </c>
      <c r="B2135" s="12">
        <v>251095</v>
      </c>
      <c r="C2135" s="12" t="s">
        <v>343</v>
      </c>
      <c r="D2135" s="12" t="s">
        <v>344</v>
      </c>
      <c r="E2135" s="12" t="s">
        <v>345</v>
      </c>
      <c r="F2135" s="12" t="s">
        <v>346</v>
      </c>
      <c r="G2135" s="12"/>
      <c r="H2135" s="12">
        <v>22.17</v>
      </c>
      <c r="I2135" s="12">
        <v>1.83</v>
      </c>
      <c r="J2135" s="12">
        <v>20.350000000000001</v>
      </c>
      <c r="K2135" s="12">
        <v>1.82</v>
      </c>
      <c r="L2135" s="12">
        <v>68.37</v>
      </c>
      <c r="M2135" s="12">
        <v>5</v>
      </c>
      <c r="N2135" s="12">
        <v>0</v>
      </c>
      <c r="O2135" s="12">
        <v>68</v>
      </c>
      <c r="P2135" s="12">
        <v>4</v>
      </c>
      <c r="Q2135" s="12">
        <v>2</v>
      </c>
      <c r="R2135" s="12">
        <v>1</v>
      </c>
      <c r="S2135" s="12">
        <v>77</v>
      </c>
      <c r="T2135" s="12">
        <v>0</v>
      </c>
    </row>
    <row r="2136" spans="1:20" ht="17.399999999999999" x14ac:dyDescent="0.3">
      <c r="A2136" s="11">
        <v>45205</v>
      </c>
      <c r="B2136" s="12">
        <v>251095</v>
      </c>
      <c r="C2136" s="12" t="s">
        <v>343</v>
      </c>
      <c r="D2136" s="12" t="s">
        <v>344</v>
      </c>
      <c r="E2136" s="12" t="s">
        <v>345</v>
      </c>
      <c r="F2136" s="12" t="s">
        <v>346</v>
      </c>
      <c r="G2136" s="12"/>
      <c r="H2136" s="12">
        <v>19.2</v>
      </c>
      <c r="I2136" s="12">
        <v>4.8</v>
      </c>
      <c r="J2136" s="12">
        <v>17.82</v>
      </c>
      <c r="K2136" s="12">
        <v>1.38</v>
      </c>
      <c r="L2136" s="12">
        <v>64.47</v>
      </c>
      <c r="M2136" s="12">
        <v>4</v>
      </c>
      <c r="N2136" s="12">
        <v>0</v>
      </c>
      <c r="O2136" s="12">
        <v>73</v>
      </c>
      <c r="P2136" s="12">
        <v>4</v>
      </c>
      <c r="Q2136" s="12">
        <v>0</v>
      </c>
      <c r="R2136" s="12">
        <v>7</v>
      </c>
      <c r="S2136" s="12">
        <v>78</v>
      </c>
      <c r="T2136" s="12">
        <v>1</v>
      </c>
    </row>
    <row r="2137" spans="1:20" ht="17.399999999999999" x14ac:dyDescent="0.3">
      <c r="A2137" s="11">
        <v>45206</v>
      </c>
      <c r="B2137" s="12">
        <v>251095</v>
      </c>
      <c r="C2137" s="12" t="s">
        <v>343</v>
      </c>
      <c r="D2137" s="12" t="s">
        <v>344</v>
      </c>
      <c r="E2137" s="12" t="s">
        <v>345</v>
      </c>
      <c r="F2137" s="12" t="s">
        <v>346</v>
      </c>
      <c r="G2137" s="12"/>
      <c r="H2137" s="12">
        <v>13.27</v>
      </c>
      <c r="I2137" s="12">
        <v>10.73</v>
      </c>
      <c r="J2137" s="12">
        <v>12.43</v>
      </c>
      <c r="K2137" s="12">
        <v>0.83</v>
      </c>
      <c r="L2137" s="12">
        <v>43.49</v>
      </c>
      <c r="M2137" s="12">
        <v>5</v>
      </c>
      <c r="N2137" s="12">
        <v>0</v>
      </c>
      <c r="O2137" s="12">
        <v>38</v>
      </c>
      <c r="P2137" s="12">
        <v>4</v>
      </c>
      <c r="Q2137" s="12">
        <v>1</v>
      </c>
      <c r="R2137" s="12">
        <v>0</v>
      </c>
      <c r="S2137" s="12">
        <v>42</v>
      </c>
      <c r="T2137" s="12">
        <v>0</v>
      </c>
    </row>
    <row r="2138" spans="1:20" ht="17.399999999999999" x14ac:dyDescent="0.3">
      <c r="A2138" s="11">
        <v>45207</v>
      </c>
      <c r="B2138" s="12">
        <v>251095</v>
      </c>
      <c r="C2138" s="12" t="s">
        <v>343</v>
      </c>
      <c r="D2138" s="12" t="s">
        <v>344</v>
      </c>
      <c r="E2138" s="12" t="s">
        <v>345</v>
      </c>
      <c r="F2138" s="12" t="s">
        <v>346</v>
      </c>
      <c r="G2138" s="12"/>
      <c r="H2138" s="12">
        <v>3.75</v>
      </c>
      <c r="I2138" s="12">
        <v>20.25</v>
      </c>
      <c r="J2138" s="12">
        <v>3.25</v>
      </c>
      <c r="K2138" s="12">
        <v>0.5</v>
      </c>
      <c r="L2138" s="12">
        <v>13.56</v>
      </c>
      <c r="M2138" s="12">
        <v>5</v>
      </c>
      <c r="N2138" s="12">
        <v>0</v>
      </c>
      <c r="O2138" s="12">
        <v>11</v>
      </c>
      <c r="P2138" s="12">
        <v>0</v>
      </c>
      <c r="Q2138" s="12">
        <v>0</v>
      </c>
      <c r="R2138" s="12">
        <v>3</v>
      </c>
      <c r="S2138" s="12">
        <v>11</v>
      </c>
      <c r="T2138" s="12">
        <v>1</v>
      </c>
    </row>
    <row r="2139" spans="1:20" ht="17.399999999999999" x14ac:dyDescent="0.3">
      <c r="A2139" s="11">
        <v>45208</v>
      </c>
      <c r="B2139" s="12">
        <v>251095</v>
      </c>
      <c r="C2139" s="12" t="s">
        <v>343</v>
      </c>
      <c r="D2139" s="12" t="s">
        <v>344</v>
      </c>
      <c r="E2139" s="12" t="s">
        <v>345</v>
      </c>
      <c r="F2139" s="12" t="s">
        <v>346</v>
      </c>
      <c r="G2139" s="12"/>
      <c r="H2139" s="12">
        <v>17.23</v>
      </c>
      <c r="I2139" s="12">
        <v>6.77</v>
      </c>
      <c r="J2139" s="12">
        <v>15.13</v>
      </c>
      <c r="K2139" s="12">
        <v>2.1</v>
      </c>
      <c r="L2139" s="12">
        <v>56.64</v>
      </c>
      <c r="M2139" s="12">
        <v>5</v>
      </c>
      <c r="N2139" s="12">
        <v>0</v>
      </c>
      <c r="O2139" s="12">
        <v>59</v>
      </c>
      <c r="P2139" s="12">
        <v>4</v>
      </c>
      <c r="Q2139" s="12">
        <v>0</v>
      </c>
      <c r="R2139" s="12">
        <v>4</v>
      </c>
      <c r="S2139" s="12">
        <v>63</v>
      </c>
      <c r="T2139" s="12">
        <v>0</v>
      </c>
    </row>
    <row r="2140" spans="1:20" ht="17.399999999999999" x14ac:dyDescent="0.3">
      <c r="A2140" s="11">
        <v>45209</v>
      </c>
      <c r="B2140" s="12">
        <v>251095</v>
      </c>
      <c r="C2140" s="12" t="s">
        <v>343</v>
      </c>
      <c r="D2140" s="12" t="s">
        <v>344</v>
      </c>
      <c r="E2140" s="12" t="s">
        <v>345</v>
      </c>
      <c r="F2140" s="12" t="s">
        <v>346</v>
      </c>
      <c r="G2140" s="12"/>
      <c r="H2140" s="12">
        <v>22.03</v>
      </c>
      <c r="I2140" s="12">
        <v>1.97</v>
      </c>
      <c r="J2140" s="12">
        <v>20.13</v>
      </c>
      <c r="K2140" s="12">
        <v>1.9</v>
      </c>
      <c r="L2140" s="12">
        <v>76.599999999999994</v>
      </c>
      <c r="M2140" s="12">
        <v>5</v>
      </c>
      <c r="N2140" s="12">
        <v>0</v>
      </c>
      <c r="O2140" s="12">
        <v>116</v>
      </c>
      <c r="P2140" s="12">
        <v>5</v>
      </c>
      <c r="Q2140" s="12">
        <v>2</v>
      </c>
      <c r="R2140" s="12">
        <v>2</v>
      </c>
      <c r="S2140" s="12">
        <v>136</v>
      </c>
      <c r="T2140" s="12">
        <v>0</v>
      </c>
    </row>
    <row r="2141" spans="1:20" ht="17.399999999999999" x14ac:dyDescent="0.3">
      <c r="A2141" s="11">
        <v>45210</v>
      </c>
      <c r="B2141" s="12">
        <v>251095</v>
      </c>
      <c r="C2141" s="12" t="s">
        <v>343</v>
      </c>
      <c r="D2141" s="12" t="s">
        <v>344</v>
      </c>
      <c r="E2141" s="12" t="s">
        <v>345</v>
      </c>
      <c r="F2141" s="12" t="s">
        <v>346</v>
      </c>
      <c r="G2141" s="12"/>
      <c r="H2141" s="12">
        <v>15.07</v>
      </c>
      <c r="I2141" s="12">
        <v>8.93</v>
      </c>
      <c r="J2141" s="12">
        <v>13.6</v>
      </c>
      <c r="K2141" s="12">
        <v>1.47</v>
      </c>
      <c r="L2141" s="12">
        <v>48.56</v>
      </c>
      <c r="M2141" s="12">
        <v>5</v>
      </c>
      <c r="N2141" s="12">
        <v>0</v>
      </c>
      <c r="O2141" s="12">
        <v>105</v>
      </c>
      <c r="P2141" s="12">
        <v>4</v>
      </c>
      <c r="Q2141" s="12">
        <v>1</v>
      </c>
      <c r="R2141" s="12">
        <v>5</v>
      </c>
      <c r="S2141" s="12">
        <v>118</v>
      </c>
      <c r="T2141" s="12">
        <v>0</v>
      </c>
    </row>
    <row r="2142" spans="1:20" ht="17.399999999999999" x14ac:dyDescent="0.3">
      <c r="A2142" s="11">
        <v>45211</v>
      </c>
      <c r="B2142" s="12">
        <v>251095</v>
      </c>
      <c r="C2142" s="12" t="s">
        <v>343</v>
      </c>
      <c r="D2142" s="12" t="s">
        <v>344</v>
      </c>
      <c r="E2142" s="12" t="s">
        <v>345</v>
      </c>
      <c r="F2142" s="12" t="s">
        <v>346</v>
      </c>
      <c r="G2142" s="12"/>
      <c r="H2142" s="12">
        <v>21.95</v>
      </c>
      <c r="I2142" s="12">
        <v>2.0499999999999998</v>
      </c>
      <c r="J2142" s="12">
        <v>20.3</v>
      </c>
      <c r="K2142" s="12">
        <v>1.65</v>
      </c>
      <c r="L2142" s="12">
        <v>64.55</v>
      </c>
      <c r="M2142" s="12">
        <v>5</v>
      </c>
      <c r="N2142" s="12">
        <v>0</v>
      </c>
      <c r="O2142" s="12">
        <v>70</v>
      </c>
      <c r="P2142" s="12">
        <v>8</v>
      </c>
      <c r="Q2142" s="12">
        <v>0</v>
      </c>
      <c r="R2142" s="12">
        <v>4</v>
      </c>
      <c r="S2142" s="12">
        <v>77</v>
      </c>
      <c r="T2142" s="12">
        <v>0</v>
      </c>
    </row>
    <row r="2143" spans="1:20" ht="17.399999999999999" x14ac:dyDescent="0.3">
      <c r="A2143" s="11">
        <v>45212</v>
      </c>
      <c r="B2143" s="12">
        <v>251095</v>
      </c>
      <c r="C2143" s="12" t="s">
        <v>343</v>
      </c>
      <c r="D2143" s="12" t="s">
        <v>344</v>
      </c>
      <c r="E2143" s="12" t="s">
        <v>345</v>
      </c>
      <c r="F2143" s="12" t="s">
        <v>346</v>
      </c>
      <c r="G2143" s="12"/>
      <c r="H2143" s="12">
        <v>21.53</v>
      </c>
      <c r="I2143" s="12">
        <v>2.4700000000000002</v>
      </c>
      <c r="J2143" s="12">
        <v>19.850000000000001</v>
      </c>
      <c r="K2143" s="12">
        <v>1.68</v>
      </c>
      <c r="L2143" s="12">
        <v>70.87</v>
      </c>
      <c r="M2143" s="12">
        <v>5</v>
      </c>
      <c r="N2143" s="12">
        <v>0</v>
      </c>
      <c r="O2143" s="12">
        <v>40</v>
      </c>
      <c r="P2143" s="12">
        <v>12</v>
      </c>
      <c r="Q2143" s="12">
        <v>1</v>
      </c>
      <c r="R2143" s="12">
        <v>3</v>
      </c>
      <c r="S2143" s="12">
        <v>44</v>
      </c>
      <c r="T2143" s="12">
        <v>0</v>
      </c>
    </row>
    <row r="2144" spans="1:20" ht="17.399999999999999" x14ac:dyDescent="0.3">
      <c r="A2144" s="11">
        <v>45213</v>
      </c>
      <c r="B2144" s="12">
        <v>251095</v>
      </c>
      <c r="C2144" s="12" t="s">
        <v>343</v>
      </c>
      <c r="D2144" s="12" t="s">
        <v>344</v>
      </c>
      <c r="E2144" s="12" t="s">
        <v>345</v>
      </c>
      <c r="F2144" s="12" t="s">
        <v>346</v>
      </c>
      <c r="G2144" s="12"/>
      <c r="H2144" s="12">
        <v>21.97</v>
      </c>
      <c r="I2144" s="12">
        <v>2.0299999999999998</v>
      </c>
      <c r="J2144" s="12">
        <v>20.399999999999999</v>
      </c>
      <c r="K2144" s="12">
        <v>1.57</v>
      </c>
      <c r="L2144" s="12">
        <v>71.34</v>
      </c>
      <c r="M2144" s="12">
        <v>4</v>
      </c>
      <c r="N2144" s="12">
        <v>0</v>
      </c>
      <c r="O2144" s="12">
        <v>49</v>
      </c>
      <c r="P2144" s="12">
        <v>10</v>
      </c>
      <c r="Q2144" s="12">
        <v>1</v>
      </c>
      <c r="R2144" s="12">
        <v>2</v>
      </c>
      <c r="S2144" s="12">
        <v>55</v>
      </c>
      <c r="T2144" s="12">
        <v>0</v>
      </c>
    </row>
    <row r="2145" spans="1:20" ht="17.399999999999999" x14ac:dyDescent="0.3">
      <c r="A2145" s="11">
        <v>45214</v>
      </c>
      <c r="B2145" s="12">
        <v>251095</v>
      </c>
      <c r="C2145" s="12" t="s">
        <v>343</v>
      </c>
      <c r="D2145" s="12" t="s">
        <v>344</v>
      </c>
      <c r="E2145" s="12" t="s">
        <v>345</v>
      </c>
      <c r="F2145" s="12" t="s">
        <v>346</v>
      </c>
      <c r="G2145" s="12"/>
      <c r="H2145" s="12">
        <v>2.62</v>
      </c>
      <c r="I2145" s="12">
        <v>21.38</v>
      </c>
      <c r="J2145" s="12">
        <v>2.42</v>
      </c>
      <c r="K2145" s="12">
        <v>0.2</v>
      </c>
      <c r="L2145" s="12">
        <v>10.050000000000001</v>
      </c>
      <c r="M2145" s="12">
        <v>5</v>
      </c>
      <c r="N2145" s="12">
        <v>0</v>
      </c>
      <c r="O2145" s="12">
        <v>28</v>
      </c>
      <c r="P2145" s="12">
        <v>4</v>
      </c>
      <c r="Q2145" s="12">
        <v>0</v>
      </c>
      <c r="R2145" s="12">
        <v>0</v>
      </c>
      <c r="S2145" s="12">
        <v>27</v>
      </c>
      <c r="T2145" s="12">
        <v>0</v>
      </c>
    </row>
    <row r="2146" spans="1:20" ht="17.399999999999999" x14ac:dyDescent="0.3">
      <c r="A2146" s="11">
        <v>45215</v>
      </c>
      <c r="B2146" s="12">
        <v>251095</v>
      </c>
      <c r="C2146" s="12" t="s">
        <v>343</v>
      </c>
      <c r="D2146" s="12" t="s">
        <v>344</v>
      </c>
      <c r="E2146" s="12" t="s">
        <v>345</v>
      </c>
      <c r="F2146" s="12" t="s">
        <v>346</v>
      </c>
      <c r="G2146" s="12"/>
      <c r="H2146" s="12">
        <v>2.5</v>
      </c>
      <c r="I2146" s="12">
        <v>21.5</v>
      </c>
      <c r="J2146" s="12">
        <v>2.23</v>
      </c>
      <c r="K2146" s="12">
        <v>0.27</v>
      </c>
      <c r="L2146" s="12">
        <v>5.98</v>
      </c>
      <c r="M2146" s="12">
        <v>5</v>
      </c>
      <c r="N2146" s="12">
        <v>0</v>
      </c>
      <c r="O2146" s="12">
        <v>9</v>
      </c>
      <c r="P2146" s="12">
        <v>0</v>
      </c>
      <c r="Q2146" s="12">
        <v>0</v>
      </c>
      <c r="R2146" s="12">
        <v>0</v>
      </c>
      <c r="S2146" s="12">
        <v>10</v>
      </c>
      <c r="T2146" s="12">
        <v>0</v>
      </c>
    </row>
    <row r="2147" spans="1:20" ht="17.399999999999999" x14ac:dyDescent="0.3">
      <c r="A2147" s="11">
        <v>45216</v>
      </c>
      <c r="B2147" s="12">
        <v>251095</v>
      </c>
      <c r="C2147" s="12" t="s">
        <v>343</v>
      </c>
      <c r="D2147" s="12" t="s">
        <v>344</v>
      </c>
      <c r="E2147" s="12" t="s">
        <v>345</v>
      </c>
      <c r="F2147" s="12" t="s">
        <v>346</v>
      </c>
      <c r="G2147" s="12"/>
      <c r="H2147" s="12">
        <v>10.93</v>
      </c>
      <c r="I2147" s="12">
        <v>13.07</v>
      </c>
      <c r="J2147" s="12">
        <v>8.9700000000000006</v>
      </c>
      <c r="K2147" s="12">
        <v>1.97</v>
      </c>
      <c r="L2147" s="12">
        <v>30.19</v>
      </c>
      <c r="M2147" s="12">
        <v>5</v>
      </c>
      <c r="N2147" s="12">
        <v>0</v>
      </c>
      <c r="O2147" s="12">
        <v>14</v>
      </c>
      <c r="P2147" s="12">
        <v>1</v>
      </c>
      <c r="Q2147" s="12">
        <v>0</v>
      </c>
      <c r="R2147" s="12">
        <v>5</v>
      </c>
      <c r="S2147" s="12">
        <v>17</v>
      </c>
      <c r="T2147" s="12">
        <v>0</v>
      </c>
    </row>
    <row r="2148" spans="1:20" ht="17.399999999999999" x14ac:dyDescent="0.3">
      <c r="A2148" s="11">
        <v>45217</v>
      </c>
      <c r="B2148" s="12">
        <v>251095</v>
      </c>
      <c r="C2148" s="12" t="s">
        <v>343</v>
      </c>
      <c r="D2148" s="12" t="s">
        <v>344</v>
      </c>
      <c r="E2148" s="12" t="s">
        <v>345</v>
      </c>
      <c r="F2148" s="12" t="s">
        <v>346</v>
      </c>
      <c r="G2148" s="12"/>
      <c r="H2148" s="12">
        <v>22.42</v>
      </c>
      <c r="I2148" s="12">
        <v>1.58</v>
      </c>
      <c r="J2148" s="12">
        <v>20.100000000000001</v>
      </c>
      <c r="K2148" s="12">
        <v>2.3199999999999998</v>
      </c>
      <c r="L2148" s="12">
        <v>73.959999999999994</v>
      </c>
      <c r="M2148" s="12">
        <v>5</v>
      </c>
      <c r="N2148" s="12">
        <v>0</v>
      </c>
      <c r="O2148" s="12">
        <v>122</v>
      </c>
      <c r="P2148" s="12">
        <v>5</v>
      </c>
      <c r="Q2148" s="12">
        <v>2</v>
      </c>
      <c r="R2148" s="12">
        <v>7</v>
      </c>
      <c r="S2148" s="12">
        <v>146</v>
      </c>
      <c r="T2148" s="12">
        <v>0</v>
      </c>
    </row>
    <row r="2149" spans="1:20" ht="17.399999999999999" x14ac:dyDescent="0.3">
      <c r="A2149" s="11">
        <v>45218</v>
      </c>
      <c r="B2149" s="12">
        <v>251095</v>
      </c>
      <c r="C2149" s="12" t="s">
        <v>343</v>
      </c>
      <c r="D2149" s="12" t="s">
        <v>344</v>
      </c>
      <c r="E2149" s="12" t="s">
        <v>345</v>
      </c>
      <c r="F2149" s="12" t="s">
        <v>346</v>
      </c>
      <c r="G2149" s="12"/>
      <c r="H2149" s="12">
        <v>17.899999999999999</v>
      </c>
      <c r="I2149" s="12">
        <v>6.1</v>
      </c>
      <c r="J2149" s="12">
        <v>17.22</v>
      </c>
      <c r="K2149" s="12">
        <v>0.68</v>
      </c>
      <c r="L2149" s="12">
        <v>61.87</v>
      </c>
      <c r="M2149" s="12">
        <v>4</v>
      </c>
      <c r="N2149" s="12">
        <v>0</v>
      </c>
      <c r="O2149" s="12">
        <v>91</v>
      </c>
      <c r="P2149" s="12">
        <v>5</v>
      </c>
      <c r="Q2149" s="12">
        <v>2</v>
      </c>
      <c r="R2149" s="12">
        <v>1</v>
      </c>
      <c r="S2149" s="12">
        <v>104</v>
      </c>
      <c r="T2149" s="12">
        <v>0</v>
      </c>
    </row>
    <row r="2150" spans="1:20" ht="17.399999999999999" x14ac:dyDescent="0.3">
      <c r="A2150" s="11">
        <v>45219</v>
      </c>
      <c r="B2150" s="12">
        <v>251095</v>
      </c>
      <c r="C2150" s="12" t="s">
        <v>343</v>
      </c>
      <c r="D2150" s="12" t="s">
        <v>344</v>
      </c>
      <c r="E2150" s="12" t="s">
        <v>345</v>
      </c>
      <c r="F2150" s="12" t="s">
        <v>346</v>
      </c>
      <c r="G2150" s="12"/>
      <c r="H2150" s="12">
        <v>19.28</v>
      </c>
      <c r="I2150" s="12">
        <v>4.72</v>
      </c>
      <c r="J2150" s="12">
        <v>18.13</v>
      </c>
      <c r="K2150" s="12">
        <v>1.1499999999999999</v>
      </c>
      <c r="L2150" s="12">
        <v>58.03</v>
      </c>
      <c r="M2150" s="12">
        <v>4</v>
      </c>
      <c r="N2150" s="12">
        <v>0</v>
      </c>
      <c r="O2150" s="12">
        <v>55</v>
      </c>
      <c r="P2150" s="12">
        <v>17</v>
      </c>
      <c r="Q2150" s="12">
        <v>2</v>
      </c>
      <c r="R2150" s="12">
        <v>4</v>
      </c>
      <c r="S2150" s="12">
        <v>57</v>
      </c>
      <c r="T2150" s="12">
        <v>0</v>
      </c>
    </row>
    <row r="2151" spans="1:20" ht="17.399999999999999" x14ac:dyDescent="0.3">
      <c r="A2151" s="11">
        <v>45220</v>
      </c>
      <c r="B2151" s="12">
        <v>251095</v>
      </c>
      <c r="C2151" s="12" t="s">
        <v>343</v>
      </c>
      <c r="D2151" s="12" t="s">
        <v>344</v>
      </c>
      <c r="E2151" s="12" t="s">
        <v>345</v>
      </c>
      <c r="F2151" s="12" t="s">
        <v>346</v>
      </c>
      <c r="G2151" s="12"/>
      <c r="H2151" s="12">
        <v>22.5</v>
      </c>
      <c r="I2151" s="12">
        <v>1.5</v>
      </c>
      <c r="J2151" s="12">
        <v>20.77</v>
      </c>
      <c r="K2151" s="12">
        <v>1.73</v>
      </c>
      <c r="L2151" s="12">
        <v>68.56</v>
      </c>
      <c r="M2151" s="12">
        <v>4</v>
      </c>
      <c r="N2151" s="12">
        <v>0</v>
      </c>
      <c r="O2151" s="12">
        <v>79</v>
      </c>
      <c r="P2151" s="12">
        <v>5</v>
      </c>
      <c r="Q2151" s="12">
        <v>1</v>
      </c>
      <c r="R2151" s="12">
        <v>8</v>
      </c>
      <c r="S2151" s="12">
        <v>86</v>
      </c>
      <c r="T2151" s="12">
        <v>0</v>
      </c>
    </row>
    <row r="2152" spans="1:20" ht="17.399999999999999" x14ac:dyDescent="0.3">
      <c r="A2152" s="11">
        <v>45221</v>
      </c>
      <c r="B2152" s="12">
        <v>251095</v>
      </c>
      <c r="C2152" s="12" t="s">
        <v>343</v>
      </c>
      <c r="D2152" s="12" t="s">
        <v>344</v>
      </c>
      <c r="E2152" s="12" t="s">
        <v>345</v>
      </c>
      <c r="F2152" s="12" t="s">
        <v>346</v>
      </c>
      <c r="G2152" s="12"/>
      <c r="H2152" s="12">
        <v>1.08</v>
      </c>
      <c r="I2152" s="12">
        <v>22.92</v>
      </c>
      <c r="J2152" s="12">
        <v>0.68</v>
      </c>
      <c r="K2152" s="12">
        <v>0.4</v>
      </c>
      <c r="L2152" s="12">
        <v>1.92</v>
      </c>
      <c r="M2152" s="12">
        <v>4</v>
      </c>
      <c r="N2152" s="12">
        <v>0</v>
      </c>
      <c r="O2152" s="12">
        <v>2</v>
      </c>
      <c r="P2152" s="12">
        <v>1</v>
      </c>
      <c r="Q2152" s="12">
        <v>0</v>
      </c>
      <c r="R2152" s="12">
        <v>2</v>
      </c>
      <c r="S2152" s="12">
        <v>2</v>
      </c>
      <c r="T2152" s="12">
        <v>0</v>
      </c>
    </row>
    <row r="2153" spans="1:20" ht="17.399999999999999" x14ac:dyDescent="0.3">
      <c r="A2153" s="11">
        <v>45222</v>
      </c>
      <c r="B2153" s="12">
        <v>251095</v>
      </c>
      <c r="C2153" s="12" t="s">
        <v>343</v>
      </c>
      <c r="D2153" s="12" t="s">
        <v>344</v>
      </c>
      <c r="E2153" s="12" t="s">
        <v>345</v>
      </c>
      <c r="F2153" s="12" t="s">
        <v>346</v>
      </c>
      <c r="G2153" s="12"/>
      <c r="H2153" s="12">
        <v>1.05</v>
      </c>
      <c r="I2153" s="12">
        <v>22.95</v>
      </c>
      <c r="J2153" s="12">
        <v>0</v>
      </c>
      <c r="K2153" s="12">
        <v>1.05</v>
      </c>
      <c r="L2153" s="12">
        <v>0</v>
      </c>
      <c r="M2153" s="12">
        <v>0</v>
      </c>
      <c r="N2153" s="12">
        <v>0</v>
      </c>
      <c r="O2153" s="12">
        <v>0</v>
      </c>
      <c r="P2153" s="12">
        <v>0</v>
      </c>
      <c r="Q2153" s="12">
        <v>0</v>
      </c>
      <c r="R2153" s="12">
        <v>11</v>
      </c>
      <c r="S2153" s="12">
        <v>0</v>
      </c>
      <c r="T2153" s="12">
        <v>1</v>
      </c>
    </row>
    <row r="2154" spans="1:20" ht="17.399999999999999" x14ac:dyDescent="0.3">
      <c r="A2154" s="11">
        <v>45223</v>
      </c>
      <c r="B2154" s="12">
        <v>251095</v>
      </c>
      <c r="C2154" s="12" t="s">
        <v>343</v>
      </c>
      <c r="D2154" s="12" t="s">
        <v>344</v>
      </c>
      <c r="E2154" s="12" t="s">
        <v>345</v>
      </c>
      <c r="F2154" s="12" t="s">
        <v>346</v>
      </c>
      <c r="G2154" s="12"/>
      <c r="H2154" s="12">
        <v>0.6</v>
      </c>
      <c r="I2154" s="12">
        <v>23.4</v>
      </c>
      <c r="J2154" s="12">
        <v>7.0000000000000007E-2</v>
      </c>
      <c r="K2154" s="12">
        <v>0.53</v>
      </c>
      <c r="L2154" s="12">
        <v>0.01</v>
      </c>
      <c r="M2154" s="12">
        <v>0</v>
      </c>
      <c r="N2154" s="12">
        <v>0</v>
      </c>
      <c r="O2154" s="12">
        <v>0</v>
      </c>
      <c r="P2154" s="12">
        <v>0</v>
      </c>
      <c r="Q2154" s="12">
        <v>0</v>
      </c>
      <c r="R2154" s="12">
        <v>2</v>
      </c>
      <c r="S2154" s="12">
        <v>0</v>
      </c>
      <c r="T2154" s="12">
        <v>0</v>
      </c>
    </row>
    <row r="2155" spans="1:20" ht="17.399999999999999" x14ac:dyDescent="0.3">
      <c r="A2155" s="11">
        <v>45224</v>
      </c>
      <c r="B2155" s="12">
        <v>251095</v>
      </c>
      <c r="C2155" s="12" t="s">
        <v>343</v>
      </c>
      <c r="D2155" s="12" t="s">
        <v>344</v>
      </c>
      <c r="E2155" s="12" t="s">
        <v>345</v>
      </c>
      <c r="F2155" s="12" t="s">
        <v>346</v>
      </c>
      <c r="G2155" s="12"/>
      <c r="H2155" s="12">
        <v>3.73</v>
      </c>
      <c r="I2155" s="12">
        <v>20.27</v>
      </c>
      <c r="J2155" s="12">
        <v>0.62</v>
      </c>
      <c r="K2155" s="12">
        <v>3.12</v>
      </c>
      <c r="L2155" s="12">
        <v>0.86</v>
      </c>
      <c r="M2155" s="12">
        <v>8</v>
      </c>
      <c r="N2155" s="12">
        <v>0</v>
      </c>
      <c r="O2155" s="12">
        <v>1</v>
      </c>
      <c r="P2155" s="12">
        <v>1</v>
      </c>
      <c r="Q2155" s="12">
        <v>0</v>
      </c>
      <c r="R2155" s="12">
        <v>30</v>
      </c>
      <c r="S2155" s="12">
        <v>2</v>
      </c>
      <c r="T2155" s="12">
        <v>1</v>
      </c>
    </row>
    <row r="2156" spans="1:20" ht="17.399999999999999" x14ac:dyDescent="0.3">
      <c r="A2156" s="11">
        <v>45225</v>
      </c>
      <c r="B2156" s="12">
        <v>251095</v>
      </c>
      <c r="C2156" s="12" t="s">
        <v>343</v>
      </c>
      <c r="D2156" s="12" t="s">
        <v>344</v>
      </c>
      <c r="E2156" s="12" t="s">
        <v>345</v>
      </c>
      <c r="F2156" s="12" t="s">
        <v>346</v>
      </c>
      <c r="G2156" s="12"/>
      <c r="H2156" s="12">
        <v>0</v>
      </c>
      <c r="I2156" s="12">
        <v>24</v>
      </c>
      <c r="J2156" s="12">
        <v>0</v>
      </c>
      <c r="K2156" s="12">
        <v>0</v>
      </c>
      <c r="L2156" s="12">
        <v>0</v>
      </c>
      <c r="M2156" s="12">
        <v>0</v>
      </c>
      <c r="N2156" s="12">
        <v>0</v>
      </c>
      <c r="O2156" s="12">
        <v>0</v>
      </c>
      <c r="P2156" s="12">
        <v>0</v>
      </c>
      <c r="Q2156" s="12">
        <v>0</v>
      </c>
      <c r="R2156" s="12">
        <v>0</v>
      </c>
      <c r="S2156" s="12">
        <v>0</v>
      </c>
      <c r="T2156" s="12">
        <v>0</v>
      </c>
    </row>
    <row r="2157" spans="1:20" ht="17.399999999999999" x14ac:dyDescent="0.3">
      <c r="A2157" s="11">
        <v>45226</v>
      </c>
      <c r="B2157" s="12">
        <v>251095</v>
      </c>
      <c r="C2157" s="12" t="s">
        <v>343</v>
      </c>
      <c r="D2157" s="12" t="s">
        <v>344</v>
      </c>
      <c r="E2157" s="12" t="s">
        <v>345</v>
      </c>
      <c r="F2157" s="12" t="s">
        <v>346</v>
      </c>
      <c r="G2157" s="12"/>
      <c r="H2157" s="12">
        <v>0.32</v>
      </c>
      <c r="I2157" s="12">
        <v>23.68</v>
      </c>
      <c r="J2157" s="12">
        <v>0</v>
      </c>
      <c r="K2157" s="12">
        <v>0.32</v>
      </c>
      <c r="L2157" s="12">
        <v>0</v>
      </c>
      <c r="M2157" s="12">
        <v>0</v>
      </c>
      <c r="N2157" s="12">
        <v>0</v>
      </c>
      <c r="O2157" s="12">
        <v>0</v>
      </c>
      <c r="P2157" s="12">
        <v>0</v>
      </c>
      <c r="Q2157" s="12">
        <v>0</v>
      </c>
      <c r="R2157" s="12">
        <v>2</v>
      </c>
      <c r="S2157" s="12">
        <v>0</v>
      </c>
      <c r="T2157" s="12">
        <v>0</v>
      </c>
    </row>
    <row r="2158" spans="1:20" ht="17.399999999999999" x14ac:dyDescent="0.3">
      <c r="A2158" s="11">
        <v>45227</v>
      </c>
      <c r="B2158" s="12">
        <v>251095</v>
      </c>
      <c r="C2158" s="12" t="s">
        <v>343</v>
      </c>
      <c r="D2158" s="12" t="s">
        <v>344</v>
      </c>
      <c r="E2158" s="12" t="s">
        <v>345</v>
      </c>
      <c r="F2158" s="12" t="s">
        <v>346</v>
      </c>
      <c r="G2158" s="12"/>
      <c r="H2158" s="12">
        <v>12.92</v>
      </c>
      <c r="I2158" s="12">
        <v>11.08</v>
      </c>
      <c r="J2158" s="12">
        <v>10.55</v>
      </c>
      <c r="K2158" s="12">
        <v>2.37</v>
      </c>
      <c r="L2158" s="12">
        <v>35.130000000000003</v>
      </c>
      <c r="M2158" s="12">
        <v>4</v>
      </c>
      <c r="N2158" s="12">
        <v>0</v>
      </c>
      <c r="O2158" s="12">
        <v>27</v>
      </c>
      <c r="P2158" s="12">
        <v>4</v>
      </c>
      <c r="Q2158" s="12">
        <v>1</v>
      </c>
      <c r="R2158" s="12">
        <v>11</v>
      </c>
      <c r="S2158" s="12">
        <v>27</v>
      </c>
      <c r="T2158" s="12">
        <v>0</v>
      </c>
    </row>
    <row r="2159" spans="1:20" ht="17.399999999999999" x14ac:dyDescent="0.3">
      <c r="A2159" s="11">
        <v>45228</v>
      </c>
      <c r="B2159" s="12">
        <v>251095</v>
      </c>
      <c r="C2159" s="12" t="s">
        <v>343</v>
      </c>
      <c r="D2159" s="12" t="s">
        <v>344</v>
      </c>
      <c r="E2159" s="12" t="s">
        <v>345</v>
      </c>
      <c r="F2159" s="12" t="s">
        <v>346</v>
      </c>
      <c r="G2159" s="12"/>
      <c r="H2159" s="12">
        <v>15.62</v>
      </c>
      <c r="I2159" s="12">
        <v>8.3800000000000008</v>
      </c>
      <c r="J2159" s="12">
        <v>13.4</v>
      </c>
      <c r="K2159" s="12">
        <v>2.2200000000000002</v>
      </c>
      <c r="L2159" s="12">
        <v>42.45</v>
      </c>
      <c r="M2159" s="12">
        <v>4</v>
      </c>
      <c r="N2159" s="12">
        <v>0</v>
      </c>
      <c r="O2159" s="12">
        <v>32</v>
      </c>
      <c r="P2159" s="12">
        <v>8</v>
      </c>
      <c r="Q2159" s="12">
        <v>2</v>
      </c>
      <c r="R2159" s="12">
        <v>4</v>
      </c>
      <c r="S2159" s="12">
        <v>37</v>
      </c>
      <c r="T2159" s="12">
        <v>0</v>
      </c>
    </row>
    <row r="2160" spans="1:20" ht="17.399999999999999" x14ac:dyDescent="0.3">
      <c r="A2160" s="11">
        <v>45229</v>
      </c>
      <c r="B2160" s="12">
        <v>251095</v>
      </c>
      <c r="C2160" s="12" t="s">
        <v>343</v>
      </c>
      <c r="D2160" s="12" t="s">
        <v>344</v>
      </c>
      <c r="E2160" s="12" t="s">
        <v>345</v>
      </c>
      <c r="F2160" s="12" t="s">
        <v>346</v>
      </c>
      <c r="G2160" s="12"/>
      <c r="H2160" s="12">
        <v>20.92</v>
      </c>
      <c r="I2160" s="12">
        <v>3.08</v>
      </c>
      <c r="J2160" s="12">
        <v>19.48</v>
      </c>
      <c r="K2160" s="12">
        <v>1.43</v>
      </c>
      <c r="L2160" s="12">
        <v>53.79</v>
      </c>
      <c r="M2160" s="12">
        <v>4</v>
      </c>
      <c r="N2160" s="12">
        <v>0</v>
      </c>
      <c r="O2160" s="12">
        <v>56</v>
      </c>
      <c r="P2160" s="12">
        <v>15</v>
      </c>
      <c r="Q2160" s="12">
        <v>2</v>
      </c>
      <c r="R2160" s="12">
        <v>1</v>
      </c>
      <c r="S2160" s="12">
        <v>58</v>
      </c>
      <c r="T2160" s="12">
        <v>0</v>
      </c>
    </row>
    <row r="2161" spans="1:20" ht="17.399999999999999" x14ac:dyDescent="0.3">
      <c r="A2161" s="11">
        <v>45230</v>
      </c>
      <c r="B2161" s="12">
        <v>251095</v>
      </c>
      <c r="C2161" s="12" t="s">
        <v>343</v>
      </c>
      <c r="D2161" s="12" t="s">
        <v>344</v>
      </c>
      <c r="E2161" s="12" t="s">
        <v>345</v>
      </c>
      <c r="F2161" s="12" t="s">
        <v>346</v>
      </c>
      <c r="G2161" s="12"/>
      <c r="H2161" s="12">
        <v>22.48</v>
      </c>
      <c r="I2161" s="12">
        <v>1.52</v>
      </c>
      <c r="J2161" s="12">
        <v>21.2</v>
      </c>
      <c r="K2161" s="12">
        <v>1.28</v>
      </c>
      <c r="L2161" s="12">
        <v>72.959999999999994</v>
      </c>
      <c r="M2161" s="12">
        <v>4</v>
      </c>
      <c r="N2161" s="12">
        <v>0</v>
      </c>
      <c r="O2161" s="12">
        <v>113</v>
      </c>
      <c r="P2161" s="12">
        <v>16</v>
      </c>
      <c r="Q2161" s="12">
        <v>7</v>
      </c>
      <c r="R2161" s="12">
        <v>1</v>
      </c>
      <c r="S2161" s="12">
        <v>136</v>
      </c>
      <c r="T2161" s="12">
        <v>0</v>
      </c>
    </row>
    <row r="2162" spans="1:20" ht="17.399999999999999" x14ac:dyDescent="0.3">
      <c r="A2162" s="11">
        <v>45231</v>
      </c>
      <c r="B2162" s="12">
        <v>251095</v>
      </c>
      <c r="C2162" s="12" t="s">
        <v>343</v>
      </c>
      <c r="D2162" s="12" t="s">
        <v>344</v>
      </c>
      <c r="E2162" s="12" t="s">
        <v>345</v>
      </c>
      <c r="F2162" s="12" t="s">
        <v>346</v>
      </c>
      <c r="G2162" s="12"/>
      <c r="H2162" s="12">
        <v>21.85</v>
      </c>
      <c r="I2162" s="12">
        <v>2.15</v>
      </c>
      <c r="J2162" s="12">
        <v>19.22</v>
      </c>
      <c r="K2162" s="12">
        <v>2.63</v>
      </c>
      <c r="L2162" s="12">
        <v>56.92</v>
      </c>
      <c r="M2162" s="12">
        <v>4</v>
      </c>
      <c r="N2162" s="12">
        <v>0</v>
      </c>
      <c r="O2162" s="12">
        <v>53</v>
      </c>
      <c r="P2162" s="12">
        <v>6</v>
      </c>
      <c r="Q2162" s="12">
        <v>0</v>
      </c>
      <c r="R2162" s="12">
        <v>2</v>
      </c>
      <c r="S2162" s="12">
        <v>61</v>
      </c>
      <c r="T2162" s="12">
        <v>0</v>
      </c>
    </row>
    <row r="2163" spans="1:20" ht="17.399999999999999" x14ac:dyDescent="0.3">
      <c r="A2163" s="11">
        <v>45232</v>
      </c>
      <c r="B2163" s="12">
        <v>251095</v>
      </c>
      <c r="C2163" s="12" t="s">
        <v>343</v>
      </c>
      <c r="D2163" s="12" t="s">
        <v>344</v>
      </c>
      <c r="E2163" s="12" t="s">
        <v>345</v>
      </c>
      <c r="F2163" s="12" t="s">
        <v>346</v>
      </c>
      <c r="G2163" s="12"/>
      <c r="H2163" s="12">
        <v>23.07</v>
      </c>
      <c r="I2163" s="12">
        <v>0.93</v>
      </c>
      <c r="J2163" s="12">
        <v>21.1</v>
      </c>
      <c r="K2163" s="12">
        <v>1.97</v>
      </c>
      <c r="L2163" s="12">
        <v>73.569999999999993</v>
      </c>
      <c r="M2163" s="12">
        <v>4</v>
      </c>
      <c r="N2163" s="12">
        <v>0</v>
      </c>
      <c r="O2163" s="12">
        <v>74</v>
      </c>
      <c r="P2163" s="12">
        <v>12</v>
      </c>
      <c r="Q2163" s="12">
        <v>0</v>
      </c>
      <c r="R2163" s="12">
        <v>1</v>
      </c>
      <c r="S2163" s="12">
        <v>87</v>
      </c>
      <c r="T2163" s="12">
        <v>0</v>
      </c>
    </row>
    <row r="2164" spans="1:20" ht="17.399999999999999" x14ac:dyDescent="0.3">
      <c r="A2164" s="11">
        <v>45233</v>
      </c>
      <c r="B2164" s="12">
        <v>251095</v>
      </c>
      <c r="C2164" s="12" t="s">
        <v>343</v>
      </c>
      <c r="D2164" s="12" t="s">
        <v>344</v>
      </c>
      <c r="E2164" s="12" t="s">
        <v>345</v>
      </c>
      <c r="F2164" s="12" t="s">
        <v>346</v>
      </c>
      <c r="G2164" s="12"/>
      <c r="H2164" s="12">
        <v>23</v>
      </c>
      <c r="I2164" s="12">
        <v>1</v>
      </c>
      <c r="J2164" s="12">
        <v>21.57</v>
      </c>
      <c r="K2164" s="12">
        <v>1.43</v>
      </c>
      <c r="L2164" s="12">
        <v>77.87</v>
      </c>
      <c r="M2164" s="12">
        <v>5</v>
      </c>
      <c r="N2164" s="12">
        <v>0</v>
      </c>
      <c r="O2164" s="12">
        <v>151</v>
      </c>
      <c r="P2164" s="12">
        <v>32</v>
      </c>
      <c r="Q2164" s="12">
        <v>3</v>
      </c>
      <c r="R2164" s="12">
        <v>3</v>
      </c>
      <c r="S2164" s="12">
        <v>168</v>
      </c>
      <c r="T2164" s="12">
        <v>1</v>
      </c>
    </row>
    <row r="2165" spans="1:20" ht="17.399999999999999" x14ac:dyDescent="0.3">
      <c r="A2165" s="11">
        <v>45234</v>
      </c>
      <c r="B2165" s="12">
        <v>251095</v>
      </c>
      <c r="C2165" s="12" t="s">
        <v>343</v>
      </c>
      <c r="D2165" s="12" t="s">
        <v>344</v>
      </c>
      <c r="E2165" s="12" t="s">
        <v>345</v>
      </c>
      <c r="F2165" s="12" t="s">
        <v>346</v>
      </c>
      <c r="G2165" s="12"/>
      <c r="H2165" s="12">
        <v>22.42</v>
      </c>
      <c r="I2165" s="12">
        <v>1.58</v>
      </c>
      <c r="J2165" s="12">
        <v>19.63</v>
      </c>
      <c r="K2165" s="12">
        <v>2.78</v>
      </c>
      <c r="L2165" s="12">
        <v>67.67</v>
      </c>
      <c r="M2165" s="12">
        <v>5</v>
      </c>
      <c r="N2165" s="12">
        <v>0</v>
      </c>
      <c r="O2165" s="12">
        <v>93</v>
      </c>
      <c r="P2165" s="12">
        <v>9</v>
      </c>
      <c r="Q2165" s="12">
        <v>3</v>
      </c>
      <c r="R2165" s="12">
        <v>4</v>
      </c>
      <c r="S2165" s="12">
        <v>104</v>
      </c>
      <c r="T2165" s="12">
        <v>0</v>
      </c>
    </row>
    <row r="2166" spans="1:20" ht="17.399999999999999" x14ac:dyDescent="0.3">
      <c r="A2166" s="11">
        <v>45235</v>
      </c>
      <c r="B2166" s="12">
        <v>251095</v>
      </c>
      <c r="C2166" s="12" t="s">
        <v>343</v>
      </c>
      <c r="D2166" s="12" t="s">
        <v>344</v>
      </c>
      <c r="E2166" s="12" t="s">
        <v>345</v>
      </c>
      <c r="F2166" s="12" t="s">
        <v>346</v>
      </c>
      <c r="G2166" s="12"/>
      <c r="H2166" s="12">
        <v>17.07</v>
      </c>
      <c r="I2166" s="12">
        <v>6.93</v>
      </c>
      <c r="J2166" s="12">
        <v>15.67</v>
      </c>
      <c r="K2166" s="12">
        <v>1.4</v>
      </c>
      <c r="L2166" s="12">
        <v>50.49</v>
      </c>
      <c r="M2166" s="12">
        <v>4</v>
      </c>
      <c r="N2166" s="12">
        <v>0</v>
      </c>
      <c r="O2166" s="12">
        <v>50</v>
      </c>
      <c r="P2166" s="12">
        <v>12</v>
      </c>
      <c r="Q2166" s="12">
        <v>2</v>
      </c>
      <c r="R2166" s="12">
        <v>4</v>
      </c>
      <c r="S2166" s="12">
        <v>58</v>
      </c>
      <c r="T2166" s="12">
        <v>0</v>
      </c>
    </row>
    <row r="2167" spans="1:20" ht="17.399999999999999" x14ac:dyDescent="0.3">
      <c r="A2167" s="11">
        <v>45236</v>
      </c>
      <c r="B2167" s="12">
        <v>251095</v>
      </c>
      <c r="C2167" s="12" t="s">
        <v>343</v>
      </c>
      <c r="D2167" s="12" t="s">
        <v>344</v>
      </c>
      <c r="E2167" s="12" t="s">
        <v>345</v>
      </c>
      <c r="F2167" s="12" t="s">
        <v>346</v>
      </c>
      <c r="G2167" s="12"/>
      <c r="H2167" s="12">
        <v>20.05</v>
      </c>
      <c r="I2167" s="12">
        <v>3.95</v>
      </c>
      <c r="J2167" s="12">
        <v>18</v>
      </c>
      <c r="K2167" s="12">
        <v>2.0499999999999998</v>
      </c>
      <c r="L2167" s="12">
        <v>60.57</v>
      </c>
      <c r="M2167" s="12">
        <v>4</v>
      </c>
      <c r="N2167" s="12">
        <v>0</v>
      </c>
      <c r="O2167" s="12">
        <v>44</v>
      </c>
      <c r="P2167" s="12">
        <v>15</v>
      </c>
      <c r="Q2167" s="12">
        <v>1</v>
      </c>
      <c r="R2167" s="12">
        <v>8</v>
      </c>
      <c r="S2167" s="12">
        <v>47</v>
      </c>
      <c r="T2167" s="12">
        <v>1</v>
      </c>
    </row>
    <row r="2168" spans="1:20" ht="17.399999999999999" x14ac:dyDescent="0.3">
      <c r="A2168" s="11">
        <v>45237</v>
      </c>
      <c r="B2168" s="12">
        <v>251095</v>
      </c>
      <c r="C2168" s="12" t="s">
        <v>343</v>
      </c>
      <c r="D2168" s="12" t="s">
        <v>344</v>
      </c>
      <c r="E2168" s="12" t="s">
        <v>345</v>
      </c>
      <c r="F2168" s="12" t="s">
        <v>346</v>
      </c>
      <c r="G2168" s="12"/>
      <c r="H2168" s="12">
        <v>22.82</v>
      </c>
      <c r="I2168" s="12">
        <v>1.18</v>
      </c>
      <c r="J2168" s="12">
        <v>19.75</v>
      </c>
      <c r="K2168" s="12">
        <v>3.07</v>
      </c>
      <c r="L2168" s="12">
        <v>70.53</v>
      </c>
      <c r="M2168" s="12">
        <v>5</v>
      </c>
      <c r="N2168" s="12">
        <v>0</v>
      </c>
      <c r="O2168" s="12">
        <v>147</v>
      </c>
      <c r="P2168" s="12">
        <v>25</v>
      </c>
      <c r="Q2168" s="12">
        <v>3</v>
      </c>
      <c r="R2168" s="12">
        <v>6</v>
      </c>
      <c r="S2168" s="12">
        <v>157</v>
      </c>
      <c r="T2168" s="12">
        <v>0</v>
      </c>
    </row>
    <row r="2169" spans="1:20" ht="17.399999999999999" x14ac:dyDescent="0.3">
      <c r="A2169" s="11">
        <v>45238</v>
      </c>
      <c r="B2169" s="12">
        <v>251095</v>
      </c>
      <c r="C2169" s="12" t="s">
        <v>343</v>
      </c>
      <c r="D2169" s="12" t="s">
        <v>344</v>
      </c>
      <c r="E2169" s="12" t="s">
        <v>345</v>
      </c>
      <c r="F2169" s="12" t="s">
        <v>346</v>
      </c>
      <c r="G2169" s="12"/>
      <c r="H2169" s="12">
        <v>19</v>
      </c>
      <c r="I2169" s="12">
        <v>5</v>
      </c>
      <c r="J2169" s="12">
        <v>17.13</v>
      </c>
      <c r="K2169" s="12">
        <v>1.87</v>
      </c>
      <c r="L2169" s="12">
        <v>58.71</v>
      </c>
      <c r="M2169" s="12">
        <v>5</v>
      </c>
      <c r="N2169" s="12">
        <v>0</v>
      </c>
      <c r="O2169" s="12">
        <v>140</v>
      </c>
      <c r="P2169" s="12">
        <v>13</v>
      </c>
      <c r="Q2169" s="12">
        <v>4</v>
      </c>
      <c r="R2169" s="12">
        <v>2</v>
      </c>
      <c r="S2169" s="12">
        <v>162</v>
      </c>
      <c r="T2169" s="12">
        <v>0</v>
      </c>
    </row>
    <row r="2170" spans="1:20" ht="17.399999999999999" x14ac:dyDescent="0.3">
      <c r="A2170" s="11">
        <v>45239</v>
      </c>
      <c r="B2170" s="12">
        <v>251095</v>
      </c>
      <c r="C2170" s="12" t="s">
        <v>343</v>
      </c>
      <c r="D2170" s="12" t="s">
        <v>344</v>
      </c>
      <c r="E2170" s="12" t="s">
        <v>345</v>
      </c>
      <c r="F2170" s="12" t="s">
        <v>346</v>
      </c>
      <c r="G2170" s="12"/>
      <c r="H2170" s="12">
        <v>16.53</v>
      </c>
      <c r="I2170" s="12">
        <v>7.47</v>
      </c>
      <c r="J2170" s="12">
        <v>13.65</v>
      </c>
      <c r="K2170" s="12">
        <v>2.88</v>
      </c>
      <c r="L2170" s="12">
        <v>40.06</v>
      </c>
      <c r="M2170" s="12">
        <v>5</v>
      </c>
      <c r="N2170" s="12">
        <v>0</v>
      </c>
      <c r="O2170" s="12">
        <v>62</v>
      </c>
      <c r="P2170" s="12">
        <v>7</v>
      </c>
      <c r="Q2170" s="12">
        <v>1</v>
      </c>
      <c r="R2170" s="12">
        <v>8</v>
      </c>
      <c r="S2170" s="12">
        <v>70</v>
      </c>
      <c r="T2170" s="12">
        <v>1</v>
      </c>
    </row>
    <row r="2171" spans="1:20" ht="17.399999999999999" x14ac:dyDescent="0.3">
      <c r="A2171" s="11">
        <v>45240</v>
      </c>
      <c r="B2171" s="12">
        <v>251095</v>
      </c>
      <c r="C2171" s="12" t="s">
        <v>343</v>
      </c>
      <c r="D2171" s="12" t="s">
        <v>344</v>
      </c>
      <c r="E2171" s="12" t="s">
        <v>345</v>
      </c>
      <c r="F2171" s="12" t="s">
        <v>346</v>
      </c>
      <c r="G2171" s="12"/>
      <c r="H2171" s="12">
        <v>17.82</v>
      </c>
      <c r="I2171" s="12">
        <v>6.18</v>
      </c>
      <c r="J2171" s="12">
        <v>13.87</v>
      </c>
      <c r="K2171" s="12">
        <v>3.95</v>
      </c>
      <c r="L2171" s="12">
        <v>42.29</v>
      </c>
      <c r="M2171" s="12">
        <v>5</v>
      </c>
      <c r="N2171" s="12">
        <v>0</v>
      </c>
      <c r="O2171" s="12">
        <v>52</v>
      </c>
      <c r="P2171" s="12">
        <v>8</v>
      </c>
      <c r="Q2171" s="12">
        <v>0</v>
      </c>
      <c r="R2171" s="12">
        <v>5</v>
      </c>
      <c r="S2171" s="12">
        <v>61</v>
      </c>
      <c r="T2171" s="12">
        <v>0</v>
      </c>
    </row>
    <row r="2172" spans="1:20" ht="17.399999999999999" x14ac:dyDescent="0.3">
      <c r="A2172" s="11">
        <v>45241</v>
      </c>
      <c r="B2172" s="12">
        <v>251095</v>
      </c>
      <c r="C2172" s="12" t="s">
        <v>343</v>
      </c>
      <c r="D2172" s="12" t="s">
        <v>344</v>
      </c>
      <c r="E2172" s="12" t="s">
        <v>345</v>
      </c>
      <c r="F2172" s="12" t="s">
        <v>346</v>
      </c>
      <c r="G2172" s="12"/>
      <c r="H2172" s="12">
        <v>15.13</v>
      </c>
      <c r="I2172" s="12">
        <v>8.8699999999999992</v>
      </c>
      <c r="J2172" s="12">
        <v>10.77</v>
      </c>
      <c r="K2172" s="12">
        <v>4.37</v>
      </c>
      <c r="L2172" s="12">
        <v>35.229999999999997</v>
      </c>
      <c r="M2172" s="12">
        <v>5</v>
      </c>
      <c r="N2172" s="12">
        <v>0</v>
      </c>
      <c r="O2172" s="12">
        <v>37</v>
      </c>
      <c r="P2172" s="12">
        <v>1</v>
      </c>
      <c r="Q2172" s="12">
        <v>2</v>
      </c>
      <c r="R2172" s="12">
        <v>12</v>
      </c>
      <c r="S2172" s="12">
        <v>38</v>
      </c>
      <c r="T2172" s="12">
        <v>0</v>
      </c>
    </row>
    <row r="2173" spans="1:20" ht="17.399999999999999" x14ac:dyDescent="0.3">
      <c r="A2173" s="11">
        <v>45242</v>
      </c>
      <c r="B2173" s="12">
        <v>251095</v>
      </c>
      <c r="C2173" s="12" t="s">
        <v>343</v>
      </c>
      <c r="D2173" s="12" t="s">
        <v>344</v>
      </c>
      <c r="E2173" s="12" t="s">
        <v>345</v>
      </c>
      <c r="F2173" s="12" t="s">
        <v>346</v>
      </c>
      <c r="G2173" s="12"/>
      <c r="H2173" s="12">
        <v>4.63</v>
      </c>
      <c r="I2173" s="12">
        <v>19.37</v>
      </c>
      <c r="J2173" s="12">
        <v>3.43</v>
      </c>
      <c r="K2173" s="12">
        <v>1.2</v>
      </c>
      <c r="L2173" s="12">
        <v>11.35</v>
      </c>
      <c r="M2173" s="12">
        <v>5</v>
      </c>
      <c r="N2173" s="12">
        <v>0</v>
      </c>
      <c r="O2173" s="12">
        <v>11</v>
      </c>
      <c r="P2173" s="12">
        <v>3</v>
      </c>
      <c r="Q2173" s="12">
        <v>0</v>
      </c>
      <c r="R2173" s="12">
        <v>4</v>
      </c>
      <c r="S2173" s="12">
        <v>12</v>
      </c>
      <c r="T2173" s="12">
        <v>0</v>
      </c>
    </row>
    <row r="2174" spans="1:20" ht="17.399999999999999" x14ac:dyDescent="0.3">
      <c r="A2174" s="11">
        <v>45243</v>
      </c>
      <c r="B2174" s="12">
        <v>251095</v>
      </c>
      <c r="C2174" s="12" t="s">
        <v>343</v>
      </c>
      <c r="D2174" s="12" t="s">
        <v>344</v>
      </c>
      <c r="E2174" s="12" t="s">
        <v>345</v>
      </c>
      <c r="F2174" s="12" t="s">
        <v>346</v>
      </c>
      <c r="G2174" s="12"/>
      <c r="H2174" s="12">
        <v>7.88</v>
      </c>
      <c r="I2174" s="12">
        <v>16.12</v>
      </c>
      <c r="J2174" s="12">
        <v>6.82</v>
      </c>
      <c r="K2174" s="12">
        <v>1.07</v>
      </c>
      <c r="L2174" s="12">
        <v>20.87</v>
      </c>
      <c r="M2174" s="12">
        <v>5</v>
      </c>
      <c r="N2174" s="12">
        <v>0</v>
      </c>
      <c r="O2174" s="12">
        <v>32</v>
      </c>
      <c r="P2174" s="12">
        <v>4</v>
      </c>
      <c r="Q2174" s="12">
        <v>2</v>
      </c>
      <c r="R2174" s="12">
        <v>1</v>
      </c>
      <c r="S2174" s="12">
        <v>34</v>
      </c>
      <c r="T2174" s="12">
        <v>0</v>
      </c>
    </row>
    <row r="2175" spans="1:20" ht="17.399999999999999" x14ac:dyDescent="0.3">
      <c r="A2175" s="11">
        <v>45244</v>
      </c>
      <c r="B2175" s="12">
        <v>251095</v>
      </c>
      <c r="C2175" s="12" t="s">
        <v>343</v>
      </c>
      <c r="D2175" s="12" t="s">
        <v>344</v>
      </c>
      <c r="E2175" s="12" t="s">
        <v>345</v>
      </c>
      <c r="F2175" s="12" t="s">
        <v>346</v>
      </c>
      <c r="G2175" s="12"/>
      <c r="H2175" s="12">
        <v>20.100000000000001</v>
      </c>
      <c r="I2175" s="12">
        <v>3.9</v>
      </c>
      <c r="J2175" s="12">
        <v>17.18</v>
      </c>
      <c r="K2175" s="12">
        <v>2.92</v>
      </c>
      <c r="L2175" s="12">
        <v>55.61</v>
      </c>
      <c r="M2175" s="12">
        <v>5</v>
      </c>
      <c r="N2175" s="12">
        <v>0</v>
      </c>
      <c r="O2175" s="12">
        <v>94</v>
      </c>
      <c r="P2175" s="12">
        <v>10</v>
      </c>
      <c r="Q2175" s="12">
        <v>2</v>
      </c>
      <c r="R2175" s="12">
        <v>2</v>
      </c>
      <c r="S2175" s="12">
        <v>103</v>
      </c>
      <c r="T2175" s="12">
        <v>0</v>
      </c>
    </row>
    <row r="2176" spans="1:20" ht="17.399999999999999" x14ac:dyDescent="0.3">
      <c r="A2176" s="11">
        <v>45245</v>
      </c>
      <c r="B2176" s="12">
        <v>251095</v>
      </c>
      <c r="C2176" s="12" t="s">
        <v>343</v>
      </c>
      <c r="D2176" s="12" t="s">
        <v>344</v>
      </c>
      <c r="E2176" s="12" t="s">
        <v>345</v>
      </c>
      <c r="F2176" s="12" t="s">
        <v>346</v>
      </c>
      <c r="G2176" s="12"/>
      <c r="H2176" s="12">
        <v>16.07</v>
      </c>
      <c r="I2176" s="12">
        <v>7.93</v>
      </c>
      <c r="J2176" s="12">
        <v>12.33</v>
      </c>
      <c r="K2176" s="12">
        <v>3.73</v>
      </c>
      <c r="L2176" s="12">
        <v>40.1</v>
      </c>
      <c r="M2176" s="12">
        <v>5</v>
      </c>
      <c r="N2176" s="12">
        <v>0</v>
      </c>
      <c r="O2176" s="12">
        <v>62</v>
      </c>
      <c r="P2176" s="12">
        <v>5</v>
      </c>
      <c r="Q2176" s="12">
        <v>0</v>
      </c>
      <c r="R2176" s="12">
        <v>15</v>
      </c>
      <c r="S2176" s="12">
        <v>73</v>
      </c>
      <c r="T2176" s="12">
        <v>2</v>
      </c>
    </row>
    <row r="2177" spans="1:20" ht="17.399999999999999" x14ac:dyDescent="0.3">
      <c r="A2177" s="11">
        <v>45246</v>
      </c>
      <c r="B2177" s="12">
        <v>251095</v>
      </c>
      <c r="C2177" s="12" t="s">
        <v>343</v>
      </c>
      <c r="D2177" s="12" t="s">
        <v>344</v>
      </c>
      <c r="E2177" s="12" t="s">
        <v>345</v>
      </c>
      <c r="F2177" s="12" t="s">
        <v>346</v>
      </c>
      <c r="G2177" s="12"/>
      <c r="H2177" s="12">
        <v>20.47</v>
      </c>
      <c r="I2177" s="12">
        <v>3.53</v>
      </c>
      <c r="J2177" s="12">
        <v>18.399999999999999</v>
      </c>
      <c r="K2177" s="12">
        <v>2.0699999999999998</v>
      </c>
      <c r="L2177" s="12">
        <v>64.739999999999995</v>
      </c>
      <c r="M2177" s="12">
        <v>4</v>
      </c>
      <c r="N2177" s="12">
        <v>0</v>
      </c>
      <c r="O2177" s="12">
        <v>56</v>
      </c>
      <c r="P2177" s="12">
        <v>6</v>
      </c>
      <c r="Q2177" s="12">
        <v>1</v>
      </c>
      <c r="R2177" s="12">
        <v>0</v>
      </c>
      <c r="S2177" s="12">
        <v>63</v>
      </c>
      <c r="T2177" s="12">
        <v>0</v>
      </c>
    </row>
    <row r="2178" spans="1:20" ht="17.399999999999999" x14ac:dyDescent="0.3">
      <c r="A2178" s="11">
        <v>45247</v>
      </c>
      <c r="B2178" s="12">
        <v>251095</v>
      </c>
      <c r="C2178" s="12" t="s">
        <v>343</v>
      </c>
      <c r="D2178" s="12" t="s">
        <v>344</v>
      </c>
      <c r="E2178" s="12" t="s">
        <v>345</v>
      </c>
      <c r="F2178" s="12" t="s">
        <v>346</v>
      </c>
      <c r="G2178" s="12"/>
      <c r="H2178" s="12">
        <v>20.72</v>
      </c>
      <c r="I2178" s="12">
        <v>3.28</v>
      </c>
      <c r="J2178" s="12">
        <v>19.13</v>
      </c>
      <c r="K2178" s="12">
        <v>1.58</v>
      </c>
      <c r="L2178" s="12">
        <v>69.099999999999994</v>
      </c>
      <c r="M2178" s="12">
        <v>5</v>
      </c>
      <c r="N2178" s="12">
        <v>0</v>
      </c>
      <c r="O2178" s="12">
        <v>82</v>
      </c>
      <c r="P2178" s="12">
        <v>20</v>
      </c>
      <c r="Q2178" s="12">
        <v>2</v>
      </c>
      <c r="R2178" s="12">
        <v>3</v>
      </c>
      <c r="S2178" s="12">
        <v>92</v>
      </c>
      <c r="T2178" s="12">
        <v>0</v>
      </c>
    </row>
    <row r="2179" spans="1:20" ht="17.399999999999999" x14ac:dyDescent="0.3">
      <c r="A2179" s="11">
        <v>45248</v>
      </c>
      <c r="B2179" s="12">
        <v>251095</v>
      </c>
      <c r="C2179" s="12" t="s">
        <v>343</v>
      </c>
      <c r="D2179" s="12" t="s">
        <v>344</v>
      </c>
      <c r="E2179" s="12" t="s">
        <v>345</v>
      </c>
      <c r="F2179" s="12" t="s">
        <v>346</v>
      </c>
      <c r="G2179" s="12"/>
      <c r="H2179" s="12">
        <v>12.2</v>
      </c>
      <c r="I2179" s="12">
        <v>11.8</v>
      </c>
      <c r="J2179" s="12">
        <v>11.08</v>
      </c>
      <c r="K2179" s="12">
        <v>1.1200000000000001</v>
      </c>
      <c r="L2179" s="12">
        <v>30.41</v>
      </c>
      <c r="M2179" s="12">
        <v>3</v>
      </c>
      <c r="N2179" s="12">
        <v>0</v>
      </c>
      <c r="O2179" s="12">
        <v>19</v>
      </c>
      <c r="P2179" s="12">
        <v>5</v>
      </c>
      <c r="Q2179" s="12">
        <v>1</v>
      </c>
      <c r="R2179" s="12">
        <v>6</v>
      </c>
      <c r="S2179" s="12">
        <v>21</v>
      </c>
      <c r="T2179" s="12">
        <v>0</v>
      </c>
    </row>
    <row r="2180" spans="1:20" ht="17.399999999999999" x14ac:dyDescent="0.3">
      <c r="A2180" s="11">
        <v>45249</v>
      </c>
      <c r="B2180" s="12">
        <v>251095</v>
      </c>
      <c r="C2180" s="12" t="s">
        <v>343</v>
      </c>
      <c r="D2180" s="12" t="s">
        <v>344</v>
      </c>
      <c r="E2180" s="12" t="s">
        <v>345</v>
      </c>
      <c r="F2180" s="12" t="s">
        <v>346</v>
      </c>
      <c r="G2180" s="12"/>
      <c r="H2180" s="12">
        <v>1.37</v>
      </c>
      <c r="I2180" s="12">
        <v>22.63</v>
      </c>
      <c r="J2180" s="12">
        <v>1.22</v>
      </c>
      <c r="K2180" s="12">
        <v>0.15</v>
      </c>
      <c r="L2180" s="12">
        <v>3.5</v>
      </c>
      <c r="M2180" s="12">
        <v>4</v>
      </c>
      <c r="N2180" s="12">
        <v>0</v>
      </c>
      <c r="O2180" s="12">
        <v>3</v>
      </c>
      <c r="P2180" s="12">
        <v>0</v>
      </c>
      <c r="Q2180" s="12">
        <v>0</v>
      </c>
      <c r="R2180" s="12">
        <v>0</v>
      </c>
      <c r="S2180" s="12">
        <v>3</v>
      </c>
      <c r="T2180" s="12">
        <v>0</v>
      </c>
    </row>
    <row r="2181" spans="1:20" ht="17.399999999999999" x14ac:dyDescent="0.3">
      <c r="A2181" s="11">
        <v>45250</v>
      </c>
      <c r="B2181" s="12">
        <v>251095</v>
      </c>
      <c r="C2181" s="12" t="s">
        <v>343</v>
      </c>
      <c r="D2181" s="12" t="s">
        <v>344</v>
      </c>
      <c r="E2181" s="12" t="s">
        <v>345</v>
      </c>
      <c r="F2181" s="12" t="s">
        <v>346</v>
      </c>
      <c r="G2181" s="12"/>
      <c r="H2181" s="12">
        <v>0.78</v>
      </c>
      <c r="I2181" s="12">
        <v>23.22</v>
      </c>
      <c r="J2181" s="12">
        <v>0.25</v>
      </c>
      <c r="K2181" s="12">
        <v>0.53</v>
      </c>
      <c r="L2181" s="12">
        <v>0.14000000000000001</v>
      </c>
      <c r="M2181" s="12">
        <v>0</v>
      </c>
      <c r="N2181" s="12">
        <v>0</v>
      </c>
      <c r="O2181" s="12">
        <v>0</v>
      </c>
      <c r="P2181" s="12">
        <v>0</v>
      </c>
      <c r="Q2181" s="12">
        <v>0</v>
      </c>
      <c r="R2181" s="12">
        <v>3</v>
      </c>
      <c r="S2181" s="12">
        <v>0</v>
      </c>
      <c r="T2181" s="12">
        <v>0</v>
      </c>
    </row>
    <row r="2182" spans="1:20" ht="17.399999999999999" x14ac:dyDescent="0.3">
      <c r="A2182" s="11">
        <v>45251</v>
      </c>
      <c r="B2182" s="12">
        <v>251095</v>
      </c>
      <c r="C2182" s="12" t="s">
        <v>343</v>
      </c>
      <c r="D2182" s="12" t="s">
        <v>344</v>
      </c>
      <c r="E2182" s="12" t="s">
        <v>345</v>
      </c>
      <c r="F2182" s="12" t="s">
        <v>346</v>
      </c>
      <c r="G2182" s="12"/>
      <c r="H2182" s="12">
        <v>0</v>
      </c>
      <c r="I2182" s="12">
        <v>24</v>
      </c>
      <c r="J2182" s="12">
        <v>0</v>
      </c>
      <c r="K2182" s="12">
        <v>0</v>
      </c>
      <c r="L2182" s="12">
        <v>0</v>
      </c>
      <c r="M2182" s="12">
        <v>0</v>
      </c>
      <c r="N2182" s="12">
        <v>0</v>
      </c>
      <c r="O2182" s="12">
        <v>0</v>
      </c>
      <c r="P2182" s="12">
        <v>0</v>
      </c>
      <c r="Q2182" s="12">
        <v>0</v>
      </c>
      <c r="R2182" s="12">
        <v>0</v>
      </c>
      <c r="S2182" s="12">
        <v>0</v>
      </c>
      <c r="T2182" s="12">
        <v>0</v>
      </c>
    </row>
    <row r="2183" spans="1:20" ht="17.399999999999999" x14ac:dyDescent="0.3">
      <c r="A2183" s="11">
        <v>45252</v>
      </c>
      <c r="B2183" s="12">
        <v>251095</v>
      </c>
      <c r="C2183" s="12" t="s">
        <v>343</v>
      </c>
      <c r="D2183" s="12" t="s">
        <v>344</v>
      </c>
      <c r="E2183" s="12" t="s">
        <v>345</v>
      </c>
      <c r="F2183" s="12" t="s">
        <v>346</v>
      </c>
      <c r="G2183" s="12"/>
      <c r="H2183" s="12">
        <v>0.13</v>
      </c>
      <c r="I2183" s="12">
        <v>23.87</v>
      </c>
      <c r="J2183" s="12">
        <v>0.02</v>
      </c>
      <c r="K2183" s="12">
        <v>0.12</v>
      </c>
      <c r="L2183" s="12">
        <v>0</v>
      </c>
      <c r="M2183" s="12">
        <v>0</v>
      </c>
      <c r="N2183" s="12">
        <v>0</v>
      </c>
      <c r="O2183" s="12">
        <v>0</v>
      </c>
      <c r="P2183" s="12">
        <v>0</v>
      </c>
      <c r="Q2183" s="12">
        <v>0</v>
      </c>
      <c r="R2183" s="12">
        <v>0</v>
      </c>
      <c r="S2183" s="12">
        <v>0</v>
      </c>
      <c r="T2183" s="12">
        <v>0</v>
      </c>
    </row>
    <row r="2184" spans="1:20" ht="17.399999999999999" x14ac:dyDescent="0.3">
      <c r="A2184" s="11">
        <v>45253</v>
      </c>
      <c r="B2184" s="12">
        <v>251095</v>
      </c>
      <c r="C2184" s="12" t="s">
        <v>343</v>
      </c>
      <c r="D2184" s="12" t="s">
        <v>344</v>
      </c>
      <c r="E2184" s="12" t="s">
        <v>345</v>
      </c>
      <c r="F2184" s="12" t="s">
        <v>346</v>
      </c>
      <c r="G2184" s="12"/>
      <c r="H2184" s="12">
        <v>0</v>
      </c>
      <c r="I2184" s="12">
        <v>24</v>
      </c>
      <c r="J2184" s="12">
        <v>0</v>
      </c>
      <c r="K2184" s="12">
        <v>0</v>
      </c>
      <c r="L2184" s="12">
        <v>0</v>
      </c>
      <c r="M2184" s="12">
        <v>0</v>
      </c>
      <c r="N2184" s="12">
        <v>0</v>
      </c>
      <c r="O2184" s="12">
        <v>0</v>
      </c>
      <c r="P2184" s="12">
        <v>0</v>
      </c>
      <c r="Q2184" s="12">
        <v>0</v>
      </c>
      <c r="R2184" s="12">
        <v>0</v>
      </c>
      <c r="S2184" s="12">
        <v>0</v>
      </c>
      <c r="T2184" s="12">
        <v>0</v>
      </c>
    </row>
    <row r="2185" spans="1:20" ht="17.399999999999999" x14ac:dyDescent="0.3">
      <c r="A2185" s="11">
        <v>45254</v>
      </c>
      <c r="B2185" s="12">
        <v>251095</v>
      </c>
      <c r="C2185" s="12" t="s">
        <v>343</v>
      </c>
      <c r="D2185" s="12" t="s">
        <v>344</v>
      </c>
      <c r="E2185" s="12" t="s">
        <v>345</v>
      </c>
      <c r="F2185" s="12" t="s">
        <v>346</v>
      </c>
      <c r="G2185" s="12"/>
      <c r="H2185" s="12">
        <v>0.72</v>
      </c>
      <c r="I2185" s="12">
        <v>23.28</v>
      </c>
      <c r="J2185" s="12">
        <v>0.03</v>
      </c>
      <c r="K2185" s="12">
        <v>0.68</v>
      </c>
      <c r="L2185" s="12">
        <v>0.03</v>
      </c>
      <c r="M2185" s="12">
        <v>0</v>
      </c>
      <c r="N2185" s="12">
        <v>0</v>
      </c>
      <c r="O2185" s="12">
        <v>0</v>
      </c>
      <c r="P2185" s="12">
        <v>0</v>
      </c>
      <c r="Q2185" s="12">
        <v>0</v>
      </c>
      <c r="R2185" s="12">
        <v>5</v>
      </c>
      <c r="S2185" s="12">
        <v>0</v>
      </c>
      <c r="T2185" s="12">
        <v>0</v>
      </c>
    </row>
    <row r="2186" spans="1:20" ht="17.399999999999999" x14ac:dyDescent="0.3">
      <c r="A2186" s="11">
        <v>45255</v>
      </c>
      <c r="B2186" s="12">
        <v>251095</v>
      </c>
      <c r="C2186" s="12" t="s">
        <v>343</v>
      </c>
      <c r="D2186" s="12" t="s">
        <v>344</v>
      </c>
      <c r="E2186" s="12" t="s">
        <v>345</v>
      </c>
      <c r="F2186" s="12" t="s">
        <v>346</v>
      </c>
      <c r="G2186" s="12"/>
      <c r="H2186" s="12">
        <v>10.27</v>
      </c>
      <c r="I2186" s="12">
        <v>13.73</v>
      </c>
      <c r="J2186" s="12">
        <v>8.35</v>
      </c>
      <c r="K2186" s="12">
        <v>1.92</v>
      </c>
      <c r="L2186" s="12">
        <v>18.670000000000002</v>
      </c>
      <c r="M2186" s="12">
        <v>5</v>
      </c>
      <c r="N2186" s="12">
        <v>0</v>
      </c>
      <c r="O2186" s="12">
        <v>5</v>
      </c>
      <c r="P2186" s="12">
        <v>1</v>
      </c>
      <c r="Q2186" s="12">
        <v>0</v>
      </c>
      <c r="R2186" s="12">
        <v>4</v>
      </c>
      <c r="S2186" s="12">
        <v>5</v>
      </c>
      <c r="T2186" s="12">
        <v>0</v>
      </c>
    </row>
    <row r="2187" spans="1:20" ht="17.399999999999999" x14ac:dyDescent="0.3">
      <c r="A2187" s="11">
        <v>45256</v>
      </c>
      <c r="B2187" s="12">
        <v>251095</v>
      </c>
      <c r="C2187" s="12" t="s">
        <v>343</v>
      </c>
      <c r="D2187" s="12" t="s">
        <v>344</v>
      </c>
      <c r="E2187" s="12" t="s">
        <v>345</v>
      </c>
      <c r="F2187" s="12" t="s">
        <v>346</v>
      </c>
      <c r="G2187" s="12"/>
      <c r="H2187" s="12">
        <v>2.12</v>
      </c>
      <c r="I2187" s="12">
        <v>21.88</v>
      </c>
      <c r="J2187" s="12">
        <v>0.13</v>
      </c>
      <c r="K2187" s="12">
        <v>1.98</v>
      </c>
      <c r="L2187" s="12">
        <v>0.28000000000000003</v>
      </c>
      <c r="M2187" s="12">
        <v>8</v>
      </c>
      <c r="N2187" s="12">
        <v>0</v>
      </c>
      <c r="O2187" s="12">
        <v>0</v>
      </c>
      <c r="P2187" s="12">
        <v>0</v>
      </c>
      <c r="Q2187" s="12">
        <v>0</v>
      </c>
      <c r="R2187" s="12">
        <v>22</v>
      </c>
      <c r="S2187" s="12">
        <v>0</v>
      </c>
      <c r="T2187" s="12">
        <v>1</v>
      </c>
    </row>
    <row r="2188" spans="1:20" ht="17.399999999999999" x14ac:dyDescent="0.3">
      <c r="A2188" s="11">
        <v>45257</v>
      </c>
      <c r="B2188" s="12">
        <v>251095</v>
      </c>
      <c r="C2188" s="12" t="s">
        <v>343</v>
      </c>
      <c r="D2188" s="12" t="s">
        <v>344</v>
      </c>
      <c r="E2188" s="12" t="s">
        <v>345</v>
      </c>
      <c r="F2188" s="12" t="s">
        <v>346</v>
      </c>
      <c r="G2188" s="12"/>
      <c r="H2188" s="12">
        <v>13.65</v>
      </c>
      <c r="I2188" s="12">
        <v>10.35</v>
      </c>
      <c r="J2188" s="12">
        <v>11.9</v>
      </c>
      <c r="K2188" s="12">
        <v>1.75</v>
      </c>
      <c r="L2188" s="12">
        <v>33.97</v>
      </c>
      <c r="M2188" s="12">
        <v>5</v>
      </c>
      <c r="N2188" s="12">
        <v>0</v>
      </c>
      <c r="O2188" s="12">
        <v>49</v>
      </c>
      <c r="P2188" s="12">
        <v>8</v>
      </c>
      <c r="Q2188" s="12">
        <v>1</v>
      </c>
      <c r="R2188" s="12">
        <v>4</v>
      </c>
      <c r="S2188" s="12">
        <v>60</v>
      </c>
      <c r="T2188" s="12">
        <v>0</v>
      </c>
    </row>
    <row r="2189" spans="1:20" ht="17.399999999999999" x14ac:dyDescent="0.3">
      <c r="A2189" s="11">
        <v>45258</v>
      </c>
      <c r="B2189" s="12">
        <v>251095</v>
      </c>
      <c r="C2189" s="12" t="s">
        <v>343</v>
      </c>
      <c r="D2189" s="12" t="s">
        <v>344</v>
      </c>
      <c r="E2189" s="12" t="s">
        <v>345</v>
      </c>
      <c r="F2189" s="12" t="s">
        <v>346</v>
      </c>
      <c r="G2189" s="12"/>
      <c r="H2189" s="12">
        <v>19.53</v>
      </c>
      <c r="I2189" s="12">
        <v>4.47</v>
      </c>
      <c r="J2189" s="12">
        <v>18</v>
      </c>
      <c r="K2189" s="12">
        <v>1.53</v>
      </c>
      <c r="L2189" s="12">
        <v>55.83</v>
      </c>
      <c r="M2189" s="12">
        <v>4</v>
      </c>
      <c r="N2189" s="12">
        <v>0</v>
      </c>
      <c r="O2189" s="12">
        <v>26</v>
      </c>
      <c r="P2189" s="12">
        <v>10</v>
      </c>
      <c r="Q2189" s="12">
        <v>2</v>
      </c>
      <c r="R2189" s="12">
        <v>6</v>
      </c>
      <c r="S2189" s="12">
        <v>29</v>
      </c>
      <c r="T2189" s="12">
        <v>0</v>
      </c>
    </row>
    <row r="2190" spans="1:20" ht="17.399999999999999" x14ac:dyDescent="0.3">
      <c r="A2190" s="11">
        <v>45259</v>
      </c>
      <c r="B2190" s="12">
        <v>251095</v>
      </c>
      <c r="C2190" s="12" t="s">
        <v>343</v>
      </c>
      <c r="D2190" s="12" t="s">
        <v>344</v>
      </c>
      <c r="E2190" s="12" t="s">
        <v>345</v>
      </c>
      <c r="F2190" s="12" t="s">
        <v>346</v>
      </c>
      <c r="G2190" s="12"/>
      <c r="H2190" s="12">
        <v>11.93</v>
      </c>
      <c r="I2190" s="12">
        <v>12.07</v>
      </c>
      <c r="J2190" s="12">
        <v>10.65</v>
      </c>
      <c r="K2190" s="12">
        <v>1.28</v>
      </c>
      <c r="L2190" s="12">
        <v>35.340000000000003</v>
      </c>
      <c r="M2190" s="12">
        <v>5</v>
      </c>
      <c r="N2190" s="12">
        <v>0</v>
      </c>
      <c r="O2190" s="12">
        <v>23</v>
      </c>
      <c r="P2190" s="12">
        <v>5</v>
      </c>
      <c r="Q2190" s="12">
        <v>1</v>
      </c>
      <c r="R2190" s="12">
        <v>2</v>
      </c>
      <c r="S2190" s="12">
        <v>26</v>
      </c>
      <c r="T2190" s="12">
        <v>0</v>
      </c>
    </row>
    <row r="2191" spans="1:20" ht="17.399999999999999" x14ac:dyDescent="0.3">
      <c r="A2191" s="11">
        <v>45260</v>
      </c>
      <c r="B2191" s="12">
        <v>251095</v>
      </c>
      <c r="C2191" s="12" t="s">
        <v>343</v>
      </c>
      <c r="D2191" s="12" t="s">
        <v>344</v>
      </c>
      <c r="E2191" s="12" t="s">
        <v>345</v>
      </c>
      <c r="F2191" s="12" t="s">
        <v>346</v>
      </c>
      <c r="G2191" s="12"/>
      <c r="H2191" s="12">
        <v>17.27</v>
      </c>
      <c r="I2191" s="12">
        <v>6.73</v>
      </c>
      <c r="J2191" s="12">
        <v>15.57</v>
      </c>
      <c r="K2191" s="12">
        <v>1.7</v>
      </c>
      <c r="L2191" s="12">
        <v>48.26</v>
      </c>
      <c r="M2191" s="12">
        <v>4</v>
      </c>
      <c r="N2191" s="12">
        <v>0</v>
      </c>
      <c r="O2191" s="12">
        <v>28</v>
      </c>
      <c r="P2191" s="12">
        <v>6</v>
      </c>
      <c r="Q2191" s="12">
        <v>1</v>
      </c>
      <c r="R2191" s="12">
        <v>3</v>
      </c>
      <c r="S2191" s="12">
        <v>28</v>
      </c>
      <c r="T2191" s="12">
        <v>0</v>
      </c>
    </row>
    <row r="2192" spans="1:20" ht="17.399999999999999" x14ac:dyDescent="0.3">
      <c r="A2192" s="11">
        <v>45261</v>
      </c>
      <c r="B2192" s="12">
        <v>251095</v>
      </c>
      <c r="C2192" s="12" t="s">
        <v>343</v>
      </c>
      <c r="D2192" s="12" t="s">
        <v>344</v>
      </c>
      <c r="E2192" s="12" t="s">
        <v>345</v>
      </c>
      <c r="F2192" s="12" t="s">
        <v>346</v>
      </c>
      <c r="G2192" s="12"/>
      <c r="H2192" s="12">
        <v>9.68</v>
      </c>
      <c r="I2192" s="12">
        <v>14.32</v>
      </c>
      <c r="J2192" s="12">
        <v>8.15</v>
      </c>
      <c r="K2192" s="12">
        <v>1.53</v>
      </c>
      <c r="L2192" s="12">
        <v>26.95</v>
      </c>
      <c r="M2192" s="12">
        <v>4</v>
      </c>
      <c r="N2192" s="12">
        <v>0</v>
      </c>
      <c r="O2192" s="12">
        <v>25</v>
      </c>
      <c r="P2192" s="12">
        <v>5</v>
      </c>
      <c r="Q2192" s="12">
        <v>2</v>
      </c>
      <c r="R2192" s="12">
        <v>5</v>
      </c>
      <c r="S2192" s="12">
        <v>29</v>
      </c>
      <c r="T2192" s="12">
        <v>0</v>
      </c>
    </row>
    <row r="2193" spans="1:20" ht="17.399999999999999" x14ac:dyDescent="0.3">
      <c r="A2193" s="11">
        <v>45262</v>
      </c>
      <c r="B2193" s="12">
        <v>251095</v>
      </c>
      <c r="C2193" s="12" t="s">
        <v>343</v>
      </c>
      <c r="D2193" s="12" t="s">
        <v>344</v>
      </c>
      <c r="E2193" s="12" t="s">
        <v>345</v>
      </c>
      <c r="F2193" s="12" t="s">
        <v>346</v>
      </c>
      <c r="G2193" s="12"/>
      <c r="H2193" s="12">
        <v>18.18</v>
      </c>
      <c r="I2193" s="12">
        <v>5.82</v>
      </c>
      <c r="J2193" s="12">
        <v>15.65</v>
      </c>
      <c r="K2193" s="12">
        <v>2.5299999999999998</v>
      </c>
      <c r="L2193" s="12">
        <v>52.29</v>
      </c>
      <c r="M2193" s="12">
        <v>5</v>
      </c>
      <c r="N2193" s="12">
        <v>0</v>
      </c>
      <c r="O2193" s="12">
        <v>40</v>
      </c>
      <c r="P2193" s="12">
        <v>7</v>
      </c>
      <c r="Q2193" s="12">
        <v>0</v>
      </c>
      <c r="R2193" s="12">
        <v>7</v>
      </c>
      <c r="S2193" s="12">
        <v>46</v>
      </c>
      <c r="T2193" s="12">
        <v>0</v>
      </c>
    </row>
    <row r="2194" spans="1:20" ht="17.399999999999999" x14ac:dyDescent="0.3">
      <c r="A2194" s="11">
        <v>45263</v>
      </c>
      <c r="B2194" s="12">
        <v>251095</v>
      </c>
      <c r="C2194" s="12" t="s">
        <v>343</v>
      </c>
      <c r="D2194" s="12" t="s">
        <v>344</v>
      </c>
      <c r="E2194" s="12" t="s">
        <v>345</v>
      </c>
      <c r="F2194" s="12" t="s">
        <v>346</v>
      </c>
      <c r="G2194" s="12"/>
      <c r="H2194" s="12">
        <v>10.050000000000001</v>
      </c>
      <c r="I2194" s="12">
        <v>13.95</v>
      </c>
      <c r="J2194" s="12">
        <v>9.58</v>
      </c>
      <c r="K2194" s="12">
        <v>0.47</v>
      </c>
      <c r="L2194" s="12">
        <v>29.06</v>
      </c>
      <c r="M2194" s="12">
        <v>4</v>
      </c>
      <c r="N2194" s="12">
        <v>0</v>
      </c>
      <c r="O2194" s="12">
        <v>19</v>
      </c>
      <c r="P2194" s="12">
        <v>3</v>
      </c>
      <c r="Q2194" s="12">
        <v>0</v>
      </c>
      <c r="R2194" s="12">
        <v>1</v>
      </c>
      <c r="S2194" s="12">
        <v>20</v>
      </c>
      <c r="T2194" s="12">
        <v>0</v>
      </c>
    </row>
    <row r="2195" spans="1:20" ht="17.399999999999999" x14ac:dyDescent="0.3">
      <c r="A2195" s="11">
        <v>45264</v>
      </c>
      <c r="B2195" s="12">
        <v>251095</v>
      </c>
      <c r="C2195" s="12" t="s">
        <v>343</v>
      </c>
      <c r="D2195" s="12" t="s">
        <v>344</v>
      </c>
      <c r="E2195" s="12" t="s">
        <v>345</v>
      </c>
      <c r="F2195" s="12" t="s">
        <v>346</v>
      </c>
      <c r="G2195" s="12"/>
      <c r="H2195" s="12">
        <v>21.97</v>
      </c>
      <c r="I2195" s="12">
        <v>2.0299999999999998</v>
      </c>
      <c r="J2195" s="12">
        <v>20.6</v>
      </c>
      <c r="K2195" s="12">
        <v>1.37</v>
      </c>
      <c r="L2195" s="12">
        <v>63.59</v>
      </c>
      <c r="M2195" s="12">
        <v>4</v>
      </c>
      <c r="N2195" s="12">
        <v>0</v>
      </c>
      <c r="O2195" s="12">
        <v>51</v>
      </c>
      <c r="P2195" s="12">
        <v>6</v>
      </c>
      <c r="Q2195" s="12">
        <v>1</v>
      </c>
      <c r="R2195" s="12">
        <v>7</v>
      </c>
      <c r="S2195" s="12">
        <v>57</v>
      </c>
      <c r="T2195" s="12">
        <v>0</v>
      </c>
    </row>
    <row r="2196" spans="1:20" ht="17.399999999999999" x14ac:dyDescent="0.3">
      <c r="A2196" s="11">
        <v>45265</v>
      </c>
      <c r="B2196" s="12">
        <v>251095</v>
      </c>
      <c r="C2196" s="12" t="s">
        <v>343</v>
      </c>
      <c r="D2196" s="12" t="s">
        <v>344</v>
      </c>
      <c r="E2196" s="12" t="s">
        <v>345</v>
      </c>
      <c r="F2196" s="12" t="s">
        <v>346</v>
      </c>
      <c r="G2196" s="12"/>
      <c r="H2196" s="12">
        <v>9.73</v>
      </c>
      <c r="I2196" s="12">
        <v>14.27</v>
      </c>
      <c r="J2196" s="12">
        <v>9.1999999999999993</v>
      </c>
      <c r="K2196" s="12">
        <v>0.53</v>
      </c>
      <c r="L2196" s="12">
        <v>32.57</v>
      </c>
      <c r="M2196" s="12">
        <v>4</v>
      </c>
      <c r="N2196" s="12">
        <v>0</v>
      </c>
      <c r="O2196" s="12">
        <v>38</v>
      </c>
      <c r="P2196" s="12">
        <v>10</v>
      </c>
      <c r="Q2196" s="12">
        <v>2</v>
      </c>
      <c r="R2196" s="12">
        <v>0</v>
      </c>
      <c r="S2196" s="12">
        <v>38</v>
      </c>
      <c r="T2196" s="12">
        <v>0</v>
      </c>
    </row>
    <row r="2197" spans="1:20" ht="17.399999999999999" x14ac:dyDescent="0.3">
      <c r="A2197" s="11">
        <v>45266</v>
      </c>
      <c r="B2197" s="12">
        <v>251095</v>
      </c>
      <c r="C2197" s="12" t="s">
        <v>343</v>
      </c>
      <c r="D2197" s="12" t="s">
        <v>344</v>
      </c>
      <c r="E2197" s="12" t="s">
        <v>345</v>
      </c>
      <c r="F2197" s="12" t="s">
        <v>346</v>
      </c>
      <c r="G2197" s="12"/>
      <c r="H2197" s="12">
        <v>15.02</v>
      </c>
      <c r="I2197" s="12">
        <v>8.98</v>
      </c>
      <c r="J2197" s="12">
        <v>14.4</v>
      </c>
      <c r="K2197" s="12">
        <v>0.62</v>
      </c>
      <c r="L2197" s="12">
        <v>57.55</v>
      </c>
      <c r="M2197" s="12">
        <v>5</v>
      </c>
      <c r="N2197" s="12">
        <v>0</v>
      </c>
      <c r="O2197" s="12">
        <v>87</v>
      </c>
      <c r="P2197" s="12">
        <v>37</v>
      </c>
      <c r="Q2197" s="12">
        <v>3</v>
      </c>
      <c r="R2197" s="12">
        <v>2</v>
      </c>
      <c r="S2197" s="12">
        <v>114</v>
      </c>
      <c r="T2197" s="12">
        <v>0</v>
      </c>
    </row>
    <row r="2198" spans="1:20" ht="17.399999999999999" x14ac:dyDescent="0.3">
      <c r="A2198" s="11">
        <v>45267</v>
      </c>
      <c r="B2198" s="12">
        <v>251095</v>
      </c>
      <c r="C2198" s="12" t="s">
        <v>343</v>
      </c>
      <c r="D2198" s="12" t="s">
        <v>344</v>
      </c>
      <c r="E2198" s="12" t="s">
        <v>345</v>
      </c>
      <c r="F2198" s="12" t="s">
        <v>346</v>
      </c>
      <c r="G2198" s="12"/>
      <c r="H2198" s="12">
        <v>21.63</v>
      </c>
      <c r="I2198" s="12">
        <v>2.37</v>
      </c>
      <c r="J2198" s="12">
        <v>20.48</v>
      </c>
      <c r="K2198" s="12">
        <v>1.1499999999999999</v>
      </c>
      <c r="L2198" s="12">
        <v>67.17</v>
      </c>
      <c r="M2198" s="12">
        <v>4</v>
      </c>
      <c r="N2198" s="12">
        <v>0</v>
      </c>
      <c r="O2198" s="12">
        <v>63</v>
      </c>
      <c r="P2198" s="12">
        <v>11</v>
      </c>
      <c r="Q2198" s="12">
        <v>4</v>
      </c>
      <c r="R2198" s="12">
        <v>3</v>
      </c>
      <c r="S2198" s="12">
        <v>70</v>
      </c>
      <c r="T2198" s="12">
        <v>0</v>
      </c>
    </row>
    <row r="2199" spans="1:20" ht="17.399999999999999" x14ac:dyDescent="0.3">
      <c r="A2199" s="11">
        <v>45268</v>
      </c>
      <c r="B2199" s="12">
        <v>251095</v>
      </c>
      <c r="C2199" s="12" t="s">
        <v>343</v>
      </c>
      <c r="D2199" s="12" t="s">
        <v>344</v>
      </c>
      <c r="E2199" s="12" t="s">
        <v>345</v>
      </c>
      <c r="F2199" s="12" t="s">
        <v>346</v>
      </c>
      <c r="G2199" s="12"/>
      <c r="H2199" s="12">
        <v>19.27</v>
      </c>
      <c r="I2199" s="12">
        <v>4.7300000000000004</v>
      </c>
      <c r="J2199" s="12">
        <v>18.68</v>
      </c>
      <c r="K2199" s="12">
        <v>0.57999999999999996</v>
      </c>
      <c r="L2199" s="12">
        <v>69.430000000000007</v>
      </c>
      <c r="M2199" s="12">
        <v>4</v>
      </c>
      <c r="N2199" s="12">
        <v>0</v>
      </c>
      <c r="O2199" s="12">
        <v>101</v>
      </c>
      <c r="P2199" s="12">
        <v>16</v>
      </c>
      <c r="Q2199" s="12">
        <v>3</v>
      </c>
      <c r="R2199" s="12">
        <v>1</v>
      </c>
      <c r="S2199" s="12">
        <v>121</v>
      </c>
      <c r="T2199" s="12">
        <v>0</v>
      </c>
    </row>
    <row r="2200" spans="1:20" ht="17.399999999999999" x14ac:dyDescent="0.3">
      <c r="A2200" s="11">
        <v>45269</v>
      </c>
      <c r="B2200" s="12">
        <v>251095</v>
      </c>
      <c r="C2200" s="12" t="s">
        <v>343</v>
      </c>
      <c r="D2200" s="12" t="s">
        <v>344</v>
      </c>
      <c r="E2200" s="12" t="s">
        <v>345</v>
      </c>
      <c r="F2200" s="12" t="s">
        <v>346</v>
      </c>
      <c r="G2200" s="12"/>
      <c r="H2200" s="12">
        <v>19.32</v>
      </c>
      <c r="I2200" s="12">
        <v>4.68</v>
      </c>
      <c r="J2200" s="12">
        <v>17.170000000000002</v>
      </c>
      <c r="K2200" s="12">
        <v>2.15</v>
      </c>
      <c r="L2200" s="12">
        <v>55.63</v>
      </c>
      <c r="M2200" s="12">
        <v>4</v>
      </c>
      <c r="N2200" s="12">
        <v>0</v>
      </c>
      <c r="O2200" s="12">
        <v>64</v>
      </c>
      <c r="P2200" s="12">
        <v>5</v>
      </c>
      <c r="Q2200" s="12">
        <v>4</v>
      </c>
      <c r="R2200" s="12">
        <v>10</v>
      </c>
      <c r="S2200" s="12">
        <v>71</v>
      </c>
      <c r="T2200" s="12">
        <v>2</v>
      </c>
    </row>
    <row r="2201" spans="1:20" ht="17.399999999999999" x14ac:dyDescent="0.3">
      <c r="A2201" s="11">
        <v>45270</v>
      </c>
      <c r="B2201" s="12">
        <v>251095</v>
      </c>
      <c r="C2201" s="12" t="s">
        <v>343</v>
      </c>
      <c r="D2201" s="12" t="s">
        <v>344</v>
      </c>
      <c r="E2201" s="12" t="s">
        <v>345</v>
      </c>
      <c r="F2201" s="12" t="s">
        <v>346</v>
      </c>
      <c r="G2201" s="12"/>
      <c r="H2201" s="12">
        <v>16.72</v>
      </c>
      <c r="I2201" s="12">
        <v>7.28</v>
      </c>
      <c r="J2201" s="12">
        <v>14.58</v>
      </c>
      <c r="K2201" s="12">
        <v>2.13</v>
      </c>
      <c r="L2201" s="12">
        <v>44.97</v>
      </c>
      <c r="M2201" s="12">
        <v>5</v>
      </c>
      <c r="N2201" s="12">
        <v>0</v>
      </c>
      <c r="O2201" s="12">
        <v>44</v>
      </c>
      <c r="P2201" s="12">
        <v>5</v>
      </c>
      <c r="Q2201" s="12">
        <v>1</v>
      </c>
      <c r="R2201" s="12">
        <v>7</v>
      </c>
      <c r="S2201" s="12">
        <v>52</v>
      </c>
      <c r="T2201" s="12">
        <v>0</v>
      </c>
    </row>
    <row r="2202" spans="1:20" ht="17.399999999999999" x14ac:dyDescent="0.3">
      <c r="A2202" s="11">
        <v>45271</v>
      </c>
      <c r="B2202" s="12">
        <v>251095</v>
      </c>
      <c r="C2202" s="12" t="s">
        <v>343</v>
      </c>
      <c r="D2202" s="12" t="s">
        <v>344</v>
      </c>
      <c r="E2202" s="12" t="s">
        <v>345</v>
      </c>
      <c r="F2202" s="12" t="s">
        <v>346</v>
      </c>
      <c r="G2202" s="12"/>
      <c r="H2202" s="12">
        <v>17.5</v>
      </c>
      <c r="I2202" s="12">
        <v>6.5</v>
      </c>
      <c r="J2202" s="12">
        <v>16.670000000000002</v>
      </c>
      <c r="K2202" s="12">
        <v>0.83</v>
      </c>
      <c r="L2202" s="12">
        <v>63.32</v>
      </c>
      <c r="M2202" s="12">
        <v>6</v>
      </c>
      <c r="N2202" s="12">
        <v>0</v>
      </c>
      <c r="O2202" s="12">
        <v>221</v>
      </c>
      <c r="P2202" s="12">
        <v>33</v>
      </c>
      <c r="Q2202" s="12">
        <v>5</v>
      </c>
      <c r="R2202" s="12">
        <v>2</v>
      </c>
      <c r="S2202" s="12">
        <v>281</v>
      </c>
      <c r="T2202" s="12">
        <v>0</v>
      </c>
    </row>
    <row r="2203" spans="1:20" ht="17.399999999999999" x14ac:dyDescent="0.3">
      <c r="A2203" s="11">
        <v>45272</v>
      </c>
      <c r="B2203" s="12">
        <v>251095</v>
      </c>
      <c r="C2203" s="12" t="s">
        <v>343</v>
      </c>
      <c r="D2203" s="12" t="s">
        <v>344</v>
      </c>
      <c r="E2203" s="12" t="s">
        <v>345</v>
      </c>
      <c r="F2203" s="12" t="s">
        <v>346</v>
      </c>
      <c r="G2203" s="12"/>
      <c r="H2203" s="12">
        <v>17.48</v>
      </c>
      <c r="I2203" s="12">
        <v>6.52</v>
      </c>
      <c r="J2203" s="12">
        <v>15.8</v>
      </c>
      <c r="K2203" s="12">
        <v>1.68</v>
      </c>
      <c r="L2203" s="12">
        <v>51.12</v>
      </c>
      <c r="M2203" s="12">
        <v>4</v>
      </c>
      <c r="N2203" s="12">
        <v>0</v>
      </c>
      <c r="O2203" s="12">
        <v>48</v>
      </c>
      <c r="P2203" s="12">
        <v>10</v>
      </c>
      <c r="Q2203" s="12">
        <v>4</v>
      </c>
      <c r="R2203" s="12">
        <v>6</v>
      </c>
      <c r="S2203" s="12">
        <v>51</v>
      </c>
      <c r="T2203" s="12">
        <v>0</v>
      </c>
    </row>
    <row r="2204" spans="1:20" ht="17.399999999999999" x14ac:dyDescent="0.3">
      <c r="A2204" s="11">
        <v>45273</v>
      </c>
      <c r="B2204" s="12">
        <v>251095</v>
      </c>
      <c r="C2204" s="12" t="s">
        <v>343</v>
      </c>
      <c r="D2204" s="12" t="s">
        <v>344</v>
      </c>
      <c r="E2204" s="12" t="s">
        <v>345</v>
      </c>
      <c r="F2204" s="12" t="s">
        <v>346</v>
      </c>
      <c r="G2204" s="12"/>
      <c r="H2204" s="12">
        <v>19.600000000000001</v>
      </c>
      <c r="I2204" s="12">
        <v>4.4000000000000004</v>
      </c>
      <c r="J2204" s="12">
        <v>18.57</v>
      </c>
      <c r="K2204" s="12">
        <v>1.03</v>
      </c>
      <c r="L2204" s="12">
        <v>74.69</v>
      </c>
      <c r="M2204" s="12">
        <v>4</v>
      </c>
      <c r="N2204" s="12">
        <v>0</v>
      </c>
      <c r="O2204" s="12">
        <v>144</v>
      </c>
      <c r="P2204" s="12">
        <v>54</v>
      </c>
      <c r="Q2204" s="12">
        <v>6</v>
      </c>
      <c r="R2204" s="12">
        <v>1</v>
      </c>
      <c r="S2204" s="12">
        <v>163</v>
      </c>
      <c r="T2204" s="12">
        <v>0</v>
      </c>
    </row>
    <row r="2205" spans="1:20" ht="17.399999999999999" x14ac:dyDescent="0.3">
      <c r="A2205" s="11">
        <v>45274</v>
      </c>
      <c r="B2205" s="12">
        <v>251095</v>
      </c>
      <c r="C2205" s="12" t="s">
        <v>343</v>
      </c>
      <c r="D2205" s="12" t="s">
        <v>344</v>
      </c>
      <c r="E2205" s="12" t="s">
        <v>345</v>
      </c>
      <c r="F2205" s="12" t="s">
        <v>346</v>
      </c>
      <c r="G2205" s="12"/>
      <c r="H2205" s="12">
        <v>9.9700000000000006</v>
      </c>
      <c r="I2205" s="12">
        <v>14.03</v>
      </c>
      <c r="J2205" s="12">
        <v>9.42</v>
      </c>
      <c r="K2205" s="12">
        <v>0.55000000000000004</v>
      </c>
      <c r="L2205" s="12">
        <v>25.44</v>
      </c>
      <c r="M2205" s="12">
        <v>4</v>
      </c>
      <c r="N2205" s="12">
        <v>0</v>
      </c>
      <c r="O2205" s="12">
        <v>20</v>
      </c>
      <c r="P2205" s="12">
        <v>5</v>
      </c>
      <c r="Q2205" s="12">
        <v>2</v>
      </c>
      <c r="R2205" s="12">
        <v>2</v>
      </c>
      <c r="S2205" s="12">
        <v>21</v>
      </c>
      <c r="T2205" s="12">
        <v>0</v>
      </c>
    </row>
    <row r="2206" spans="1:20" ht="17.399999999999999" x14ac:dyDescent="0.3">
      <c r="A2206" s="11">
        <v>45275</v>
      </c>
      <c r="B2206" s="12">
        <v>251095</v>
      </c>
      <c r="C2206" s="12" t="s">
        <v>343</v>
      </c>
      <c r="D2206" s="12" t="s">
        <v>344</v>
      </c>
      <c r="E2206" s="12" t="s">
        <v>345</v>
      </c>
      <c r="F2206" s="12" t="s">
        <v>346</v>
      </c>
      <c r="G2206" s="12"/>
      <c r="H2206" s="12">
        <v>3.17</v>
      </c>
      <c r="I2206" s="12">
        <v>20.83</v>
      </c>
      <c r="J2206" s="12">
        <v>0</v>
      </c>
      <c r="K2206" s="12">
        <v>3.17</v>
      </c>
      <c r="L2206" s="12">
        <v>0</v>
      </c>
      <c r="M2206" s="12">
        <v>0</v>
      </c>
      <c r="N2206" s="12">
        <v>0</v>
      </c>
      <c r="O2206" s="12">
        <v>0</v>
      </c>
      <c r="P2206" s="12">
        <v>0</v>
      </c>
      <c r="Q2206" s="12">
        <v>0</v>
      </c>
      <c r="R2206" s="12">
        <v>36</v>
      </c>
      <c r="S2206" s="12">
        <v>0</v>
      </c>
      <c r="T2206" s="12">
        <v>1</v>
      </c>
    </row>
    <row r="2207" spans="1:20" ht="17.399999999999999" x14ac:dyDescent="0.3">
      <c r="A2207" s="11">
        <v>45276</v>
      </c>
      <c r="B2207" s="12">
        <v>251095</v>
      </c>
      <c r="C2207" s="12" t="s">
        <v>343</v>
      </c>
      <c r="D2207" s="12" t="s">
        <v>344</v>
      </c>
      <c r="E2207" s="12" t="s">
        <v>345</v>
      </c>
      <c r="F2207" s="12" t="s">
        <v>346</v>
      </c>
      <c r="G2207" s="12"/>
      <c r="H2207" s="12">
        <v>0</v>
      </c>
      <c r="I2207" s="12">
        <v>24</v>
      </c>
      <c r="J2207" s="12">
        <v>0</v>
      </c>
      <c r="K2207" s="12">
        <v>0</v>
      </c>
      <c r="L2207" s="12">
        <v>0</v>
      </c>
      <c r="M2207" s="12">
        <v>0</v>
      </c>
      <c r="N2207" s="12">
        <v>0</v>
      </c>
      <c r="O2207" s="12">
        <v>0</v>
      </c>
      <c r="P2207" s="12">
        <v>0</v>
      </c>
      <c r="Q2207" s="12">
        <v>0</v>
      </c>
      <c r="R2207" s="12">
        <v>0</v>
      </c>
      <c r="S2207" s="12">
        <v>0</v>
      </c>
      <c r="T2207" s="12">
        <v>0</v>
      </c>
    </row>
    <row r="2208" spans="1:20" ht="17.399999999999999" x14ac:dyDescent="0.3">
      <c r="A2208" s="11">
        <v>45277</v>
      </c>
      <c r="B2208" s="12">
        <v>251095</v>
      </c>
      <c r="C2208" s="12" t="s">
        <v>343</v>
      </c>
      <c r="D2208" s="12" t="s">
        <v>344</v>
      </c>
      <c r="E2208" s="12" t="s">
        <v>345</v>
      </c>
      <c r="F2208" s="12" t="s">
        <v>346</v>
      </c>
      <c r="G2208" s="12"/>
      <c r="H2208" s="12">
        <v>0.05</v>
      </c>
      <c r="I2208" s="12">
        <v>23.95</v>
      </c>
      <c r="J2208" s="12">
        <v>0</v>
      </c>
      <c r="K2208" s="12">
        <v>0.05</v>
      </c>
      <c r="L2208" s="12">
        <v>0</v>
      </c>
      <c r="M2208" s="12">
        <v>0</v>
      </c>
      <c r="N2208" s="12">
        <v>0</v>
      </c>
      <c r="O2208" s="12">
        <v>0</v>
      </c>
      <c r="P2208" s="12">
        <v>0</v>
      </c>
      <c r="Q2208" s="12">
        <v>0</v>
      </c>
      <c r="R2208" s="12">
        <v>0</v>
      </c>
      <c r="S2208" s="12">
        <v>0</v>
      </c>
      <c r="T2208" s="12">
        <v>0</v>
      </c>
    </row>
    <row r="2209" spans="1:20" ht="17.399999999999999" x14ac:dyDescent="0.3">
      <c r="A2209" s="11">
        <v>45278</v>
      </c>
      <c r="B2209" s="12">
        <v>251095</v>
      </c>
      <c r="C2209" s="12" t="s">
        <v>343</v>
      </c>
      <c r="D2209" s="12" t="s">
        <v>344</v>
      </c>
      <c r="E2209" s="12" t="s">
        <v>345</v>
      </c>
      <c r="F2209" s="12" t="s">
        <v>346</v>
      </c>
      <c r="G2209" s="12"/>
      <c r="H2209" s="12">
        <v>0</v>
      </c>
      <c r="I2209" s="12">
        <v>24</v>
      </c>
      <c r="J2209" s="12">
        <v>0</v>
      </c>
      <c r="K2209" s="12">
        <v>0</v>
      </c>
      <c r="L2209" s="12">
        <v>0</v>
      </c>
      <c r="M2209" s="12">
        <v>0</v>
      </c>
      <c r="N2209" s="12">
        <v>0</v>
      </c>
      <c r="O2209" s="12">
        <v>0</v>
      </c>
      <c r="P2209" s="12">
        <v>0</v>
      </c>
      <c r="Q2209" s="12">
        <v>0</v>
      </c>
      <c r="R2209" s="12">
        <v>0</v>
      </c>
      <c r="S2209" s="12">
        <v>0</v>
      </c>
      <c r="T2209" s="12">
        <v>0</v>
      </c>
    </row>
    <row r="2210" spans="1:20" ht="17.399999999999999" x14ac:dyDescent="0.3">
      <c r="A2210" s="11">
        <v>45279</v>
      </c>
      <c r="B2210" s="12">
        <v>251095</v>
      </c>
      <c r="C2210" s="12" t="s">
        <v>343</v>
      </c>
      <c r="D2210" s="12" t="s">
        <v>344</v>
      </c>
      <c r="E2210" s="12" t="s">
        <v>345</v>
      </c>
      <c r="F2210" s="12" t="s">
        <v>346</v>
      </c>
      <c r="G2210" s="12"/>
      <c r="H2210" s="12">
        <v>2.4</v>
      </c>
      <c r="I2210" s="12">
        <v>21.6</v>
      </c>
      <c r="J2210" s="12">
        <v>1.25</v>
      </c>
      <c r="K2210" s="12">
        <v>1.1499999999999999</v>
      </c>
      <c r="L2210" s="12">
        <v>2.98</v>
      </c>
      <c r="M2210" s="12">
        <v>5</v>
      </c>
      <c r="N2210" s="12">
        <v>0</v>
      </c>
      <c r="O2210" s="12">
        <v>3</v>
      </c>
      <c r="P2210" s="12">
        <v>1</v>
      </c>
      <c r="Q2210" s="12">
        <v>0</v>
      </c>
      <c r="R2210" s="12">
        <v>8</v>
      </c>
      <c r="S2210" s="12">
        <v>3</v>
      </c>
      <c r="T2210" s="12">
        <v>2</v>
      </c>
    </row>
    <row r="2211" spans="1:20" ht="17.399999999999999" x14ac:dyDescent="0.3">
      <c r="A2211" s="11">
        <v>45280</v>
      </c>
      <c r="B2211" s="12">
        <v>251095</v>
      </c>
      <c r="C2211" s="12" t="s">
        <v>343</v>
      </c>
      <c r="D2211" s="12" t="s">
        <v>344</v>
      </c>
      <c r="E2211" s="12" t="s">
        <v>345</v>
      </c>
      <c r="F2211" s="12" t="s">
        <v>346</v>
      </c>
      <c r="G2211" s="12"/>
      <c r="H2211" s="12">
        <v>12.13</v>
      </c>
      <c r="I2211" s="12">
        <v>11.87</v>
      </c>
      <c r="J2211" s="12">
        <v>10.55</v>
      </c>
      <c r="K2211" s="12">
        <v>1.58</v>
      </c>
      <c r="L2211" s="12">
        <v>30.13</v>
      </c>
      <c r="M2211" s="12">
        <v>4</v>
      </c>
      <c r="N2211" s="12">
        <v>0</v>
      </c>
      <c r="O2211" s="12">
        <v>23</v>
      </c>
      <c r="P2211" s="12">
        <v>3</v>
      </c>
      <c r="Q2211" s="12">
        <v>0</v>
      </c>
      <c r="R2211" s="12">
        <v>2</v>
      </c>
      <c r="S2211" s="12">
        <v>24</v>
      </c>
      <c r="T2211" s="12">
        <v>0</v>
      </c>
    </row>
    <row r="2212" spans="1:20" ht="17.399999999999999" x14ac:dyDescent="0.3">
      <c r="A2212" s="11">
        <v>45281</v>
      </c>
      <c r="B2212" s="12">
        <v>251095</v>
      </c>
      <c r="C2212" s="12" t="s">
        <v>343</v>
      </c>
      <c r="D2212" s="12" t="s">
        <v>344</v>
      </c>
      <c r="E2212" s="12" t="s">
        <v>345</v>
      </c>
      <c r="F2212" s="12" t="s">
        <v>346</v>
      </c>
      <c r="G2212" s="12"/>
      <c r="H2212" s="12">
        <v>16.87</v>
      </c>
      <c r="I2212" s="12">
        <v>7.13</v>
      </c>
      <c r="J2212" s="12">
        <v>14.68</v>
      </c>
      <c r="K2212" s="12">
        <v>2.1800000000000002</v>
      </c>
      <c r="L2212" s="12">
        <v>51.49</v>
      </c>
      <c r="M2212" s="12">
        <v>5</v>
      </c>
      <c r="N2212" s="12">
        <v>0</v>
      </c>
      <c r="O2212" s="12">
        <v>56</v>
      </c>
      <c r="P2212" s="12">
        <v>14</v>
      </c>
      <c r="Q2212" s="12">
        <v>3</v>
      </c>
      <c r="R2212" s="12">
        <v>11</v>
      </c>
      <c r="S2212" s="12">
        <v>67</v>
      </c>
      <c r="T2212" s="12">
        <v>1</v>
      </c>
    </row>
    <row r="2213" spans="1:20" ht="17.399999999999999" x14ac:dyDescent="0.3">
      <c r="A2213" s="11">
        <v>45282</v>
      </c>
      <c r="B2213" s="12">
        <v>251095</v>
      </c>
      <c r="C2213" s="12" t="s">
        <v>343</v>
      </c>
      <c r="D2213" s="12" t="s">
        <v>344</v>
      </c>
      <c r="E2213" s="12" t="s">
        <v>345</v>
      </c>
      <c r="F2213" s="12" t="s">
        <v>346</v>
      </c>
      <c r="G2213" s="12"/>
      <c r="H2213" s="12">
        <v>18.28</v>
      </c>
      <c r="I2213" s="12">
        <v>5.72</v>
      </c>
      <c r="J2213" s="12">
        <v>16.25</v>
      </c>
      <c r="K2213" s="12">
        <v>2.0299999999999998</v>
      </c>
      <c r="L2213" s="12">
        <v>61.72</v>
      </c>
      <c r="M2213" s="12">
        <v>5</v>
      </c>
      <c r="N2213" s="12">
        <v>0</v>
      </c>
      <c r="O2213" s="12">
        <v>121</v>
      </c>
      <c r="P2213" s="12">
        <v>33</v>
      </c>
      <c r="Q2213" s="12">
        <v>4</v>
      </c>
      <c r="R2213" s="12">
        <v>4</v>
      </c>
      <c r="S2213" s="12">
        <v>149</v>
      </c>
      <c r="T2213" s="12">
        <v>0</v>
      </c>
    </row>
    <row r="2214" spans="1:20" ht="17.399999999999999" x14ac:dyDescent="0.3">
      <c r="A2214" s="11">
        <v>45283</v>
      </c>
      <c r="B2214" s="12">
        <v>251095</v>
      </c>
      <c r="C2214" s="12" t="s">
        <v>343</v>
      </c>
      <c r="D2214" s="12" t="s">
        <v>344</v>
      </c>
      <c r="E2214" s="12" t="s">
        <v>345</v>
      </c>
      <c r="F2214" s="12" t="s">
        <v>346</v>
      </c>
      <c r="G2214" s="12"/>
      <c r="H2214" s="12">
        <v>20.77</v>
      </c>
      <c r="I2214" s="12">
        <v>3.23</v>
      </c>
      <c r="J2214" s="12">
        <v>18.97</v>
      </c>
      <c r="K2214" s="12">
        <v>1.8</v>
      </c>
      <c r="L2214" s="12">
        <v>76.760000000000005</v>
      </c>
      <c r="M2214" s="12">
        <v>5</v>
      </c>
      <c r="N2214" s="12">
        <v>0</v>
      </c>
      <c r="O2214" s="12">
        <v>219</v>
      </c>
      <c r="P2214" s="12">
        <v>34</v>
      </c>
      <c r="Q2214" s="12">
        <v>10</v>
      </c>
      <c r="R2214" s="12">
        <v>2</v>
      </c>
      <c r="S2214" s="12">
        <v>253</v>
      </c>
      <c r="T2214" s="12">
        <v>0</v>
      </c>
    </row>
    <row r="2215" spans="1:20" ht="17.399999999999999" x14ac:dyDescent="0.3">
      <c r="A2215" s="11">
        <v>45284</v>
      </c>
      <c r="B2215" s="12">
        <v>251095</v>
      </c>
      <c r="C2215" s="12" t="s">
        <v>343</v>
      </c>
      <c r="D2215" s="12" t="s">
        <v>344</v>
      </c>
      <c r="E2215" s="12" t="s">
        <v>345</v>
      </c>
      <c r="F2215" s="12" t="s">
        <v>346</v>
      </c>
      <c r="G2215" s="12"/>
      <c r="H2215" s="12">
        <v>17.75</v>
      </c>
      <c r="I2215" s="12">
        <v>6.25</v>
      </c>
      <c r="J2215" s="12">
        <v>15.98</v>
      </c>
      <c r="K2215" s="12">
        <v>1.77</v>
      </c>
      <c r="L2215" s="12">
        <v>62.67</v>
      </c>
      <c r="M2215" s="12">
        <v>5</v>
      </c>
      <c r="N2215" s="12">
        <v>0</v>
      </c>
      <c r="O2215" s="12">
        <v>112</v>
      </c>
      <c r="P2215" s="12">
        <v>21</v>
      </c>
      <c r="Q2215" s="12">
        <v>1</v>
      </c>
      <c r="R2215" s="12">
        <v>2</v>
      </c>
      <c r="S2215" s="12">
        <v>131</v>
      </c>
      <c r="T2215" s="12">
        <v>0</v>
      </c>
    </row>
    <row r="2216" spans="1:20" ht="17.399999999999999" x14ac:dyDescent="0.3">
      <c r="A2216" s="11">
        <v>45285</v>
      </c>
      <c r="B2216" s="12">
        <v>251095</v>
      </c>
      <c r="C2216" s="12" t="s">
        <v>343</v>
      </c>
      <c r="D2216" s="12" t="s">
        <v>344</v>
      </c>
      <c r="E2216" s="12" t="s">
        <v>345</v>
      </c>
      <c r="F2216" s="12" t="s">
        <v>346</v>
      </c>
      <c r="G2216" s="12"/>
      <c r="H2216" s="12">
        <v>2.67</v>
      </c>
      <c r="I2216" s="12">
        <v>21.33</v>
      </c>
      <c r="J2216" s="12">
        <v>2.2200000000000002</v>
      </c>
      <c r="K2216" s="12">
        <v>0.45</v>
      </c>
      <c r="L2216" s="12">
        <v>6.38</v>
      </c>
      <c r="M2216" s="12">
        <v>5</v>
      </c>
      <c r="N2216" s="12">
        <v>0</v>
      </c>
      <c r="O2216" s="12">
        <v>1</v>
      </c>
      <c r="P2216" s="12">
        <v>0</v>
      </c>
      <c r="Q2216" s="12">
        <v>0</v>
      </c>
      <c r="R2216" s="12">
        <v>2</v>
      </c>
      <c r="S2216" s="12">
        <v>1</v>
      </c>
      <c r="T2216" s="12">
        <v>0</v>
      </c>
    </row>
    <row r="2217" spans="1:20" ht="17.399999999999999" x14ac:dyDescent="0.3">
      <c r="A2217" s="11">
        <v>45286</v>
      </c>
      <c r="B2217" s="12">
        <v>251095</v>
      </c>
      <c r="C2217" s="12" t="s">
        <v>343</v>
      </c>
      <c r="D2217" s="12" t="s">
        <v>344</v>
      </c>
      <c r="E2217" s="12" t="s">
        <v>345</v>
      </c>
      <c r="F2217" s="12" t="s">
        <v>346</v>
      </c>
      <c r="G2217" s="12"/>
      <c r="H2217" s="12">
        <v>21.53</v>
      </c>
      <c r="I2217" s="12">
        <v>2.4700000000000002</v>
      </c>
      <c r="J2217" s="12">
        <v>20.170000000000002</v>
      </c>
      <c r="K2217" s="12">
        <v>1.37</v>
      </c>
      <c r="L2217" s="12">
        <v>65.23</v>
      </c>
      <c r="M2217" s="12">
        <v>4</v>
      </c>
      <c r="N2217" s="12">
        <v>0</v>
      </c>
      <c r="O2217" s="12">
        <v>83</v>
      </c>
      <c r="P2217" s="12">
        <v>18</v>
      </c>
      <c r="Q2217" s="12">
        <v>4</v>
      </c>
      <c r="R2217" s="12">
        <v>3</v>
      </c>
      <c r="S2217" s="12">
        <v>93</v>
      </c>
      <c r="T2217" s="12">
        <v>0</v>
      </c>
    </row>
    <row r="2218" spans="1:20" ht="17.399999999999999" x14ac:dyDescent="0.3">
      <c r="A2218" s="11">
        <v>45287</v>
      </c>
      <c r="B2218" s="12">
        <v>251095</v>
      </c>
      <c r="C2218" s="12" t="s">
        <v>343</v>
      </c>
      <c r="D2218" s="12" t="s">
        <v>344</v>
      </c>
      <c r="E2218" s="12" t="s">
        <v>345</v>
      </c>
      <c r="F2218" s="12" t="s">
        <v>346</v>
      </c>
      <c r="G2218" s="12"/>
      <c r="H2218" s="12">
        <v>17.829999999999998</v>
      </c>
      <c r="I2218" s="12">
        <v>6.17</v>
      </c>
      <c r="J2218" s="12">
        <v>16.2</v>
      </c>
      <c r="K2218" s="12">
        <v>1.63</v>
      </c>
      <c r="L2218" s="12">
        <v>50.91</v>
      </c>
      <c r="M2218" s="12">
        <v>4</v>
      </c>
      <c r="N2218" s="12">
        <v>0</v>
      </c>
      <c r="O2218" s="12">
        <v>94</v>
      </c>
      <c r="P2218" s="12">
        <v>8</v>
      </c>
      <c r="Q2218" s="12">
        <v>4</v>
      </c>
      <c r="R2218" s="12">
        <v>2</v>
      </c>
      <c r="S2218" s="12">
        <v>111</v>
      </c>
      <c r="T2218" s="12">
        <v>0</v>
      </c>
    </row>
    <row r="2219" spans="1:20" ht="17.399999999999999" x14ac:dyDescent="0.3">
      <c r="A2219" s="11">
        <v>45288</v>
      </c>
      <c r="B2219" s="12">
        <v>251095</v>
      </c>
      <c r="C2219" s="12" t="s">
        <v>343</v>
      </c>
      <c r="D2219" s="12" t="s">
        <v>344</v>
      </c>
      <c r="E2219" s="12" t="s">
        <v>345</v>
      </c>
      <c r="F2219" s="12" t="s">
        <v>346</v>
      </c>
      <c r="G2219" s="12"/>
      <c r="H2219" s="12">
        <v>21.78</v>
      </c>
      <c r="I2219" s="12">
        <v>2.2200000000000002</v>
      </c>
      <c r="J2219" s="12">
        <v>19.850000000000001</v>
      </c>
      <c r="K2219" s="12">
        <v>1.93</v>
      </c>
      <c r="L2219" s="12">
        <v>58.45</v>
      </c>
      <c r="M2219" s="12">
        <v>4</v>
      </c>
      <c r="N2219" s="12">
        <v>0</v>
      </c>
      <c r="O2219" s="12">
        <v>52</v>
      </c>
      <c r="P2219" s="12">
        <v>4</v>
      </c>
      <c r="Q2219" s="12">
        <v>4</v>
      </c>
      <c r="R2219" s="12">
        <v>4</v>
      </c>
      <c r="S2219" s="12">
        <v>57</v>
      </c>
      <c r="T2219" s="12">
        <v>0</v>
      </c>
    </row>
    <row r="2220" spans="1:20" ht="17.399999999999999" x14ac:dyDescent="0.3">
      <c r="A2220" s="11">
        <v>45289</v>
      </c>
      <c r="B2220" s="12">
        <v>251095</v>
      </c>
      <c r="C2220" s="12" t="s">
        <v>343</v>
      </c>
      <c r="D2220" s="12" t="s">
        <v>344</v>
      </c>
      <c r="E2220" s="12" t="s">
        <v>345</v>
      </c>
      <c r="F2220" s="12" t="s">
        <v>346</v>
      </c>
      <c r="G2220" s="12"/>
      <c r="H2220" s="12">
        <v>17.399999999999999</v>
      </c>
      <c r="I2220" s="12">
        <v>6.6</v>
      </c>
      <c r="J2220" s="12">
        <v>16.2</v>
      </c>
      <c r="K2220" s="12">
        <v>1.2</v>
      </c>
      <c r="L2220" s="12">
        <v>51.95</v>
      </c>
      <c r="M2220" s="12">
        <v>4</v>
      </c>
      <c r="N2220" s="12">
        <v>0</v>
      </c>
      <c r="O2220" s="12">
        <v>50</v>
      </c>
      <c r="P2220" s="12">
        <v>16</v>
      </c>
      <c r="Q2220" s="12">
        <v>4</v>
      </c>
      <c r="R2220" s="12">
        <v>2</v>
      </c>
      <c r="S2220" s="12">
        <v>55</v>
      </c>
      <c r="T2220" s="12">
        <v>0</v>
      </c>
    </row>
    <row r="2221" spans="1:20" ht="17.399999999999999" x14ac:dyDescent="0.3">
      <c r="A2221" s="11">
        <v>45290</v>
      </c>
      <c r="B2221" s="12">
        <v>251095</v>
      </c>
      <c r="C2221" s="12" t="s">
        <v>343</v>
      </c>
      <c r="D2221" s="12" t="s">
        <v>344</v>
      </c>
      <c r="E2221" s="12" t="s">
        <v>345</v>
      </c>
      <c r="F2221" s="12" t="s">
        <v>346</v>
      </c>
      <c r="G2221" s="12"/>
      <c r="H2221" s="12">
        <v>10.32</v>
      </c>
      <c r="I2221" s="12">
        <v>13.68</v>
      </c>
      <c r="J2221" s="12">
        <v>8.17</v>
      </c>
      <c r="K2221" s="12">
        <v>2.15</v>
      </c>
      <c r="L2221" s="12">
        <v>26.09</v>
      </c>
      <c r="M2221" s="12">
        <v>5</v>
      </c>
      <c r="N2221" s="12">
        <v>0</v>
      </c>
      <c r="O2221" s="12">
        <v>16</v>
      </c>
      <c r="P2221" s="12">
        <v>3</v>
      </c>
      <c r="Q2221" s="12">
        <v>2</v>
      </c>
      <c r="R2221" s="12">
        <v>6</v>
      </c>
      <c r="S2221" s="12">
        <v>16</v>
      </c>
      <c r="T2221" s="12">
        <v>0</v>
      </c>
    </row>
    <row r="2222" spans="1:20" ht="17.399999999999999" x14ac:dyDescent="0.3">
      <c r="A2222" s="11">
        <v>45291</v>
      </c>
      <c r="B2222" s="12">
        <v>251095</v>
      </c>
      <c r="C2222" s="12" t="s">
        <v>343</v>
      </c>
      <c r="D2222" s="12" t="s">
        <v>344</v>
      </c>
      <c r="E2222" s="12" t="s">
        <v>345</v>
      </c>
      <c r="F2222" s="12" t="s">
        <v>346</v>
      </c>
      <c r="G2222" s="12"/>
      <c r="H2222" s="12">
        <v>3.92</v>
      </c>
      <c r="I2222" s="12">
        <v>20.079999999999998</v>
      </c>
      <c r="J2222" s="12">
        <v>3.43</v>
      </c>
      <c r="K2222" s="12">
        <v>0.48</v>
      </c>
      <c r="L2222" s="12">
        <v>12.38</v>
      </c>
      <c r="M2222" s="12">
        <v>5</v>
      </c>
      <c r="N2222" s="12">
        <v>0</v>
      </c>
      <c r="O2222" s="12">
        <v>14</v>
      </c>
      <c r="P2222" s="12">
        <v>5</v>
      </c>
      <c r="Q2222" s="12">
        <v>0</v>
      </c>
      <c r="R2222" s="12">
        <v>1</v>
      </c>
      <c r="S2222" s="12">
        <v>15</v>
      </c>
      <c r="T2222" s="12">
        <v>0</v>
      </c>
    </row>
    <row r="2223" spans="1:20" ht="17.399999999999999" x14ac:dyDescent="0.3">
      <c r="A2223" s="11">
        <v>45292</v>
      </c>
      <c r="B2223" s="12">
        <v>251095</v>
      </c>
      <c r="C2223" s="12" t="s">
        <v>343</v>
      </c>
      <c r="D2223" s="12" t="s">
        <v>344</v>
      </c>
      <c r="E2223" s="12" t="s">
        <v>345</v>
      </c>
      <c r="F2223" s="12" t="s">
        <v>346</v>
      </c>
      <c r="G2223" s="12"/>
      <c r="H2223" s="12">
        <v>0.35</v>
      </c>
      <c r="I2223" s="12">
        <v>23.65</v>
      </c>
      <c r="J2223" s="12">
        <v>0.25</v>
      </c>
      <c r="K2223" s="12">
        <v>0.1</v>
      </c>
      <c r="L2223" s="12">
        <v>1.01</v>
      </c>
      <c r="M2223" s="12">
        <v>5</v>
      </c>
      <c r="N2223" s="12">
        <v>0</v>
      </c>
      <c r="O2223" s="12">
        <v>2</v>
      </c>
      <c r="P2223" s="12">
        <v>1</v>
      </c>
      <c r="Q2223" s="12">
        <v>0</v>
      </c>
      <c r="R2223" s="12">
        <v>0</v>
      </c>
      <c r="S2223" s="12">
        <v>2</v>
      </c>
      <c r="T2223" s="12">
        <v>0</v>
      </c>
    </row>
    <row r="2224" spans="1:20" ht="17.399999999999999" x14ac:dyDescent="0.3">
      <c r="A2224" s="11">
        <v>45293</v>
      </c>
      <c r="B2224" s="12">
        <v>251095</v>
      </c>
      <c r="C2224" s="12" t="s">
        <v>343</v>
      </c>
      <c r="D2224" s="12" t="s">
        <v>344</v>
      </c>
      <c r="E2224" s="12" t="s">
        <v>345</v>
      </c>
      <c r="F2224" s="12" t="s">
        <v>346</v>
      </c>
      <c r="G2224" s="12"/>
      <c r="H2224" s="12">
        <v>12.13</v>
      </c>
      <c r="I2224" s="12">
        <v>11.87</v>
      </c>
      <c r="J2224" s="12">
        <v>11.27</v>
      </c>
      <c r="K2224" s="12">
        <v>0.87</v>
      </c>
      <c r="L2224" s="12">
        <v>40.799999999999997</v>
      </c>
      <c r="M2224" s="12">
        <v>5</v>
      </c>
      <c r="N2224" s="12">
        <v>0</v>
      </c>
      <c r="O2224" s="12">
        <v>70</v>
      </c>
      <c r="P2224" s="12">
        <v>13</v>
      </c>
      <c r="Q2224" s="12">
        <v>4</v>
      </c>
      <c r="R2224" s="12">
        <v>1</v>
      </c>
      <c r="S2224" s="12">
        <v>78</v>
      </c>
      <c r="T2224" s="12">
        <v>0</v>
      </c>
    </row>
    <row r="2225" spans="1:20" ht="17.399999999999999" x14ac:dyDescent="0.3">
      <c r="A2225" s="11">
        <v>45294</v>
      </c>
      <c r="B2225" s="12">
        <v>251095</v>
      </c>
      <c r="C2225" s="12" t="s">
        <v>343</v>
      </c>
      <c r="D2225" s="12" t="s">
        <v>344</v>
      </c>
      <c r="E2225" s="12" t="s">
        <v>345</v>
      </c>
      <c r="F2225" s="12" t="s">
        <v>346</v>
      </c>
      <c r="G2225" s="12"/>
      <c r="H2225" s="12">
        <v>12.93</v>
      </c>
      <c r="I2225" s="12">
        <v>11.07</v>
      </c>
      <c r="J2225" s="12">
        <v>12.37</v>
      </c>
      <c r="K2225" s="12">
        <v>0.56999999999999995</v>
      </c>
      <c r="L2225" s="12">
        <v>46.49</v>
      </c>
      <c r="M2225" s="12">
        <v>5</v>
      </c>
      <c r="N2225" s="12">
        <v>0</v>
      </c>
      <c r="O2225" s="12">
        <v>112</v>
      </c>
      <c r="P2225" s="12">
        <v>18</v>
      </c>
      <c r="Q2225" s="12">
        <v>6</v>
      </c>
      <c r="R2225" s="12">
        <v>0</v>
      </c>
      <c r="S2225" s="12">
        <v>132</v>
      </c>
      <c r="T2225" s="12">
        <v>0</v>
      </c>
    </row>
    <row r="2226" spans="1:20" ht="17.399999999999999" x14ac:dyDescent="0.3">
      <c r="A2226" s="11">
        <v>45295</v>
      </c>
      <c r="B2226" s="12">
        <v>251095</v>
      </c>
      <c r="C2226" s="12" t="s">
        <v>343</v>
      </c>
      <c r="D2226" s="12" t="s">
        <v>344</v>
      </c>
      <c r="E2226" s="12" t="s">
        <v>345</v>
      </c>
      <c r="F2226" s="12" t="s">
        <v>346</v>
      </c>
      <c r="G2226" s="12"/>
      <c r="H2226" s="12">
        <v>8.0500000000000007</v>
      </c>
      <c r="I2226" s="12">
        <v>15.95</v>
      </c>
      <c r="J2226" s="12">
        <v>6.8</v>
      </c>
      <c r="K2226" s="12">
        <v>1.25</v>
      </c>
      <c r="L2226" s="12">
        <v>24.78</v>
      </c>
      <c r="M2226" s="12">
        <v>4</v>
      </c>
      <c r="N2226" s="12">
        <v>0</v>
      </c>
      <c r="O2226" s="12">
        <v>23</v>
      </c>
      <c r="P2226" s="12">
        <v>1</v>
      </c>
      <c r="Q2226" s="12">
        <v>1</v>
      </c>
      <c r="R2226" s="12">
        <v>6</v>
      </c>
      <c r="S2226" s="12">
        <v>25</v>
      </c>
      <c r="T2226" s="12">
        <v>0</v>
      </c>
    </row>
    <row r="2227" spans="1:20" ht="17.399999999999999" x14ac:dyDescent="0.3">
      <c r="A2227" s="11">
        <v>45296</v>
      </c>
      <c r="B2227" s="12">
        <v>251095</v>
      </c>
      <c r="C2227" s="12" t="s">
        <v>343</v>
      </c>
      <c r="D2227" s="12" t="s">
        <v>344</v>
      </c>
      <c r="E2227" s="12" t="s">
        <v>345</v>
      </c>
      <c r="F2227" s="12" t="s">
        <v>346</v>
      </c>
      <c r="G2227" s="12"/>
      <c r="H2227" s="12">
        <v>17.600000000000001</v>
      </c>
      <c r="I2227" s="12">
        <v>6.4</v>
      </c>
      <c r="J2227" s="12">
        <v>16.579999999999998</v>
      </c>
      <c r="K2227" s="12">
        <v>1.02</v>
      </c>
      <c r="L2227" s="12">
        <v>66.55</v>
      </c>
      <c r="M2227" s="12">
        <v>4</v>
      </c>
      <c r="N2227" s="12">
        <v>0</v>
      </c>
      <c r="O2227" s="12">
        <v>69</v>
      </c>
      <c r="P2227" s="12">
        <v>17</v>
      </c>
      <c r="Q2227" s="12">
        <v>5</v>
      </c>
      <c r="R2227" s="12">
        <v>5</v>
      </c>
      <c r="S2227" s="12">
        <v>77</v>
      </c>
      <c r="T2227" s="12">
        <v>0</v>
      </c>
    </row>
    <row r="2228" spans="1:20" ht="17.399999999999999" x14ac:dyDescent="0.3">
      <c r="A2228" s="11">
        <v>45297</v>
      </c>
      <c r="B2228" s="12">
        <v>251095</v>
      </c>
      <c r="C2228" s="12" t="s">
        <v>343</v>
      </c>
      <c r="D2228" s="12" t="s">
        <v>344</v>
      </c>
      <c r="E2228" s="12" t="s">
        <v>345</v>
      </c>
      <c r="F2228" s="12" t="s">
        <v>346</v>
      </c>
      <c r="G2228" s="12"/>
      <c r="H2228" s="12">
        <v>19.149999999999999</v>
      </c>
      <c r="I2228" s="12">
        <v>4.8499999999999996</v>
      </c>
      <c r="J2228" s="12">
        <v>17.13</v>
      </c>
      <c r="K2228" s="12">
        <v>2.02</v>
      </c>
      <c r="L2228" s="12">
        <v>52.74</v>
      </c>
      <c r="M2228" s="12">
        <v>4</v>
      </c>
      <c r="N2228" s="12">
        <v>0</v>
      </c>
      <c r="O2228" s="12">
        <v>75</v>
      </c>
      <c r="P2228" s="12">
        <v>12</v>
      </c>
      <c r="Q2228" s="12">
        <v>6</v>
      </c>
      <c r="R2228" s="12">
        <v>4</v>
      </c>
      <c r="S2228" s="12">
        <v>91</v>
      </c>
      <c r="T2228" s="12">
        <v>0</v>
      </c>
    </row>
    <row r="2229" spans="1:20" ht="17.399999999999999" x14ac:dyDescent="0.3">
      <c r="A2229" s="11">
        <v>45298</v>
      </c>
      <c r="B2229" s="12">
        <v>251095</v>
      </c>
      <c r="C2229" s="12" t="s">
        <v>343</v>
      </c>
      <c r="D2229" s="12" t="s">
        <v>344</v>
      </c>
      <c r="E2229" s="12" t="s">
        <v>345</v>
      </c>
      <c r="F2229" s="12" t="s">
        <v>346</v>
      </c>
      <c r="G2229" s="12"/>
      <c r="H2229" s="12">
        <v>6.83</v>
      </c>
      <c r="I2229" s="12">
        <v>17.170000000000002</v>
      </c>
      <c r="J2229" s="12">
        <v>4.88</v>
      </c>
      <c r="K2229" s="12">
        <v>1.95</v>
      </c>
      <c r="L2229" s="12">
        <v>16.53</v>
      </c>
      <c r="M2229" s="12">
        <v>4</v>
      </c>
      <c r="N2229" s="12">
        <v>0</v>
      </c>
      <c r="O2229" s="12">
        <v>9</v>
      </c>
      <c r="P2229" s="12">
        <v>0</v>
      </c>
      <c r="Q2229" s="12">
        <v>1</v>
      </c>
      <c r="R2229" s="12">
        <v>12</v>
      </c>
      <c r="S2229" s="12">
        <v>8</v>
      </c>
      <c r="T2229" s="12">
        <v>2</v>
      </c>
    </row>
    <row r="2230" spans="1:20" ht="17.399999999999999" x14ac:dyDescent="0.3">
      <c r="A2230" s="11">
        <v>45299</v>
      </c>
      <c r="B2230" s="12">
        <v>251095</v>
      </c>
      <c r="C2230" s="12" t="s">
        <v>343</v>
      </c>
      <c r="D2230" s="12" t="s">
        <v>344</v>
      </c>
      <c r="E2230" s="12" t="s">
        <v>345</v>
      </c>
      <c r="F2230" s="12" t="s">
        <v>346</v>
      </c>
      <c r="G2230" s="12"/>
      <c r="H2230" s="12">
        <v>18.07</v>
      </c>
      <c r="I2230" s="12">
        <v>5.93</v>
      </c>
      <c r="J2230" s="12">
        <v>16.43</v>
      </c>
      <c r="K2230" s="12">
        <v>1.63</v>
      </c>
      <c r="L2230" s="12">
        <v>47.06</v>
      </c>
      <c r="M2230" s="12">
        <v>4</v>
      </c>
      <c r="N2230" s="12">
        <v>0</v>
      </c>
      <c r="O2230" s="12">
        <v>44</v>
      </c>
      <c r="P2230" s="12">
        <v>6</v>
      </c>
      <c r="Q2230" s="12">
        <v>1</v>
      </c>
      <c r="R2230" s="12">
        <v>4</v>
      </c>
      <c r="S2230" s="12">
        <v>45</v>
      </c>
      <c r="T2230" s="12">
        <v>0</v>
      </c>
    </row>
    <row r="2231" spans="1:20" ht="17.399999999999999" x14ac:dyDescent="0.3">
      <c r="A2231" s="11">
        <v>45300</v>
      </c>
      <c r="B2231" s="12">
        <v>251095</v>
      </c>
      <c r="C2231" s="12" t="s">
        <v>343</v>
      </c>
      <c r="D2231" s="12" t="s">
        <v>344</v>
      </c>
      <c r="E2231" s="12" t="s">
        <v>345</v>
      </c>
      <c r="F2231" s="12" t="s">
        <v>346</v>
      </c>
      <c r="G2231" s="12"/>
      <c r="H2231" s="12">
        <v>11.92</v>
      </c>
      <c r="I2231" s="12">
        <v>12.08</v>
      </c>
      <c r="J2231" s="12">
        <v>10.48</v>
      </c>
      <c r="K2231" s="12">
        <v>1.43</v>
      </c>
      <c r="L2231" s="12">
        <v>29.29</v>
      </c>
      <c r="M2231" s="12">
        <v>4</v>
      </c>
      <c r="N2231" s="12">
        <v>0</v>
      </c>
      <c r="O2231" s="12">
        <v>27</v>
      </c>
      <c r="P2231" s="12">
        <v>7</v>
      </c>
      <c r="Q2231" s="12">
        <v>0</v>
      </c>
      <c r="R2231" s="12">
        <v>3</v>
      </c>
      <c r="S2231" s="12">
        <v>27</v>
      </c>
      <c r="T2231" s="12">
        <v>0</v>
      </c>
    </row>
    <row r="2232" spans="1:20" ht="17.399999999999999" x14ac:dyDescent="0.3">
      <c r="A2232" s="11">
        <v>45301</v>
      </c>
      <c r="B2232" s="12">
        <v>251095</v>
      </c>
      <c r="C2232" s="12" t="s">
        <v>343</v>
      </c>
      <c r="D2232" s="12" t="s">
        <v>344</v>
      </c>
      <c r="E2232" s="12" t="s">
        <v>345</v>
      </c>
      <c r="F2232" s="12" t="s">
        <v>346</v>
      </c>
      <c r="G2232" s="12"/>
      <c r="H2232" s="12">
        <v>11.4</v>
      </c>
      <c r="I2232" s="12">
        <v>12.6</v>
      </c>
      <c r="J2232" s="12">
        <v>9.6199999999999992</v>
      </c>
      <c r="K2232" s="12">
        <v>1.78</v>
      </c>
      <c r="L2232" s="12">
        <v>30.32</v>
      </c>
      <c r="M2232" s="12">
        <v>5</v>
      </c>
      <c r="N2232" s="12">
        <v>0</v>
      </c>
      <c r="O2232" s="12">
        <v>29</v>
      </c>
      <c r="P2232" s="12">
        <v>3</v>
      </c>
      <c r="Q2232" s="12">
        <v>1</v>
      </c>
      <c r="R2232" s="12">
        <v>6</v>
      </c>
      <c r="S2232" s="12">
        <v>32</v>
      </c>
      <c r="T2232" s="12">
        <v>0</v>
      </c>
    </row>
    <row r="2233" spans="1:20" ht="17.399999999999999" x14ac:dyDescent="0.3">
      <c r="A2233" s="11">
        <v>45302</v>
      </c>
      <c r="B2233" s="12">
        <v>251095</v>
      </c>
      <c r="C2233" s="12" t="s">
        <v>343</v>
      </c>
      <c r="D2233" s="12" t="s">
        <v>344</v>
      </c>
      <c r="E2233" s="12" t="s">
        <v>345</v>
      </c>
      <c r="F2233" s="12" t="s">
        <v>346</v>
      </c>
      <c r="G2233" s="12"/>
      <c r="H2233" s="12">
        <v>14.5</v>
      </c>
      <c r="I2233" s="12">
        <v>9.5</v>
      </c>
      <c r="J2233" s="12">
        <v>11.93</v>
      </c>
      <c r="K2233" s="12">
        <v>2.57</v>
      </c>
      <c r="L2233" s="12">
        <v>38.53</v>
      </c>
      <c r="M2233" s="12">
        <v>5</v>
      </c>
      <c r="N2233" s="12">
        <v>0</v>
      </c>
      <c r="O2233" s="12">
        <v>48</v>
      </c>
      <c r="P2233" s="12">
        <v>9</v>
      </c>
      <c r="Q2233" s="12">
        <v>0</v>
      </c>
      <c r="R2233" s="12">
        <v>11</v>
      </c>
      <c r="S2233" s="12">
        <v>50</v>
      </c>
      <c r="T2233" s="12">
        <v>1</v>
      </c>
    </row>
    <row r="2234" spans="1:20" ht="17.399999999999999" x14ac:dyDescent="0.3">
      <c r="A2234" s="11">
        <v>45303</v>
      </c>
      <c r="B2234" s="12">
        <v>251095</v>
      </c>
      <c r="C2234" s="12" t="s">
        <v>343</v>
      </c>
      <c r="D2234" s="12" t="s">
        <v>344</v>
      </c>
      <c r="E2234" s="12" t="s">
        <v>345</v>
      </c>
      <c r="F2234" s="12" t="s">
        <v>346</v>
      </c>
      <c r="G2234" s="12"/>
      <c r="H2234" s="12">
        <v>14.62</v>
      </c>
      <c r="I2234" s="12">
        <v>9.3800000000000008</v>
      </c>
      <c r="J2234" s="12">
        <v>12.42</v>
      </c>
      <c r="K2234" s="12">
        <v>2.2000000000000002</v>
      </c>
      <c r="L2234" s="12">
        <v>39.85</v>
      </c>
      <c r="M2234" s="12">
        <v>5</v>
      </c>
      <c r="N2234" s="12">
        <v>0</v>
      </c>
      <c r="O2234" s="12">
        <v>44</v>
      </c>
      <c r="P2234" s="12">
        <v>4</v>
      </c>
      <c r="Q2234" s="12">
        <v>4</v>
      </c>
      <c r="R2234" s="12">
        <v>3</v>
      </c>
      <c r="S2234" s="12">
        <v>49</v>
      </c>
      <c r="T2234" s="12">
        <v>0</v>
      </c>
    </row>
    <row r="2235" spans="1:20" ht="17.399999999999999" x14ac:dyDescent="0.3">
      <c r="A2235" s="11">
        <v>45304</v>
      </c>
      <c r="B2235" s="12">
        <v>251095</v>
      </c>
      <c r="C2235" s="12" t="s">
        <v>343</v>
      </c>
      <c r="D2235" s="12" t="s">
        <v>344</v>
      </c>
      <c r="E2235" s="12" t="s">
        <v>345</v>
      </c>
      <c r="F2235" s="12" t="s">
        <v>346</v>
      </c>
      <c r="G2235" s="12"/>
      <c r="H2235" s="12">
        <v>9.42</v>
      </c>
      <c r="I2235" s="12">
        <v>14.58</v>
      </c>
      <c r="J2235" s="12">
        <v>7.65</v>
      </c>
      <c r="K2235" s="12">
        <v>1.77</v>
      </c>
      <c r="L2235" s="12">
        <v>25.3</v>
      </c>
      <c r="M2235" s="12">
        <v>5</v>
      </c>
      <c r="N2235" s="12">
        <v>0</v>
      </c>
      <c r="O2235" s="12">
        <v>32</v>
      </c>
      <c r="P2235" s="12">
        <v>3</v>
      </c>
      <c r="Q2235" s="12">
        <v>3</v>
      </c>
      <c r="R2235" s="12">
        <v>6</v>
      </c>
      <c r="S2235" s="12">
        <v>33</v>
      </c>
      <c r="T2235" s="12">
        <v>0</v>
      </c>
    </row>
    <row r="2236" spans="1:20" ht="17.399999999999999" x14ac:dyDescent="0.3">
      <c r="A2236" s="11">
        <v>45305</v>
      </c>
      <c r="B2236" s="12">
        <v>251095</v>
      </c>
      <c r="C2236" s="12" t="s">
        <v>343</v>
      </c>
      <c r="D2236" s="12" t="s">
        <v>344</v>
      </c>
      <c r="E2236" s="12" t="s">
        <v>345</v>
      </c>
      <c r="F2236" s="12" t="s">
        <v>346</v>
      </c>
      <c r="G2236" s="12"/>
      <c r="H2236" s="12">
        <v>3.27</v>
      </c>
      <c r="I2236" s="12">
        <v>20.73</v>
      </c>
      <c r="J2236" s="12">
        <v>3.25</v>
      </c>
      <c r="K2236" s="12">
        <v>0.02</v>
      </c>
      <c r="L2236" s="12">
        <v>9.8699999999999992</v>
      </c>
      <c r="M2236" s="12">
        <v>5</v>
      </c>
      <c r="N2236" s="12">
        <v>0</v>
      </c>
      <c r="O2236" s="12">
        <v>8</v>
      </c>
      <c r="P2236" s="12">
        <v>1</v>
      </c>
      <c r="Q2236" s="12">
        <v>0</v>
      </c>
      <c r="R2236" s="12">
        <v>0</v>
      </c>
      <c r="S2236" s="12">
        <v>8</v>
      </c>
      <c r="T2236" s="12">
        <v>0</v>
      </c>
    </row>
    <row r="2237" spans="1:20" ht="17.399999999999999" x14ac:dyDescent="0.3">
      <c r="A2237" s="11">
        <v>45306</v>
      </c>
      <c r="B2237" s="12">
        <v>251095</v>
      </c>
      <c r="C2237" s="12" t="s">
        <v>343</v>
      </c>
      <c r="D2237" s="12" t="s">
        <v>344</v>
      </c>
      <c r="E2237" s="12" t="s">
        <v>345</v>
      </c>
      <c r="F2237" s="12" t="s">
        <v>346</v>
      </c>
      <c r="G2237" s="12"/>
      <c r="H2237" s="12">
        <v>7.37</v>
      </c>
      <c r="I2237" s="12">
        <v>16.63</v>
      </c>
      <c r="J2237" s="12">
        <v>7.35</v>
      </c>
      <c r="K2237" s="12">
        <v>0.02</v>
      </c>
      <c r="L2237" s="12">
        <v>21.03</v>
      </c>
      <c r="M2237" s="12">
        <v>5</v>
      </c>
      <c r="N2237" s="12">
        <v>0</v>
      </c>
      <c r="O2237" s="12">
        <v>24</v>
      </c>
      <c r="P2237" s="12">
        <v>4</v>
      </c>
      <c r="Q2237" s="12">
        <v>0</v>
      </c>
      <c r="R2237" s="12">
        <v>0</v>
      </c>
      <c r="S2237" s="12">
        <v>29</v>
      </c>
      <c r="T2237" s="12">
        <v>0</v>
      </c>
    </row>
    <row r="2238" spans="1:20" ht="17.399999999999999" x14ac:dyDescent="0.3">
      <c r="A2238" s="11">
        <v>45307</v>
      </c>
      <c r="B2238" s="12">
        <v>251095</v>
      </c>
      <c r="C2238" s="12" t="s">
        <v>343</v>
      </c>
      <c r="D2238" s="12" t="s">
        <v>344</v>
      </c>
      <c r="E2238" s="12" t="s">
        <v>345</v>
      </c>
      <c r="F2238" s="12" t="s">
        <v>346</v>
      </c>
      <c r="G2238" s="12"/>
      <c r="H2238" s="12">
        <v>12.67</v>
      </c>
      <c r="I2238" s="12">
        <v>11.33</v>
      </c>
      <c r="J2238" s="12">
        <v>11.77</v>
      </c>
      <c r="K2238" s="12">
        <v>0.9</v>
      </c>
      <c r="L2238" s="12">
        <v>33.72</v>
      </c>
      <c r="M2238" s="12">
        <v>4</v>
      </c>
      <c r="N2238" s="12">
        <v>0</v>
      </c>
      <c r="O2238" s="12">
        <v>33</v>
      </c>
      <c r="P2238" s="12">
        <v>3</v>
      </c>
      <c r="Q2238" s="12">
        <v>0</v>
      </c>
      <c r="R2238" s="12">
        <v>1</v>
      </c>
      <c r="S2238" s="12">
        <v>38</v>
      </c>
      <c r="T2238" s="12">
        <v>0</v>
      </c>
    </row>
    <row r="2239" spans="1:20" ht="17.399999999999999" x14ac:dyDescent="0.3">
      <c r="A2239" s="11">
        <v>45308</v>
      </c>
      <c r="B2239" s="12">
        <v>251095</v>
      </c>
      <c r="C2239" s="12" t="s">
        <v>343</v>
      </c>
      <c r="D2239" s="12" t="s">
        <v>344</v>
      </c>
      <c r="E2239" s="12" t="s">
        <v>345</v>
      </c>
      <c r="F2239" s="12" t="s">
        <v>346</v>
      </c>
      <c r="G2239" s="12"/>
      <c r="H2239" s="12">
        <v>16.78</v>
      </c>
      <c r="I2239" s="12">
        <v>7.22</v>
      </c>
      <c r="J2239" s="12">
        <v>14.8</v>
      </c>
      <c r="K2239" s="12">
        <v>1.98</v>
      </c>
      <c r="L2239" s="12">
        <v>50.22</v>
      </c>
      <c r="M2239" s="12">
        <v>4</v>
      </c>
      <c r="N2239" s="12">
        <v>0</v>
      </c>
      <c r="O2239" s="12">
        <v>42</v>
      </c>
      <c r="P2239" s="12">
        <v>7</v>
      </c>
      <c r="Q2239" s="12">
        <v>1</v>
      </c>
      <c r="R2239" s="12">
        <v>11</v>
      </c>
      <c r="S2239" s="12">
        <v>52</v>
      </c>
      <c r="T2239" s="12">
        <v>2</v>
      </c>
    </row>
    <row r="2240" spans="1:20" ht="17.399999999999999" x14ac:dyDescent="0.3">
      <c r="A2240" s="11">
        <v>45309</v>
      </c>
      <c r="B2240" s="12">
        <v>251095</v>
      </c>
      <c r="C2240" s="12" t="s">
        <v>343</v>
      </c>
      <c r="D2240" s="12" t="s">
        <v>344</v>
      </c>
      <c r="E2240" s="12" t="s">
        <v>345</v>
      </c>
      <c r="F2240" s="12" t="s">
        <v>346</v>
      </c>
      <c r="G2240" s="12"/>
      <c r="H2240" s="12">
        <v>14.17</v>
      </c>
      <c r="I2240" s="12">
        <v>9.83</v>
      </c>
      <c r="J2240" s="12">
        <v>11.55</v>
      </c>
      <c r="K2240" s="12">
        <v>2.62</v>
      </c>
      <c r="L2240" s="12">
        <v>34.15</v>
      </c>
      <c r="M2240" s="12">
        <v>4</v>
      </c>
      <c r="N2240" s="12">
        <v>0</v>
      </c>
      <c r="O2240" s="12">
        <v>39</v>
      </c>
      <c r="P2240" s="12">
        <v>1</v>
      </c>
      <c r="Q2240" s="12">
        <v>0</v>
      </c>
      <c r="R2240" s="12">
        <v>13</v>
      </c>
      <c r="S2240" s="12">
        <v>43</v>
      </c>
      <c r="T2240" s="12">
        <v>1</v>
      </c>
    </row>
    <row r="2241" spans="1:20" ht="17.399999999999999" x14ac:dyDescent="0.3">
      <c r="A2241" s="11">
        <v>45310</v>
      </c>
      <c r="B2241" s="12">
        <v>251095</v>
      </c>
      <c r="C2241" s="12" t="s">
        <v>343</v>
      </c>
      <c r="D2241" s="12" t="s">
        <v>344</v>
      </c>
      <c r="E2241" s="12" t="s">
        <v>345</v>
      </c>
      <c r="F2241" s="12" t="s">
        <v>346</v>
      </c>
      <c r="G2241" s="12"/>
      <c r="H2241" s="12">
        <v>14.2</v>
      </c>
      <c r="I2241" s="12">
        <v>9.8000000000000007</v>
      </c>
      <c r="J2241" s="12">
        <v>13.45</v>
      </c>
      <c r="K2241" s="12">
        <v>0.75</v>
      </c>
      <c r="L2241" s="12">
        <v>43.57</v>
      </c>
      <c r="M2241" s="12">
        <v>4</v>
      </c>
      <c r="N2241" s="12">
        <v>0</v>
      </c>
      <c r="O2241" s="12">
        <v>43</v>
      </c>
      <c r="P2241" s="12">
        <v>10</v>
      </c>
      <c r="Q2241" s="12">
        <v>0</v>
      </c>
      <c r="R2241" s="12">
        <v>3</v>
      </c>
      <c r="S2241" s="12">
        <v>49</v>
      </c>
      <c r="T2241" s="12">
        <v>1</v>
      </c>
    </row>
    <row r="2242" spans="1:20" ht="17.399999999999999" x14ac:dyDescent="0.3">
      <c r="A2242" s="11">
        <v>45311</v>
      </c>
      <c r="B2242" s="12">
        <v>251095</v>
      </c>
      <c r="C2242" s="12" t="s">
        <v>343</v>
      </c>
      <c r="D2242" s="12" t="s">
        <v>344</v>
      </c>
      <c r="E2242" s="12" t="s">
        <v>345</v>
      </c>
      <c r="F2242" s="12" t="s">
        <v>346</v>
      </c>
      <c r="G2242" s="12"/>
      <c r="H2242" s="12">
        <v>6.45</v>
      </c>
      <c r="I2242" s="12">
        <v>17.55</v>
      </c>
      <c r="J2242" s="12">
        <v>5.9</v>
      </c>
      <c r="K2242" s="12">
        <v>0.55000000000000004</v>
      </c>
      <c r="L2242" s="12">
        <v>16.989999999999998</v>
      </c>
      <c r="M2242" s="12">
        <v>3</v>
      </c>
      <c r="N2242" s="12">
        <v>0</v>
      </c>
      <c r="O2242" s="12">
        <v>2</v>
      </c>
      <c r="P2242" s="12">
        <v>2</v>
      </c>
      <c r="Q2242" s="12">
        <v>0</v>
      </c>
      <c r="R2242" s="12">
        <v>2</v>
      </c>
      <c r="S2242" s="12">
        <v>2</v>
      </c>
      <c r="T2242" s="12">
        <v>0</v>
      </c>
    </row>
    <row r="2243" spans="1:20" ht="17.399999999999999" x14ac:dyDescent="0.3">
      <c r="A2243" s="11">
        <v>45312</v>
      </c>
      <c r="B2243" s="12">
        <v>251095</v>
      </c>
      <c r="C2243" s="12" t="s">
        <v>343</v>
      </c>
      <c r="D2243" s="12" t="s">
        <v>344</v>
      </c>
      <c r="E2243" s="12" t="s">
        <v>345</v>
      </c>
      <c r="F2243" s="12" t="s">
        <v>346</v>
      </c>
      <c r="G2243" s="12"/>
      <c r="H2243" s="12">
        <v>4.5999999999999996</v>
      </c>
      <c r="I2243" s="12">
        <v>19.399999999999999</v>
      </c>
      <c r="J2243" s="12">
        <v>4.13</v>
      </c>
      <c r="K2243" s="12">
        <v>0.47</v>
      </c>
      <c r="L2243" s="12">
        <v>14.75</v>
      </c>
      <c r="M2243" s="12">
        <v>4</v>
      </c>
      <c r="N2243" s="12">
        <v>0</v>
      </c>
      <c r="O2243" s="12">
        <v>9</v>
      </c>
      <c r="P2243" s="12">
        <v>3</v>
      </c>
      <c r="Q2243" s="12">
        <v>0</v>
      </c>
      <c r="R2243" s="12">
        <v>3</v>
      </c>
      <c r="S2243" s="12">
        <v>11</v>
      </c>
      <c r="T2243" s="12">
        <v>1</v>
      </c>
    </row>
    <row r="2244" spans="1:20" ht="17.399999999999999" x14ac:dyDescent="0.3">
      <c r="A2244" s="11">
        <v>45313</v>
      </c>
      <c r="B2244" s="12">
        <v>251095</v>
      </c>
      <c r="C2244" s="12" t="s">
        <v>343</v>
      </c>
      <c r="D2244" s="12" t="s">
        <v>344</v>
      </c>
      <c r="E2244" s="12" t="s">
        <v>345</v>
      </c>
      <c r="F2244" s="12" t="s">
        <v>346</v>
      </c>
      <c r="G2244" s="12"/>
      <c r="H2244" s="12">
        <v>12.72</v>
      </c>
      <c r="I2244" s="12">
        <v>11.28</v>
      </c>
      <c r="J2244" s="12">
        <v>12.22</v>
      </c>
      <c r="K2244" s="12">
        <v>0.5</v>
      </c>
      <c r="L2244" s="12">
        <v>43.84</v>
      </c>
      <c r="M2244" s="12">
        <v>5</v>
      </c>
      <c r="N2244" s="12">
        <v>0</v>
      </c>
      <c r="O2244" s="12">
        <v>75</v>
      </c>
      <c r="P2244" s="12">
        <v>20</v>
      </c>
      <c r="Q2244" s="12">
        <v>0</v>
      </c>
      <c r="R2244" s="12">
        <v>0</v>
      </c>
      <c r="S2244" s="12">
        <v>83</v>
      </c>
      <c r="T2244" s="12">
        <v>0</v>
      </c>
    </row>
    <row r="2245" spans="1:20" ht="17.399999999999999" x14ac:dyDescent="0.3">
      <c r="A2245" s="11">
        <v>45314</v>
      </c>
      <c r="B2245" s="12">
        <v>251095</v>
      </c>
      <c r="C2245" s="12" t="s">
        <v>343</v>
      </c>
      <c r="D2245" s="12" t="s">
        <v>344</v>
      </c>
      <c r="E2245" s="12" t="s">
        <v>345</v>
      </c>
      <c r="F2245" s="12" t="s">
        <v>346</v>
      </c>
      <c r="G2245" s="12"/>
      <c r="H2245" s="12">
        <v>16.78</v>
      </c>
      <c r="I2245" s="12">
        <v>7.22</v>
      </c>
      <c r="J2245" s="12">
        <v>16.48</v>
      </c>
      <c r="K2245" s="12">
        <v>0.3</v>
      </c>
      <c r="L2245" s="12">
        <v>50.75</v>
      </c>
      <c r="M2245" s="12">
        <v>3</v>
      </c>
      <c r="N2245" s="12">
        <v>0</v>
      </c>
      <c r="O2245" s="12">
        <v>11</v>
      </c>
      <c r="P2245" s="12">
        <v>8</v>
      </c>
      <c r="Q2245" s="12">
        <v>1</v>
      </c>
      <c r="R2245" s="12">
        <v>0</v>
      </c>
      <c r="S2245" s="12">
        <v>13</v>
      </c>
      <c r="T2245" s="12">
        <v>0</v>
      </c>
    </row>
    <row r="2246" spans="1:20" ht="17.399999999999999" x14ac:dyDescent="0.3">
      <c r="A2246" s="11">
        <v>45315</v>
      </c>
      <c r="B2246" s="12">
        <v>251095</v>
      </c>
      <c r="C2246" s="12" t="s">
        <v>343</v>
      </c>
      <c r="D2246" s="12" t="s">
        <v>344</v>
      </c>
      <c r="E2246" s="12" t="s">
        <v>345</v>
      </c>
      <c r="F2246" s="12" t="s">
        <v>346</v>
      </c>
      <c r="G2246" s="12"/>
      <c r="H2246" s="12">
        <v>15.12</v>
      </c>
      <c r="I2246" s="12">
        <v>8.8800000000000008</v>
      </c>
      <c r="J2246" s="12">
        <v>13.72</v>
      </c>
      <c r="K2246" s="12">
        <v>1.4</v>
      </c>
      <c r="L2246" s="12">
        <v>46.41</v>
      </c>
      <c r="M2246" s="12">
        <v>4</v>
      </c>
      <c r="N2246" s="12">
        <v>0</v>
      </c>
      <c r="O2246" s="12">
        <v>79</v>
      </c>
      <c r="P2246" s="12">
        <v>5</v>
      </c>
      <c r="Q2246" s="12">
        <v>3</v>
      </c>
      <c r="R2246" s="12">
        <v>4</v>
      </c>
      <c r="S2246" s="12">
        <v>100</v>
      </c>
      <c r="T2246" s="12">
        <v>0</v>
      </c>
    </row>
    <row r="2247" spans="1:20" ht="17.399999999999999" x14ac:dyDescent="0.3">
      <c r="A2247" s="11">
        <v>45316</v>
      </c>
      <c r="B2247" s="12">
        <v>251095</v>
      </c>
      <c r="C2247" s="12" t="s">
        <v>343</v>
      </c>
      <c r="D2247" s="12" t="s">
        <v>344</v>
      </c>
      <c r="E2247" s="12" t="s">
        <v>345</v>
      </c>
      <c r="F2247" s="12" t="s">
        <v>346</v>
      </c>
      <c r="G2247" s="12"/>
      <c r="H2247" s="12">
        <v>17.420000000000002</v>
      </c>
      <c r="I2247" s="12">
        <v>6.58</v>
      </c>
      <c r="J2247" s="12">
        <v>16.149999999999999</v>
      </c>
      <c r="K2247" s="12">
        <v>1.27</v>
      </c>
      <c r="L2247" s="12">
        <v>58.54</v>
      </c>
      <c r="M2247" s="12">
        <v>4</v>
      </c>
      <c r="N2247" s="12">
        <v>0</v>
      </c>
      <c r="O2247" s="12">
        <v>61</v>
      </c>
      <c r="P2247" s="12">
        <v>15</v>
      </c>
      <c r="Q2247" s="12">
        <v>5</v>
      </c>
      <c r="R2247" s="12">
        <v>5</v>
      </c>
      <c r="S2247" s="12">
        <v>69</v>
      </c>
      <c r="T2247" s="12">
        <v>1</v>
      </c>
    </row>
    <row r="2248" spans="1:20" ht="17.399999999999999" x14ac:dyDescent="0.3">
      <c r="A2248" s="11">
        <v>45317</v>
      </c>
      <c r="B2248" s="12">
        <v>251095</v>
      </c>
      <c r="C2248" s="12" t="s">
        <v>343</v>
      </c>
      <c r="D2248" s="12" t="s">
        <v>344</v>
      </c>
      <c r="E2248" s="12" t="s">
        <v>345</v>
      </c>
      <c r="F2248" s="12" t="s">
        <v>346</v>
      </c>
      <c r="G2248" s="12"/>
      <c r="H2248" s="12">
        <v>20.67</v>
      </c>
      <c r="I2248" s="12">
        <v>3.33</v>
      </c>
      <c r="J2248" s="12">
        <v>20.05</v>
      </c>
      <c r="K2248" s="12">
        <v>0.62</v>
      </c>
      <c r="L2248" s="12">
        <v>74.17</v>
      </c>
      <c r="M2248" s="12">
        <v>4</v>
      </c>
      <c r="N2248" s="12">
        <v>0</v>
      </c>
      <c r="O2248" s="12">
        <v>111</v>
      </c>
      <c r="P2248" s="12">
        <v>16</v>
      </c>
      <c r="Q2248" s="12">
        <v>3</v>
      </c>
      <c r="R2248" s="12">
        <v>1</v>
      </c>
      <c r="S2248" s="12">
        <v>126</v>
      </c>
      <c r="T2248" s="12">
        <v>0</v>
      </c>
    </row>
    <row r="2249" spans="1:20" ht="17.399999999999999" x14ac:dyDescent="0.3">
      <c r="A2249" s="11">
        <v>45318</v>
      </c>
      <c r="B2249" s="12">
        <v>251095</v>
      </c>
      <c r="C2249" s="12" t="s">
        <v>343</v>
      </c>
      <c r="D2249" s="12" t="s">
        <v>344</v>
      </c>
      <c r="E2249" s="12" t="s">
        <v>345</v>
      </c>
      <c r="F2249" s="12" t="s">
        <v>346</v>
      </c>
      <c r="G2249" s="12"/>
      <c r="H2249" s="12">
        <v>17.63</v>
      </c>
      <c r="I2249" s="12">
        <v>6.37</v>
      </c>
      <c r="J2249" s="12">
        <v>15.93</v>
      </c>
      <c r="K2249" s="12">
        <v>1.7</v>
      </c>
      <c r="L2249" s="12">
        <v>56.63</v>
      </c>
      <c r="M2249" s="12">
        <v>5</v>
      </c>
      <c r="N2249" s="12">
        <v>0</v>
      </c>
      <c r="O2249" s="12">
        <v>110</v>
      </c>
      <c r="P2249" s="12">
        <v>20</v>
      </c>
      <c r="Q2249" s="12">
        <v>3</v>
      </c>
      <c r="R2249" s="12">
        <v>8</v>
      </c>
      <c r="S2249" s="12">
        <v>135</v>
      </c>
      <c r="T2249" s="12">
        <v>1</v>
      </c>
    </row>
    <row r="2250" spans="1:20" ht="17.399999999999999" x14ac:dyDescent="0.3">
      <c r="A2250" s="11">
        <v>45319</v>
      </c>
      <c r="B2250" s="12">
        <v>251095</v>
      </c>
      <c r="C2250" s="12" t="s">
        <v>343</v>
      </c>
      <c r="D2250" s="12" t="s">
        <v>344</v>
      </c>
      <c r="E2250" s="12" t="s">
        <v>345</v>
      </c>
      <c r="F2250" s="12" t="s">
        <v>346</v>
      </c>
      <c r="G2250" s="12"/>
      <c r="H2250" s="12">
        <v>6.33</v>
      </c>
      <c r="I2250" s="12">
        <v>17.670000000000002</v>
      </c>
      <c r="J2250" s="12">
        <v>5.82</v>
      </c>
      <c r="K2250" s="12">
        <v>0.52</v>
      </c>
      <c r="L2250" s="12">
        <v>18.309999999999999</v>
      </c>
      <c r="M2250" s="12">
        <v>4</v>
      </c>
      <c r="N2250" s="12">
        <v>0</v>
      </c>
      <c r="O2250" s="12">
        <v>7</v>
      </c>
      <c r="P2250" s="12">
        <v>1</v>
      </c>
      <c r="Q2250" s="12">
        <v>0</v>
      </c>
      <c r="R2250" s="12">
        <v>1</v>
      </c>
      <c r="S2250" s="12">
        <v>8</v>
      </c>
      <c r="T2250" s="12">
        <v>0</v>
      </c>
    </row>
    <row r="2251" spans="1:20" ht="17.399999999999999" x14ac:dyDescent="0.3">
      <c r="A2251" s="11">
        <v>45320</v>
      </c>
      <c r="B2251" s="12">
        <v>251095</v>
      </c>
      <c r="C2251" s="12" t="s">
        <v>343</v>
      </c>
      <c r="D2251" s="12" t="s">
        <v>344</v>
      </c>
      <c r="E2251" s="12" t="s">
        <v>345</v>
      </c>
      <c r="F2251" s="12" t="s">
        <v>346</v>
      </c>
      <c r="G2251" s="12"/>
      <c r="H2251" s="12">
        <v>15.75</v>
      </c>
      <c r="I2251" s="12">
        <v>8.25</v>
      </c>
      <c r="J2251" s="12">
        <v>13.07</v>
      </c>
      <c r="K2251" s="12">
        <v>2.68</v>
      </c>
      <c r="L2251" s="12">
        <v>44.88</v>
      </c>
      <c r="M2251" s="12">
        <v>4</v>
      </c>
      <c r="N2251" s="12">
        <v>0</v>
      </c>
      <c r="O2251" s="12">
        <v>76</v>
      </c>
      <c r="P2251" s="12">
        <v>16</v>
      </c>
      <c r="Q2251" s="12">
        <v>2</v>
      </c>
      <c r="R2251" s="12">
        <v>20</v>
      </c>
      <c r="S2251" s="12">
        <v>87</v>
      </c>
      <c r="T2251" s="12">
        <v>2</v>
      </c>
    </row>
    <row r="2252" spans="1:20" ht="17.399999999999999" x14ac:dyDescent="0.3">
      <c r="A2252" s="11">
        <v>45321</v>
      </c>
      <c r="B2252" s="12">
        <v>251095</v>
      </c>
      <c r="C2252" s="12" t="s">
        <v>343</v>
      </c>
      <c r="D2252" s="12" t="s">
        <v>344</v>
      </c>
      <c r="E2252" s="12" t="s">
        <v>345</v>
      </c>
      <c r="F2252" s="12" t="s">
        <v>346</v>
      </c>
      <c r="G2252" s="12"/>
      <c r="H2252" s="12">
        <v>19.18</v>
      </c>
      <c r="I2252" s="12">
        <v>4.82</v>
      </c>
      <c r="J2252" s="12">
        <v>18.420000000000002</v>
      </c>
      <c r="K2252" s="12">
        <v>0.77</v>
      </c>
      <c r="L2252" s="12">
        <v>62.44</v>
      </c>
      <c r="M2252" s="12">
        <v>4</v>
      </c>
      <c r="N2252" s="12">
        <v>0</v>
      </c>
      <c r="O2252" s="12">
        <v>87</v>
      </c>
      <c r="P2252" s="12">
        <v>13</v>
      </c>
      <c r="Q2252" s="12">
        <v>0</v>
      </c>
      <c r="R2252" s="12">
        <v>3</v>
      </c>
      <c r="S2252" s="12">
        <v>106</v>
      </c>
      <c r="T2252" s="12">
        <v>0</v>
      </c>
    </row>
    <row r="2253" spans="1:20" ht="17.399999999999999" x14ac:dyDescent="0.3">
      <c r="A2253" s="11">
        <v>45322</v>
      </c>
      <c r="B2253" s="12">
        <v>251095</v>
      </c>
      <c r="C2253" s="12" t="s">
        <v>343</v>
      </c>
      <c r="D2253" s="12" t="s">
        <v>344</v>
      </c>
      <c r="E2253" s="12" t="s">
        <v>345</v>
      </c>
      <c r="F2253" s="12" t="s">
        <v>346</v>
      </c>
      <c r="G2253" s="12"/>
      <c r="H2253" s="12">
        <v>12.38</v>
      </c>
      <c r="I2253" s="12">
        <v>11.62</v>
      </c>
      <c r="J2253" s="12">
        <v>12.28</v>
      </c>
      <c r="K2253" s="12">
        <v>0.1</v>
      </c>
      <c r="L2253" s="12">
        <v>39.65</v>
      </c>
      <c r="M2253" s="12">
        <v>4</v>
      </c>
      <c r="N2253" s="12">
        <v>0</v>
      </c>
      <c r="O2253" s="12">
        <v>37</v>
      </c>
      <c r="P2253" s="12">
        <v>11</v>
      </c>
      <c r="Q2253" s="12">
        <v>0</v>
      </c>
      <c r="R2253" s="12">
        <v>0</v>
      </c>
      <c r="S2253" s="12">
        <v>43</v>
      </c>
      <c r="T2253" s="12">
        <v>0</v>
      </c>
    </row>
    <row r="2254" spans="1:20" ht="17.399999999999999" x14ac:dyDescent="0.3">
      <c r="A2254" s="11">
        <v>45323</v>
      </c>
      <c r="B2254" s="12">
        <v>251095</v>
      </c>
      <c r="C2254" s="12" t="s">
        <v>343</v>
      </c>
      <c r="D2254" s="12" t="s">
        <v>344</v>
      </c>
      <c r="E2254" s="12" t="s">
        <v>345</v>
      </c>
      <c r="F2254" s="12" t="s">
        <v>346</v>
      </c>
      <c r="G2254" s="12"/>
      <c r="H2254" s="12">
        <v>0.42</v>
      </c>
      <c r="I2254" s="12">
        <v>23.58</v>
      </c>
      <c r="J2254" s="12">
        <v>0.17</v>
      </c>
      <c r="K2254" s="12">
        <v>0.25</v>
      </c>
      <c r="L2254" s="12">
        <v>0.04</v>
      </c>
      <c r="M2254" s="12">
        <v>0</v>
      </c>
      <c r="N2254" s="12">
        <v>0</v>
      </c>
      <c r="O2254" s="12">
        <v>0</v>
      </c>
      <c r="P2254" s="12">
        <v>0</v>
      </c>
      <c r="Q2254" s="12">
        <v>0</v>
      </c>
      <c r="R2254" s="12">
        <v>1</v>
      </c>
      <c r="S2254" s="12">
        <v>0</v>
      </c>
      <c r="T2254" s="12">
        <v>0</v>
      </c>
    </row>
    <row r="2255" spans="1:20" ht="17.399999999999999" x14ac:dyDescent="0.3">
      <c r="A2255" s="11">
        <v>45324</v>
      </c>
      <c r="B2255" s="12">
        <v>251095</v>
      </c>
      <c r="C2255" s="12" t="s">
        <v>343</v>
      </c>
      <c r="D2255" s="12" t="s">
        <v>344</v>
      </c>
      <c r="E2255" s="12" t="s">
        <v>345</v>
      </c>
      <c r="F2255" s="12" t="s">
        <v>346</v>
      </c>
      <c r="G2255" s="12"/>
      <c r="H2255" s="12">
        <v>0</v>
      </c>
      <c r="I2255" s="12">
        <v>24</v>
      </c>
      <c r="J2255" s="12">
        <v>0</v>
      </c>
      <c r="K2255" s="12">
        <v>0</v>
      </c>
      <c r="L2255" s="12">
        <v>0</v>
      </c>
      <c r="M2255" s="12">
        <v>0</v>
      </c>
      <c r="N2255" s="12">
        <v>0</v>
      </c>
      <c r="O2255" s="12">
        <v>0</v>
      </c>
      <c r="P2255" s="12">
        <v>0</v>
      </c>
      <c r="Q2255" s="12">
        <v>0</v>
      </c>
      <c r="R2255" s="12">
        <v>0</v>
      </c>
      <c r="S2255" s="12">
        <v>0</v>
      </c>
      <c r="T2255" s="12">
        <v>0</v>
      </c>
    </row>
    <row r="2256" spans="1:20" ht="17.399999999999999" x14ac:dyDescent="0.3">
      <c r="A2256" s="11">
        <v>45325</v>
      </c>
      <c r="B2256" s="12">
        <v>251095</v>
      </c>
      <c r="C2256" s="12" t="s">
        <v>343</v>
      </c>
      <c r="D2256" s="12" t="s">
        <v>344</v>
      </c>
      <c r="E2256" s="12" t="s">
        <v>345</v>
      </c>
      <c r="F2256" s="12" t="s">
        <v>346</v>
      </c>
      <c r="G2256" s="12"/>
      <c r="H2256" s="12">
        <v>0</v>
      </c>
      <c r="I2256" s="12">
        <v>24</v>
      </c>
      <c r="J2256" s="12">
        <v>0</v>
      </c>
      <c r="K2256" s="12">
        <v>0</v>
      </c>
      <c r="L2256" s="12">
        <v>0</v>
      </c>
      <c r="M2256" s="12">
        <v>0</v>
      </c>
      <c r="N2256" s="12">
        <v>0</v>
      </c>
      <c r="O2256" s="12">
        <v>0</v>
      </c>
      <c r="P2256" s="12">
        <v>0</v>
      </c>
      <c r="Q2256" s="12">
        <v>0</v>
      </c>
      <c r="R2256" s="12">
        <v>0</v>
      </c>
      <c r="S2256" s="12">
        <v>0</v>
      </c>
      <c r="T2256" s="12">
        <v>0</v>
      </c>
    </row>
    <row r="2257" spans="1:20" ht="17.399999999999999" x14ac:dyDescent="0.3">
      <c r="A2257" s="11">
        <v>45326</v>
      </c>
      <c r="B2257" s="12">
        <v>251095</v>
      </c>
      <c r="C2257" s="12" t="s">
        <v>343</v>
      </c>
      <c r="D2257" s="12" t="s">
        <v>344</v>
      </c>
      <c r="E2257" s="12" t="s">
        <v>345</v>
      </c>
      <c r="F2257" s="12" t="s">
        <v>346</v>
      </c>
      <c r="G2257" s="12"/>
      <c r="H2257" s="12">
        <v>7.0000000000000007E-2</v>
      </c>
      <c r="I2257" s="12">
        <v>23.93</v>
      </c>
      <c r="J2257" s="12">
        <v>0</v>
      </c>
      <c r="K2257" s="12">
        <v>7.0000000000000007E-2</v>
      </c>
      <c r="L2257" s="12">
        <v>0</v>
      </c>
      <c r="M2257" s="12">
        <v>0</v>
      </c>
      <c r="N2257" s="12">
        <v>0</v>
      </c>
      <c r="O2257" s="12">
        <v>0</v>
      </c>
      <c r="P2257" s="12">
        <v>0</v>
      </c>
      <c r="Q2257" s="12">
        <v>0</v>
      </c>
      <c r="R2257" s="12">
        <v>0</v>
      </c>
      <c r="S2257" s="12">
        <v>0</v>
      </c>
      <c r="T2257" s="12">
        <v>0</v>
      </c>
    </row>
    <row r="2258" spans="1:20" ht="17.399999999999999" x14ac:dyDescent="0.3">
      <c r="A2258" s="11">
        <v>45327</v>
      </c>
      <c r="B2258" s="12">
        <v>251095</v>
      </c>
      <c r="C2258" s="12" t="s">
        <v>343</v>
      </c>
      <c r="D2258" s="12" t="s">
        <v>344</v>
      </c>
      <c r="E2258" s="12" t="s">
        <v>345</v>
      </c>
      <c r="F2258" s="12" t="s">
        <v>346</v>
      </c>
      <c r="G2258" s="12"/>
      <c r="H2258" s="12">
        <v>0</v>
      </c>
      <c r="I2258" s="12">
        <v>24</v>
      </c>
      <c r="J2258" s="12">
        <v>0</v>
      </c>
      <c r="K2258" s="12">
        <v>0</v>
      </c>
      <c r="L2258" s="12">
        <v>0</v>
      </c>
      <c r="M2258" s="12">
        <v>0</v>
      </c>
      <c r="N2258" s="12">
        <v>0</v>
      </c>
      <c r="O2258" s="12">
        <v>0</v>
      </c>
      <c r="P2258" s="12">
        <v>0</v>
      </c>
      <c r="Q2258" s="12">
        <v>0</v>
      </c>
      <c r="R2258" s="12">
        <v>0</v>
      </c>
      <c r="S2258" s="12">
        <v>0</v>
      </c>
      <c r="T2258" s="12">
        <v>0</v>
      </c>
    </row>
    <row r="2259" spans="1:20" ht="17.399999999999999" x14ac:dyDescent="0.3">
      <c r="A2259" s="11">
        <v>45328</v>
      </c>
      <c r="B2259" s="12">
        <v>251095</v>
      </c>
      <c r="C2259" s="12" t="s">
        <v>343</v>
      </c>
      <c r="D2259" s="12" t="s">
        <v>344</v>
      </c>
      <c r="E2259" s="12" t="s">
        <v>345</v>
      </c>
      <c r="F2259" s="12" t="s">
        <v>346</v>
      </c>
      <c r="G2259" s="12"/>
      <c r="H2259" s="12">
        <v>0.97</v>
      </c>
      <c r="I2259" s="12">
        <v>23.03</v>
      </c>
      <c r="J2259" s="12">
        <v>0.12</v>
      </c>
      <c r="K2259" s="12">
        <v>0.85</v>
      </c>
      <c r="L2259" s="12">
        <v>0</v>
      </c>
      <c r="M2259" s="12">
        <v>0</v>
      </c>
      <c r="N2259" s="12">
        <v>0</v>
      </c>
      <c r="O2259" s="12">
        <v>0</v>
      </c>
      <c r="P2259" s="12">
        <v>0</v>
      </c>
      <c r="Q2259" s="12">
        <v>0</v>
      </c>
      <c r="R2259" s="12">
        <v>6</v>
      </c>
      <c r="S2259" s="12">
        <v>0</v>
      </c>
      <c r="T2259" s="12">
        <v>0</v>
      </c>
    </row>
    <row r="2260" spans="1:20" ht="17.399999999999999" x14ac:dyDescent="0.3">
      <c r="A2260" s="11">
        <v>45329</v>
      </c>
      <c r="B2260" s="12">
        <v>251095</v>
      </c>
      <c r="C2260" s="12" t="s">
        <v>343</v>
      </c>
      <c r="D2260" s="12" t="s">
        <v>344</v>
      </c>
      <c r="E2260" s="12" t="s">
        <v>345</v>
      </c>
      <c r="F2260" s="12" t="s">
        <v>346</v>
      </c>
      <c r="G2260" s="12"/>
      <c r="H2260" s="12">
        <v>0.08</v>
      </c>
      <c r="I2260" s="12">
        <v>23.92</v>
      </c>
      <c r="J2260" s="12">
        <v>7.0000000000000007E-2</v>
      </c>
      <c r="K2260" s="12">
        <v>0.02</v>
      </c>
      <c r="L2260" s="12">
        <v>0.01</v>
      </c>
      <c r="M2260" s="12">
        <v>0</v>
      </c>
      <c r="N2260" s="12">
        <v>0</v>
      </c>
      <c r="O2260" s="12">
        <v>0</v>
      </c>
      <c r="P2260" s="12">
        <v>0</v>
      </c>
      <c r="Q2260" s="12">
        <v>0</v>
      </c>
      <c r="R2260" s="12">
        <v>0</v>
      </c>
      <c r="S2260" s="12">
        <v>0</v>
      </c>
      <c r="T2260" s="12">
        <v>0</v>
      </c>
    </row>
    <row r="2261" spans="1:20" ht="17.399999999999999" x14ac:dyDescent="0.3">
      <c r="A2261" s="11">
        <v>45330</v>
      </c>
      <c r="B2261" s="12">
        <v>251095</v>
      </c>
      <c r="C2261" s="12" t="s">
        <v>343</v>
      </c>
      <c r="D2261" s="12" t="s">
        <v>344</v>
      </c>
      <c r="E2261" s="12" t="s">
        <v>345</v>
      </c>
      <c r="F2261" s="12" t="s">
        <v>346</v>
      </c>
      <c r="G2261" s="12"/>
      <c r="H2261" s="12">
        <v>5.43</v>
      </c>
      <c r="I2261" s="12">
        <v>18.57</v>
      </c>
      <c r="J2261" s="12">
        <v>4.88</v>
      </c>
      <c r="K2261" s="12">
        <v>0.55000000000000004</v>
      </c>
      <c r="L2261" s="12">
        <v>14.36</v>
      </c>
      <c r="M2261" s="12">
        <v>4</v>
      </c>
      <c r="N2261" s="12">
        <v>0</v>
      </c>
      <c r="O2261" s="12">
        <v>9</v>
      </c>
      <c r="P2261" s="12">
        <v>1</v>
      </c>
      <c r="Q2261" s="12">
        <v>0</v>
      </c>
      <c r="R2261" s="12">
        <v>3</v>
      </c>
      <c r="S2261" s="12">
        <v>9</v>
      </c>
      <c r="T2261" s="12">
        <v>0</v>
      </c>
    </row>
    <row r="2262" spans="1:20" ht="17.399999999999999" x14ac:dyDescent="0.3">
      <c r="A2262" s="11">
        <v>45331</v>
      </c>
      <c r="B2262" s="12">
        <v>251095</v>
      </c>
      <c r="C2262" s="12" t="s">
        <v>343</v>
      </c>
      <c r="D2262" s="12" t="s">
        <v>344</v>
      </c>
      <c r="E2262" s="12" t="s">
        <v>345</v>
      </c>
      <c r="F2262" s="12" t="s">
        <v>346</v>
      </c>
      <c r="G2262" s="12"/>
      <c r="H2262" s="12">
        <v>0.75</v>
      </c>
      <c r="I2262" s="12">
        <v>23.25</v>
      </c>
      <c r="J2262" s="12">
        <v>0.38</v>
      </c>
      <c r="K2262" s="12">
        <v>0.37</v>
      </c>
      <c r="L2262" s="12">
        <v>0.45</v>
      </c>
      <c r="M2262" s="12">
        <v>3</v>
      </c>
      <c r="N2262" s="12">
        <v>0</v>
      </c>
      <c r="O2262" s="12">
        <v>0</v>
      </c>
      <c r="P2262" s="12">
        <v>0</v>
      </c>
      <c r="Q2262" s="12">
        <v>0</v>
      </c>
      <c r="R2262" s="12">
        <v>3</v>
      </c>
      <c r="S2262" s="12">
        <v>0</v>
      </c>
      <c r="T2262" s="12">
        <v>1</v>
      </c>
    </row>
    <row r="2263" spans="1:20" ht="17.399999999999999" x14ac:dyDescent="0.3">
      <c r="A2263" s="11">
        <v>45332</v>
      </c>
      <c r="B2263" s="12">
        <v>251095</v>
      </c>
      <c r="C2263" s="12" t="s">
        <v>343</v>
      </c>
      <c r="D2263" s="12" t="s">
        <v>344</v>
      </c>
      <c r="E2263" s="12" t="s">
        <v>345</v>
      </c>
      <c r="F2263" s="12" t="s">
        <v>346</v>
      </c>
      <c r="G2263" s="12"/>
      <c r="H2263" s="12">
        <v>0.03</v>
      </c>
      <c r="I2263" s="12">
        <v>23.97</v>
      </c>
      <c r="J2263" s="12">
        <v>0</v>
      </c>
      <c r="K2263" s="12">
        <v>0.03</v>
      </c>
      <c r="L2263" s="12">
        <v>0</v>
      </c>
      <c r="M2263" s="12">
        <v>0</v>
      </c>
      <c r="N2263" s="12">
        <v>0</v>
      </c>
      <c r="O2263" s="12">
        <v>0</v>
      </c>
      <c r="P2263" s="12">
        <v>0</v>
      </c>
      <c r="Q2263" s="12">
        <v>0</v>
      </c>
      <c r="R2263" s="12">
        <v>0</v>
      </c>
      <c r="S2263" s="12">
        <v>0</v>
      </c>
      <c r="T2263" s="12">
        <v>0</v>
      </c>
    </row>
    <row r="2264" spans="1:20" ht="17.399999999999999" x14ac:dyDescent="0.3">
      <c r="A2264" s="11">
        <v>45333</v>
      </c>
      <c r="B2264" s="12">
        <v>251095</v>
      </c>
      <c r="C2264" s="12" t="s">
        <v>343</v>
      </c>
      <c r="D2264" s="12" t="s">
        <v>344</v>
      </c>
      <c r="E2264" s="12" t="s">
        <v>345</v>
      </c>
      <c r="F2264" s="12" t="s">
        <v>346</v>
      </c>
      <c r="G2264" s="12"/>
      <c r="H2264" s="12">
        <v>0</v>
      </c>
      <c r="I2264" s="12">
        <v>24</v>
      </c>
      <c r="J2264" s="12">
        <v>0</v>
      </c>
      <c r="K2264" s="12">
        <v>0</v>
      </c>
      <c r="L2264" s="12">
        <v>0</v>
      </c>
      <c r="M2264" s="12">
        <v>0</v>
      </c>
      <c r="N2264" s="12">
        <v>0</v>
      </c>
      <c r="O2264" s="12">
        <v>0</v>
      </c>
      <c r="P2264" s="12">
        <v>0</v>
      </c>
      <c r="Q2264" s="12">
        <v>0</v>
      </c>
      <c r="R2264" s="12">
        <v>0</v>
      </c>
      <c r="S2264" s="12">
        <v>0</v>
      </c>
      <c r="T2264" s="12">
        <v>0</v>
      </c>
    </row>
    <row r="2265" spans="1:20" ht="17.399999999999999" x14ac:dyDescent="0.3">
      <c r="A2265" s="11">
        <v>45334</v>
      </c>
      <c r="B2265" s="12">
        <v>251095</v>
      </c>
      <c r="C2265" s="12" t="s">
        <v>343</v>
      </c>
      <c r="D2265" s="12" t="s">
        <v>344</v>
      </c>
      <c r="E2265" s="12" t="s">
        <v>345</v>
      </c>
      <c r="F2265" s="12" t="s">
        <v>346</v>
      </c>
      <c r="G2265" s="12"/>
      <c r="H2265" s="12">
        <v>0.67</v>
      </c>
      <c r="I2265" s="12">
        <v>23.33</v>
      </c>
      <c r="J2265" s="12">
        <v>0.13</v>
      </c>
      <c r="K2265" s="12">
        <v>0.53</v>
      </c>
      <c r="L2265" s="12">
        <v>0.11</v>
      </c>
      <c r="M2265" s="12">
        <v>2</v>
      </c>
      <c r="N2265" s="12">
        <v>0</v>
      </c>
      <c r="O2265" s="12">
        <v>0</v>
      </c>
      <c r="P2265" s="12">
        <v>0</v>
      </c>
      <c r="Q2265" s="12">
        <v>0</v>
      </c>
      <c r="R2265" s="12">
        <v>2</v>
      </c>
      <c r="S2265" s="12">
        <v>0</v>
      </c>
      <c r="T2265" s="12">
        <v>0</v>
      </c>
    </row>
    <row r="2266" spans="1:20" ht="17.399999999999999" x14ac:dyDescent="0.3">
      <c r="A2266" s="11">
        <v>45335</v>
      </c>
      <c r="B2266" s="12">
        <v>251095</v>
      </c>
      <c r="C2266" s="12" t="s">
        <v>343</v>
      </c>
      <c r="D2266" s="12" t="s">
        <v>344</v>
      </c>
      <c r="E2266" s="12" t="s">
        <v>345</v>
      </c>
      <c r="F2266" s="12" t="s">
        <v>346</v>
      </c>
      <c r="G2266" s="12"/>
      <c r="H2266" s="12">
        <v>0.37</v>
      </c>
      <c r="I2266" s="12">
        <v>23.63</v>
      </c>
      <c r="J2266" s="12">
        <v>0.17</v>
      </c>
      <c r="K2266" s="12">
        <v>0.2</v>
      </c>
      <c r="L2266" s="12">
        <v>0.04</v>
      </c>
      <c r="M2266" s="12">
        <v>0</v>
      </c>
      <c r="N2266" s="12">
        <v>0</v>
      </c>
      <c r="O2266" s="12">
        <v>0</v>
      </c>
      <c r="P2266" s="12">
        <v>0</v>
      </c>
      <c r="Q2266" s="12">
        <v>0</v>
      </c>
      <c r="R2266" s="12">
        <v>0</v>
      </c>
      <c r="S2266" s="12">
        <v>0</v>
      </c>
      <c r="T2266" s="12">
        <v>0</v>
      </c>
    </row>
    <row r="2267" spans="1:20" ht="17.399999999999999" x14ac:dyDescent="0.3">
      <c r="A2267" s="11">
        <v>45336</v>
      </c>
      <c r="B2267" s="12">
        <v>251095</v>
      </c>
      <c r="C2267" s="12" t="s">
        <v>343</v>
      </c>
      <c r="D2267" s="12" t="s">
        <v>344</v>
      </c>
      <c r="E2267" s="12" t="s">
        <v>345</v>
      </c>
      <c r="F2267" s="12" t="s">
        <v>346</v>
      </c>
      <c r="G2267" s="12"/>
      <c r="H2267" s="12">
        <v>1.82</v>
      </c>
      <c r="I2267" s="12">
        <v>22.18</v>
      </c>
      <c r="J2267" s="12">
        <v>1.52</v>
      </c>
      <c r="K2267" s="12">
        <v>0.3</v>
      </c>
      <c r="L2267" s="12">
        <v>4.67</v>
      </c>
      <c r="M2267" s="12">
        <v>5</v>
      </c>
      <c r="N2267" s="12">
        <v>0</v>
      </c>
      <c r="O2267" s="12">
        <v>7</v>
      </c>
      <c r="P2267" s="12">
        <v>0</v>
      </c>
      <c r="Q2267" s="12">
        <v>0</v>
      </c>
      <c r="R2267" s="12">
        <v>1</v>
      </c>
      <c r="S2267" s="12">
        <v>7</v>
      </c>
      <c r="T2267" s="12">
        <v>0</v>
      </c>
    </row>
    <row r="2268" spans="1:20" ht="17.399999999999999" x14ac:dyDescent="0.3">
      <c r="A2268" s="11">
        <v>45337</v>
      </c>
      <c r="B2268" s="12">
        <v>251095</v>
      </c>
      <c r="C2268" s="12" t="s">
        <v>343</v>
      </c>
      <c r="D2268" s="12" t="s">
        <v>344</v>
      </c>
      <c r="E2268" s="12" t="s">
        <v>345</v>
      </c>
      <c r="F2268" s="12" t="s">
        <v>346</v>
      </c>
      <c r="G2268" s="12"/>
      <c r="H2268" s="12">
        <v>2.5499999999999998</v>
      </c>
      <c r="I2268" s="12">
        <v>21.45</v>
      </c>
      <c r="J2268" s="12">
        <v>1.83</v>
      </c>
      <c r="K2268" s="12">
        <v>0.72</v>
      </c>
      <c r="L2268" s="12">
        <v>4.82</v>
      </c>
      <c r="M2268" s="12">
        <v>3</v>
      </c>
      <c r="N2268" s="12">
        <v>0</v>
      </c>
      <c r="O2268" s="12">
        <v>0</v>
      </c>
      <c r="P2268" s="12">
        <v>0</v>
      </c>
      <c r="Q2268" s="12">
        <v>0</v>
      </c>
      <c r="R2268" s="12">
        <v>6</v>
      </c>
      <c r="S2268" s="12">
        <v>0</v>
      </c>
      <c r="T2268" s="12">
        <v>1</v>
      </c>
    </row>
    <row r="2269" spans="1:20" ht="17.399999999999999" x14ac:dyDescent="0.3">
      <c r="A2269" s="11">
        <v>45338</v>
      </c>
      <c r="B2269" s="12">
        <v>251095</v>
      </c>
      <c r="C2269" s="12" t="s">
        <v>343</v>
      </c>
      <c r="D2269" s="12" t="s">
        <v>344</v>
      </c>
      <c r="E2269" s="12" t="s">
        <v>345</v>
      </c>
      <c r="F2269" s="12" t="s">
        <v>346</v>
      </c>
      <c r="G2269" s="12"/>
      <c r="H2269" s="12">
        <v>1.8</v>
      </c>
      <c r="I2269" s="12">
        <v>22.2</v>
      </c>
      <c r="J2269" s="12">
        <v>1.6</v>
      </c>
      <c r="K2269" s="12">
        <v>0.2</v>
      </c>
      <c r="L2269" s="12">
        <v>4.9400000000000004</v>
      </c>
      <c r="M2269" s="12">
        <v>4</v>
      </c>
      <c r="N2269" s="12">
        <v>0</v>
      </c>
      <c r="O2269" s="12">
        <v>3</v>
      </c>
      <c r="P2269" s="12">
        <v>1</v>
      </c>
      <c r="Q2269" s="12">
        <v>0</v>
      </c>
      <c r="R2269" s="12">
        <v>1</v>
      </c>
      <c r="S2269" s="12">
        <v>3</v>
      </c>
      <c r="T2269" s="12">
        <v>0</v>
      </c>
    </row>
    <row r="2270" spans="1:20" ht="17.399999999999999" x14ac:dyDescent="0.3">
      <c r="A2270" s="11">
        <v>45339</v>
      </c>
      <c r="B2270" s="12">
        <v>251095</v>
      </c>
      <c r="C2270" s="12" t="s">
        <v>343</v>
      </c>
      <c r="D2270" s="12" t="s">
        <v>344</v>
      </c>
      <c r="E2270" s="12" t="s">
        <v>345</v>
      </c>
      <c r="F2270" s="12" t="s">
        <v>346</v>
      </c>
      <c r="G2270" s="12"/>
      <c r="H2270" s="12">
        <v>0</v>
      </c>
      <c r="I2270" s="12">
        <v>24</v>
      </c>
      <c r="J2270" s="12">
        <v>0</v>
      </c>
      <c r="K2270" s="12">
        <v>0</v>
      </c>
      <c r="L2270" s="12">
        <v>0</v>
      </c>
      <c r="M2270" s="12">
        <v>0</v>
      </c>
      <c r="N2270" s="12">
        <v>0</v>
      </c>
      <c r="O2270" s="12">
        <v>0</v>
      </c>
      <c r="P2270" s="12">
        <v>0</v>
      </c>
      <c r="Q2270" s="12">
        <v>0</v>
      </c>
      <c r="R2270" s="12">
        <v>0</v>
      </c>
      <c r="S2270" s="12">
        <v>0</v>
      </c>
      <c r="T2270" s="12">
        <v>0</v>
      </c>
    </row>
    <row r="2271" spans="1:20" ht="17.399999999999999" x14ac:dyDescent="0.3">
      <c r="A2271" s="11">
        <v>45340</v>
      </c>
      <c r="B2271" s="12">
        <v>251095</v>
      </c>
      <c r="C2271" s="12" t="s">
        <v>343</v>
      </c>
      <c r="D2271" s="12" t="s">
        <v>344</v>
      </c>
      <c r="E2271" s="12" t="s">
        <v>345</v>
      </c>
      <c r="F2271" s="12" t="s">
        <v>346</v>
      </c>
      <c r="G2271" s="12"/>
      <c r="H2271" s="12">
        <v>0</v>
      </c>
      <c r="I2271" s="12">
        <v>24</v>
      </c>
      <c r="J2271" s="12">
        <v>0</v>
      </c>
      <c r="K2271" s="12">
        <v>0</v>
      </c>
      <c r="L2271" s="12">
        <v>0</v>
      </c>
      <c r="M2271" s="12">
        <v>0</v>
      </c>
      <c r="N2271" s="12">
        <v>0</v>
      </c>
      <c r="O2271" s="12">
        <v>0</v>
      </c>
      <c r="P2271" s="12">
        <v>0</v>
      </c>
      <c r="Q2271" s="12">
        <v>0</v>
      </c>
      <c r="R2271" s="12">
        <v>0</v>
      </c>
      <c r="S2271" s="12">
        <v>0</v>
      </c>
      <c r="T2271" s="12">
        <v>0</v>
      </c>
    </row>
    <row r="2272" spans="1:20" ht="17.399999999999999" x14ac:dyDescent="0.3">
      <c r="A2272" s="11">
        <v>45341</v>
      </c>
      <c r="B2272" s="12">
        <v>251095</v>
      </c>
      <c r="C2272" s="12" t="s">
        <v>343</v>
      </c>
      <c r="D2272" s="12" t="s">
        <v>344</v>
      </c>
      <c r="E2272" s="12" t="s">
        <v>345</v>
      </c>
      <c r="F2272" s="12" t="s">
        <v>346</v>
      </c>
      <c r="G2272" s="12"/>
      <c r="H2272" s="12">
        <v>0</v>
      </c>
      <c r="I2272" s="12">
        <v>24</v>
      </c>
      <c r="J2272" s="12">
        <v>0</v>
      </c>
      <c r="K2272" s="12">
        <v>0</v>
      </c>
      <c r="L2272" s="12">
        <v>0</v>
      </c>
      <c r="M2272" s="12">
        <v>0</v>
      </c>
      <c r="N2272" s="12">
        <v>0</v>
      </c>
      <c r="O2272" s="12">
        <v>0</v>
      </c>
      <c r="P2272" s="12">
        <v>0</v>
      </c>
      <c r="Q2272" s="12">
        <v>0</v>
      </c>
      <c r="R2272" s="12">
        <v>0</v>
      </c>
      <c r="S2272" s="12">
        <v>0</v>
      </c>
      <c r="T2272" s="12">
        <v>0</v>
      </c>
    </row>
    <row r="2273" spans="1:20" ht="17.399999999999999" x14ac:dyDescent="0.3">
      <c r="A2273" s="11">
        <v>45342</v>
      </c>
      <c r="B2273" s="12">
        <v>251095</v>
      </c>
      <c r="C2273" s="12" t="s">
        <v>343</v>
      </c>
      <c r="D2273" s="12" t="s">
        <v>344</v>
      </c>
      <c r="E2273" s="12" t="s">
        <v>345</v>
      </c>
      <c r="F2273" s="12" t="s">
        <v>346</v>
      </c>
      <c r="G2273" s="12"/>
      <c r="H2273" s="12">
        <v>0</v>
      </c>
      <c r="I2273" s="12">
        <v>24</v>
      </c>
      <c r="J2273" s="12">
        <v>0</v>
      </c>
      <c r="K2273" s="12">
        <v>0</v>
      </c>
      <c r="L2273" s="12">
        <v>0</v>
      </c>
      <c r="M2273" s="12">
        <v>0</v>
      </c>
      <c r="N2273" s="12">
        <v>0</v>
      </c>
      <c r="O2273" s="12">
        <v>0</v>
      </c>
      <c r="P2273" s="12">
        <v>0</v>
      </c>
      <c r="Q2273" s="12">
        <v>0</v>
      </c>
      <c r="R2273" s="12">
        <v>0</v>
      </c>
      <c r="S2273" s="12">
        <v>0</v>
      </c>
      <c r="T2273" s="12">
        <v>0</v>
      </c>
    </row>
    <row r="2274" spans="1:20" ht="17.399999999999999" x14ac:dyDescent="0.3">
      <c r="A2274" s="11">
        <v>45343</v>
      </c>
      <c r="B2274" s="12">
        <v>251095</v>
      </c>
      <c r="C2274" s="12" t="s">
        <v>343</v>
      </c>
      <c r="D2274" s="12" t="s">
        <v>344</v>
      </c>
      <c r="E2274" s="12" t="s">
        <v>345</v>
      </c>
      <c r="F2274" s="12" t="s">
        <v>346</v>
      </c>
      <c r="G2274" s="12"/>
      <c r="H2274" s="12">
        <v>0</v>
      </c>
      <c r="I2274" s="12">
        <v>24</v>
      </c>
      <c r="J2274" s="12">
        <v>0</v>
      </c>
      <c r="K2274" s="12">
        <v>0</v>
      </c>
      <c r="L2274" s="12">
        <v>0</v>
      </c>
      <c r="M2274" s="12">
        <v>0</v>
      </c>
      <c r="N2274" s="12">
        <v>0</v>
      </c>
      <c r="O2274" s="12">
        <v>0</v>
      </c>
      <c r="P2274" s="12">
        <v>0</v>
      </c>
      <c r="Q2274" s="12">
        <v>0</v>
      </c>
      <c r="R2274" s="12">
        <v>0</v>
      </c>
      <c r="S2274" s="12">
        <v>0</v>
      </c>
      <c r="T2274" s="12">
        <v>0</v>
      </c>
    </row>
    <row r="2275" spans="1:20" ht="17.399999999999999" x14ac:dyDescent="0.3">
      <c r="A2275" s="11">
        <v>45344</v>
      </c>
      <c r="B2275" s="12">
        <v>251095</v>
      </c>
      <c r="C2275" s="12" t="s">
        <v>343</v>
      </c>
      <c r="D2275" s="12" t="s">
        <v>344</v>
      </c>
      <c r="E2275" s="12" t="s">
        <v>345</v>
      </c>
      <c r="F2275" s="12" t="s">
        <v>346</v>
      </c>
      <c r="G2275" s="12"/>
      <c r="H2275" s="12">
        <v>0</v>
      </c>
      <c r="I2275" s="12">
        <v>24</v>
      </c>
      <c r="J2275" s="12">
        <v>0</v>
      </c>
      <c r="K2275" s="12">
        <v>0</v>
      </c>
      <c r="L2275" s="12">
        <v>0</v>
      </c>
      <c r="M2275" s="12">
        <v>0</v>
      </c>
      <c r="N2275" s="12">
        <v>0</v>
      </c>
      <c r="O2275" s="12">
        <v>0</v>
      </c>
      <c r="P2275" s="12">
        <v>0</v>
      </c>
      <c r="Q2275" s="12">
        <v>0</v>
      </c>
      <c r="R2275" s="12">
        <v>0</v>
      </c>
      <c r="S2275" s="12">
        <v>0</v>
      </c>
      <c r="T2275" s="12">
        <v>0</v>
      </c>
    </row>
    <row r="2276" spans="1:20" ht="17.399999999999999" x14ac:dyDescent="0.3">
      <c r="A2276" s="11">
        <v>45345</v>
      </c>
      <c r="B2276" s="12">
        <v>251095</v>
      </c>
      <c r="C2276" s="12" t="s">
        <v>343</v>
      </c>
      <c r="D2276" s="12" t="s">
        <v>344</v>
      </c>
      <c r="E2276" s="12" t="s">
        <v>345</v>
      </c>
      <c r="F2276" s="12" t="s">
        <v>346</v>
      </c>
      <c r="G2276" s="12"/>
      <c r="H2276" s="12">
        <v>0.33</v>
      </c>
      <c r="I2276" s="12">
        <v>23.67</v>
      </c>
      <c r="J2276" s="12">
        <v>0.03</v>
      </c>
      <c r="K2276" s="12">
        <v>0.3</v>
      </c>
      <c r="L2276" s="12">
        <v>0</v>
      </c>
      <c r="M2276" s="12">
        <v>0</v>
      </c>
      <c r="N2276" s="12">
        <v>0</v>
      </c>
      <c r="O2276" s="12">
        <v>0</v>
      </c>
      <c r="P2276" s="12">
        <v>0</v>
      </c>
      <c r="Q2276" s="12">
        <v>0</v>
      </c>
      <c r="R2276" s="12">
        <v>0</v>
      </c>
      <c r="S2276" s="12">
        <v>0</v>
      </c>
      <c r="T2276" s="12">
        <v>0</v>
      </c>
    </row>
    <row r="2277" spans="1:20" ht="17.399999999999999" x14ac:dyDescent="0.3">
      <c r="A2277" s="11">
        <v>45346</v>
      </c>
      <c r="B2277" s="12">
        <v>251095</v>
      </c>
      <c r="C2277" s="12" t="s">
        <v>343</v>
      </c>
      <c r="D2277" s="12" t="s">
        <v>344</v>
      </c>
      <c r="E2277" s="12" t="s">
        <v>345</v>
      </c>
      <c r="F2277" s="12" t="s">
        <v>346</v>
      </c>
      <c r="G2277" s="12"/>
      <c r="H2277" s="12">
        <v>0.05</v>
      </c>
      <c r="I2277" s="12">
        <v>23.95</v>
      </c>
      <c r="J2277" s="12">
        <v>0.02</v>
      </c>
      <c r="K2277" s="12">
        <v>0.03</v>
      </c>
      <c r="L2277" s="12">
        <v>0</v>
      </c>
      <c r="M2277" s="12">
        <v>0</v>
      </c>
      <c r="N2277" s="12">
        <v>0</v>
      </c>
      <c r="O2277" s="12">
        <v>0</v>
      </c>
      <c r="P2277" s="12">
        <v>0</v>
      </c>
      <c r="Q2277" s="12">
        <v>0</v>
      </c>
      <c r="R2277" s="12">
        <v>0</v>
      </c>
      <c r="S2277" s="12">
        <v>0</v>
      </c>
      <c r="T2277" s="12">
        <v>0</v>
      </c>
    </row>
    <row r="2278" spans="1:20" ht="17.399999999999999" x14ac:dyDescent="0.3">
      <c r="A2278" s="11">
        <v>45350</v>
      </c>
      <c r="B2278" s="12">
        <v>251095</v>
      </c>
      <c r="C2278" s="12" t="s">
        <v>343</v>
      </c>
      <c r="D2278" s="12" t="s">
        <v>344</v>
      </c>
      <c r="E2278" s="12" t="s">
        <v>345</v>
      </c>
      <c r="F2278" s="12" t="s">
        <v>346</v>
      </c>
      <c r="G2278" s="12"/>
      <c r="H2278" s="12">
        <v>0</v>
      </c>
      <c r="I2278" s="12">
        <v>24</v>
      </c>
      <c r="J2278" s="12">
        <v>0</v>
      </c>
      <c r="K2278" s="12">
        <v>0</v>
      </c>
      <c r="L2278" s="12">
        <v>0</v>
      </c>
      <c r="M2278" s="12">
        <v>0</v>
      </c>
      <c r="N2278" s="12">
        <v>0</v>
      </c>
      <c r="O2278" s="12">
        <v>0</v>
      </c>
      <c r="P2278" s="12">
        <v>0</v>
      </c>
      <c r="Q2278" s="12">
        <v>0</v>
      </c>
      <c r="R2278" s="12">
        <v>0</v>
      </c>
      <c r="S2278" s="12">
        <v>0</v>
      </c>
      <c r="T2278" s="12">
        <v>0</v>
      </c>
    </row>
    <row r="2279" spans="1:20" ht="17.399999999999999" x14ac:dyDescent="0.3">
      <c r="A2279" s="11">
        <v>45358</v>
      </c>
      <c r="B2279" s="12">
        <v>251095</v>
      </c>
      <c r="C2279" s="12" t="s">
        <v>343</v>
      </c>
      <c r="D2279" s="12" t="s">
        <v>344</v>
      </c>
      <c r="E2279" s="12" t="s">
        <v>345</v>
      </c>
      <c r="F2279" s="12" t="s">
        <v>346</v>
      </c>
      <c r="G2279" s="12"/>
      <c r="H2279" s="12">
        <v>4.58</v>
      </c>
      <c r="I2279" s="12">
        <v>19.420000000000002</v>
      </c>
      <c r="J2279" s="12">
        <v>1.98</v>
      </c>
      <c r="K2279" s="12">
        <v>2.6</v>
      </c>
      <c r="L2279" s="12">
        <v>7.86</v>
      </c>
      <c r="M2279" s="12">
        <v>5</v>
      </c>
      <c r="N2279" s="12">
        <v>0</v>
      </c>
      <c r="O2279" s="12">
        <v>10</v>
      </c>
      <c r="P2279" s="12">
        <v>1</v>
      </c>
      <c r="Q2279" s="12">
        <v>0</v>
      </c>
      <c r="R2279" s="12">
        <v>22</v>
      </c>
      <c r="S2279" s="12">
        <v>10</v>
      </c>
      <c r="T2279" s="12">
        <v>2</v>
      </c>
    </row>
    <row r="2280" spans="1:20" ht="17.399999999999999" x14ac:dyDescent="0.3">
      <c r="A2280" s="11">
        <v>45359</v>
      </c>
      <c r="B2280" s="12">
        <v>251095</v>
      </c>
      <c r="C2280" s="12" t="s">
        <v>343</v>
      </c>
      <c r="D2280" s="12" t="s">
        <v>344</v>
      </c>
      <c r="E2280" s="12" t="s">
        <v>345</v>
      </c>
      <c r="F2280" s="12" t="s">
        <v>346</v>
      </c>
      <c r="G2280" s="12"/>
      <c r="H2280" s="12">
        <v>1.37</v>
      </c>
      <c r="I2280" s="12">
        <v>22.63</v>
      </c>
      <c r="J2280" s="12">
        <v>1.1299999999999999</v>
      </c>
      <c r="K2280" s="12">
        <v>0.23</v>
      </c>
      <c r="L2280" s="12">
        <v>4.91</v>
      </c>
      <c r="M2280" s="12">
        <v>5</v>
      </c>
      <c r="N2280" s="12">
        <v>0</v>
      </c>
      <c r="O2280" s="12">
        <v>11</v>
      </c>
      <c r="P2280" s="12">
        <v>0</v>
      </c>
      <c r="Q2280" s="12">
        <v>0</v>
      </c>
      <c r="R2280" s="12">
        <v>2</v>
      </c>
      <c r="S2280" s="12">
        <v>13</v>
      </c>
      <c r="T2280" s="12">
        <v>0</v>
      </c>
    </row>
    <row r="2281" spans="1:20" ht="17.399999999999999" x14ac:dyDescent="0.3">
      <c r="A2281" s="11">
        <v>45360</v>
      </c>
      <c r="B2281" s="12">
        <v>251095</v>
      </c>
      <c r="C2281" s="12" t="s">
        <v>343</v>
      </c>
      <c r="D2281" s="12" t="s">
        <v>344</v>
      </c>
      <c r="E2281" s="12" t="s">
        <v>345</v>
      </c>
      <c r="F2281" s="12" t="s">
        <v>346</v>
      </c>
      <c r="G2281" s="12"/>
      <c r="H2281" s="12">
        <v>0</v>
      </c>
      <c r="I2281" s="12">
        <v>24</v>
      </c>
      <c r="J2281" s="12">
        <v>0</v>
      </c>
      <c r="K2281" s="12">
        <v>0</v>
      </c>
      <c r="L2281" s="12">
        <v>0</v>
      </c>
      <c r="M2281" s="12">
        <v>0</v>
      </c>
      <c r="N2281" s="12">
        <v>0</v>
      </c>
      <c r="O2281" s="12">
        <v>0</v>
      </c>
      <c r="P2281" s="12">
        <v>0</v>
      </c>
      <c r="Q2281" s="12">
        <v>0</v>
      </c>
      <c r="R2281" s="12">
        <v>0</v>
      </c>
      <c r="S2281" s="12">
        <v>0</v>
      </c>
      <c r="T2281" s="12">
        <v>0</v>
      </c>
    </row>
    <row r="2282" spans="1:20" ht="17.399999999999999" x14ac:dyDescent="0.3">
      <c r="A2282" s="11">
        <v>45361</v>
      </c>
      <c r="B2282" s="12">
        <v>251095</v>
      </c>
      <c r="C2282" s="12" t="s">
        <v>343</v>
      </c>
      <c r="D2282" s="12" t="s">
        <v>344</v>
      </c>
      <c r="E2282" s="12" t="s">
        <v>345</v>
      </c>
      <c r="F2282" s="12" t="s">
        <v>346</v>
      </c>
      <c r="G2282" s="12"/>
      <c r="H2282" s="12">
        <v>0</v>
      </c>
      <c r="I2282" s="12">
        <v>24</v>
      </c>
      <c r="J2282" s="12">
        <v>0</v>
      </c>
      <c r="K2282" s="12">
        <v>0</v>
      </c>
      <c r="L2282" s="12">
        <v>0</v>
      </c>
      <c r="M2282" s="12">
        <v>0</v>
      </c>
      <c r="N2282" s="12">
        <v>0</v>
      </c>
      <c r="O2282" s="12">
        <v>0</v>
      </c>
      <c r="P2282" s="12">
        <v>0</v>
      </c>
      <c r="Q2282" s="12">
        <v>0</v>
      </c>
      <c r="R2282" s="12">
        <v>0</v>
      </c>
      <c r="S2282" s="12">
        <v>0</v>
      </c>
      <c r="T2282" s="12">
        <v>0</v>
      </c>
    </row>
    <row r="2283" spans="1:20" ht="17.399999999999999" x14ac:dyDescent="0.3">
      <c r="A2283" s="11">
        <v>45362</v>
      </c>
      <c r="B2283" s="12">
        <v>251095</v>
      </c>
      <c r="C2283" s="12" t="s">
        <v>343</v>
      </c>
      <c r="D2283" s="12" t="s">
        <v>344</v>
      </c>
      <c r="E2283" s="12" t="s">
        <v>345</v>
      </c>
      <c r="F2283" s="12" t="s">
        <v>346</v>
      </c>
      <c r="G2283" s="12"/>
      <c r="H2283" s="12">
        <v>0</v>
      </c>
      <c r="I2283" s="12">
        <v>24</v>
      </c>
      <c r="J2283" s="12">
        <v>0</v>
      </c>
      <c r="K2283" s="12">
        <v>0</v>
      </c>
      <c r="L2283" s="12">
        <v>0</v>
      </c>
      <c r="M2283" s="12">
        <v>0</v>
      </c>
      <c r="N2283" s="12">
        <v>0</v>
      </c>
      <c r="O2283" s="12">
        <v>0</v>
      </c>
      <c r="P2283" s="12">
        <v>0</v>
      </c>
      <c r="Q2283" s="12">
        <v>0</v>
      </c>
      <c r="R2283" s="12">
        <v>0</v>
      </c>
      <c r="S2283" s="12">
        <v>0</v>
      </c>
      <c r="T2283" s="12">
        <v>0</v>
      </c>
    </row>
    <row r="2284" spans="1:20" ht="17.399999999999999" x14ac:dyDescent="0.3">
      <c r="A2284" s="11">
        <v>45363</v>
      </c>
      <c r="B2284" s="12">
        <v>251095</v>
      </c>
      <c r="C2284" s="12" t="s">
        <v>343</v>
      </c>
      <c r="D2284" s="12" t="s">
        <v>344</v>
      </c>
      <c r="E2284" s="12" t="s">
        <v>345</v>
      </c>
      <c r="F2284" s="12" t="s">
        <v>346</v>
      </c>
      <c r="G2284" s="12"/>
      <c r="H2284" s="12">
        <v>0</v>
      </c>
      <c r="I2284" s="12">
        <v>24</v>
      </c>
      <c r="J2284" s="12">
        <v>0</v>
      </c>
      <c r="K2284" s="12">
        <v>0</v>
      </c>
      <c r="L2284" s="12">
        <v>0</v>
      </c>
      <c r="M2284" s="12">
        <v>0</v>
      </c>
      <c r="N2284" s="12">
        <v>0</v>
      </c>
      <c r="O2284" s="12">
        <v>0</v>
      </c>
      <c r="P2284" s="12">
        <v>0</v>
      </c>
      <c r="Q2284" s="12">
        <v>0</v>
      </c>
      <c r="R2284" s="12">
        <v>0</v>
      </c>
      <c r="S2284" s="12">
        <v>0</v>
      </c>
      <c r="T2284" s="12">
        <v>0</v>
      </c>
    </row>
    <row r="2285" spans="1:20" ht="17.399999999999999" x14ac:dyDescent="0.3">
      <c r="A2285" s="11">
        <v>45364</v>
      </c>
      <c r="B2285" s="12">
        <v>251095</v>
      </c>
      <c r="C2285" s="12" t="s">
        <v>343</v>
      </c>
      <c r="D2285" s="12" t="s">
        <v>344</v>
      </c>
      <c r="E2285" s="12" t="s">
        <v>345</v>
      </c>
      <c r="F2285" s="12" t="s">
        <v>346</v>
      </c>
      <c r="G2285" s="12"/>
      <c r="H2285" s="12">
        <v>0</v>
      </c>
      <c r="I2285" s="12">
        <v>24</v>
      </c>
      <c r="J2285" s="12">
        <v>0</v>
      </c>
      <c r="K2285" s="12">
        <v>0</v>
      </c>
      <c r="L2285" s="12">
        <v>0</v>
      </c>
      <c r="M2285" s="12">
        <v>0</v>
      </c>
      <c r="N2285" s="12">
        <v>0</v>
      </c>
      <c r="O2285" s="12">
        <v>0</v>
      </c>
      <c r="P2285" s="12">
        <v>0</v>
      </c>
      <c r="Q2285" s="12">
        <v>0</v>
      </c>
      <c r="R2285" s="12">
        <v>0</v>
      </c>
      <c r="S2285" s="12">
        <v>0</v>
      </c>
      <c r="T2285" s="12">
        <v>0</v>
      </c>
    </row>
    <row r="2286" spans="1:20" ht="17.399999999999999" x14ac:dyDescent="0.3">
      <c r="A2286" s="11">
        <v>45365</v>
      </c>
      <c r="B2286" s="12">
        <v>251095</v>
      </c>
      <c r="C2286" s="12" t="s">
        <v>343</v>
      </c>
      <c r="D2286" s="12" t="s">
        <v>344</v>
      </c>
      <c r="E2286" s="12" t="s">
        <v>345</v>
      </c>
      <c r="F2286" s="12" t="s">
        <v>346</v>
      </c>
      <c r="G2286" s="12"/>
      <c r="H2286" s="12">
        <v>0</v>
      </c>
      <c r="I2286" s="12">
        <v>24</v>
      </c>
      <c r="J2286" s="12">
        <v>0</v>
      </c>
      <c r="K2286" s="12">
        <v>0</v>
      </c>
      <c r="L2286" s="12">
        <v>0</v>
      </c>
      <c r="M2286" s="12">
        <v>0</v>
      </c>
      <c r="N2286" s="12">
        <v>0</v>
      </c>
      <c r="O2286" s="12">
        <v>0</v>
      </c>
      <c r="P2286" s="12">
        <v>0</v>
      </c>
      <c r="Q2286" s="12">
        <v>0</v>
      </c>
      <c r="R2286" s="12">
        <v>0</v>
      </c>
      <c r="S2286" s="12">
        <v>0</v>
      </c>
      <c r="T2286" s="12">
        <v>0</v>
      </c>
    </row>
    <row r="2287" spans="1:20" ht="17.399999999999999" x14ac:dyDescent="0.3">
      <c r="A2287" s="11">
        <v>45366</v>
      </c>
      <c r="B2287" s="12">
        <v>251095</v>
      </c>
      <c r="C2287" s="12" t="s">
        <v>343</v>
      </c>
      <c r="D2287" s="12" t="s">
        <v>344</v>
      </c>
      <c r="E2287" s="12" t="s">
        <v>345</v>
      </c>
      <c r="F2287" s="12" t="s">
        <v>346</v>
      </c>
      <c r="G2287" s="12"/>
      <c r="H2287" s="12">
        <v>0</v>
      </c>
      <c r="I2287" s="12">
        <v>24</v>
      </c>
      <c r="J2287" s="12">
        <v>0</v>
      </c>
      <c r="K2287" s="12">
        <v>0</v>
      </c>
      <c r="L2287" s="12">
        <v>0</v>
      </c>
      <c r="M2287" s="12">
        <v>0</v>
      </c>
      <c r="N2287" s="12">
        <v>0</v>
      </c>
      <c r="O2287" s="12">
        <v>0</v>
      </c>
      <c r="P2287" s="12">
        <v>0</v>
      </c>
      <c r="Q2287" s="12">
        <v>0</v>
      </c>
      <c r="R2287" s="12">
        <v>0</v>
      </c>
      <c r="S2287" s="12">
        <v>0</v>
      </c>
      <c r="T2287" s="12">
        <v>0</v>
      </c>
    </row>
    <row r="2288" spans="1:20" ht="17.399999999999999" x14ac:dyDescent="0.3">
      <c r="A2288" s="11">
        <v>45367</v>
      </c>
      <c r="B2288" s="12">
        <v>251095</v>
      </c>
      <c r="C2288" s="12" t="s">
        <v>343</v>
      </c>
      <c r="D2288" s="12" t="s">
        <v>344</v>
      </c>
      <c r="E2288" s="12" t="s">
        <v>345</v>
      </c>
      <c r="F2288" s="12" t="s">
        <v>346</v>
      </c>
      <c r="G2288" s="12"/>
      <c r="H2288" s="12">
        <v>0</v>
      </c>
      <c r="I2288" s="12">
        <v>24</v>
      </c>
      <c r="J2288" s="12">
        <v>0</v>
      </c>
      <c r="K2288" s="12">
        <v>0</v>
      </c>
      <c r="L2288" s="12">
        <v>0</v>
      </c>
      <c r="M2288" s="12">
        <v>0</v>
      </c>
      <c r="N2288" s="12">
        <v>0</v>
      </c>
      <c r="O2288" s="12">
        <v>0</v>
      </c>
      <c r="P2288" s="12">
        <v>0</v>
      </c>
      <c r="Q2288" s="12">
        <v>0</v>
      </c>
      <c r="R2288" s="12">
        <v>0</v>
      </c>
      <c r="S2288" s="12">
        <v>0</v>
      </c>
      <c r="T2288" s="12">
        <v>0</v>
      </c>
    </row>
    <row r="2289" spans="1:20" ht="17.399999999999999" x14ac:dyDescent="0.3">
      <c r="A2289" s="11">
        <v>45368</v>
      </c>
      <c r="B2289" s="12">
        <v>251095</v>
      </c>
      <c r="C2289" s="12" t="s">
        <v>343</v>
      </c>
      <c r="D2289" s="12" t="s">
        <v>344</v>
      </c>
      <c r="E2289" s="12" t="s">
        <v>345</v>
      </c>
      <c r="F2289" s="12" t="s">
        <v>346</v>
      </c>
      <c r="G2289" s="12"/>
      <c r="H2289" s="12">
        <v>0.55000000000000004</v>
      </c>
      <c r="I2289" s="12">
        <v>23.45</v>
      </c>
      <c r="J2289" s="12">
        <v>0</v>
      </c>
      <c r="K2289" s="12">
        <v>0.55000000000000004</v>
      </c>
      <c r="L2289" s="12">
        <v>0</v>
      </c>
      <c r="M2289" s="12">
        <v>0</v>
      </c>
      <c r="N2289" s="12">
        <v>0</v>
      </c>
      <c r="O2289" s="12">
        <v>0</v>
      </c>
      <c r="P2289" s="12">
        <v>0</v>
      </c>
      <c r="Q2289" s="12">
        <v>0</v>
      </c>
      <c r="R2289" s="12">
        <v>6</v>
      </c>
      <c r="S2289" s="12">
        <v>0</v>
      </c>
      <c r="T2289" s="12">
        <v>1</v>
      </c>
    </row>
    <row r="2290" spans="1:20" ht="17.399999999999999" x14ac:dyDescent="0.3">
      <c r="A2290" s="11">
        <v>45369</v>
      </c>
      <c r="B2290" s="12">
        <v>251095</v>
      </c>
      <c r="C2290" s="12" t="s">
        <v>343</v>
      </c>
      <c r="D2290" s="12" t="s">
        <v>344</v>
      </c>
      <c r="E2290" s="12" t="s">
        <v>345</v>
      </c>
      <c r="F2290" s="12" t="s">
        <v>346</v>
      </c>
      <c r="G2290" s="12"/>
      <c r="H2290" s="12">
        <v>0</v>
      </c>
      <c r="I2290" s="12">
        <v>24</v>
      </c>
      <c r="J2290" s="12">
        <v>0</v>
      </c>
      <c r="K2290" s="12">
        <v>0</v>
      </c>
      <c r="L2290" s="12">
        <v>0</v>
      </c>
      <c r="M2290" s="12">
        <v>0</v>
      </c>
      <c r="N2290" s="12">
        <v>0</v>
      </c>
      <c r="O2290" s="12">
        <v>0</v>
      </c>
      <c r="P2290" s="12">
        <v>0</v>
      </c>
      <c r="Q2290" s="12">
        <v>0</v>
      </c>
      <c r="R2290" s="12">
        <v>0</v>
      </c>
      <c r="S2290" s="12">
        <v>0</v>
      </c>
      <c r="T2290" s="12">
        <v>0</v>
      </c>
    </row>
    <row r="2291" spans="1:20" ht="17.399999999999999" x14ac:dyDescent="0.3">
      <c r="A2291" s="11">
        <v>45370</v>
      </c>
      <c r="B2291" s="12">
        <v>251095</v>
      </c>
      <c r="C2291" s="12" t="s">
        <v>343</v>
      </c>
      <c r="D2291" s="12" t="s">
        <v>344</v>
      </c>
      <c r="E2291" s="12" t="s">
        <v>345</v>
      </c>
      <c r="F2291" s="12" t="s">
        <v>346</v>
      </c>
      <c r="G2291" s="12"/>
      <c r="H2291" s="12">
        <v>0.35</v>
      </c>
      <c r="I2291" s="12">
        <v>23.65</v>
      </c>
      <c r="J2291" s="12">
        <v>0.05</v>
      </c>
      <c r="K2291" s="12">
        <v>0.3</v>
      </c>
      <c r="L2291" s="12">
        <v>0.03</v>
      </c>
      <c r="M2291" s="12">
        <v>0</v>
      </c>
      <c r="N2291" s="12">
        <v>0</v>
      </c>
      <c r="O2291" s="12">
        <v>0</v>
      </c>
      <c r="P2291" s="12">
        <v>0</v>
      </c>
      <c r="Q2291" s="12">
        <v>0</v>
      </c>
      <c r="R2291" s="12">
        <v>3</v>
      </c>
      <c r="S2291" s="12">
        <v>0</v>
      </c>
      <c r="T2291" s="12">
        <v>1</v>
      </c>
    </row>
    <row r="2292" spans="1:20" ht="17.399999999999999" x14ac:dyDescent="0.3">
      <c r="A2292" s="11">
        <v>45371</v>
      </c>
      <c r="B2292" s="12">
        <v>251095</v>
      </c>
      <c r="C2292" s="12" t="s">
        <v>343</v>
      </c>
      <c r="D2292" s="12" t="s">
        <v>344</v>
      </c>
      <c r="E2292" s="12" t="s">
        <v>345</v>
      </c>
      <c r="F2292" s="12" t="s">
        <v>346</v>
      </c>
      <c r="G2292" s="12"/>
      <c r="H2292" s="12">
        <v>0.35</v>
      </c>
      <c r="I2292" s="12">
        <v>23.65</v>
      </c>
      <c r="J2292" s="12">
        <v>0.15</v>
      </c>
      <c r="K2292" s="12">
        <v>0.2</v>
      </c>
      <c r="L2292" s="12">
        <v>0.4</v>
      </c>
      <c r="M2292" s="12">
        <v>5</v>
      </c>
      <c r="N2292" s="12">
        <v>0</v>
      </c>
      <c r="O2292" s="12">
        <v>0</v>
      </c>
      <c r="P2292" s="12">
        <v>0</v>
      </c>
      <c r="Q2292" s="12">
        <v>0</v>
      </c>
      <c r="R2292" s="12">
        <v>1</v>
      </c>
      <c r="S2292" s="12">
        <v>0</v>
      </c>
      <c r="T2292" s="12">
        <v>0</v>
      </c>
    </row>
    <row r="2293" spans="1:20" ht="17.399999999999999" x14ac:dyDescent="0.3">
      <c r="A2293" s="11">
        <v>45372</v>
      </c>
      <c r="B2293" s="12">
        <v>251095</v>
      </c>
      <c r="C2293" s="12" t="s">
        <v>343</v>
      </c>
      <c r="D2293" s="12" t="s">
        <v>344</v>
      </c>
      <c r="E2293" s="12" t="s">
        <v>345</v>
      </c>
      <c r="F2293" s="12" t="s">
        <v>346</v>
      </c>
      <c r="G2293" s="12"/>
      <c r="H2293" s="12">
        <v>8.08</v>
      </c>
      <c r="I2293" s="12">
        <v>15.92</v>
      </c>
      <c r="J2293" s="12">
        <v>7.23</v>
      </c>
      <c r="K2293" s="12">
        <v>0.85</v>
      </c>
      <c r="L2293" s="12">
        <v>25.55</v>
      </c>
      <c r="M2293" s="12">
        <v>4</v>
      </c>
      <c r="N2293" s="12">
        <v>0</v>
      </c>
      <c r="O2293" s="12">
        <v>31</v>
      </c>
      <c r="P2293" s="12">
        <v>1</v>
      </c>
      <c r="Q2293" s="12">
        <v>0</v>
      </c>
      <c r="R2293" s="12">
        <v>1</v>
      </c>
      <c r="S2293" s="12">
        <v>33</v>
      </c>
      <c r="T2293" s="12">
        <v>0</v>
      </c>
    </row>
    <row r="2294" spans="1:20" ht="17.399999999999999" x14ac:dyDescent="0.3">
      <c r="A2294" s="11">
        <v>45373</v>
      </c>
      <c r="B2294" s="12">
        <v>251095</v>
      </c>
      <c r="C2294" s="12" t="s">
        <v>343</v>
      </c>
      <c r="D2294" s="12" t="s">
        <v>344</v>
      </c>
      <c r="E2294" s="12" t="s">
        <v>345</v>
      </c>
      <c r="F2294" s="12" t="s">
        <v>346</v>
      </c>
      <c r="G2294" s="12"/>
      <c r="H2294" s="12">
        <v>11.83</v>
      </c>
      <c r="I2294" s="12">
        <v>12.17</v>
      </c>
      <c r="J2294" s="12">
        <v>11</v>
      </c>
      <c r="K2294" s="12">
        <v>0.83</v>
      </c>
      <c r="L2294" s="12">
        <v>36.020000000000003</v>
      </c>
      <c r="M2294" s="12">
        <v>5</v>
      </c>
      <c r="N2294" s="12">
        <v>0</v>
      </c>
      <c r="O2294" s="12">
        <v>53</v>
      </c>
      <c r="P2294" s="12">
        <v>4</v>
      </c>
      <c r="Q2294" s="12">
        <v>0</v>
      </c>
      <c r="R2294" s="12">
        <v>0</v>
      </c>
      <c r="S2294" s="12">
        <v>63</v>
      </c>
      <c r="T2294" s="12">
        <v>0</v>
      </c>
    </row>
    <row r="2295" spans="1:20" ht="17.399999999999999" x14ac:dyDescent="0.3">
      <c r="A2295" s="11">
        <v>45374</v>
      </c>
      <c r="B2295" s="12">
        <v>251095</v>
      </c>
      <c r="C2295" s="12" t="s">
        <v>343</v>
      </c>
      <c r="D2295" s="12" t="s">
        <v>344</v>
      </c>
      <c r="E2295" s="12" t="s">
        <v>345</v>
      </c>
      <c r="F2295" s="12" t="s">
        <v>346</v>
      </c>
      <c r="G2295" s="12"/>
      <c r="H2295" s="12">
        <v>17.350000000000001</v>
      </c>
      <c r="I2295" s="12">
        <v>6.65</v>
      </c>
      <c r="J2295" s="12">
        <v>15.95</v>
      </c>
      <c r="K2295" s="12">
        <v>1.4</v>
      </c>
      <c r="L2295" s="12">
        <v>55.54</v>
      </c>
      <c r="M2295" s="12">
        <v>4</v>
      </c>
      <c r="N2295" s="12">
        <v>0</v>
      </c>
      <c r="O2295" s="12">
        <v>72</v>
      </c>
      <c r="P2295" s="12">
        <v>3</v>
      </c>
      <c r="Q2295" s="12">
        <v>1</v>
      </c>
      <c r="R2295" s="12">
        <v>5</v>
      </c>
      <c r="S2295" s="12">
        <v>83</v>
      </c>
      <c r="T2295" s="12">
        <v>1</v>
      </c>
    </row>
    <row r="2296" spans="1:20" ht="17.399999999999999" x14ac:dyDescent="0.3">
      <c r="A2296" s="11">
        <v>45375</v>
      </c>
      <c r="B2296" s="12">
        <v>251095</v>
      </c>
      <c r="C2296" s="12" t="s">
        <v>343</v>
      </c>
      <c r="D2296" s="12" t="s">
        <v>344</v>
      </c>
      <c r="E2296" s="12" t="s">
        <v>345</v>
      </c>
      <c r="F2296" s="12" t="s">
        <v>346</v>
      </c>
      <c r="G2296" s="12"/>
      <c r="H2296" s="12">
        <v>14.5</v>
      </c>
      <c r="I2296" s="12">
        <v>9.5</v>
      </c>
      <c r="J2296" s="12">
        <v>11.63</v>
      </c>
      <c r="K2296" s="12">
        <v>2.87</v>
      </c>
      <c r="L2296" s="12">
        <v>33.93</v>
      </c>
      <c r="M2296" s="12">
        <v>4</v>
      </c>
      <c r="N2296" s="12">
        <v>0</v>
      </c>
      <c r="O2296" s="12">
        <v>29</v>
      </c>
      <c r="P2296" s="12">
        <v>4</v>
      </c>
      <c r="Q2296" s="12">
        <v>0</v>
      </c>
      <c r="R2296" s="12">
        <v>8</v>
      </c>
      <c r="S2296" s="12">
        <v>30</v>
      </c>
      <c r="T2296" s="12">
        <v>1</v>
      </c>
    </row>
    <row r="2297" spans="1:20" ht="17.399999999999999" x14ac:dyDescent="0.3">
      <c r="A2297" s="11">
        <v>45376</v>
      </c>
      <c r="B2297" s="12">
        <v>251095</v>
      </c>
      <c r="C2297" s="12" t="s">
        <v>343</v>
      </c>
      <c r="D2297" s="12" t="s">
        <v>344</v>
      </c>
      <c r="E2297" s="12" t="s">
        <v>345</v>
      </c>
      <c r="F2297" s="12" t="s">
        <v>346</v>
      </c>
      <c r="G2297" s="12"/>
      <c r="H2297" s="12">
        <v>19.45</v>
      </c>
      <c r="I2297" s="12">
        <v>4.55</v>
      </c>
      <c r="J2297" s="12">
        <v>17.22</v>
      </c>
      <c r="K2297" s="12">
        <v>2.23</v>
      </c>
      <c r="L2297" s="12">
        <v>45.69</v>
      </c>
      <c r="M2297" s="12">
        <v>4</v>
      </c>
      <c r="N2297" s="12">
        <v>0</v>
      </c>
      <c r="O2297" s="12">
        <v>26</v>
      </c>
      <c r="P2297" s="12">
        <v>7</v>
      </c>
      <c r="Q2297" s="12">
        <v>0</v>
      </c>
      <c r="R2297" s="12">
        <v>4</v>
      </c>
      <c r="S2297" s="12">
        <v>27</v>
      </c>
      <c r="T2297" s="12">
        <v>0</v>
      </c>
    </row>
    <row r="2298" spans="1:20" ht="17.399999999999999" x14ac:dyDescent="0.3">
      <c r="A2298" s="11">
        <v>45377</v>
      </c>
      <c r="B2298" s="12">
        <v>251095</v>
      </c>
      <c r="C2298" s="12" t="s">
        <v>343</v>
      </c>
      <c r="D2298" s="12" t="s">
        <v>344</v>
      </c>
      <c r="E2298" s="12" t="s">
        <v>345</v>
      </c>
      <c r="F2298" s="12" t="s">
        <v>346</v>
      </c>
      <c r="G2298" s="12"/>
      <c r="H2298" s="12">
        <v>18.420000000000002</v>
      </c>
      <c r="I2298" s="12">
        <v>5.58</v>
      </c>
      <c r="J2298" s="12">
        <v>16.77</v>
      </c>
      <c r="K2298" s="12">
        <v>1.65</v>
      </c>
      <c r="L2298" s="12">
        <v>51.99</v>
      </c>
      <c r="M2298" s="12">
        <v>4</v>
      </c>
      <c r="N2298" s="12">
        <v>0</v>
      </c>
      <c r="O2298" s="12">
        <v>92</v>
      </c>
      <c r="P2298" s="12">
        <v>9</v>
      </c>
      <c r="Q2298" s="12">
        <v>1</v>
      </c>
      <c r="R2298" s="12">
        <v>4</v>
      </c>
      <c r="S2298" s="12">
        <v>100</v>
      </c>
      <c r="T2298" s="12">
        <v>0</v>
      </c>
    </row>
    <row r="2299" spans="1:20" ht="17.399999999999999" x14ac:dyDescent="0.3">
      <c r="A2299" s="11">
        <v>45378</v>
      </c>
      <c r="B2299" s="12">
        <v>251095</v>
      </c>
      <c r="C2299" s="12" t="s">
        <v>343</v>
      </c>
      <c r="D2299" s="12" t="s">
        <v>344</v>
      </c>
      <c r="E2299" s="12" t="s">
        <v>345</v>
      </c>
      <c r="F2299" s="12" t="s">
        <v>346</v>
      </c>
      <c r="G2299" s="12"/>
      <c r="H2299" s="12">
        <v>14.47</v>
      </c>
      <c r="I2299" s="12">
        <v>9.5299999999999994</v>
      </c>
      <c r="J2299" s="12">
        <v>13.7</v>
      </c>
      <c r="K2299" s="12">
        <v>0.77</v>
      </c>
      <c r="L2299" s="12">
        <v>46.24</v>
      </c>
      <c r="M2299" s="12">
        <v>4</v>
      </c>
      <c r="N2299" s="12">
        <v>0</v>
      </c>
      <c r="O2299" s="12">
        <v>44</v>
      </c>
      <c r="P2299" s="12">
        <v>10</v>
      </c>
      <c r="Q2299" s="12">
        <v>0</v>
      </c>
      <c r="R2299" s="12">
        <v>0</v>
      </c>
      <c r="S2299" s="12">
        <v>49</v>
      </c>
      <c r="T2299" s="12">
        <v>0</v>
      </c>
    </row>
    <row r="2300" spans="1:20" ht="17.399999999999999" x14ac:dyDescent="0.3">
      <c r="A2300" s="11">
        <v>45379</v>
      </c>
      <c r="B2300" s="12">
        <v>251095</v>
      </c>
      <c r="C2300" s="12" t="s">
        <v>343</v>
      </c>
      <c r="D2300" s="12" t="s">
        <v>344</v>
      </c>
      <c r="E2300" s="12" t="s">
        <v>345</v>
      </c>
      <c r="F2300" s="12" t="s">
        <v>346</v>
      </c>
      <c r="G2300" s="12"/>
      <c r="H2300" s="12">
        <v>16.829999999999998</v>
      </c>
      <c r="I2300" s="12">
        <v>7.17</v>
      </c>
      <c r="J2300" s="12">
        <v>15.7</v>
      </c>
      <c r="K2300" s="12">
        <v>1.1299999999999999</v>
      </c>
      <c r="L2300" s="12">
        <v>59.89</v>
      </c>
      <c r="M2300" s="12">
        <v>5</v>
      </c>
      <c r="N2300" s="12">
        <v>0</v>
      </c>
      <c r="O2300" s="12">
        <v>168</v>
      </c>
      <c r="P2300" s="12">
        <v>5</v>
      </c>
      <c r="Q2300" s="12">
        <v>0</v>
      </c>
      <c r="R2300" s="12">
        <v>1</v>
      </c>
      <c r="S2300" s="12">
        <v>190</v>
      </c>
      <c r="T2300" s="12">
        <v>0</v>
      </c>
    </row>
    <row r="2301" spans="1:20" ht="17.399999999999999" x14ac:dyDescent="0.3">
      <c r="A2301" s="11">
        <v>45380</v>
      </c>
      <c r="B2301" s="12">
        <v>251095</v>
      </c>
      <c r="C2301" s="12" t="s">
        <v>343</v>
      </c>
      <c r="D2301" s="12" t="s">
        <v>344</v>
      </c>
      <c r="E2301" s="12" t="s">
        <v>345</v>
      </c>
      <c r="F2301" s="12" t="s">
        <v>346</v>
      </c>
      <c r="G2301" s="12"/>
      <c r="H2301" s="12">
        <v>6.28</v>
      </c>
      <c r="I2301" s="12">
        <v>17.72</v>
      </c>
      <c r="J2301" s="12">
        <v>6.1</v>
      </c>
      <c r="K2301" s="12">
        <v>0.18</v>
      </c>
      <c r="L2301" s="12">
        <v>18.05</v>
      </c>
      <c r="M2301" s="12">
        <v>3</v>
      </c>
      <c r="N2301" s="12">
        <v>0</v>
      </c>
      <c r="O2301" s="12">
        <v>17</v>
      </c>
      <c r="P2301" s="12">
        <v>0</v>
      </c>
      <c r="Q2301" s="12">
        <v>2</v>
      </c>
      <c r="R2301" s="12">
        <v>0</v>
      </c>
      <c r="S2301" s="12">
        <v>18</v>
      </c>
      <c r="T2301" s="12">
        <v>0</v>
      </c>
    </row>
    <row r="2302" spans="1:20" ht="17.399999999999999" x14ac:dyDescent="0.3">
      <c r="A2302" s="11">
        <v>45381</v>
      </c>
      <c r="B2302" s="12">
        <v>251095</v>
      </c>
      <c r="C2302" s="12" t="s">
        <v>343</v>
      </c>
      <c r="D2302" s="12" t="s">
        <v>344</v>
      </c>
      <c r="E2302" s="12" t="s">
        <v>345</v>
      </c>
      <c r="F2302" s="12" t="s">
        <v>346</v>
      </c>
      <c r="G2302" s="12"/>
      <c r="H2302" s="12">
        <v>10.73</v>
      </c>
      <c r="I2302" s="12">
        <v>13.27</v>
      </c>
      <c r="J2302" s="12">
        <v>9.32</v>
      </c>
      <c r="K2302" s="12">
        <v>1.42</v>
      </c>
      <c r="L2302" s="12">
        <v>34.869999999999997</v>
      </c>
      <c r="M2302" s="12">
        <v>5</v>
      </c>
      <c r="N2302" s="12">
        <v>0</v>
      </c>
      <c r="O2302" s="12">
        <v>37</v>
      </c>
      <c r="P2302" s="12">
        <v>2</v>
      </c>
      <c r="Q2302" s="12">
        <v>0</v>
      </c>
      <c r="R2302" s="12">
        <v>4</v>
      </c>
      <c r="S2302" s="12">
        <v>44</v>
      </c>
      <c r="T2302" s="12">
        <v>0</v>
      </c>
    </row>
    <row r="2303" spans="1:20" ht="17.399999999999999" x14ac:dyDescent="0.3">
      <c r="A2303" s="11">
        <v>45382</v>
      </c>
      <c r="B2303" s="12">
        <v>251095</v>
      </c>
      <c r="C2303" s="12" t="s">
        <v>343</v>
      </c>
      <c r="D2303" s="12" t="s">
        <v>344</v>
      </c>
      <c r="E2303" s="12" t="s">
        <v>345</v>
      </c>
      <c r="F2303" s="12" t="s">
        <v>346</v>
      </c>
      <c r="G2303" s="12"/>
      <c r="H2303" s="12">
        <v>3.8</v>
      </c>
      <c r="I2303" s="12">
        <v>20.2</v>
      </c>
      <c r="J2303" s="12">
        <v>2.83</v>
      </c>
      <c r="K2303" s="12">
        <v>0.97</v>
      </c>
      <c r="L2303" s="12">
        <v>11.58</v>
      </c>
      <c r="M2303" s="12">
        <v>6</v>
      </c>
      <c r="N2303" s="12">
        <v>0</v>
      </c>
      <c r="O2303" s="12">
        <v>34</v>
      </c>
      <c r="P2303" s="12">
        <v>3</v>
      </c>
      <c r="Q2303" s="12">
        <v>0</v>
      </c>
      <c r="R2303" s="12">
        <v>7</v>
      </c>
      <c r="S2303" s="12">
        <v>38</v>
      </c>
      <c r="T2303" s="12">
        <v>1</v>
      </c>
    </row>
    <row r="2304" spans="1:20" ht="17.399999999999999" x14ac:dyDescent="0.3">
      <c r="A2304" s="11">
        <v>45383</v>
      </c>
      <c r="B2304" s="12">
        <v>251095</v>
      </c>
      <c r="C2304" s="12" t="s">
        <v>343</v>
      </c>
      <c r="D2304" s="12" t="s">
        <v>344</v>
      </c>
      <c r="E2304" s="12" t="s">
        <v>345</v>
      </c>
      <c r="F2304" s="12" t="s">
        <v>346</v>
      </c>
      <c r="G2304" s="12"/>
      <c r="H2304" s="12">
        <v>17.32</v>
      </c>
      <c r="I2304" s="12">
        <v>6.68</v>
      </c>
      <c r="J2304" s="12">
        <v>16.18</v>
      </c>
      <c r="K2304" s="12">
        <v>1.1299999999999999</v>
      </c>
      <c r="L2304" s="12">
        <v>51.63</v>
      </c>
      <c r="M2304" s="12">
        <v>5</v>
      </c>
      <c r="N2304" s="12">
        <v>0</v>
      </c>
      <c r="O2304" s="12">
        <v>71</v>
      </c>
      <c r="P2304" s="12">
        <v>12</v>
      </c>
      <c r="Q2304" s="12">
        <v>2</v>
      </c>
      <c r="R2304" s="12">
        <v>0</v>
      </c>
      <c r="S2304" s="12">
        <v>78</v>
      </c>
      <c r="T2304" s="12">
        <v>0</v>
      </c>
    </row>
    <row r="2305" spans="1:20" ht="17.399999999999999" x14ac:dyDescent="0.3">
      <c r="A2305" s="11">
        <v>45384</v>
      </c>
      <c r="B2305" s="12">
        <v>251095</v>
      </c>
      <c r="C2305" s="12" t="s">
        <v>343</v>
      </c>
      <c r="D2305" s="12" t="s">
        <v>344</v>
      </c>
      <c r="E2305" s="12" t="s">
        <v>345</v>
      </c>
      <c r="F2305" s="12" t="s">
        <v>346</v>
      </c>
      <c r="G2305" s="12"/>
      <c r="H2305" s="12">
        <v>22.28</v>
      </c>
      <c r="I2305" s="12">
        <v>1.72</v>
      </c>
      <c r="J2305" s="12">
        <v>20.78</v>
      </c>
      <c r="K2305" s="12">
        <v>1.5</v>
      </c>
      <c r="L2305" s="12">
        <v>59.31</v>
      </c>
      <c r="M2305" s="12">
        <v>4</v>
      </c>
      <c r="N2305" s="12">
        <v>0</v>
      </c>
      <c r="O2305" s="12">
        <v>92</v>
      </c>
      <c r="P2305" s="12">
        <v>13</v>
      </c>
      <c r="Q2305" s="12">
        <v>3</v>
      </c>
      <c r="R2305" s="12">
        <v>2</v>
      </c>
      <c r="S2305" s="12">
        <v>97</v>
      </c>
      <c r="T2305" s="12">
        <v>0</v>
      </c>
    </row>
    <row r="2306" spans="1:20" ht="17.399999999999999" x14ac:dyDescent="0.3">
      <c r="A2306" s="11">
        <v>45385</v>
      </c>
      <c r="B2306" s="12">
        <v>251095</v>
      </c>
      <c r="C2306" s="12" t="s">
        <v>343</v>
      </c>
      <c r="D2306" s="12" t="s">
        <v>344</v>
      </c>
      <c r="E2306" s="12" t="s">
        <v>345</v>
      </c>
      <c r="F2306" s="12" t="s">
        <v>346</v>
      </c>
      <c r="G2306" s="12"/>
      <c r="H2306" s="12">
        <v>20.98</v>
      </c>
      <c r="I2306" s="12">
        <v>3.02</v>
      </c>
      <c r="J2306" s="12">
        <v>19.63</v>
      </c>
      <c r="K2306" s="12">
        <v>1.35</v>
      </c>
      <c r="L2306" s="12">
        <v>69.66</v>
      </c>
      <c r="M2306" s="12">
        <v>5</v>
      </c>
      <c r="N2306" s="12">
        <v>0</v>
      </c>
      <c r="O2306" s="12">
        <v>170</v>
      </c>
      <c r="P2306" s="12">
        <v>21</v>
      </c>
      <c r="Q2306" s="12">
        <v>3</v>
      </c>
      <c r="R2306" s="12">
        <v>1</v>
      </c>
      <c r="S2306" s="12">
        <v>192</v>
      </c>
      <c r="T2306" s="12">
        <v>0</v>
      </c>
    </row>
    <row r="2307" spans="1:20" ht="17.399999999999999" x14ac:dyDescent="0.3">
      <c r="A2307" s="11">
        <v>45386</v>
      </c>
      <c r="B2307" s="12">
        <v>251095</v>
      </c>
      <c r="C2307" s="12" t="s">
        <v>343</v>
      </c>
      <c r="D2307" s="12" t="s">
        <v>344</v>
      </c>
      <c r="E2307" s="12" t="s">
        <v>345</v>
      </c>
      <c r="F2307" s="12" t="s">
        <v>346</v>
      </c>
      <c r="G2307" s="12"/>
      <c r="H2307" s="12">
        <v>20.170000000000002</v>
      </c>
      <c r="I2307" s="12">
        <v>3.83</v>
      </c>
      <c r="J2307" s="12">
        <v>17.850000000000001</v>
      </c>
      <c r="K2307" s="12">
        <v>2.3199999999999998</v>
      </c>
      <c r="L2307" s="12">
        <v>61.21</v>
      </c>
      <c r="M2307" s="12">
        <v>5</v>
      </c>
      <c r="N2307" s="12">
        <v>0</v>
      </c>
      <c r="O2307" s="12">
        <v>131</v>
      </c>
      <c r="P2307" s="12">
        <v>7</v>
      </c>
      <c r="Q2307" s="12">
        <v>3</v>
      </c>
      <c r="R2307" s="12">
        <v>4</v>
      </c>
      <c r="S2307" s="12">
        <v>146</v>
      </c>
      <c r="T2307" s="12">
        <v>0</v>
      </c>
    </row>
    <row r="2308" spans="1:20" ht="17.399999999999999" x14ac:dyDescent="0.3">
      <c r="A2308" s="11">
        <v>45387</v>
      </c>
      <c r="B2308" s="12">
        <v>251095</v>
      </c>
      <c r="C2308" s="12" t="s">
        <v>343</v>
      </c>
      <c r="D2308" s="12" t="s">
        <v>344</v>
      </c>
      <c r="E2308" s="12" t="s">
        <v>345</v>
      </c>
      <c r="F2308" s="12" t="s">
        <v>346</v>
      </c>
      <c r="G2308" s="12"/>
      <c r="H2308" s="12">
        <v>18.93</v>
      </c>
      <c r="I2308" s="12">
        <v>5.07</v>
      </c>
      <c r="J2308" s="12">
        <v>17.18</v>
      </c>
      <c r="K2308" s="12">
        <v>1.75</v>
      </c>
      <c r="L2308" s="12">
        <v>55.79</v>
      </c>
      <c r="M2308" s="12">
        <v>5</v>
      </c>
      <c r="N2308" s="12">
        <v>0</v>
      </c>
      <c r="O2308" s="12">
        <v>109</v>
      </c>
      <c r="P2308" s="12">
        <v>6</v>
      </c>
      <c r="Q2308" s="12">
        <v>1</v>
      </c>
      <c r="R2308" s="12">
        <v>3</v>
      </c>
      <c r="S2308" s="12">
        <v>121</v>
      </c>
      <c r="T2308" s="12">
        <v>0</v>
      </c>
    </row>
    <row r="2309" spans="1:20" ht="17.399999999999999" x14ac:dyDescent="0.3">
      <c r="A2309" s="11">
        <v>45388</v>
      </c>
      <c r="B2309" s="12">
        <v>251095</v>
      </c>
      <c r="C2309" s="12" t="s">
        <v>343</v>
      </c>
      <c r="D2309" s="12" t="s">
        <v>344</v>
      </c>
      <c r="E2309" s="12" t="s">
        <v>345</v>
      </c>
      <c r="F2309" s="12" t="s">
        <v>346</v>
      </c>
      <c r="G2309" s="12"/>
      <c r="H2309" s="12">
        <v>13.05</v>
      </c>
      <c r="I2309" s="12">
        <v>10.95</v>
      </c>
      <c r="J2309" s="12">
        <v>10.25</v>
      </c>
      <c r="K2309" s="12">
        <v>2.8</v>
      </c>
      <c r="L2309" s="12">
        <v>33.020000000000003</v>
      </c>
      <c r="M2309" s="12">
        <v>5</v>
      </c>
      <c r="N2309" s="12">
        <v>0</v>
      </c>
      <c r="O2309" s="12">
        <v>45</v>
      </c>
      <c r="P2309" s="12">
        <v>4</v>
      </c>
      <c r="Q2309" s="12">
        <v>0</v>
      </c>
      <c r="R2309" s="12">
        <v>12</v>
      </c>
      <c r="S2309" s="12">
        <v>50</v>
      </c>
      <c r="T2309" s="12">
        <v>1</v>
      </c>
    </row>
    <row r="2310" spans="1:20" ht="17.399999999999999" x14ac:dyDescent="0.3">
      <c r="A2310" s="11">
        <v>45389</v>
      </c>
      <c r="B2310" s="12">
        <v>251095</v>
      </c>
      <c r="C2310" s="12" t="s">
        <v>343</v>
      </c>
      <c r="D2310" s="12" t="s">
        <v>344</v>
      </c>
      <c r="E2310" s="12" t="s">
        <v>345</v>
      </c>
      <c r="F2310" s="12" t="s">
        <v>346</v>
      </c>
      <c r="G2310" s="12"/>
      <c r="H2310" s="12">
        <v>0.7</v>
      </c>
      <c r="I2310" s="12">
        <v>23.3</v>
      </c>
      <c r="J2310" s="12">
        <v>0.33</v>
      </c>
      <c r="K2310" s="12">
        <v>0.37</v>
      </c>
      <c r="L2310" s="12">
        <v>0.84</v>
      </c>
      <c r="M2310" s="12">
        <v>4</v>
      </c>
      <c r="N2310" s="12">
        <v>0</v>
      </c>
      <c r="O2310" s="12">
        <v>0</v>
      </c>
      <c r="P2310" s="12">
        <v>0</v>
      </c>
      <c r="Q2310" s="12">
        <v>0</v>
      </c>
      <c r="R2310" s="12">
        <v>1</v>
      </c>
      <c r="S2310" s="12">
        <v>0</v>
      </c>
      <c r="T2310" s="12">
        <v>0</v>
      </c>
    </row>
    <row r="2311" spans="1:20" ht="17.399999999999999" x14ac:dyDescent="0.3">
      <c r="A2311" s="11">
        <v>45390</v>
      </c>
      <c r="B2311" s="12">
        <v>251095</v>
      </c>
      <c r="C2311" s="12" t="s">
        <v>343</v>
      </c>
      <c r="D2311" s="12" t="s">
        <v>344</v>
      </c>
      <c r="E2311" s="12" t="s">
        <v>345</v>
      </c>
      <c r="F2311" s="12" t="s">
        <v>346</v>
      </c>
      <c r="G2311" s="12"/>
      <c r="H2311" s="12">
        <v>14.97</v>
      </c>
      <c r="I2311" s="12">
        <v>9.0299999999999994</v>
      </c>
      <c r="J2311" s="12">
        <v>12.57</v>
      </c>
      <c r="K2311" s="12">
        <v>2.4</v>
      </c>
      <c r="L2311" s="12">
        <v>39.630000000000003</v>
      </c>
      <c r="M2311" s="12">
        <v>5</v>
      </c>
      <c r="N2311" s="12">
        <v>0</v>
      </c>
      <c r="O2311" s="12">
        <v>69</v>
      </c>
      <c r="P2311" s="12">
        <v>4</v>
      </c>
      <c r="Q2311" s="12">
        <v>2</v>
      </c>
      <c r="R2311" s="12">
        <v>6</v>
      </c>
      <c r="S2311" s="12">
        <v>77</v>
      </c>
      <c r="T2311" s="12">
        <v>1</v>
      </c>
    </row>
    <row r="2312" spans="1:20" ht="17.399999999999999" x14ac:dyDescent="0.3">
      <c r="A2312" s="11">
        <v>45391</v>
      </c>
      <c r="B2312" s="12">
        <v>251095</v>
      </c>
      <c r="C2312" s="12" t="s">
        <v>343</v>
      </c>
      <c r="D2312" s="12" t="s">
        <v>344</v>
      </c>
      <c r="E2312" s="12" t="s">
        <v>345</v>
      </c>
      <c r="F2312" s="12" t="s">
        <v>346</v>
      </c>
      <c r="G2312" s="12"/>
      <c r="H2312" s="12">
        <v>22.58</v>
      </c>
      <c r="I2312" s="12">
        <v>1.42</v>
      </c>
      <c r="J2312" s="12">
        <v>21.6</v>
      </c>
      <c r="K2312" s="12">
        <v>0.98</v>
      </c>
      <c r="L2312" s="12">
        <v>72.59</v>
      </c>
      <c r="M2312" s="12">
        <v>5</v>
      </c>
      <c r="N2312" s="12">
        <v>0</v>
      </c>
      <c r="O2312" s="12">
        <v>117</v>
      </c>
      <c r="P2312" s="12">
        <v>7</v>
      </c>
      <c r="Q2312" s="12">
        <v>3</v>
      </c>
      <c r="R2312" s="12">
        <v>3</v>
      </c>
      <c r="S2312" s="12">
        <v>124</v>
      </c>
      <c r="T2312" s="12">
        <v>0</v>
      </c>
    </row>
    <row r="2313" spans="1:20" ht="17.399999999999999" x14ac:dyDescent="0.3">
      <c r="A2313" s="11">
        <v>45392</v>
      </c>
      <c r="B2313" s="12">
        <v>251095</v>
      </c>
      <c r="C2313" s="12" t="s">
        <v>343</v>
      </c>
      <c r="D2313" s="12" t="s">
        <v>344</v>
      </c>
      <c r="E2313" s="12" t="s">
        <v>345</v>
      </c>
      <c r="F2313" s="12" t="s">
        <v>346</v>
      </c>
      <c r="G2313" s="12"/>
      <c r="H2313" s="12">
        <v>14.57</v>
      </c>
      <c r="I2313" s="12">
        <v>9.43</v>
      </c>
      <c r="J2313" s="12">
        <v>13.8</v>
      </c>
      <c r="K2313" s="12">
        <v>0.77</v>
      </c>
      <c r="L2313" s="12">
        <v>50.4</v>
      </c>
      <c r="M2313" s="12">
        <v>5</v>
      </c>
      <c r="N2313" s="12">
        <v>0</v>
      </c>
      <c r="O2313" s="12">
        <v>99</v>
      </c>
      <c r="P2313" s="12">
        <v>6</v>
      </c>
      <c r="Q2313" s="12">
        <v>3</v>
      </c>
      <c r="R2313" s="12">
        <v>2</v>
      </c>
      <c r="S2313" s="12">
        <v>124</v>
      </c>
      <c r="T2313" s="12">
        <v>0</v>
      </c>
    </row>
    <row r="2314" spans="1:20" ht="17.399999999999999" x14ac:dyDescent="0.3">
      <c r="A2314" s="11">
        <v>45393</v>
      </c>
      <c r="B2314" s="12">
        <v>251095</v>
      </c>
      <c r="C2314" s="12" t="s">
        <v>343</v>
      </c>
      <c r="D2314" s="12" t="s">
        <v>344</v>
      </c>
      <c r="E2314" s="12" t="s">
        <v>345</v>
      </c>
      <c r="F2314" s="12" t="s">
        <v>346</v>
      </c>
      <c r="G2314" s="12"/>
      <c r="H2314" s="12">
        <v>21.47</v>
      </c>
      <c r="I2314" s="12">
        <v>2.5299999999999998</v>
      </c>
      <c r="J2314" s="12">
        <v>20.28</v>
      </c>
      <c r="K2314" s="12">
        <v>1.18</v>
      </c>
      <c r="L2314" s="12">
        <v>65.239999999999995</v>
      </c>
      <c r="M2314" s="12">
        <v>5</v>
      </c>
      <c r="N2314" s="12">
        <v>0</v>
      </c>
      <c r="O2314" s="12">
        <v>103</v>
      </c>
      <c r="P2314" s="12">
        <v>12</v>
      </c>
      <c r="Q2314" s="12">
        <v>2</v>
      </c>
      <c r="R2314" s="12">
        <v>2</v>
      </c>
      <c r="S2314" s="12">
        <v>125</v>
      </c>
      <c r="T2314" s="12">
        <v>0</v>
      </c>
    </row>
    <row r="2315" spans="1:20" ht="17.399999999999999" x14ac:dyDescent="0.3">
      <c r="A2315" s="11">
        <v>45394</v>
      </c>
      <c r="B2315" s="12">
        <v>251095</v>
      </c>
      <c r="C2315" s="12" t="s">
        <v>343</v>
      </c>
      <c r="D2315" s="12" t="s">
        <v>344</v>
      </c>
      <c r="E2315" s="12" t="s">
        <v>345</v>
      </c>
      <c r="F2315" s="12" t="s">
        <v>346</v>
      </c>
      <c r="G2315" s="12"/>
      <c r="H2315" s="12">
        <v>22.63</v>
      </c>
      <c r="I2315" s="12">
        <v>1.37</v>
      </c>
      <c r="J2315" s="12">
        <v>21.85</v>
      </c>
      <c r="K2315" s="12">
        <v>0.78</v>
      </c>
      <c r="L2315" s="12">
        <v>74.290000000000006</v>
      </c>
      <c r="M2315" s="12">
        <v>4</v>
      </c>
      <c r="N2315" s="12">
        <v>0</v>
      </c>
      <c r="O2315" s="12">
        <v>104</v>
      </c>
      <c r="P2315" s="12">
        <v>27</v>
      </c>
      <c r="Q2315" s="12">
        <v>0</v>
      </c>
      <c r="R2315" s="12">
        <v>3</v>
      </c>
      <c r="S2315" s="12">
        <v>117</v>
      </c>
      <c r="T2315" s="12">
        <v>0</v>
      </c>
    </row>
    <row r="2316" spans="1:20" ht="17.399999999999999" x14ac:dyDescent="0.3">
      <c r="A2316" s="11">
        <v>45395</v>
      </c>
      <c r="B2316" s="12">
        <v>251095</v>
      </c>
      <c r="C2316" s="12" t="s">
        <v>343</v>
      </c>
      <c r="D2316" s="12" t="s">
        <v>344</v>
      </c>
      <c r="E2316" s="12" t="s">
        <v>345</v>
      </c>
      <c r="F2316" s="12" t="s">
        <v>346</v>
      </c>
      <c r="G2316" s="12"/>
      <c r="H2316" s="12">
        <v>3.62</v>
      </c>
      <c r="I2316" s="12">
        <v>20.38</v>
      </c>
      <c r="J2316" s="12">
        <v>2.78</v>
      </c>
      <c r="K2316" s="12">
        <v>0.83</v>
      </c>
      <c r="L2316" s="12">
        <v>10.88</v>
      </c>
      <c r="M2316" s="12">
        <v>5</v>
      </c>
      <c r="N2316" s="12">
        <v>0</v>
      </c>
      <c r="O2316" s="12">
        <v>17</v>
      </c>
      <c r="P2316" s="12">
        <v>6</v>
      </c>
      <c r="Q2316" s="12">
        <v>0</v>
      </c>
      <c r="R2316" s="12">
        <v>3</v>
      </c>
      <c r="S2316" s="12">
        <v>18</v>
      </c>
      <c r="T2316" s="12">
        <v>0</v>
      </c>
    </row>
    <row r="2317" spans="1:20" ht="17.399999999999999" x14ac:dyDescent="0.3">
      <c r="A2317" s="11">
        <v>45396</v>
      </c>
      <c r="B2317" s="12">
        <v>251095</v>
      </c>
      <c r="C2317" s="12" t="s">
        <v>343</v>
      </c>
      <c r="D2317" s="12" t="s">
        <v>344</v>
      </c>
      <c r="E2317" s="12" t="s">
        <v>345</v>
      </c>
      <c r="F2317" s="12" t="s">
        <v>346</v>
      </c>
      <c r="G2317" s="12"/>
      <c r="H2317" s="12">
        <v>9.7200000000000006</v>
      </c>
      <c r="I2317" s="12">
        <v>14.28</v>
      </c>
      <c r="J2317" s="12">
        <v>8.58</v>
      </c>
      <c r="K2317" s="12">
        <v>1.1299999999999999</v>
      </c>
      <c r="L2317" s="12">
        <v>30.97</v>
      </c>
      <c r="M2317" s="12">
        <v>4</v>
      </c>
      <c r="N2317" s="12">
        <v>0</v>
      </c>
      <c r="O2317" s="12">
        <v>38</v>
      </c>
      <c r="P2317" s="12">
        <v>6</v>
      </c>
      <c r="Q2317" s="12">
        <v>1</v>
      </c>
      <c r="R2317" s="12">
        <v>4</v>
      </c>
      <c r="S2317" s="12">
        <v>42</v>
      </c>
      <c r="T2317" s="12">
        <v>1</v>
      </c>
    </row>
    <row r="2318" spans="1:20" ht="17.399999999999999" x14ac:dyDescent="0.3">
      <c r="A2318" s="11">
        <v>45397</v>
      </c>
      <c r="B2318" s="12">
        <v>251095</v>
      </c>
      <c r="C2318" s="12" t="s">
        <v>343</v>
      </c>
      <c r="D2318" s="12" t="s">
        <v>344</v>
      </c>
      <c r="E2318" s="12" t="s">
        <v>345</v>
      </c>
      <c r="F2318" s="12" t="s">
        <v>346</v>
      </c>
      <c r="G2318" s="12"/>
      <c r="H2318" s="12">
        <v>17.38</v>
      </c>
      <c r="I2318" s="12">
        <v>6.62</v>
      </c>
      <c r="J2318" s="12">
        <v>16.3</v>
      </c>
      <c r="K2318" s="12">
        <v>1.08</v>
      </c>
      <c r="L2318" s="12">
        <v>62.07</v>
      </c>
      <c r="M2318" s="12">
        <v>5</v>
      </c>
      <c r="N2318" s="12">
        <v>0</v>
      </c>
      <c r="O2318" s="12">
        <v>157</v>
      </c>
      <c r="P2318" s="12">
        <v>15</v>
      </c>
      <c r="Q2318" s="12">
        <v>0</v>
      </c>
      <c r="R2318" s="12">
        <v>2</v>
      </c>
      <c r="S2318" s="12">
        <v>183</v>
      </c>
      <c r="T2318" s="12">
        <v>0</v>
      </c>
    </row>
    <row r="2319" spans="1:20" ht="17.399999999999999" x14ac:dyDescent="0.3">
      <c r="A2319" s="11">
        <v>45398</v>
      </c>
      <c r="B2319" s="12">
        <v>251095</v>
      </c>
      <c r="C2319" s="12" t="s">
        <v>343</v>
      </c>
      <c r="D2319" s="12" t="s">
        <v>344</v>
      </c>
      <c r="E2319" s="12" t="s">
        <v>345</v>
      </c>
      <c r="F2319" s="12" t="s">
        <v>346</v>
      </c>
      <c r="G2319" s="12"/>
      <c r="H2319" s="12">
        <v>21.97</v>
      </c>
      <c r="I2319" s="12">
        <v>2.0299999999999998</v>
      </c>
      <c r="J2319" s="12">
        <v>20.78</v>
      </c>
      <c r="K2319" s="12">
        <v>1.18</v>
      </c>
      <c r="L2319" s="12">
        <v>66.94</v>
      </c>
      <c r="M2319" s="12">
        <v>5</v>
      </c>
      <c r="N2319" s="12">
        <v>0</v>
      </c>
      <c r="O2319" s="12">
        <v>151</v>
      </c>
      <c r="P2319" s="12">
        <v>13</v>
      </c>
      <c r="Q2319" s="12">
        <v>4</v>
      </c>
      <c r="R2319" s="12">
        <v>1</v>
      </c>
      <c r="S2319" s="12">
        <v>175</v>
      </c>
      <c r="T2319" s="12">
        <v>0</v>
      </c>
    </row>
    <row r="2320" spans="1:20" ht="17.399999999999999" x14ac:dyDescent="0.3">
      <c r="A2320" s="11">
        <v>45399</v>
      </c>
      <c r="B2320" s="12">
        <v>251095</v>
      </c>
      <c r="C2320" s="12" t="s">
        <v>343</v>
      </c>
      <c r="D2320" s="12" t="s">
        <v>344</v>
      </c>
      <c r="E2320" s="12" t="s">
        <v>345</v>
      </c>
      <c r="F2320" s="12" t="s">
        <v>346</v>
      </c>
      <c r="G2320" s="12"/>
      <c r="H2320" s="12">
        <v>22.18</v>
      </c>
      <c r="I2320" s="12">
        <v>1.82</v>
      </c>
      <c r="J2320" s="12">
        <v>20.48</v>
      </c>
      <c r="K2320" s="12">
        <v>1.7</v>
      </c>
      <c r="L2320" s="12">
        <v>70.48</v>
      </c>
      <c r="M2320" s="12">
        <v>5</v>
      </c>
      <c r="N2320" s="12">
        <v>0</v>
      </c>
      <c r="O2320" s="12">
        <v>185</v>
      </c>
      <c r="P2320" s="12">
        <v>17</v>
      </c>
      <c r="Q2320" s="12">
        <v>3</v>
      </c>
      <c r="R2320" s="12">
        <v>2</v>
      </c>
      <c r="S2320" s="12">
        <v>215</v>
      </c>
      <c r="T2320" s="12">
        <v>0</v>
      </c>
    </row>
    <row r="2321" spans="1:20" ht="17.399999999999999" x14ac:dyDescent="0.3">
      <c r="A2321" s="11">
        <v>45400</v>
      </c>
      <c r="B2321" s="12">
        <v>251095</v>
      </c>
      <c r="C2321" s="12" t="s">
        <v>343</v>
      </c>
      <c r="D2321" s="12" t="s">
        <v>344</v>
      </c>
      <c r="E2321" s="12" t="s">
        <v>345</v>
      </c>
      <c r="F2321" s="12" t="s">
        <v>346</v>
      </c>
      <c r="G2321" s="12"/>
      <c r="H2321" s="12">
        <v>22.45</v>
      </c>
      <c r="I2321" s="12">
        <v>1.55</v>
      </c>
      <c r="J2321" s="12">
        <v>20.58</v>
      </c>
      <c r="K2321" s="12">
        <v>1.87</v>
      </c>
      <c r="L2321" s="12">
        <v>72.69</v>
      </c>
      <c r="M2321" s="12">
        <v>5</v>
      </c>
      <c r="N2321" s="12">
        <v>0</v>
      </c>
      <c r="O2321" s="12">
        <v>207</v>
      </c>
      <c r="P2321" s="12">
        <v>15</v>
      </c>
      <c r="Q2321" s="12">
        <v>4</v>
      </c>
      <c r="R2321" s="12">
        <v>2</v>
      </c>
      <c r="S2321" s="12">
        <v>248</v>
      </c>
      <c r="T2321" s="12">
        <v>0</v>
      </c>
    </row>
    <row r="2322" spans="1:20" ht="17.399999999999999" x14ac:dyDescent="0.3">
      <c r="A2322" s="11">
        <v>45401</v>
      </c>
      <c r="B2322" s="12">
        <v>251095</v>
      </c>
      <c r="C2322" s="12" t="s">
        <v>343</v>
      </c>
      <c r="D2322" s="12" t="s">
        <v>344</v>
      </c>
      <c r="E2322" s="12" t="s">
        <v>345</v>
      </c>
      <c r="F2322" s="12" t="s">
        <v>346</v>
      </c>
      <c r="G2322" s="12"/>
      <c r="H2322" s="12">
        <v>21.82</v>
      </c>
      <c r="I2322" s="12">
        <v>2.1800000000000002</v>
      </c>
      <c r="J2322" s="12">
        <v>20.45</v>
      </c>
      <c r="K2322" s="12">
        <v>1.37</v>
      </c>
      <c r="L2322" s="12">
        <v>66.45</v>
      </c>
      <c r="M2322" s="12">
        <v>4</v>
      </c>
      <c r="N2322" s="12">
        <v>0</v>
      </c>
      <c r="O2322" s="12">
        <v>98</v>
      </c>
      <c r="P2322" s="12">
        <v>14</v>
      </c>
      <c r="Q2322" s="12">
        <v>5</v>
      </c>
      <c r="R2322" s="12">
        <v>1</v>
      </c>
      <c r="S2322" s="12">
        <v>104</v>
      </c>
      <c r="T2322" s="12">
        <v>0</v>
      </c>
    </row>
    <row r="2323" spans="1:20" ht="17.399999999999999" x14ac:dyDescent="0.3">
      <c r="A2323" s="11">
        <v>45402</v>
      </c>
      <c r="B2323" s="12">
        <v>251095</v>
      </c>
      <c r="C2323" s="12" t="s">
        <v>343</v>
      </c>
      <c r="D2323" s="12" t="s">
        <v>344</v>
      </c>
      <c r="E2323" s="12" t="s">
        <v>345</v>
      </c>
      <c r="F2323" s="12" t="s">
        <v>346</v>
      </c>
      <c r="G2323" s="12"/>
      <c r="H2323" s="12">
        <v>18</v>
      </c>
      <c r="I2323" s="12">
        <v>6</v>
      </c>
      <c r="J2323" s="12">
        <v>15.92</v>
      </c>
      <c r="K2323" s="12">
        <v>2.08</v>
      </c>
      <c r="L2323" s="12">
        <v>69.84</v>
      </c>
      <c r="M2323" s="12">
        <v>6</v>
      </c>
      <c r="N2323" s="12">
        <v>0</v>
      </c>
      <c r="O2323" s="12">
        <v>275</v>
      </c>
      <c r="P2323" s="12">
        <v>12</v>
      </c>
      <c r="Q2323" s="12">
        <v>2</v>
      </c>
      <c r="R2323" s="12">
        <v>7</v>
      </c>
      <c r="S2323" s="12">
        <v>318</v>
      </c>
      <c r="T2323" s="12">
        <v>1</v>
      </c>
    </row>
    <row r="2324" spans="1:20" ht="17.399999999999999" x14ac:dyDescent="0.3">
      <c r="A2324" s="11">
        <v>45403</v>
      </c>
      <c r="B2324" s="12">
        <v>251095</v>
      </c>
      <c r="C2324" s="12" t="s">
        <v>343</v>
      </c>
      <c r="D2324" s="12" t="s">
        <v>344</v>
      </c>
      <c r="E2324" s="12" t="s">
        <v>345</v>
      </c>
      <c r="F2324" s="12" t="s">
        <v>346</v>
      </c>
      <c r="G2324" s="12"/>
      <c r="H2324" s="12">
        <v>0.08</v>
      </c>
      <c r="I2324" s="12">
        <v>23.92</v>
      </c>
      <c r="J2324" s="12">
        <v>0.08</v>
      </c>
      <c r="K2324" s="12">
        <v>0</v>
      </c>
      <c r="L2324" s="12">
        <v>0.27</v>
      </c>
      <c r="M2324" s="12">
        <v>0</v>
      </c>
      <c r="N2324" s="12">
        <v>0</v>
      </c>
      <c r="O2324" s="12">
        <v>0</v>
      </c>
      <c r="P2324" s="12">
        <v>0</v>
      </c>
      <c r="Q2324" s="12">
        <v>0</v>
      </c>
      <c r="R2324" s="12">
        <v>0</v>
      </c>
      <c r="S2324" s="12">
        <v>0</v>
      </c>
      <c r="T2324" s="12">
        <v>0</v>
      </c>
    </row>
    <row r="2325" spans="1:20" ht="17.399999999999999" x14ac:dyDescent="0.3">
      <c r="A2325" s="11">
        <v>45404</v>
      </c>
      <c r="B2325" s="12">
        <v>251095</v>
      </c>
      <c r="C2325" s="12" t="s">
        <v>343</v>
      </c>
      <c r="D2325" s="12" t="s">
        <v>344</v>
      </c>
      <c r="E2325" s="12" t="s">
        <v>345</v>
      </c>
      <c r="F2325" s="12" t="s">
        <v>346</v>
      </c>
      <c r="G2325" s="12"/>
      <c r="H2325" s="12">
        <v>15.4</v>
      </c>
      <c r="I2325" s="12">
        <v>8.6</v>
      </c>
      <c r="J2325" s="12">
        <v>14.12</v>
      </c>
      <c r="K2325" s="12">
        <v>1.28</v>
      </c>
      <c r="L2325" s="12">
        <v>49.63</v>
      </c>
      <c r="M2325" s="12">
        <v>5</v>
      </c>
      <c r="N2325" s="12">
        <v>0</v>
      </c>
      <c r="O2325" s="12">
        <v>119</v>
      </c>
      <c r="P2325" s="12">
        <v>9</v>
      </c>
      <c r="Q2325" s="12">
        <v>2</v>
      </c>
      <c r="R2325" s="12">
        <v>3</v>
      </c>
      <c r="S2325" s="12">
        <v>139</v>
      </c>
      <c r="T2325" s="12">
        <v>0</v>
      </c>
    </row>
    <row r="2326" spans="1:20" ht="17.399999999999999" x14ac:dyDescent="0.3">
      <c r="A2326" s="11">
        <v>45405</v>
      </c>
      <c r="B2326" s="12">
        <v>251095</v>
      </c>
      <c r="C2326" s="12" t="s">
        <v>343</v>
      </c>
      <c r="D2326" s="12" t="s">
        <v>344</v>
      </c>
      <c r="E2326" s="12" t="s">
        <v>345</v>
      </c>
      <c r="F2326" s="12" t="s">
        <v>346</v>
      </c>
      <c r="G2326" s="12"/>
      <c r="H2326" s="12">
        <v>18.78</v>
      </c>
      <c r="I2326" s="12">
        <v>5.22</v>
      </c>
      <c r="J2326" s="12">
        <v>17.420000000000002</v>
      </c>
      <c r="K2326" s="12">
        <v>1.37</v>
      </c>
      <c r="L2326" s="12">
        <v>50</v>
      </c>
      <c r="M2326" s="12">
        <v>4</v>
      </c>
      <c r="N2326" s="12">
        <v>0</v>
      </c>
      <c r="O2326" s="12">
        <v>45</v>
      </c>
      <c r="P2326" s="12">
        <v>4</v>
      </c>
      <c r="Q2326" s="12">
        <v>0</v>
      </c>
      <c r="R2326" s="12">
        <v>3</v>
      </c>
      <c r="S2326" s="12">
        <v>49</v>
      </c>
      <c r="T2326" s="12">
        <v>0</v>
      </c>
    </row>
    <row r="2327" spans="1:20" ht="17.399999999999999" x14ac:dyDescent="0.3">
      <c r="A2327" s="11">
        <v>45406</v>
      </c>
      <c r="B2327" s="12">
        <v>251095</v>
      </c>
      <c r="C2327" s="12" t="s">
        <v>343</v>
      </c>
      <c r="D2327" s="12" t="s">
        <v>344</v>
      </c>
      <c r="E2327" s="12" t="s">
        <v>345</v>
      </c>
      <c r="F2327" s="12" t="s">
        <v>346</v>
      </c>
      <c r="G2327" s="12"/>
      <c r="H2327" s="12">
        <v>19.05</v>
      </c>
      <c r="I2327" s="12">
        <v>4.95</v>
      </c>
      <c r="J2327" s="12">
        <v>16.23</v>
      </c>
      <c r="K2327" s="12">
        <v>2.82</v>
      </c>
      <c r="L2327" s="12">
        <v>46.41</v>
      </c>
      <c r="M2327" s="12">
        <v>4</v>
      </c>
      <c r="N2327" s="12">
        <v>0</v>
      </c>
      <c r="O2327" s="12">
        <v>49</v>
      </c>
      <c r="P2327" s="12">
        <v>4</v>
      </c>
      <c r="Q2327" s="12">
        <v>0</v>
      </c>
      <c r="R2327" s="12">
        <v>17</v>
      </c>
      <c r="S2327" s="12">
        <v>57</v>
      </c>
      <c r="T2327" s="12">
        <v>3</v>
      </c>
    </row>
    <row r="2328" spans="1:20" ht="17.399999999999999" x14ac:dyDescent="0.3">
      <c r="A2328" s="11">
        <v>45407</v>
      </c>
      <c r="B2328" s="12">
        <v>251095</v>
      </c>
      <c r="C2328" s="12" t="s">
        <v>343</v>
      </c>
      <c r="D2328" s="12" t="s">
        <v>344</v>
      </c>
      <c r="E2328" s="12" t="s">
        <v>345</v>
      </c>
      <c r="F2328" s="12" t="s">
        <v>346</v>
      </c>
      <c r="G2328" s="12"/>
      <c r="H2328" s="12">
        <v>21.75</v>
      </c>
      <c r="I2328" s="12">
        <v>2.25</v>
      </c>
      <c r="J2328" s="12">
        <v>20.83</v>
      </c>
      <c r="K2328" s="12">
        <v>0.92</v>
      </c>
      <c r="L2328" s="12">
        <v>70.599999999999994</v>
      </c>
      <c r="M2328" s="12">
        <v>4</v>
      </c>
      <c r="N2328" s="12">
        <v>0</v>
      </c>
      <c r="O2328" s="12">
        <v>121</v>
      </c>
      <c r="P2328" s="12">
        <v>19</v>
      </c>
      <c r="Q2328" s="12">
        <v>3</v>
      </c>
      <c r="R2328" s="12">
        <v>2</v>
      </c>
      <c r="S2328" s="12">
        <v>136</v>
      </c>
      <c r="T2328" s="12">
        <v>0</v>
      </c>
    </row>
    <row r="2329" spans="1:20" ht="17.399999999999999" x14ac:dyDescent="0.3">
      <c r="A2329" s="11">
        <v>45408</v>
      </c>
      <c r="B2329" s="12">
        <v>251095</v>
      </c>
      <c r="C2329" s="12" t="s">
        <v>343</v>
      </c>
      <c r="D2329" s="12" t="s">
        <v>344</v>
      </c>
      <c r="E2329" s="12" t="s">
        <v>345</v>
      </c>
      <c r="F2329" s="12" t="s">
        <v>346</v>
      </c>
      <c r="G2329" s="12"/>
      <c r="H2329" s="12">
        <v>6.05</v>
      </c>
      <c r="I2329" s="12">
        <v>17.95</v>
      </c>
      <c r="J2329" s="12">
        <v>5.28</v>
      </c>
      <c r="K2329" s="12">
        <v>0.77</v>
      </c>
      <c r="L2329" s="12">
        <v>16.38</v>
      </c>
      <c r="M2329" s="12">
        <v>4</v>
      </c>
      <c r="N2329" s="12">
        <v>0</v>
      </c>
      <c r="O2329" s="12">
        <v>18</v>
      </c>
      <c r="P2329" s="12">
        <v>2</v>
      </c>
      <c r="Q2329" s="12">
        <v>0</v>
      </c>
      <c r="R2329" s="12">
        <v>5</v>
      </c>
      <c r="S2329" s="12">
        <v>20</v>
      </c>
      <c r="T2329" s="12">
        <v>0</v>
      </c>
    </row>
    <row r="2330" spans="1:20" ht="17.399999999999999" x14ac:dyDescent="0.3">
      <c r="A2330" s="11">
        <v>45409</v>
      </c>
      <c r="B2330" s="12">
        <v>251095</v>
      </c>
      <c r="C2330" s="12" t="s">
        <v>343</v>
      </c>
      <c r="D2330" s="12" t="s">
        <v>344</v>
      </c>
      <c r="E2330" s="12" t="s">
        <v>345</v>
      </c>
      <c r="F2330" s="12" t="s">
        <v>346</v>
      </c>
      <c r="G2330" s="12"/>
      <c r="H2330" s="12">
        <v>0</v>
      </c>
      <c r="I2330" s="12">
        <v>24</v>
      </c>
      <c r="J2330" s="12">
        <v>0</v>
      </c>
      <c r="K2330" s="12">
        <v>0</v>
      </c>
      <c r="L2330" s="12">
        <v>0</v>
      </c>
      <c r="M2330" s="12">
        <v>0</v>
      </c>
      <c r="N2330" s="12">
        <v>0</v>
      </c>
      <c r="O2330" s="12">
        <v>0</v>
      </c>
      <c r="P2330" s="12">
        <v>0</v>
      </c>
      <c r="Q2330" s="12">
        <v>0</v>
      </c>
      <c r="R2330" s="12">
        <v>0</v>
      </c>
      <c r="S2330" s="12">
        <v>0</v>
      </c>
      <c r="T2330" s="12">
        <v>0</v>
      </c>
    </row>
    <row r="2331" spans="1:20" ht="17.399999999999999" x14ac:dyDescent="0.3">
      <c r="A2331" s="11">
        <v>45410</v>
      </c>
      <c r="B2331" s="12">
        <v>251095</v>
      </c>
      <c r="C2331" s="12" t="s">
        <v>343</v>
      </c>
      <c r="D2331" s="12" t="s">
        <v>344</v>
      </c>
      <c r="E2331" s="12" t="s">
        <v>345</v>
      </c>
      <c r="F2331" s="12" t="s">
        <v>346</v>
      </c>
      <c r="G2331" s="12"/>
      <c r="H2331" s="12">
        <v>0</v>
      </c>
      <c r="I2331" s="12">
        <v>24</v>
      </c>
      <c r="J2331" s="12">
        <v>0</v>
      </c>
      <c r="K2331" s="12">
        <v>0</v>
      </c>
      <c r="L2331" s="12">
        <v>0</v>
      </c>
      <c r="M2331" s="12">
        <v>0</v>
      </c>
      <c r="N2331" s="12">
        <v>0</v>
      </c>
      <c r="O2331" s="12">
        <v>0</v>
      </c>
      <c r="P2331" s="12">
        <v>0</v>
      </c>
      <c r="Q2331" s="12">
        <v>0</v>
      </c>
      <c r="R2331" s="12">
        <v>0</v>
      </c>
      <c r="S2331" s="12">
        <v>0</v>
      </c>
      <c r="T2331" s="12">
        <v>0</v>
      </c>
    </row>
    <row r="2332" spans="1:20" ht="17.399999999999999" x14ac:dyDescent="0.3">
      <c r="A2332" s="11">
        <v>45411</v>
      </c>
      <c r="B2332" s="12">
        <v>251095</v>
      </c>
      <c r="C2332" s="12" t="s">
        <v>343</v>
      </c>
      <c r="D2332" s="12" t="s">
        <v>344</v>
      </c>
      <c r="E2332" s="12" t="s">
        <v>345</v>
      </c>
      <c r="F2332" s="12" t="s">
        <v>346</v>
      </c>
      <c r="G2332" s="12"/>
      <c r="H2332" s="12">
        <v>0</v>
      </c>
      <c r="I2332" s="12">
        <v>24</v>
      </c>
      <c r="J2332" s="12">
        <v>0</v>
      </c>
      <c r="K2332" s="12">
        <v>0</v>
      </c>
      <c r="L2332" s="12">
        <v>0</v>
      </c>
      <c r="M2332" s="12">
        <v>0</v>
      </c>
      <c r="N2332" s="12">
        <v>0</v>
      </c>
      <c r="O2332" s="12">
        <v>0</v>
      </c>
      <c r="P2332" s="12">
        <v>0</v>
      </c>
      <c r="Q2332" s="12">
        <v>0</v>
      </c>
      <c r="R2332" s="12">
        <v>0</v>
      </c>
      <c r="S2332" s="12">
        <v>0</v>
      </c>
      <c r="T2332" s="12">
        <v>0</v>
      </c>
    </row>
    <row r="2333" spans="1:20" ht="17.399999999999999" x14ac:dyDescent="0.3">
      <c r="A2333" s="11">
        <v>45412</v>
      </c>
      <c r="B2333" s="12">
        <v>251095</v>
      </c>
      <c r="C2333" s="12" t="s">
        <v>343</v>
      </c>
      <c r="D2333" s="12" t="s">
        <v>344</v>
      </c>
      <c r="E2333" s="12" t="s">
        <v>345</v>
      </c>
      <c r="F2333" s="12" t="s">
        <v>346</v>
      </c>
      <c r="G2333" s="12"/>
      <c r="H2333" s="12">
        <v>7.0000000000000007E-2</v>
      </c>
      <c r="I2333" s="12">
        <v>23.93</v>
      </c>
      <c r="J2333" s="12">
        <v>0</v>
      </c>
      <c r="K2333" s="12">
        <v>7.0000000000000007E-2</v>
      </c>
      <c r="L2333" s="12">
        <v>0</v>
      </c>
      <c r="M2333" s="12">
        <v>0</v>
      </c>
      <c r="N2333" s="12">
        <v>0</v>
      </c>
      <c r="O2333" s="12">
        <v>0</v>
      </c>
      <c r="P2333" s="12">
        <v>0</v>
      </c>
      <c r="Q2333" s="12">
        <v>0</v>
      </c>
      <c r="R2333" s="12">
        <v>0</v>
      </c>
      <c r="S2333" s="12">
        <v>0</v>
      </c>
      <c r="T2333" s="12">
        <v>0</v>
      </c>
    </row>
    <row r="2334" spans="1:20" ht="17.399999999999999" x14ac:dyDescent="0.3">
      <c r="A2334" s="11">
        <v>45413</v>
      </c>
      <c r="B2334" s="12">
        <v>251095</v>
      </c>
      <c r="C2334" s="12" t="s">
        <v>343</v>
      </c>
      <c r="D2334" s="12" t="s">
        <v>344</v>
      </c>
      <c r="E2334" s="12" t="s">
        <v>345</v>
      </c>
      <c r="F2334" s="12" t="s">
        <v>346</v>
      </c>
      <c r="G2334" s="12"/>
      <c r="H2334" s="12">
        <v>0</v>
      </c>
      <c r="I2334" s="12">
        <v>24</v>
      </c>
      <c r="J2334" s="12">
        <v>0</v>
      </c>
      <c r="K2334" s="12">
        <v>0</v>
      </c>
      <c r="L2334" s="12">
        <v>0</v>
      </c>
      <c r="M2334" s="12">
        <v>0</v>
      </c>
      <c r="N2334" s="12">
        <v>0</v>
      </c>
      <c r="O2334" s="12">
        <v>0</v>
      </c>
      <c r="P2334" s="12">
        <v>0</v>
      </c>
      <c r="Q2334" s="12">
        <v>0</v>
      </c>
      <c r="R2334" s="12">
        <v>0</v>
      </c>
      <c r="S2334" s="12">
        <v>0</v>
      </c>
      <c r="T2334" s="12">
        <v>0</v>
      </c>
    </row>
    <row r="2335" spans="1:20" ht="17.399999999999999" x14ac:dyDescent="0.3">
      <c r="A2335" s="11">
        <v>45415</v>
      </c>
      <c r="B2335" s="12">
        <v>251095</v>
      </c>
      <c r="C2335" s="12" t="s">
        <v>343</v>
      </c>
      <c r="D2335" s="12" t="s">
        <v>344</v>
      </c>
      <c r="E2335" s="12" t="s">
        <v>345</v>
      </c>
      <c r="F2335" s="12" t="s">
        <v>346</v>
      </c>
      <c r="G2335" s="12"/>
      <c r="H2335" s="12">
        <v>15.03</v>
      </c>
      <c r="I2335" s="12">
        <v>8.9700000000000006</v>
      </c>
      <c r="J2335" s="12">
        <v>12.85</v>
      </c>
      <c r="K2335" s="12">
        <v>2.1800000000000002</v>
      </c>
      <c r="L2335" s="12">
        <v>36.64</v>
      </c>
      <c r="M2335" s="12">
        <v>5</v>
      </c>
      <c r="N2335" s="12">
        <v>0</v>
      </c>
      <c r="O2335" s="12">
        <v>58</v>
      </c>
      <c r="P2335" s="12">
        <v>4</v>
      </c>
      <c r="Q2335" s="12">
        <v>0</v>
      </c>
      <c r="R2335" s="12">
        <v>3</v>
      </c>
      <c r="S2335" s="12">
        <v>65</v>
      </c>
      <c r="T2335" s="12">
        <v>0</v>
      </c>
    </row>
    <row r="2336" spans="1:20" ht="17.399999999999999" x14ac:dyDescent="0.3">
      <c r="A2336" s="11">
        <v>45416</v>
      </c>
      <c r="B2336" s="12">
        <v>251095</v>
      </c>
      <c r="C2336" s="12" t="s">
        <v>343</v>
      </c>
      <c r="D2336" s="12" t="s">
        <v>344</v>
      </c>
      <c r="E2336" s="12" t="s">
        <v>345</v>
      </c>
      <c r="F2336" s="12" t="s">
        <v>346</v>
      </c>
      <c r="G2336" s="12"/>
      <c r="H2336" s="12">
        <v>13.08</v>
      </c>
      <c r="I2336" s="12">
        <v>10.92</v>
      </c>
      <c r="J2336" s="12">
        <v>11.5</v>
      </c>
      <c r="K2336" s="12">
        <v>1.58</v>
      </c>
      <c r="L2336" s="12">
        <v>33.369999999999997</v>
      </c>
      <c r="M2336" s="12">
        <v>4</v>
      </c>
      <c r="N2336" s="12">
        <v>0</v>
      </c>
      <c r="O2336" s="12">
        <v>42</v>
      </c>
      <c r="P2336" s="12">
        <v>4</v>
      </c>
      <c r="Q2336" s="12">
        <v>1</v>
      </c>
      <c r="R2336" s="12">
        <v>5</v>
      </c>
      <c r="S2336" s="12">
        <v>46</v>
      </c>
      <c r="T2336" s="12">
        <v>0</v>
      </c>
    </row>
    <row r="2337" spans="1:20" ht="17.399999999999999" x14ac:dyDescent="0.3">
      <c r="A2337" s="11">
        <v>45417</v>
      </c>
      <c r="B2337" s="12">
        <v>251095</v>
      </c>
      <c r="C2337" s="12" t="s">
        <v>343</v>
      </c>
      <c r="D2337" s="12" t="s">
        <v>344</v>
      </c>
      <c r="E2337" s="12" t="s">
        <v>345</v>
      </c>
      <c r="F2337" s="12" t="s">
        <v>346</v>
      </c>
      <c r="G2337" s="12"/>
      <c r="H2337" s="12">
        <v>4.67</v>
      </c>
      <c r="I2337" s="12">
        <v>19.329999999999998</v>
      </c>
      <c r="J2337" s="12">
        <v>4.3</v>
      </c>
      <c r="K2337" s="12">
        <v>0.37</v>
      </c>
      <c r="L2337" s="12">
        <v>11.62</v>
      </c>
      <c r="M2337" s="12">
        <v>5</v>
      </c>
      <c r="N2337" s="12">
        <v>0</v>
      </c>
      <c r="O2337" s="12">
        <v>15</v>
      </c>
      <c r="P2337" s="12">
        <v>1</v>
      </c>
      <c r="Q2337" s="12">
        <v>0</v>
      </c>
      <c r="R2337" s="12">
        <v>0</v>
      </c>
      <c r="S2337" s="12">
        <v>17</v>
      </c>
      <c r="T2337" s="12">
        <v>0</v>
      </c>
    </row>
    <row r="2338" spans="1:20" ht="17.399999999999999" x14ac:dyDescent="0.3">
      <c r="A2338" s="11">
        <v>45418</v>
      </c>
      <c r="B2338" s="12">
        <v>251095</v>
      </c>
      <c r="C2338" s="12" t="s">
        <v>343</v>
      </c>
      <c r="D2338" s="12" t="s">
        <v>344</v>
      </c>
      <c r="E2338" s="12" t="s">
        <v>345</v>
      </c>
      <c r="F2338" s="12" t="s">
        <v>346</v>
      </c>
      <c r="G2338" s="12"/>
      <c r="H2338" s="12">
        <v>18.98</v>
      </c>
      <c r="I2338" s="12">
        <v>5.0199999999999996</v>
      </c>
      <c r="J2338" s="12">
        <v>16.72</v>
      </c>
      <c r="K2338" s="12">
        <v>2.27</v>
      </c>
      <c r="L2338" s="12">
        <v>54.09</v>
      </c>
      <c r="M2338" s="12">
        <v>5</v>
      </c>
      <c r="N2338" s="12">
        <v>0</v>
      </c>
      <c r="O2338" s="12">
        <v>56</v>
      </c>
      <c r="P2338" s="12">
        <v>4</v>
      </c>
      <c r="Q2338" s="12">
        <v>0</v>
      </c>
      <c r="R2338" s="12">
        <v>8</v>
      </c>
      <c r="S2338" s="12">
        <v>65</v>
      </c>
      <c r="T2338" s="12">
        <v>1</v>
      </c>
    </row>
    <row r="2339" spans="1:20" ht="17.399999999999999" x14ac:dyDescent="0.3">
      <c r="A2339" s="11">
        <v>45419</v>
      </c>
      <c r="B2339" s="12">
        <v>251095</v>
      </c>
      <c r="C2339" s="12" t="s">
        <v>343</v>
      </c>
      <c r="D2339" s="12" t="s">
        <v>344</v>
      </c>
      <c r="E2339" s="12" t="s">
        <v>345</v>
      </c>
      <c r="F2339" s="12" t="s">
        <v>346</v>
      </c>
      <c r="G2339" s="12"/>
      <c r="H2339" s="12">
        <v>20.48</v>
      </c>
      <c r="I2339" s="12">
        <v>3.52</v>
      </c>
      <c r="J2339" s="12">
        <v>18.52</v>
      </c>
      <c r="K2339" s="12">
        <v>1.97</v>
      </c>
      <c r="L2339" s="12">
        <v>53.04</v>
      </c>
      <c r="M2339" s="12">
        <v>5</v>
      </c>
      <c r="N2339" s="12">
        <v>0</v>
      </c>
      <c r="O2339" s="12">
        <v>86</v>
      </c>
      <c r="P2339" s="12">
        <v>6</v>
      </c>
      <c r="Q2339" s="12">
        <v>0</v>
      </c>
      <c r="R2339" s="12">
        <v>6</v>
      </c>
      <c r="S2339" s="12">
        <v>95</v>
      </c>
      <c r="T2339" s="12">
        <v>1</v>
      </c>
    </row>
    <row r="2340" spans="1:20" ht="17.399999999999999" x14ac:dyDescent="0.3">
      <c r="A2340" s="11">
        <v>45420</v>
      </c>
      <c r="B2340" s="12">
        <v>251095</v>
      </c>
      <c r="C2340" s="12" t="s">
        <v>343</v>
      </c>
      <c r="D2340" s="12" t="s">
        <v>344</v>
      </c>
      <c r="E2340" s="12" t="s">
        <v>345</v>
      </c>
      <c r="F2340" s="12" t="s">
        <v>346</v>
      </c>
      <c r="G2340" s="12"/>
      <c r="H2340" s="12">
        <v>21.15</v>
      </c>
      <c r="I2340" s="12">
        <v>2.85</v>
      </c>
      <c r="J2340" s="12">
        <v>18.45</v>
      </c>
      <c r="K2340" s="12">
        <v>2.7</v>
      </c>
      <c r="L2340" s="12">
        <v>59.97</v>
      </c>
      <c r="M2340" s="12">
        <v>5</v>
      </c>
      <c r="N2340" s="12">
        <v>0</v>
      </c>
      <c r="O2340" s="12">
        <v>105</v>
      </c>
      <c r="P2340" s="12">
        <v>4</v>
      </c>
      <c r="Q2340" s="12">
        <v>0</v>
      </c>
      <c r="R2340" s="12">
        <v>6</v>
      </c>
      <c r="S2340" s="12">
        <v>118</v>
      </c>
      <c r="T2340" s="12">
        <v>0</v>
      </c>
    </row>
    <row r="2341" spans="1:20" ht="17.399999999999999" x14ac:dyDescent="0.3">
      <c r="A2341" s="11">
        <v>45421</v>
      </c>
      <c r="B2341" s="12">
        <v>251095</v>
      </c>
      <c r="C2341" s="12" t="s">
        <v>343</v>
      </c>
      <c r="D2341" s="12" t="s">
        <v>344</v>
      </c>
      <c r="E2341" s="12" t="s">
        <v>345</v>
      </c>
      <c r="F2341" s="12" t="s">
        <v>346</v>
      </c>
      <c r="G2341" s="12"/>
      <c r="H2341" s="12">
        <v>20.28</v>
      </c>
      <c r="I2341" s="12">
        <v>3.72</v>
      </c>
      <c r="J2341" s="12">
        <v>17.13</v>
      </c>
      <c r="K2341" s="12">
        <v>3.15</v>
      </c>
      <c r="L2341" s="12">
        <v>52.29</v>
      </c>
      <c r="M2341" s="12">
        <v>5</v>
      </c>
      <c r="N2341" s="12">
        <v>0</v>
      </c>
      <c r="O2341" s="12">
        <v>89</v>
      </c>
      <c r="P2341" s="12">
        <v>8</v>
      </c>
      <c r="Q2341" s="12">
        <v>0</v>
      </c>
      <c r="R2341" s="12">
        <v>5</v>
      </c>
      <c r="S2341" s="12">
        <v>97</v>
      </c>
      <c r="T2341" s="12">
        <v>0</v>
      </c>
    </row>
    <row r="2342" spans="1:20" ht="17.399999999999999" x14ac:dyDescent="0.3">
      <c r="A2342" s="11">
        <v>45422</v>
      </c>
      <c r="B2342" s="12">
        <v>251095</v>
      </c>
      <c r="C2342" s="12" t="s">
        <v>343</v>
      </c>
      <c r="D2342" s="12" t="s">
        <v>344</v>
      </c>
      <c r="E2342" s="12" t="s">
        <v>345</v>
      </c>
      <c r="F2342" s="12" t="s">
        <v>346</v>
      </c>
      <c r="G2342" s="12"/>
      <c r="H2342" s="12">
        <v>20.420000000000002</v>
      </c>
      <c r="I2342" s="12">
        <v>3.58</v>
      </c>
      <c r="J2342" s="12">
        <v>18.82</v>
      </c>
      <c r="K2342" s="12">
        <v>1.6</v>
      </c>
      <c r="L2342" s="12">
        <v>59.41</v>
      </c>
      <c r="M2342" s="12">
        <v>5</v>
      </c>
      <c r="N2342" s="12">
        <v>0</v>
      </c>
      <c r="O2342" s="12">
        <v>62</v>
      </c>
      <c r="P2342" s="12">
        <v>1</v>
      </c>
      <c r="Q2342" s="12">
        <v>1</v>
      </c>
      <c r="R2342" s="12">
        <v>1</v>
      </c>
      <c r="S2342" s="12">
        <v>72</v>
      </c>
      <c r="T2342" s="12">
        <v>0</v>
      </c>
    </row>
    <row r="2343" spans="1:20" ht="17.399999999999999" x14ac:dyDescent="0.3">
      <c r="A2343" s="11">
        <v>45423</v>
      </c>
      <c r="B2343" s="12">
        <v>251095</v>
      </c>
      <c r="C2343" s="12" t="s">
        <v>343</v>
      </c>
      <c r="D2343" s="12" t="s">
        <v>344</v>
      </c>
      <c r="E2343" s="12" t="s">
        <v>345</v>
      </c>
      <c r="F2343" s="12" t="s">
        <v>346</v>
      </c>
      <c r="G2343" s="12"/>
      <c r="H2343" s="12">
        <v>19.18</v>
      </c>
      <c r="I2343" s="12">
        <v>4.82</v>
      </c>
      <c r="J2343" s="12">
        <v>17.13</v>
      </c>
      <c r="K2343" s="12">
        <v>2.0499999999999998</v>
      </c>
      <c r="L2343" s="12">
        <v>55.04</v>
      </c>
      <c r="M2343" s="12">
        <v>5</v>
      </c>
      <c r="N2343" s="12">
        <v>0</v>
      </c>
      <c r="O2343" s="12">
        <v>79</v>
      </c>
      <c r="P2343" s="12">
        <v>3</v>
      </c>
      <c r="Q2343" s="12">
        <v>4</v>
      </c>
      <c r="R2343" s="12">
        <v>6</v>
      </c>
      <c r="S2343" s="12">
        <v>92</v>
      </c>
      <c r="T2343" s="12">
        <v>0</v>
      </c>
    </row>
    <row r="2344" spans="1:20" ht="17.399999999999999" x14ac:dyDescent="0.3">
      <c r="A2344" s="11">
        <v>45424</v>
      </c>
      <c r="B2344" s="12">
        <v>251095</v>
      </c>
      <c r="C2344" s="12" t="s">
        <v>343</v>
      </c>
      <c r="D2344" s="12" t="s">
        <v>344</v>
      </c>
      <c r="E2344" s="12" t="s">
        <v>345</v>
      </c>
      <c r="F2344" s="12" t="s">
        <v>346</v>
      </c>
      <c r="G2344" s="12"/>
      <c r="H2344" s="12">
        <v>12.13</v>
      </c>
      <c r="I2344" s="12">
        <v>11.87</v>
      </c>
      <c r="J2344" s="12">
        <v>11.13</v>
      </c>
      <c r="K2344" s="12">
        <v>1</v>
      </c>
      <c r="L2344" s="12">
        <v>40.75</v>
      </c>
      <c r="M2344" s="12">
        <v>5</v>
      </c>
      <c r="N2344" s="12">
        <v>0</v>
      </c>
      <c r="O2344" s="12">
        <v>89</v>
      </c>
      <c r="P2344" s="12">
        <v>13</v>
      </c>
      <c r="Q2344" s="12">
        <v>5</v>
      </c>
      <c r="R2344" s="12">
        <v>1</v>
      </c>
      <c r="S2344" s="12">
        <v>108</v>
      </c>
      <c r="T2344" s="12">
        <v>0</v>
      </c>
    </row>
    <row r="2345" spans="1:20" ht="17.399999999999999" x14ac:dyDescent="0.3">
      <c r="A2345" s="11">
        <v>45425</v>
      </c>
      <c r="B2345" s="12">
        <v>251095</v>
      </c>
      <c r="C2345" s="12" t="s">
        <v>343</v>
      </c>
      <c r="D2345" s="12" t="s">
        <v>344</v>
      </c>
      <c r="E2345" s="12" t="s">
        <v>345</v>
      </c>
      <c r="F2345" s="12" t="s">
        <v>346</v>
      </c>
      <c r="G2345" s="12"/>
      <c r="H2345" s="12">
        <v>18.829999999999998</v>
      </c>
      <c r="I2345" s="12">
        <v>5.17</v>
      </c>
      <c r="J2345" s="12">
        <v>15.52</v>
      </c>
      <c r="K2345" s="12">
        <v>3.32</v>
      </c>
      <c r="L2345" s="12">
        <v>47.21</v>
      </c>
      <c r="M2345" s="12">
        <v>5</v>
      </c>
      <c r="N2345" s="12">
        <v>0</v>
      </c>
      <c r="O2345" s="12">
        <v>95</v>
      </c>
      <c r="P2345" s="12">
        <v>3</v>
      </c>
      <c r="Q2345" s="12">
        <v>5</v>
      </c>
      <c r="R2345" s="12">
        <v>19</v>
      </c>
      <c r="S2345" s="12">
        <v>102</v>
      </c>
      <c r="T2345" s="12">
        <v>3</v>
      </c>
    </row>
    <row r="2346" spans="1:20" ht="17.399999999999999" x14ac:dyDescent="0.3">
      <c r="A2346" s="11">
        <v>45426</v>
      </c>
      <c r="B2346" s="12">
        <v>251095</v>
      </c>
      <c r="C2346" s="12" t="s">
        <v>343</v>
      </c>
      <c r="D2346" s="12" t="s">
        <v>344</v>
      </c>
      <c r="E2346" s="12" t="s">
        <v>345</v>
      </c>
      <c r="F2346" s="12" t="s">
        <v>346</v>
      </c>
      <c r="G2346" s="12"/>
      <c r="H2346" s="12">
        <v>19.98</v>
      </c>
      <c r="I2346" s="12">
        <v>4.0199999999999996</v>
      </c>
      <c r="J2346" s="12">
        <v>16.57</v>
      </c>
      <c r="K2346" s="12">
        <v>3.42</v>
      </c>
      <c r="L2346" s="12">
        <v>45.45</v>
      </c>
      <c r="M2346" s="12">
        <v>5</v>
      </c>
      <c r="N2346" s="12">
        <v>0</v>
      </c>
      <c r="O2346" s="12">
        <v>85</v>
      </c>
      <c r="P2346" s="12">
        <v>9</v>
      </c>
      <c r="Q2346" s="12">
        <v>1</v>
      </c>
      <c r="R2346" s="12">
        <v>15</v>
      </c>
      <c r="S2346" s="12">
        <v>90</v>
      </c>
      <c r="T2346" s="12">
        <v>2</v>
      </c>
    </row>
    <row r="2347" spans="1:20" ht="17.399999999999999" x14ac:dyDescent="0.3">
      <c r="A2347" s="11">
        <v>45427</v>
      </c>
      <c r="B2347" s="12">
        <v>251095</v>
      </c>
      <c r="C2347" s="12" t="s">
        <v>343</v>
      </c>
      <c r="D2347" s="12" t="s">
        <v>344</v>
      </c>
      <c r="E2347" s="12" t="s">
        <v>345</v>
      </c>
      <c r="F2347" s="12" t="s">
        <v>346</v>
      </c>
      <c r="G2347" s="12"/>
      <c r="H2347" s="12">
        <v>16.93</v>
      </c>
      <c r="I2347" s="12">
        <v>7.07</v>
      </c>
      <c r="J2347" s="12">
        <v>15.35</v>
      </c>
      <c r="K2347" s="12">
        <v>1.58</v>
      </c>
      <c r="L2347" s="12">
        <v>56.85</v>
      </c>
      <c r="M2347" s="12">
        <v>6</v>
      </c>
      <c r="N2347" s="12">
        <v>0</v>
      </c>
      <c r="O2347" s="12">
        <v>151</v>
      </c>
      <c r="P2347" s="12">
        <v>5</v>
      </c>
      <c r="Q2347" s="12">
        <v>2</v>
      </c>
      <c r="R2347" s="12">
        <v>4</v>
      </c>
      <c r="S2347" s="12">
        <v>171</v>
      </c>
      <c r="T2347" s="12">
        <v>0</v>
      </c>
    </row>
    <row r="2348" spans="1:20" ht="17.399999999999999" x14ac:dyDescent="0.3">
      <c r="A2348" s="11">
        <v>45428</v>
      </c>
      <c r="B2348" s="12">
        <v>251095</v>
      </c>
      <c r="C2348" s="12" t="s">
        <v>343</v>
      </c>
      <c r="D2348" s="12" t="s">
        <v>344</v>
      </c>
      <c r="E2348" s="12" t="s">
        <v>345</v>
      </c>
      <c r="F2348" s="12" t="s">
        <v>346</v>
      </c>
      <c r="G2348" s="12"/>
      <c r="H2348" s="12">
        <v>19.78</v>
      </c>
      <c r="I2348" s="12">
        <v>4.22</v>
      </c>
      <c r="J2348" s="12">
        <v>16.98</v>
      </c>
      <c r="K2348" s="12">
        <v>2.8</v>
      </c>
      <c r="L2348" s="12">
        <v>54.36</v>
      </c>
      <c r="M2348" s="12">
        <v>5</v>
      </c>
      <c r="N2348" s="12">
        <v>0</v>
      </c>
      <c r="O2348" s="12">
        <v>71</v>
      </c>
      <c r="P2348" s="12">
        <v>6</v>
      </c>
      <c r="Q2348" s="12">
        <v>1</v>
      </c>
      <c r="R2348" s="12">
        <v>11</v>
      </c>
      <c r="S2348" s="12">
        <v>79</v>
      </c>
      <c r="T2348" s="12">
        <v>1</v>
      </c>
    </row>
    <row r="2349" spans="1:20" ht="17.399999999999999" x14ac:dyDescent="0.3">
      <c r="A2349" s="11">
        <v>45429</v>
      </c>
      <c r="B2349" s="12">
        <v>251095</v>
      </c>
      <c r="C2349" s="12" t="s">
        <v>343</v>
      </c>
      <c r="D2349" s="12" t="s">
        <v>344</v>
      </c>
      <c r="E2349" s="12" t="s">
        <v>345</v>
      </c>
      <c r="F2349" s="12" t="s">
        <v>346</v>
      </c>
      <c r="G2349" s="12"/>
      <c r="H2349" s="12">
        <v>19.52</v>
      </c>
      <c r="I2349" s="12">
        <v>4.4800000000000004</v>
      </c>
      <c r="J2349" s="12">
        <v>18.32</v>
      </c>
      <c r="K2349" s="12">
        <v>1.2</v>
      </c>
      <c r="L2349" s="12">
        <v>70.5</v>
      </c>
      <c r="M2349" s="12">
        <v>5</v>
      </c>
      <c r="N2349" s="12">
        <v>0</v>
      </c>
      <c r="O2349" s="12">
        <v>123</v>
      </c>
      <c r="P2349" s="12">
        <v>14</v>
      </c>
      <c r="Q2349" s="12">
        <v>5</v>
      </c>
      <c r="R2349" s="12">
        <v>3</v>
      </c>
      <c r="S2349" s="12">
        <v>142</v>
      </c>
      <c r="T2349" s="12">
        <v>1</v>
      </c>
    </row>
    <row r="2350" spans="1:20" ht="17.399999999999999" x14ac:dyDescent="0.3">
      <c r="A2350" s="11">
        <v>45430</v>
      </c>
      <c r="B2350" s="12">
        <v>251095</v>
      </c>
      <c r="C2350" s="12" t="s">
        <v>343</v>
      </c>
      <c r="D2350" s="12" t="s">
        <v>344</v>
      </c>
      <c r="E2350" s="12" t="s">
        <v>345</v>
      </c>
      <c r="F2350" s="12" t="s">
        <v>346</v>
      </c>
      <c r="G2350" s="12"/>
      <c r="H2350" s="12">
        <v>19.3</v>
      </c>
      <c r="I2350" s="12">
        <v>4.7</v>
      </c>
      <c r="J2350" s="12">
        <v>16.63</v>
      </c>
      <c r="K2350" s="12">
        <v>2.67</v>
      </c>
      <c r="L2350" s="12">
        <v>49.02</v>
      </c>
      <c r="M2350" s="12">
        <v>4</v>
      </c>
      <c r="N2350" s="12">
        <v>0</v>
      </c>
      <c r="O2350" s="12">
        <v>65</v>
      </c>
      <c r="P2350" s="12">
        <v>9</v>
      </c>
      <c r="Q2350" s="12">
        <v>6</v>
      </c>
      <c r="R2350" s="12">
        <v>7</v>
      </c>
      <c r="S2350" s="12">
        <v>71</v>
      </c>
      <c r="T2350" s="12">
        <v>0</v>
      </c>
    </row>
    <row r="2351" spans="1:20" ht="17.399999999999999" x14ac:dyDescent="0.3">
      <c r="A2351" s="11">
        <v>45431</v>
      </c>
      <c r="B2351" s="12">
        <v>251095</v>
      </c>
      <c r="C2351" s="12" t="s">
        <v>343</v>
      </c>
      <c r="D2351" s="12" t="s">
        <v>344</v>
      </c>
      <c r="E2351" s="12" t="s">
        <v>345</v>
      </c>
      <c r="F2351" s="12" t="s">
        <v>346</v>
      </c>
      <c r="G2351" s="12"/>
      <c r="H2351" s="12">
        <v>7.42</v>
      </c>
      <c r="I2351" s="12">
        <v>16.579999999999998</v>
      </c>
      <c r="J2351" s="12">
        <v>6.33</v>
      </c>
      <c r="K2351" s="12">
        <v>1.08</v>
      </c>
      <c r="L2351" s="12">
        <v>24.71</v>
      </c>
      <c r="M2351" s="12">
        <v>6</v>
      </c>
      <c r="N2351" s="12">
        <v>0</v>
      </c>
      <c r="O2351" s="12">
        <v>77</v>
      </c>
      <c r="P2351" s="12">
        <v>1</v>
      </c>
      <c r="Q2351" s="12">
        <v>3</v>
      </c>
      <c r="R2351" s="12">
        <v>5</v>
      </c>
      <c r="S2351" s="12">
        <v>88</v>
      </c>
      <c r="T2351" s="12">
        <v>1</v>
      </c>
    </row>
    <row r="2352" spans="1:20" ht="17.399999999999999" x14ac:dyDescent="0.3">
      <c r="A2352" s="11">
        <v>45432</v>
      </c>
      <c r="B2352" s="12">
        <v>251095</v>
      </c>
      <c r="C2352" s="12" t="s">
        <v>343</v>
      </c>
      <c r="D2352" s="12" t="s">
        <v>344</v>
      </c>
      <c r="E2352" s="12" t="s">
        <v>345</v>
      </c>
      <c r="F2352" s="12" t="s">
        <v>346</v>
      </c>
      <c r="G2352" s="12"/>
      <c r="H2352" s="12">
        <v>21.83</v>
      </c>
      <c r="I2352" s="12">
        <v>2.17</v>
      </c>
      <c r="J2352" s="12">
        <v>19.149999999999999</v>
      </c>
      <c r="K2352" s="12">
        <v>2.68</v>
      </c>
      <c r="L2352" s="12">
        <v>68.36</v>
      </c>
      <c r="M2352" s="12">
        <v>5</v>
      </c>
      <c r="N2352" s="12">
        <v>0</v>
      </c>
      <c r="O2352" s="12">
        <v>159</v>
      </c>
      <c r="P2352" s="12">
        <v>12</v>
      </c>
      <c r="Q2352" s="12">
        <v>4</v>
      </c>
      <c r="R2352" s="12">
        <v>5</v>
      </c>
      <c r="S2352" s="12">
        <v>182</v>
      </c>
      <c r="T2352" s="12">
        <v>0</v>
      </c>
    </row>
    <row r="2353" spans="1:20" ht="17.399999999999999" x14ac:dyDescent="0.3">
      <c r="A2353" s="11">
        <v>45433</v>
      </c>
      <c r="B2353" s="12">
        <v>251095</v>
      </c>
      <c r="C2353" s="12" t="s">
        <v>343</v>
      </c>
      <c r="D2353" s="12" t="s">
        <v>344</v>
      </c>
      <c r="E2353" s="12" t="s">
        <v>345</v>
      </c>
      <c r="F2353" s="12" t="s">
        <v>346</v>
      </c>
      <c r="G2353" s="12"/>
      <c r="H2353" s="12">
        <v>18</v>
      </c>
      <c r="I2353" s="12">
        <v>6</v>
      </c>
      <c r="J2353" s="12">
        <v>11.92</v>
      </c>
      <c r="K2353" s="12">
        <v>6.08</v>
      </c>
      <c r="L2353" s="12">
        <v>33.04</v>
      </c>
      <c r="M2353" s="12">
        <v>5</v>
      </c>
      <c r="N2353" s="12">
        <v>0</v>
      </c>
      <c r="O2353" s="12">
        <v>51</v>
      </c>
      <c r="P2353" s="12">
        <v>6</v>
      </c>
      <c r="Q2353" s="12">
        <v>2</v>
      </c>
      <c r="R2353" s="12">
        <v>28</v>
      </c>
      <c r="S2353" s="12">
        <v>62</v>
      </c>
      <c r="T2353" s="12">
        <v>2</v>
      </c>
    </row>
    <row r="2354" spans="1:20" ht="17.399999999999999" x14ac:dyDescent="0.3">
      <c r="A2354" s="11">
        <v>45434</v>
      </c>
      <c r="B2354" s="12">
        <v>251095</v>
      </c>
      <c r="C2354" s="12" t="s">
        <v>343</v>
      </c>
      <c r="D2354" s="12" t="s">
        <v>344</v>
      </c>
      <c r="E2354" s="12" t="s">
        <v>345</v>
      </c>
      <c r="F2354" s="12" t="s">
        <v>346</v>
      </c>
      <c r="G2354" s="12"/>
      <c r="H2354" s="12">
        <v>17.32</v>
      </c>
      <c r="I2354" s="12">
        <v>6.68</v>
      </c>
      <c r="J2354" s="12">
        <v>12</v>
      </c>
      <c r="K2354" s="12">
        <v>5.32</v>
      </c>
      <c r="L2354" s="12">
        <v>38.33</v>
      </c>
      <c r="M2354" s="12">
        <v>5</v>
      </c>
      <c r="N2354" s="12">
        <v>0</v>
      </c>
      <c r="O2354" s="12">
        <v>59</v>
      </c>
      <c r="P2354" s="12">
        <v>5</v>
      </c>
      <c r="Q2354" s="12">
        <v>1</v>
      </c>
      <c r="R2354" s="12">
        <v>28</v>
      </c>
      <c r="S2354" s="12">
        <v>65</v>
      </c>
      <c r="T2354" s="12">
        <v>3</v>
      </c>
    </row>
    <row r="2355" spans="1:20" ht="17.399999999999999" x14ac:dyDescent="0.3">
      <c r="A2355" s="11">
        <v>45435</v>
      </c>
      <c r="B2355" s="12">
        <v>251095</v>
      </c>
      <c r="C2355" s="12" t="s">
        <v>343</v>
      </c>
      <c r="D2355" s="12" t="s">
        <v>344</v>
      </c>
      <c r="E2355" s="12" t="s">
        <v>345</v>
      </c>
      <c r="F2355" s="12" t="s">
        <v>346</v>
      </c>
      <c r="G2355" s="12"/>
      <c r="H2355" s="12">
        <v>21.28</v>
      </c>
      <c r="I2355" s="12">
        <v>2.72</v>
      </c>
      <c r="J2355" s="12">
        <v>19.68</v>
      </c>
      <c r="K2355" s="12">
        <v>1.6</v>
      </c>
      <c r="L2355" s="12">
        <v>64.22</v>
      </c>
      <c r="M2355" s="12">
        <v>4</v>
      </c>
      <c r="N2355" s="12">
        <v>0</v>
      </c>
      <c r="O2355" s="12">
        <v>102</v>
      </c>
      <c r="P2355" s="12">
        <v>12</v>
      </c>
      <c r="Q2355" s="12">
        <v>2</v>
      </c>
      <c r="R2355" s="12">
        <v>2</v>
      </c>
      <c r="S2355" s="12">
        <v>117</v>
      </c>
      <c r="T2355" s="12">
        <v>0</v>
      </c>
    </row>
    <row r="2356" spans="1:20" ht="17.399999999999999" x14ac:dyDescent="0.3">
      <c r="A2356" s="11">
        <v>45436</v>
      </c>
      <c r="B2356" s="12">
        <v>251095</v>
      </c>
      <c r="C2356" s="12" t="s">
        <v>343</v>
      </c>
      <c r="D2356" s="12" t="s">
        <v>344</v>
      </c>
      <c r="E2356" s="12" t="s">
        <v>345</v>
      </c>
      <c r="F2356" s="12" t="s">
        <v>346</v>
      </c>
      <c r="G2356" s="12"/>
      <c r="H2356" s="12">
        <v>21.4</v>
      </c>
      <c r="I2356" s="12">
        <v>2.6</v>
      </c>
      <c r="J2356" s="12">
        <v>19.7</v>
      </c>
      <c r="K2356" s="12">
        <v>1.7</v>
      </c>
      <c r="L2356" s="12">
        <v>71.45</v>
      </c>
      <c r="M2356" s="12">
        <v>5</v>
      </c>
      <c r="N2356" s="12">
        <v>0</v>
      </c>
      <c r="O2356" s="12">
        <v>183</v>
      </c>
      <c r="P2356" s="12">
        <v>10</v>
      </c>
      <c r="Q2356" s="12">
        <v>8</v>
      </c>
      <c r="R2356" s="12">
        <v>2</v>
      </c>
      <c r="S2356" s="12">
        <v>219</v>
      </c>
      <c r="T2356" s="12">
        <v>0</v>
      </c>
    </row>
    <row r="2357" spans="1:20" ht="17.399999999999999" x14ac:dyDescent="0.3">
      <c r="A2357" s="11">
        <v>45437</v>
      </c>
      <c r="B2357" s="12">
        <v>251095</v>
      </c>
      <c r="C2357" s="12" t="s">
        <v>343</v>
      </c>
      <c r="D2357" s="12" t="s">
        <v>344</v>
      </c>
      <c r="E2357" s="12" t="s">
        <v>345</v>
      </c>
      <c r="F2357" s="12" t="s">
        <v>346</v>
      </c>
      <c r="G2357" s="12"/>
      <c r="H2357" s="12">
        <v>19.75</v>
      </c>
      <c r="I2357" s="12">
        <v>4.25</v>
      </c>
      <c r="J2357" s="12">
        <v>16.100000000000001</v>
      </c>
      <c r="K2357" s="12">
        <v>3.65</v>
      </c>
      <c r="L2357" s="12">
        <v>48.97</v>
      </c>
      <c r="M2357" s="12">
        <v>5</v>
      </c>
      <c r="N2357" s="12">
        <v>0</v>
      </c>
      <c r="O2357" s="12">
        <v>77</v>
      </c>
      <c r="P2357" s="12">
        <v>7</v>
      </c>
      <c r="Q2357" s="12">
        <v>0</v>
      </c>
      <c r="R2357" s="12">
        <v>14</v>
      </c>
      <c r="S2357" s="12">
        <v>84</v>
      </c>
      <c r="T2357" s="12">
        <v>2</v>
      </c>
    </row>
    <row r="2358" spans="1:20" ht="17.399999999999999" x14ac:dyDescent="0.3">
      <c r="A2358" s="11">
        <v>45438</v>
      </c>
      <c r="B2358" s="12">
        <v>251095</v>
      </c>
      <c r="C2358" s="12" t="s">
        <v>343</v>
      </c>
      <c r="D2358" s="12" t="s">
        <v>344</v>
      </c>
      <c r="E2358" s="12" t="s">
        <v>345</v>
      </c>
      <c r="F2358" s="12" t="s">
        <v>346</v>
      </c>
      <c r="G2358" s="12"/>
      <c r="H2358" s="12">
        <v>12.75</v>
      </c>
      <c r="I2358" s="12">
        <v>11.25</v>
      </c>
      <c r="J2358" s="12">
        <v>11.98</v>
      </c>
      <c r="K2358" s="12">
        <v>0.77</v>
      </c>
      <c r="L2358" s="12">
        <v>43.73</v>
      </c>
      <c r="M2358" s="12">
        <v>4</v>
      </c>
      <c r="N2358" s="12">
        <v>0</v>
      </c>
      <c r="O2358" s="12">
        <v>64</v>
      </c>
      <c r="P2358" s="12">
        <v>7</v>
      </c>
      <c r="Q2358" s="12">
        <v>4</v>
      </c>
      <c r="R2358" s="12">
        <v>4</v>
      </c>
      <c r="S2358" s="12">
        <v>69</v>
      </c>
      <c r="T2358" s="12">
        <v>1</v>
      </c>
    </row>
    <row r="2359" spans="1:20" ht="17.399999999999999" x14ac:dyDescent="0.3">
      <c r="A2359" s="11">
        <v>45439</v>
      </c>
      <c r="B2359" s="12">
        <v>251095</v>
      </c>
      <c r="C2359" s="12" t="s">
        <v>343</v>
      </c>
      <c r="D2359" s="12" t="s">
        <v>344</v>
      </c>
      <c r="E2359" s="12" t="s">
        <v>345</v>
      </c>
      <c r="F2359" s="12" t="s">
        <v>346</v>
      </c>
      <c r="G2359" s="12"/>
      <c r="H2359" s="12">
        <v>8.08</v>
      </c>
      <c r="I2359" s="12">
        <v>15.92</v>
      </c>
      <c r="J2359" s="12">
        <v>7.23</v>
      </c>
      <c r="K2359" s="12">
        <v>0.85</v>
      </c>
      <c r="L2359" s="12">
        <v>25.47</v>
      </c>
      <c r="M2359" s="12">
        <v>4</v>
      </c>
      <c r="N2359" s="12">
        <v>0</v>
      </c>
      <c r="O2359" s="12">
        <v>30</v>
      </c>
      <c r="P2359" s="12">
        <v>5</v>
      </c>
      <c r="Q2359" s="12">
        <v>1</v>
      </c>
      <c r="R2359" s="12">
        <v>6</v>
      </c>
      <c r="S2359" s="12">
        <v>37</v>
      </c>
      <c r="T2359" s="12">
        <v>1</v>
      </c>
    </row>
    <row r="2360" spans="1:20" ht="17.399999999999999" x14ac:dyDescent="0.3">
      <c r="A2360" s="11">
        <v>45440</v>
      </c>
      <c r="B2360" s="12">
        <v>251095</v>
      </c>
      <c r="C2360" s="12" t="s">
        <v>343</v>
      </c>
      <c r="D2360" s="12" t="s">
        <v>344</v>
      </c>
      <c r="E2360" s="12" t="s">
        <v>345</v>
      </c>
      <c r="F2360" s="12" t="s">
        <v>346</v>
      </c>
      <c r="G2360" s="12"/>
      <c r="H2360" s="12">
        <v>18.7</v>
      </c>
      <c r="I2360" s="12">
        <v>5.3</v>
      </c>
      <c r="J2360" s="12">
        <v>17.73</v>
      </c>
      <c r="K2360" s="12">
        <v>0.97</v>
      </c>
      <c r="L2360" s="12">
        <v>70.86</v>
      </c>
      <c r="M2360" s="12">
        <v>5</v>
      </c>
      <c r="N2360" s="12">
        <v>0</v>
      </c>
      <c r="O2360" s="12">
        <v>95</v>
      </c>
      <c r="P2360" s="12">
        <v>13</v>
      </c>
      <c r="Q2360" s="12">
        <v>0</v>
      </c>
      <c r="R2360" s="12">
        <v>2</v>
      </c>
      <c r="S2360" s="12">
        <v>105</v>
      </c>
      <c r="T2360" s="12">
        <v>0</v>
      </c>
    </row>
    <row r="2361" spans="1:20" ht="17.399999999999999" x14ac:dyDescent="0.3">
      <c r="A2361" s="11">
        <v>45441</v>
      </c>
      <c r="B2361" s="12">
        <v>251095</v>
      </c>
      <c r="C2361" s="12" t="s">
        <v>343</v>
      </c>
      <c r="D2361" s="12" t="s">
        <v>344</v>
      </c>
      <c r="E2361" s="12" t="s">
        <v>345</v>
      </c>
      <c r="F2361" s="12" t="s">
        <v>346</v>
      </c>
      <c r="G2361" s="12"/>
      <c r="H2361" s="12">
        <v>17.38</v>
      </c>
      <c r="I2361" s="12">
        <v>6.62</v>
      </c>
      <c r="J2361" s="12">
        <v>15.18</v>
      </c>
      <c r="K2361" s="12">
        <v>2.2000000000000002</v>
      </c>
      <c r="L2361" s="12">
        <v>54.19</v>
      </c>
      <c r="M2361" s="12">
        <v>4</v>
      </c>
      <c r="N2361" s="12">
        <v>0</v>
      </c>
      <c r="O2361" s="12">
        <v>96</v>
      </c>
      <c r="P2361" s="12">
        <v>9</v>
      </c>
      <c r="Q2361" s="12">
        <v>3</v>
      </c>
      <c r="R2361" s="12">
        <v>7</v>
      </c>
      <c r="S2361" s="12">
        <v>107</v>
      </c>
      <c r="T2361" s="12">
        <v>0</v>
      </c>
    </row>
    <row r="2362" spans="1:20" ht="17.399999999999999" x14ac:dyDescent="0.3">
      <c r="A2362" s="11">
        <v>45442</v>
      </c>
      <c r="B2362" s="12">
        <v>251095</v>
      </c>
      <c r="C2362" s="12" t="s">
        <v>343</v>
      </c>
      <c r="D2362" s="12" t="s">
        <v>344</v>
      </c>
      <c r="E2362" s="12" t="s">
        <v>345</v>
      </c>
      <c r="F2362" s="12" t="s">
        <v>346</v>
      </c>
      <c r="G2362" s="12"/>
      <c r="H2362" s="12">
        <v>18.95</v>
      </c>
      <c r="I2362" s="12">
        <v>5.05</v>
      </c>
      <c r="J2362" s="12">
        <v>17.48</v>
      </c>
      <c r="K2362" s="12">
        <v>1.47</v>
      </c>
      <c r="L2362" s="12">
        <v>63.52</v>
      </c>
      <c r="M2362" s="12">
        <v>5</v>
      </c>
      <c r="N2362" s="12">
        <v>0</v>
      </c>
      <c r="O2362" s="12">
        <v>84</v>
      </c>
      <c r="P2362" s="12">
        <v>7</v>
      </c>
      <c r="Q2362" s="12">
        <v>0</v>
      </c>
      <c r="R2362" s="12">
        <v>3</v>
      </c>
      <c r="S2362" s="12">
        <v>91</v>
      </c>
      <c r="T2362" s="12">
        <v>0</v>
      </c>
    </row>
    <row r="2363" spans="1:20" ht="17.399999999999999" x14ac:dyDescent="0.3">
      <c r="A2363" s="11">
        <v>45443</v>
      </c>
      <c r="B2363" s="12">
        <v>251095</v>
      </c>
      <c r="C2363" s="12" t="s">
        <v>343</v>
      </c>
      <c r="D2363" s="12" t="s">
        <v>344</v>
      </c>
      <c r="E2363" s="12" t="s">
        <v>345</v>
      </c>
      <c r="F2363" s="12" t="s">
        <v>346</v>
      </c>
      <c r="G2363" s="12"/>
      <c r="H2363" s="12">
        <v>6.7</v>
      </c>
      <c r="I2363" s="12">
        <v>17.3</v>
      </c>
      <c r="J2363" s="12">
        <v>5.88</v>
      </c>
      <c r="K2363" s="12">
        <v>0.82</v>
      </c>
      <c r="L2363" s="12">
        <v>20.07</v>
      </c>
      <c r="M2363" s="12">
        <v>4</v>
      </c>
      <c r="N2363" s="12">
        <v>0</v>
      </c>
      <c r="O2363" s="12">
        <v>3</v>
      </c>
      <c r="P2363" s="12">
        <v>0</v>
      </c>
      <c r="Q2363" s="12">
        <v>1</v>
      </c>
      <c r="R2363" s="12">
        <v>4</v>
      </c>
      <c r="S2363" s="12">
        <v>3</v>
      </c>
      <c r="T2363" s="12">
        <v>0</v>
      </c>
    </row>
    <row r="2364" spans="1:20" ht="17.399999999999999" x14ac:dyDescent="0.3">
      <c r="A2364" s="11">
        <v>45444</v>
      </c>
      <c r="B2364" s="12">
        <v>251095</v>
      </c>
      <c r="C2364" s="12" t="s">
        <v>343</v>
      </c>
      <c r="D2364" s="12" t="s">
        <v>344</v>
      </c>
      <c r="E2364" s="12" t="s">
        <v>345</v>
      </c>
      <c r="F2364" s="12" t="s">
        <v>346</v>
      </c>
      <c r="G2364" s="12"/>
      <c r="H2364" s="12">
        <v>8.25</v>
      </c>
      <c r="I2364" s="12">
        <v>15.75</v>
      </c>
      <c r="J2364" s="12">
        <v>7.18</v>
      </c>
      <c r="K2364" s="12">
        <v>1.07</v>
      </c>
      <c r="L2364" s="12">
        <v>23.25</v>
      </c>
      <c r="M2364" s="12">
        <v>5</v>
      </c>
      <c r="N2364" s="12">
        <v>0</v>
      </c>
      <c r="O2364" s="12">
        <v>50</v>
      </c>
      <c r="P2364" s="12">
        <v>6</v>
      </c>
      <c r="Q2364" s="12">
        <v>0</v>
      </c>
      <c r="R2364" s="12">
        <v>4</v>
      </c>
      <c r="S2364" s="12">
        <v>56</v>
      </c>
      <c r="T2364" s="12">
        <v>0</v>
      </c>
    </row>
    <row r="2365" spans="1:20" ht="17.399999999999999" x14ac:dyDescent="0.3">
      <c r="A2365" s="11">
        <v>45445</v>
      </c>
      <c r="B2365" s="12">
        <v>251095</v>
      </c>
      <c r="C2365" s="12" t="s">
        <v>343</v>
      </c>
      <c r="D2365" s="12" t="s">
        <v>344</v>
      </c>
      <c r="E2365" s="12" t="s">
        <v>345</v>
      </c>
      <c r="F2365" s="12" t="s">
        <v>346</v>
      </c>
      <c r="G2365" s="12"/>
      <c r="H2365" s="12">
        <v>8.7799999999999994</v>
      </c>
      <c r="I2365" s="12">
        <v>15.22</v>
      </c>
      <c r="J2365" s="12">
        <v>8.3699999999999992</v>
      </c>
      <c r="K2365" s="12">
        <v>0.42</v>
      </c>
      <c r="L2365" s="12">
        <v>32.15</v>
      </c>
      <c r="M2365" s="12">
        <v>5</v>
      </c>
      <c r="N2365" s="12">
        <v>0</v>
      </c>
      <c r="O2365" s="12">
        <v>65</v>
      </c>
      <c r="P2365" s="12">
        <v>7</v>
      </c>
      <c r="Q2365" s="12">
        <v>2</v>
      </c>
      <c r="R2365" s="12">
        <v>2</v>
      </c>
      <c r="S2365" s="12">
        <v>72</v>
      </c>
      <c r="T2365" s="12">
        <v>0</v>
      </c>
    </row>
    <row r="2366" spans="1:20" ht="17.399999999999999" x14ac:dyDescent="0.3">
      <c r="A2366" s="11">
        <v>45446</v>
      </c>
      <c r="B2366" s="12">
        <v>251095</v>
      </c>
      <c r="C2366" s="12" t="s">
        <v>343</v>
      </c>
      <c r="D2366" s="12" t="s">
        <v>344</v>
      </c>
      <c r="E2366" s="12" t="s">
        <v>345</v>
      </c>
      <c r="F2366" s="12" t="s">
        <v>346</v>
      </c>
      <c r="G2366" s="12"/>
      <c r="H2366" s="12">
        <v>17.57</v>
      </c>
      <c r="I2366" s="12">
        <v>6.43</v>
      </c>
      <c r="J2366" s="12">
        <v>15.63</v>
      </c>
      <c r="K2366" s="12">
        <v>1.93</v>
      </c>
      <c r="L2366" s="12">
        <v>49.24</v>
      </c>
      <c r="M2366" s="12">
        <v>5</v>
      </c>
      <c r="N2366" s="12">
        <v>0</v>
      </c>
      <c r="O2366" s="12">
        <v>41</v>
      </c>
      <c r="P2366" s="12">
        <v>4</v>
      </c>
      <c r="Q2366" s="12">
        <v>3</v>
      </c>
      <c r="R2366" s="12">
        <v>3</v>
      </c>
      <c r="S2366" s="12">
        <v>47</v>
      </c>
      <c r="T2366" s="12">
        <v>0</v>
      </c>
    </row>
    <row r="2367" spans="1:20" ht="17.399999999999999" x14ac:dyDescent="0.3">
      <c r="A2367" s="11">
        <v>45447</v>
      </c>
      <c r="B2367" s="12">
        <v>251095</v>
      </c>
      <c r="C2367" s="12" t="s">
        <v>343</v>
      </c>
      <c r="D2367" s="12" t="s">
        <v>344</v>
      </c>
      <c r="E2367" s="12" t="s">
        <v>345</v>
      </c>
      <c r="F2367" s="12" t="s">
        <v>346</v>
      </c>
      <c r="G2367" s="12"/>
      <c r="H2367" s="12">
        <v>15.17</v>
      </c>
      <c r="I2367" s="12">
        <v>8.83</v>
      </c>
      <c r="J2367" s="12">
        <v>13.23</v>
      </c>
      <c r="K2367" s="12">
        <v>1.93</v>
      </c>
      <c r="L2367" s="12">
        <v>46.83</v>
      </c>
      <c r="M2367" s="12">
        <v>5</v>
      </c>
      <c r="N2367" s="12">
        <v>0</v>
      </c>
      <c r="O2367" s="12">
        <v>53</v>
      </c>
      <c r="P2367" s="12">
        <v>4</v>
      </c>
      <c r="Q2367" s="12">
        <v>0</v>
      </c>
      <c r="R2367" s="12">
        <v>11</v>
      </c>
      <c r="S2367" s="12">
        <v>64</v>
      </c>
      <c r="T2367" s="12">
        <v>2</v>
      </c>
    </row>
    <row r="2368" spans="1:20" ht="17.399999999999999" x14ac:dyDescent="0.3">
      <c r="A2368" s="11">
        <v>45448</v>
      </c>
      <c r="B2368" s="12">
        <v>251095</v>
      </c>
      <c r="C2368" s="12" t="s">
        <v>343</v>
      </c>
      <c r="D2368" s="12" t="s">
        <v>344</v>
      </c>
      <c r="E2368" s="12" t="s">
        <v>345</v>
      </c>
      <c r="F2368" s="12" t="s">
        <v>346</v>
      </c>
      <c r="G2368" s="12"/>
      <c r="H2368" s="12">
        <v>18.52</v>
      </c>
      <c r="I2368" s="12">
        <v>5.48</v>
      </c>
      <c r="J2368" s="12">
        <v>16.55</v>
      </c>
      <c r="K2368" s="12">
        <v>1.97</v>
      </c>
      <c r="L2368" s="12">
        <v>52.23</v>
      </c>
      <c r="M2368" s="12">
        <v>5</v>
      </c>
      <c r="N2368" s="12">
        <v>0</v>
      </c>
      <c r="O2368" s="12">
        <v>77</v>
      </c>
      <c r="P2368" s="12">
        <v>5</v>
      </c>
      <c r="Q2368" s="12">
        <v>5</v>
      </c>
      <c r="R2368" s="12">
        <v>3</v>
      </c>
      <c r="S2368" s="12">
        <v>89</v>
      </c>
      <c r="T2368" s="12">
        <v>0</v>
      </c>
    </row>
    <row r="2369" spans="1:20" ht="17.399999999999999" x14ac:dyDescent="0.3">
      <c r="A2369" s="11">
        <v>45449</v>
      </c>
      <c r="B2369" s="12">
        <v>251095</v>
      </c>
      <c r="C2369" s="12" t="s">
        <v>343</v>
      </c>
      <c r="D2369" s="12" t="s">
        <v>344</v>
      </c>
      <c r="E2369" s="12" t="s">
        <v>345</v>
      </c>
      <c r="F2369" s="12" t="s">
        <v>346</v>
      </c>
      <c r="G2369" s="12"/>
      <c r="H2369" s="12">
        <v>19.32</v>
      </c>
      <c r="I2369" s="12">
        <v>4.68</v>
      </c>
      <c r="J2369" s="12">
        <v>17.420000000000002</v>
      </c>
      <c r="K2369" s="12">
        <v>1.9</v>
      </c>
      <c r="L2369" s="12">
        <v>62.41</v>
      </c>
      <c r="M2369" s="12">
        <v>5</v>
      </c>
      <c r="N2369" s="12">
        <v>0</v>
      </c>
      <c r="O2369" s="12">
        <v>119</v>
      </c>
      <c r="P2369" s="12">
        <v>6</v>
      </c>
      <c r="Q2369" s="12">
        <v>6</v>
      </c>
      <c r="R2369" s="12">
        <v>6</v>
      </c>
      <c r="S2369" s="12">
        <v>140</v>
      </c>
      <c r="T2369" s="12">
        <v>0</v>
      </c>
    </row>
    <row r="2370" spans="1:20" ht="17.399999999999999" x14ac:dyDescent="0.3">
      <c r="A2370" s="11">
        <v>45450</v>
      </c>
      <c r="B2370" s="12">
        <v>251095</v>
      </c>
      <c r="C2370" s="12" t="s">
        <v>343</v>
      </c>
      <c r="D2370" s="12" t="s">
        <v>344</v>
      </c>
      <c r="E2370" s="12" t="s">
        <v>345</v>
      </c>
      <c r="F2370" s="12" t="s">
        <v>346</v>
      </c>
      <c r="G2370" s="12"/>
      <c r="H2370" s="12">
        <v>10.85</v>
      </c>
      <c r="I2370" s="12">
        <v>13.15</v>
      </c>
      <c r="J2370" s="12">
        <v>9</v>
      </c>
      <c r="K2370" s="12">
        <v>1.85</v>
      </c>
      <c r="L2370" s="12">
        <v>28.85</v>
      </c>
      <c r="M2370" s="12">
        <v>5</v>
      </c>
      <c r="N2370" s="12">
        <v>0</v>
      </c>
      <c r="O2370" s="12">
        <v>49</v>
      </c>
      <c r="P2370" s="12">
        <v>10</v>
      </c>
      <c r="Q2370" s="12">
        <v>5</v>
      </c>
      <c r="R2370" s="12">
        <v>5</v>
      </c>
      <c r="S2370" s="12">
        <v>58</v>
      </c>
      <c r="T2370" s="12">
        <v>0</v>
      </c>
    </row>
    <row r="2371" spans="1:20" ht="17.399999999999999" x14ac:dyDescent="0.3">
      <c r="A2371" s="11">
        <v>45451</v>
      </c>
      <c r="B2371" s="12">
        <v>251095</v>
      </c>
      <c r="C2371" s="12" t="s">
        <v>343</v>
      </c>
      <c r="D2371" s="12" t="s">
        <v>344</v>
      </c>
      <c r="E2371" s="12" t="s">
        <v>345</v>
      </c>
      <c r="F2371" s="12" t="s">
        <v>346</v>
      </c>
      <c r="G2371" s="12"/>
      <c r="H2371" s="12">
        <v>9.73</v>
      </c>
      <c r="I2371" s="12">
        <v>14.27</v>
      </c>
      <c r="J2371" s="12">
        <v>8.43</v>
      </c>
      <c r="K2371" s="12">
        <v>1.3</v>
      </c>
      <c r="L2371" s="12">
        <v>27.24</v>
      </c>
      <c r="M2371" s="12">
        <v>6</v>
      </c>
      <c r="N2371" s="12">
        <v>0</v>
      </c>
      <c r="O2371" s="12">
        <v>66</v>
      </c>
      <c r="P2371" s="12">
        <v>5</v>
      </c>
      <c r="Q2371" s="12">
        <v>2</v>
      </c>
      <c r="R2371" s="12">
        <v>4</v>
      </c>
      <c r="S2371" s="12">
        <v>75</v>
      </c>
      <c r="T2371" s="12">
        <v>0</v>
      </c>
    </row>
    <row r="2372" spans="1:20" ht="17.399999999999999" x14ac:dyDescent="0.3">
      <c r="A2372" s="11">
        <v>45452</v>
      </c>
      <c r="B2372" s="12">
        <v>251095</v>
      </c>
      <c r="C2372" s="12" t="s">
        <v>343</v>
      </c>
      <c r="D2372" s="12" t="s">
        <v>344</v>
      </c>
      <c r="E2372" s="12" t="s">
        <v>345</v>
      </c>
      <c r="F2372" s="12" t="s">
        <v>346</v>
      </c>
      <c r="G2372" s="12"/>
      <c r="H2372" s="12">
        <v>7.0000000000000007E-2</v>
      </c>
      <c r="I2372" s="12">
        <v>23.93</v>
      </c>
      <c r="J2372" s="12">
        <v>0.05</v>
      </c>
      <c r="K2372" s="12">
        <v>0.02</v>
      </c>
      <c r="L2372" s="12">
        <v>0.18</v>
      </c>
      <c r="M2372" s="12">
        <v>2</v>
      </c>
      <c r="N2372" s="12">
        <v>0</v>
      </c>
      <c r="O2372" s="12">
        <v>0</v>
      </c>
      <c r="P2372" s="12">
        <v>0</v>
      </c>
      <c r="Q2372" s="12">
        <v>0</v>
      </c>
      <c r="R2372" s="12">
        <v>0</v>
      </c>
      <c r="S2372" s="12">
        <v>0</v>
      </c>
      <c r="T2372" s="12">
        <v>0</v>
      </c>
    </row>
    <row r="2373" spans="1:20" ht="17.399999999999999" x14ac:dyDescent="0.3">
      <c r="A2373" s="11">
        <v>45453</v>
      </c>
      <c r="B2373" s="12">
        <v>251095</v>
      </c>
      <c r="C2373" s="12" t="s">
        <v>343</v>
      </c>
      <c r="D2373" s="12" t="s">
        <v>344</v>
      </c>
      <c r="E2373" s="12" t="s">
        <v>345</v>
      </c>
      <c r="F2373" s="12" t="s">
        <v>346</v>
      </c>
      <c r="G2373" s="12"/>
      <c r="H2373" s="12">
        <v>1.58</v>
      </c>
      <c r="I2373" s="12">
        <v>22.42</v>
      </c>
      <c r="J2373" s="12">
        <v>1.18</v>
      </c>
      <c r="K2373" s="12">
        <v>0.4</v>
      </c>
      <c r="L2373" s="12">
        <v>6.07</v>
      </c>
      <c r="M2373" s="12">
        <v>8</v>
      </c>
      <c r="N2373" s="12">
        <v>0</v>
      </c>
      <c r="O2373" s="12">
        <v>18</v>
      </c>
      <c r="P2373" s="12">
        <v>2</v>
      </c>
      <c r="Q2373" s="12">
        <v>0</v>
      </c>
      <c r="R2373" s="12">
        <v>0</v>
      </c>
      <c r="S2373" s="12">
        <v>21</v>
      </c>
      <c r="T2373" s="12">
        <v>0</v>
      </c>
    </row>
    <row r="2374" spans="1:20" ht="17.399999999999999" x14ac:dyDescent="0.3">
      <c r="A2374" s="11">
        <v>45454</v>
      </c>
      <c r="B2374" s="12">
        <v>251095</v>
      </c>
      <c r="C2374" s="12" t="s">
        <v>343</v>
      </c>
      <c r="D2374" s="12" t="s">
        <v>344</v>
      </c>
      <c r="E2374" s="12" t="s">
        <v>345</v>
      </c>
      <c r="F2374" s="12" t="s">
        <v>346</v>
      </c>
      <c r="G2374" s="12"/>
      <c r="H2374" s="12">
        <v>7.67</v>
      </c>
      <c r="I2374" s="12">
        <v>16.329999999999998</v>
      </c>
      <c r="J2374" s="12">
        <v>6.07</v>
      </c>
      <c r="K2374" s="12">
        <v>1.6</v>
      </c>
      <c r="L2374" s="12">
        <v>18.68</v>
      </c>
      <c r="M2374" s="12">
        <v>4</v>
      </c>
      <c r="N2374" s="12">
        <v>0</v>
      </c>
      <c r="O2374" s="12">
        <v>23</v>
      </c>
      <c r="P2374" s="12">
        <v>2</v>
      </c>
      <c r="Q2374" s="12">
        <v>0</v>
      </c>
      <c r="R2374" s="12">
        <v>3</v>
      </c>
      <c r="S2374" s="12">
        <v>26</v>
      </c>
      <c r="T2374" s="12">
        <v>0</v>
      </c>
    </row>
    <row r="2375" spans="1:20" ht="17.399999999999999" x14ac:dyDescent="0.3">
      <c r="A2375" s="11">
        <v>45455</v>
      </c>
      <c r="B2375" s="12">
        <v>251095</v>
      </c>
      <c r="C2375" s="12" t="s">
        <v>343</v>
      </c>
      <c r="D2375" s="12" t="s">
        <v>344</v>
      </c>
      <c r="E2375" s="12" t="s">
        <v>345</v>
      </c>
      <c r="F2375" s="12" t="s">
        <v>346</v>
      </c>
      <c r="G2375" s="12"/>
      <c r="H2375" s="12">
        <v>2.2000000000000002</v>
      </c>
      <c r="I2375" s="12">
        <v>21.8</v>
      </c>
      <c r="J2375" s="12">
        <v>2.08</v>
      </c>
      <c r="K2375" s="12">
        <v>0.12</v>
      </c>
      <c r="L2375" s="12">
        <v>4.8600000000000003</v>
      </c>
      <c r="M2375" s="12">
        <v>4</v>
      </c>
      <c r="N2375" s="12">
        <v>0</v>
      </c>
      <c r="O2375" s="12">
        <v>9</v>
      </c>
      <c r="P2375" s="12">
        <v>0</v>
      </c>
      <c r="Q2375" s="12">
        <v>0</v>
      </c>
      <c r="R2375" s="12">
        <v>0</v>
      </c>
      <c r="S2375" s="12">
        <v>9</v>
      </c>
      <c r="T2375" s="12">
        <v>0</v>
      </c>
    </row>
    <row r="2376" spans="1:20" ht="17.399999999999999" x14ac:dyDescent="0.3">
      <c r="A2376" s="11">
        <v>45456</v>
      </c>
      <c r="B2376" s="12">
        <v>251095</v>
      </c>
      <c r="C2376" s="12" t="s">
        <v>343</v>
      </c>
      <c r="D2376" s="12" t="s">
        <v>344</v>
      </c>
      <c r="E2376" s="12" t="s">
        <v>345</v>
      </c>
      <c r="F2376" s="12" t="s">
        <v>346</v>
      </c>
      <c r="G2376" s="12"/>
      <c r="H2376" s="12">
        <v>0</v>
      </c>
      <c r="I2376" s="12">
        <v>24</v>
      </c>
      <c r="J2376" s="12">
        <v>0</v>
      </c>
      <c r="K2376" s="12">
        <v>0</v>
      </c>
      <c r="L2376" s="12">
        <v>0</v>
      </c>
      <c r="M2376" s="12">
        <v>0</v>
      </c>
      <c r="N2376" s="12">
        <v>0</v>
      </c>
      <c r="O2376" s="12">
        <v>0</v>
      </c>
      <c r="P2376" s="12">
        <v>0</v>
      </c>
      <c r="Q2376" s="12">
        <v>0</v>
      </c>
      <c r="R2376" s="12">
        <v>0</v>
      </c>
      <c r="S2376" s="12">
        <v>0</v>
      </c>
      <c r="T2376" s="12">
        <v>0</v>
      </c>
    </row>
    <row r="2377" spans="1:20" ht="17.399999999999999" x14ac:dyDescent="0.3">
      <c r="A2377" s="11">
        <v>45457</v>
      </c>
      <c r="B2377" s="12">
        <v>251095</v>
      </c>
      <c r="C2377" s="12" t="s">
        <v>343</v>
      </c>
      <c r="D2377" s="12" t="s">
        <v>344</v>
      </c>
      <c r="E2377" s="12" t="s">
        <v>345</v>
      </c>
      <c r="F2377" s="12" t="s">
        <v>346</v>
      </c>
      <c r="G2377" s="12"/>
      <c r="H2377" s="12">
        <v>2.8</v>
      </c>
      <c r="I2377" s="12">
        <v>21.2</v>
      </c>
      <c r="J2377" s="12">
        <v>2.15</v>
      </c>
      <c r="K2377" s="12">
        <v>0.65</v>
      </c>
      <c r="L2377" s="12">
        <v>8.5500000000000007</v>
      </c>
      <c r="M2377" s="12">
        <v>6</v>
      </c>
      <c r="N2377" s="12">
        <v>0</v>
      </c>
      <c r="O2377" s="12">
        <v>10</v>
      </c>
      <c r="P2377" s="12">
        <v>0</v>
      </c>
      <c r="Q2377" s="12">
        <v>0</v>
      </c>
      <c r="R2377" s="12">
        <v>1</v>
      </c>
      <c r="S2377" s="12">
        <v>10</v>
      </c>
      <c r="T2377" s="12">
        <v>0</v>
      </c>
    </row>
    <row r="2378" spans="1:20" ht="17.399999999999999" x14ac:dyDescent="0.3">
      <c r="A2378" s="11">
        <v>45458</v>
      </c>
      <c r="B2378" s="12">
        <v>251095</v>
      </c>
      <c r="C2378" s="12" t="s">
        <v>343</v>
      </c>
      <c r="D2378" s="12" t="s">
        <v>344</v>
      </c>
      <c r="E2378" s="12" t="s">
        <v>345</v>
      </c>
      <c r="F2378" s="12" t="s">
        <v>346</v>
      </c>
      <c r="G2378" s="12"/>
      <c r="H2378" s="12">
        <v>7.77</v>
      </c>
      <c r="I2378" s="12">
        <v>16.23</v>
      </c>
      <c r="J2378" s="12">
        <v>5.87</v>
      </c>
      <c r="K2378" s="12">
        <v>1.9</v>
      </c>
      <c r="L2378" s="12">
        <v>17.559999999999999</v>
      </c>
      <c r="M2378" s="12">
        <v>5</v>
      </c>
      <c r="N2378" s="12">
        <v>0</v>
      </c>
      <c r="O2378" s="12">
        <v>19</v>
      </c>
      <c r="P2378" s="12">
        <v>0</v>
      </c>
      <c r="Q2378" s="12">
        <v>0</v>
      </c>
      <c r="R2378" s="12">
        <v>7</v>
      </c>
      <c r="S2378" s="12">
        <v>21</v>
      </c>
      <c r="T2378" s="12">
        <v>0</v>
      </c>
    </row>
    <row r="2379" spans="1:20" ht="17.399999999999999" x14ac:dyDescent="0.3">
      <c r="A2379" s="11">
        <v>45459</v>
      </c>
      <c r="B2379" s="12">
        <v>251095</v>
      </c>
      <c r="C2379" s="12" t="s">
        <v>343</v>
      </c>
      <c r="D2379" s="12" t="s">
        <v>344</v>
      </c>
      <c r="E2379" s="12" t="s">
        <v>345</v>
      </c>
      <c r="F2379" s="12" t="s">
        <v>346</v>
      </c>
      <c r="G2379" s="12"/>
      <c r="H2379" s="12">
        <v>1.45</v>
      </c>
      <c r="I2379" s="12">
        <v>22.55</v>
      </c>
      <c r="J2379" s="12">
        <v>1.02</v>
      </c>
      <c r="K2379" s="12">
        <v>0.43</v>
      </c>
      <c r="L2379" s="12">
        <v>2.54</v>
      </c>
      <c r="M2379" s="12">
        <v>3</v>
      </c>
      <c r="N2379" s="12">
        <v>0</v>
      </c>
      <c r="O2379" s="12">
        <v>5</v>
      </c>
      <c r="P2379" s="12">
        <v>0</v>
      </c>
      <c r="Q2379" s="12">
        <v>0</v>
      </c>
      <c r="R2379" s="12">
        <v>2</v>
      </c>
      <c r="S2379" s="12">
        <v>5</v>
      </c>
      <c r="T2379" s="12">
        <v>0</v>
      </c>
    </row>
    <row r="2380" spans="1:20" ht="17.399999999999999" x14ac:dyDescent="0.3">
      <c r="A2380" s="11">
        <v>45460</v>
      </c>
      <c r="B2380" s="12">
        <v>251095</v>
      </c>
      <c r="C2380" s="12" t="s">
        <v>343</v>
      </c>
      <c r="D2380" s="12" t="s">
        <v>344</v>
      </c>
      <c r="E2380" s="12" t="s">
        <v>345</v>
      </c>
      <c r="F2380" s="12" t="s">
        <v>346</v>
      </c>
      <c r="G2380" s="12"/>
      <c r="H2380" s="12">
        <v>2.8</v>
      </c>
      <c r="I2380" s="12">
        <v>21.2</v>
      </c>
      <c r="J2380" s="12">
        <v>2.62</v>
      </c>
      <c r="K2380" s="12">
        <v>0.18</v>
      </c>
      <c r="L2380" s="12">
        <v>7.76</v>
      </c>
      <c r="M2380" s="12">
        <v>4</v>
      </c>
      <c r="N2380" s="12">
        <v>0</v>
      </c>
      <c r="O2380" s="12">
        <v>8</v>
      </c>
      <c r="P2380" s="12">
        <v>0</v>
      </c>
      <c r="Q2380" s="12">
        <v>0</v>
      </c>
      <c r="R2380" s="12">
        <v>0</v>
      </c>
      <c r="S2380" s="12">
        <v>9</v>
      </c>
      <c r="T2380" s="12">
        <v>0</v>
      </c>
    </row>
    <row r="2381" spans="1:20" ht="17.399999999999999" x14ac:dyDescent="0.3">
      <c r="A2381" s="11">
        <v>45461</v>
      </c>
      <c r="B2381" s="12">
        <v>251095</v>
      </c>
      <c r="C2381" s="12" t="s">
        <v>343</v>
      </c>
      <c r="D2381" s="12" t="s">
        <v>344</v>
      </c>
      <c r="E2381" s="12" t="s">
        <v>345</v>
      </c>
      <c r="F2381" s="12" t="s">
        <v>346</v>
      </c>
      <c r="G2381" s="12"/>
      <c r="H2381" s="12">
        <v>9.5299999999999994</v>
      </c>
      <c r="I2381" s="12">
        <v>14.47</v>
      </c>
      <c r="J2381" s="12">
        <v>8.6199999999999992</v>
      </c>
      <c r="K2381" s="12">
        <v>0.92</v>
      </c>
      <c r="L2381" s="12">
        <v>34.54</v>
      </c>
      <c r="M2381" s="12">
        <v>5</v>
      </c>
      <c r="N2381" s="12">
        <v>0</v>
      </c>
      <c r="O2381" s="12">
        <v>93</v>
      </c>
      <c r="P2381" s="12">
        <v>14</v>
      </c>
      <c r="Q2381" s="12">
        <v>0</v>
      </c>
      <c r="R2381" s="12">
        <v>2</v>
      </c>
      <c r="S2381" s="12">
        <v>108</v>
      </c>
      <c r="T2381" s="12">
        <v>0</v>
      </c>
    </row>
    <row r="2382" spans="1:20" ht="17.399999999999999" x14ac:dyDescent="0.3">
      <c r="A2382" s="11">
        <v>45462</v>
      </c>
      <c r="B2382" s="12">
        <v>251095</v>
      </c>
      <c r="C2382" s="12" t="s">
        <v>343</v>
      </c>
      <c r="D2382" s="12" t="s">
        <v>344</v>
      </c>
      <c r="E2382" s="12" t="s">
        <v>345</v>
      </c>
      <c r="F2382" s="12" t="s">
        <v>346</v>
      </c>
      <c r="G2382" s="12"/>
      <c r="H2382" s="12">
        <v>18.75</v>
      </c>
      <c r="I2382" s="12">
        <v>5.25</v>
      </c>
      <c r="J2382" s="12">
        <v>16.37</v>
      </c>
      <c r="K2382" s="12">
        <v>2.38</v>
      </c>
      <c r="L2382" s="12">
        <v>60.01</v>
      </c>
      <c r="M2382" s="12">
        <v>5</v>
      </c>
      <c r="N2382" s="12">
        <v>0</v>
      </c>
      <c r="O2382" s="12">
        <v>133</v>
      </c>
      <c r="P2382" s="12">
        <v>13</v>
      </c>
      <c r="Q2382" s="12">
        <v>3</v>
      </c>
      <c r="R2382" s="12">
        <v>11</v>
      </c>
      <c r="S2382" s="12">
        <v>164</v>
      </c>
      <c r="T2382" s="12">
        <v>2</v>
      </c>
    </row>
    <row r="2383" spans="1:20" ht="17.399999999999999" x14ac:dyDescent="0.3">
      <c r="A2383" s="11">
        <v>45463</v>
      </c>
      <c r="B2383" s="12">
        <v>251095</v>
      </c>
      <c r="C2383" s="12" t="s">
        <v>343</v>
      </c>
      <c r="D2383" s="12" t="s">
        <v>344</v>
      </c>
      <c r="E2383" s="12" t="s">
        <v>345</v>
      </c>
      <c r="F2383" s="12" t="s">
        <v>346</v>
      </c>
      <c r="G2383" s="12"/>
      <c r="H2383" s="12">
        <v>17.18</v>
      </c>
      <c r="I2383" s="12">
        <v>6.82</v>
      </c>
      <c r="J2383" s="12">
        <v>14.12</v>
      </c>
      <c r="K2383" s="12">
        <v>3.07</v>
      </c>
      <c r="L2383" s="12">
        <v>47.17</v>
      </c>
      <c r="M2383" s="12">
        <v>5</v>
      </c>
      <c r="N2383" s="12">
        <v>0</v>
      </c>
      <c r="O2383" s="12">
        <v>106</v>
      </c>
      <c r="P2383" s="12">
        <v>18</v>
      </c>
      <c r="Q2383" s="12">
        <v>2</v>
      </c>
      <c r="R2383" s="12">
        <v>14</v>
      </c>
      <c r="S2383" s="12">
        <v>129</v>
      </c>
      <c r="T2383" s="12">
        <v>1</v>
      </c>
    </row>
    <row r="2384" spans="1:20" ht="17.399999999999999" x14ac:dyDescent="0.3">
      <c r="A2384" s="11">
        <v>45464</v>
      </c>
      <c r="B2384" s="12">
        <v>251095</v>
      </c>
      <c r="C2384" s="12" t="s">
        <v>343</v>
      </c>
      <c r="D2384" s="12" t="s">
        <v>344</v>
      </c>
      <c r="E2384" s="12" t="s">
        <v>345</v>
      </c>
      <c r="F2384" s="12" t="s">
        <v>346</v>
      </c>
      <c r="G2384" s="12"/>
      <c r="H2384" s="12">
        <v>10.029999999999999</v>
      </c>
      <c r="I2384" s="12">
        <v>13.97</v>
      </c>
      <c r="J2384" s="12">
        <v>9.02</v>
      </c>
      <c r="K2384" s="12">
        <v>1.02</v>
      </c>
      <c r="L2384" s="12">
        <v>29.57</v>
      </c>
      <c r="M2384" s="12">
        <v>5</v>
      </c>
      <c r="N2384" s="12">
        <v>0</v>
      </c>
      <c r="O2384" s="12">
        <v>60</v>
      </c>
      <c r="P2384" s="12">
        <v>8</v>
      </c>
      <c r="Q2384" s="12">
        <v>1</v>
      </c>
      <c r="R2384" s="12">
        <v>4</v>
      </c>
      <c r="S2384" s="12">
        <v>71</v>
      </c>
      <c r="T2384" s="12">
        <v>0</v>
      </c>
    </row>
    <row r="2385" spans="1:20" ht="17.399999999999999" x14ac:dyDescent="0.3">
      <c r="A2385" s="11">
        <v>45465</v>
      </c>
      <c r="B2385" s="12">
        <v>251095</v>
      </c>
      <c r="C2385" s="12" t="s">
        <v>343</v>
      </c>
      <c r="D2385" s="12" t="s">
        <v>344</v>
      </c>
      <c r="E2385" s="12" t="s">
        <v>345</v>
      </c>
      <c r="F2385" s="12" t="s">
        <v>346</v>
      </c>
      <c r="G2385" s="12"/>
      <c r="H2385" s="12">
        <v>0</v>
      </c>
      <c r="I2385" s="12">
        <v>24</v>
      </c>
      <c r="J2385" s="12">
        <v>0</v>
      </c>
      <c r="K2385" s="12">
        <v>0</v>
      </c>
      <c r="L2385" s="12">
        <v>0</v>
      </c>
      <c r="M2385" s="12">
        <v>0</v>
      </c>
      <c r="N2385" s="12">
        <v>0</v>
      </c>
      <c r="O2385" s="12">
        <v>0</v>
      </c>
      <c r="P2385" s="12">
        <v>0</v>
      </c>
      <c r="Q2385" s="12">
        <v>0</v>
      </c>
      <c r="R2385" s="12">
        <v>0</v>
      </c>
      <c r="S2385" s="12">
        <v>0</v>
      </c>
      <c r="T2385" s="12">
        <v>0</v>
      </c>
    </row>
    <row r="2386" spans="1:20" ht="17.399999999999999" x14ac:dyDescent="0.3">
      <c r="A2386" s="11">
        <v>45482</v>
      </c>
      <c r="B2386" s="12">
        <v>251095</v>
      </c>
      <c r="C2386" s="12" t="s">
        <v>343</v>
      </c>
      <c r="D2386" s="12" t="s">
        <v>344</v>
      </c>
      <c r="E2386" s="12" t="s">
        <v>345</v>
      </c>
      <c r="F2386" s="12" t="s">
        <v>346</v>
      </c>
      <c r="G2386" s="12"/>
      <c r="H2386" s="12">
        <v>0.02</v>
      </c>
      <c r="I2386" s="12">
        <v>23.98</v>
      </c>
      <c r="J2386" s="12">
        <v>0</v>
      </c>
      <c r="K2386" s="12">
        <v>0.02</v>
      </c>
      <c r="L2386" s="12">
        <v>0</v>
      </c>
      <c r="M2386" s="12">
        <v>0</v>
      </c>
      <c r="N2386" s="12">
        <v>0</v>
      </c>
      <c r="O2386" s="12">
        <v>0</v>
      </c>
      <c r="P2386" s="12">
        <v>0</v>
      </c>
      <c r="Q2386" s="12">
        <v>0</v>
      </c>
      <c r="R2386" s="12">
        <v>0</v>
      </c>
      <c r="S2386" s="12">
        <v>0</v>
      </c>
      <c r="T2386" s="12">
        <v>0</v>
      </c>
    </row>
    <row r="2387" spans="1:20" ht="17.399999999999999" x14ac:dyDescent="0.3">
      <c r="A2387" s="11">
        <v>45483</v>
      </c>
      <c r="B2387" s="12">
        <v>251095</v>
      </c>
      <c r="C2387" s="12" t="s">
        <v>343</v>
      </c>
      <c r="D2387" s="12" t="s">
        <v>344</v>
      </c>
      <c r="E2387" s="12" t="s">
        <v>345</v>
      </c>
      <c r="F2387" s="12" t="s">
        <v>346</v>
      </c>
      <c r="G2387" s="12"/>
      <c r="H2387" s="12">
        <v>1.85</v>
      </c>
      <c r="I2387" s="12">
        <v>22.15</v>
      </c>
      <c r="J2387" s="12">
        <v>0.02</v>
      </c>
      <c r="K2387" s="12">
        <v>1.83</v>
      </c>
      <c r="L2387" s="12">
        <v>0</v>
      </c>
      <c r="M2387" s="12">
        <v>0</v>
      </c>
      <c r="N2387" s="12">
        <v>0</v>
      </c>
      <c r="O2387" s="12">
        <v>0</v>
      </c>
      <c r="P2387" s="12">
        <v>0</v>
      </c>
      <c r="Q2387" s="12">
        <v>0</v>
      </c>
      <c r="R2387" s="12">
        <v>13</v>
      </c>
      <c r="S2387" s="12">
        <v>0</v>
      </c>
      <c r="T2387" s="12">
        <v>1</v>
      </c>
    </row>
    <row r="2388" spans="1:20" ht="17.399999999999999" x14ac:dyDescent="0.3">
      <c r="A2388" s="11">
        <v>45484</v>
      </c>
      <c r="B2388" s="12">
        <v>251095</v>
      </c>
      <c r="C2388" s="12" t="s">
        <v>343</v>
      </c>
      <c r="D2388" s="12" t="s">
        <v>344</v>
      </c>
      <c r="E2388" s="12" t="s">
        <v>345</v>
      </c>
      <c r="F2388" s="12" t="s">
        <v>346</v>
      </c>
      <c r="G2388" s="12"/>
      <c r="H2388" s="12">
        <v>0</v>
      </c>
      <c r="I2388" s="12">
        <v>24</v>
      </c>
      <c r="J2388" s="12">
        <v>0</v>
      </c>
      <c r="K2388" s="12">
        <v>0</v>
      </c>
      <c r="L2388" s="12">
        <v>0</v>
      </c>
      <c r="M2388" s="12">
        <v>0</v>
      </c>
      <c r="N2388" s="12">
        <v>0</v>
      </c>
      <c r="O2388" s="12">
        <v>0</v>
      </c>
      <c r="P2388" s="12">
        <v>0</v>
      </c>
      <c r="Q2388" s="12">
        <v>0</v>
      </c>
      <c r="R2388" s="12">
        <v>0</v>
      </c>
      <c r="S2388" s="12">
        <v>0</v>
      </c>
      <c r="T2388" s="12">
        <v>0</v>
      </c>
    </row>
    <row r="2389" spans="1:20" ht="17.399999999999999" x14ac:dyDescent="0.3">
      <c r="A2389" s="11">
        <v>45485</v>
      </c>
      <c r="B2389" s="12">
        <v>251095</v>
      </c>
      <c r="C2389" s="12" t="s">
        <v>343</v>
      </c>
      <c r="D2389" s="12" t="s">
        <v>344</v>
      </c>
      <c r="E2389" s="12" t="s">
        <v>345</v>
      </c>
      <c r="F2389" s="12" t="s">
        <v>346</v>
      </c>
      <c r="G2389" s="12"/>
      <c r="H2389" s="12">
        <v>0</v>
      </c>
      <c r="I2389" s="12">
        <v>24</v>
      </c>
      <c r="J2389" s="12">
        <v>0</v>
      </c>
      <c r="K2389" s="12">
        <v>0</v>
      </c>
      <c r="L2389" s="12">
        <v>0</v>
      </c>
      <c r="M2389" s="12">
        <v>0</v>
      </c>
      <c r="N2389" s="12">
        <v>0</v>
      </c>
      <c r="O2389" s="12">
        <v>0</v>
      </c>
      <c r="P2389" s="12">
        <v>0</v>
      </c>
      <c r="Q2389" s="12">
        <v>0</v>
      </c>
      <c r="R2389" s="12">
        <v>0</v>
      </c>
      <c r="S2389" s="12">
        <v>0</v>
      </c>
      <c r="T2389" s="12">
        <v>0</v>
      </c>
    </row>
    <row r="2390" spans="1:20" ht="17.399999999999999" x14ac:dyDescent="0.3">
      <c r="A2390" s="11">
        <v>45486</v>
      </c>
      <c r="B2390" s="12">
        <v>251095</v>
      </c>
      <c r="C2390" s="12" t="s">
        <v>343</v>
      </c>
      <c r="D2390" s="12" t="s">
        <v>344</v>
      </c>
      <c r="E2390" s="12" t="s">
        <v>345</v>
      </c>
      <c r="F2390" s="12" t="s">
        <v>346</v>
      </c>
      <c r="G2390" s="12"/>
      <c r="H2390" s="12">
        <v>0.05</v>
      </c>
      <c r="I2390" s="12">
        <v>23.95</v>
      </c>
      <c r="J2390" s="12">
        <v>0</v>
      </c>
      <c r="K2390" s="12">
        <v>0.05</v>
      </c>
      <c r="L2390" s="12">
        <v>0</v>
      </c>
      <c r="M2390" s="12">
        <v>0</v>
      </c>
      <c r="N2390" s="12">
        <v>0</v>
      </c>
      <c r="O2390" s="12">
        <v>0</v>
      </c>
      <c r="P2390" s="12">
        <v>0</v>
      </c>
      <c r="Q2390" s="12">
        <v>0</v>
      </c>
      <c r="R2390" s="12">
        <v>0</v>
      </c>
      <c r="S2390" s="12">
        <v>0</v>
      </c>
      <c r="T2390" s="12">
        <v>0</v>
      </c>
    </row>
    <row r="2391" spans="1:20" ht="17.399999999999999" x14ac:dyDescent="0.3">
      <c r="A2391" s="11">
        <v>45488</v>
      </c>
      <c r="B2391" s="12">
        <v>251095</v>
      </c>
      <c r="C2391" s="12" t="s">
        <v>343</v>
      </c>
      <c r="D2391" s="12" t="s">
        <v>344</v>
      </c>
      <c r="E2391" s="12" t="s">
        <v>345</v>
      </c>
      <c r="F2391" s="12" t="s">
        <v>346</v>
      </c>
      <c r="G2391" s="12"/>
      <c r="H2391" s="12">
        <v>0.8</v>
      </c>
      <c r="I2391" s="12">
        <v>23.2</v>
      </c>
      <c r="J2391" s="12">
        <v>0.05</v>
      </c>
      <c r="K2391" s="12">
        <v>0.75</v>
      </c>
      <c r="L2391" s="12">
        <v>0.01</v>
      </c>
      <c r="M2391" s="12">
        <v>0</v>
      </c>
      <c r="N2391" s="12">
        <v>0</v>
      </c>
      <c r="O2391" s="12">
        <v>0</v>
      </c>
      <c r="P2391" s="12">
        <v>0</v>
      </c>
      <c r="Q2391" s="12">
        <v>0</v>
      </c>
      <c r="R2391" s="12">
        <v>2</v>
      </c>
      <c r="S2391" s="12">
        <v>0</v>
      </c>
      <c r="T2391" s="12">
        <v>0</v>
      </c>
    </row>
    <row r="2392" spans="1:20" ht="17.399999999999999" x14ac:dyDescent="0.3">
      <c r="A2392" s="11">
        <v>45489</v>
      </c>
      <c r="B2392" s="12">
        <v>251095</v>
      </c>
      <c r="C2392" s="12" t="s">
        <v>343</v>
      </c>
      <c r="D2392" s="12" t="s">
        <v>344</v>
      </c>
      <c r="E2392" s="12" t="s">
        <v>345</v>
      </c>
      <c r="F2392" s="12" t="s">
        <v>346</v>
      </c>
      <c r="G2392" s="12"/>
      <c r="H2392" s="12">
        <v>8.58</v>
      </c>
      <c r="I2392" s="12">
        <v>15.42</v>
      </c>
      <c r="J2392" s="12">
        <v>5.42</v>
      </c>
      <c r="K2392" s="12">
        <v>3.17</v>
      </c>
      <c r="L2392" s="12">
        <v>18.82</v>
      </c>
      <c r="M2392" s="12">
        <v>5</v>
      </c>
      <c r="N2392" s="12">
        <v>0</v>
      </c>
      <c r="O2392" s="12">
        <v>12</v>
      </c>
      <c r="P2392" s="12">
        <v>0</v>
      </c>
      <c r="Q2392" s="12">
        <v>0</v>
      </c>
      <c r="R2392" s="12">
        <v>19</v>
      </c>
      <c r="S2392" s="12">
        <v>14</v>
      </c>
      <c r="T2392" s="12">
        <v>3</v>
      </c>
    </row>
    <row r="2393" spans="1:20" ht="17.399999999999999" x14ac:dyDescent="0.3">
      <c r="A2393" s="11">
        <v>45490</v>
      </c>
      <c r="B2393" s="12">
        <v>251095</v>
      </c>
      <c r="C2393" s="12" t="s">
        <v>343</v>
      </c>
      <c r="D2393" s="12" t="s">
        <v>344</v>
      </c>
      <c r="E2393" s="12" t="s">
        <v>345</v>
      </c>
      <c r="F2393" s="12" t="s">
        <v>346</v>
      </c>
      <c r="G2393" s="12"/>
      <c r="H2393" s="12">
        <v>11.2</v>
      </c>
      <c r="I2393" s="12">
        <v>12.8</v>
      </c>
      <c r="J2393" s="12">
        <v>8.85</v>
      </c>
      <c r="K2393" s="12">
        <v>2.35</v>
      </c>
      <c r="L2393" s="12">
        <v>30.64</v>
      </c>
      <c r="M2393" s="12">
        <v>4</v>
      </c>
      <c r="N2393" s="12">
        <v>0</v>
      </c>
      <c r="O2393" s="12">
        <v>12</v>
      </c>
      <c r="P2393" s="12">
        <v>2</v>
      </c>
      <c r="Q2393" s="12">
        <v>1</v>
      </c>
      <c r="R2393" s="12">
        <v>7</v>
      </c>
      <c r="S2393" s="12">
        <v>14</v>
      </c>
      <c r="T2393" s="12">
        <v>1</v>
      </c>
    </row>
    <row r="2394" spans="1:20" ht="17.399999999999999" x14ac:dyDescent="0.3">
      <c r="A2394" s="11">
        <v>45491</v>
      </c>
      <c r="B2394" s="12">
        <v>251095</v>
      </c>
      <c r="C2394" s="12" t="s">
        <v>343</v>
      </c>
      <c r="D2394" s="12" t="s">
        <v>344</v>
      </c>
      <c r="E2394" s="12" t="s">
        <v>345</v>
      </c>
      <c r="F2394" s="12" t="s">
        <v>346</v>
      </c>
      <c r="G2394" s="12"/>
      <c r="H2394" s="12">
        <v>3.22</v>
      </c>
      <c r="I2394" s="12">
        <v>20.78</v>
      </c>
      <c r="J2394" s="12">
        <v>2.33</v>
      </c>
      <c r="K2394" s="12">
        <v>0.88</v>
      </c>
      <c r="L2394" s="12">
        <v>8.09</v>
      </c>
      <c r="M2394" s="12">
        <v>5</v>
      </c>
      <c r="N2394" s="12">
        <v>0</v>
      </c>
      <c r="O2394" s="12">
        <v>23</v>
      </c>
      <c r="P2394" s="12">
        <v>3</v>
      </c>
      <c r="Q2394" s="12">
        <v>1</v>
      </c>
      <c r="R2394" s="12">
        <v>6</v>
      </c>
      <c r="S2394" s="12">
        <v>28</v>
      </c>
      <c r="T2394" s="12">
        <v>1</v>
      </c>
    </row>
    <row r="2395" spans="1:20" ht="17.399999999999999" x14ac:dyDescent="0.3">
      <c r="A2395" s="11">
        <v>45492</v>
      </c>
      <c r="B2395" s="12">
        <v>251095</v>
      </c>
      <c r="C2395" s="12" t="s">
        <v>343</v>
      </c>
      <c r="D2395" s="12" t="s">
        <v>344</v>
      </c>
      <c r="E2395" s="12" t="s">
        <v>345</v>
      </c>
      <c r="F2395" s="12" t="s">
        <v>346</v>
      </c>
      <c r="G2395" s="12"/>
      <c r="H2395" s="12">
        <v>9.1999999999999993</v>
      </c>
      <c r="I2395" s="12">
        <v>14.8</v>
      </c>
      <c r="J2395" s="12">
        <v>6.6</v>
      </c>
      <c r="K2395" s="12">
        <v>2.6</v>
      </c>
      <c r="L2395" s="12">
        <v>21.35</v>
      </c>
      <c r="M2395" s="12">
        <v>6</v>
      </c>
      <c r="N2395" s="12">
        <v>0</v>
      </c>
      <c r="O2395" s="12">
        <v>32</v>
      </c>
      <c r="P2395" s="12">
        <v>0</v>
      </c>
      <c r="Q2395" s="12">
        <v>0</v>
      </c>
      <c r="R2395" s="12">
        <v>10</v>
      </c>
      <c r="S2395" s="12">
        <v>36</v>
      </c>
      <c r="T2395" s="12">
        <v>0</v>
      </c>
    </row>
    <row r="2396" spans="1:20" ht="17.399999999999999" x14ac:dyDescent="0.3">
      <c r="A2396" s="11">
        <v>45493</v>
      </c>
      <c r="B2396" s="12">
        <v>251095</v>
      </c>
      <c r="C2396" s="12" t="s">
        <v>343</v>
      </c>
      <c r="D2396" s="12" t="s">
        <v>344</v>
      </c>
      <c r="E2396" s="12" t="s">
        <v>345</v>
      </c>
      <c r="F2396" s="12" t="s">
        <v>346</v>
      </c>
      <c r="G2396" s="12"/>
      <c r="H2396" s="12">
        <v>8.43</v>
      </c>
      <c r="I2396" s="12">
        <v>15.57</v>
      </c>
      <c r="J2396" s="12">
        <v>7.03</v>
      </c>
      <c r="K2396" s="12">
        <v>1.4</v>
      </c>
      <c r="L2396" s="12">
        <v>24.43</v>
      </c>
      <c r="M2396" s="12">
        <v>5</v>
      </c>
      <c r="N2396" s="12">
        <v>0</v>
      </c>
      <c r="O2396" s="12">
        <v>22</v>
      </c>
      <c r="P2396" s="12">
        <v>3</v>
      </c>
      <c r="Q2396" s="12">
        <v>1</v>
      </c>
      <c r="R2396" s="12">
        <v>2</v>
      </c>
      <c r="S2396" s="12">
        <v>25</v>
      </c>
      <c r="T2396" s="12">
        <v>0</v>
      </c>
    </row>
    <row r="2397" spans="1:20" ht="17.399999999999999" x14ac:dyDescent="0.3">
      <c r="A2397" s="11">
        <v>45494</v>
      </c>
      <c r="B2397" s="12">
        <v>251095</v>
      </c>
      <c r="C2397" s="12" t="s">
        <v>343</v>
      </c>
      <c r="D2397" s="12" t="s">
        <v>344</v>
      </c>
      <c r="E2397" s="12" t="s">
        <v>345</v>
      </c>
      <c r="F2397" s="12" t="s">
        <v>346</v>
      </c>
      <c r="G2397" s="12"/>
      <c r="H2397" s="12">
        <v>0.02</v>
      </c>
      <c r="I2397" s="12">
        <v>23.98</v>
      </c>
      <c r="J2397" s="12">
        <v>0</v>
      </c>
      <c r="K2397" s="12">
        <v>0.02</v>
      </c>
      <c r="L2397" s="12">
        <v>0</v>
      </c>
      <c r="M2397" s="12">
        <v>0</v>
      </c>
      <c r="N2397" s="12">
        <v>0</v>
      </c>
      <c r="O2397" s="12">
        <v>0</v>
      </c>
      <c r="P2397" s="12">
        <v>0</v>
      </c>
      <c r="Q2397" s="12">
        <v>0</v>
      </c>
      <c r="R2397" s="12">
        <v>0</v>
      </c>
      <c r="S2397" s="12">
        <v>0</v>
      </c>
      <c r="T2397" s="12">
        <v>0</v>
      </c>
    </row>
    <row r="2398" spans="1:20" ht="17.399999999999999" x14ac:dyDescent="0.3">
      <c r="A2398" s="11">
        <v>45495</v>
      </c>
      <c r="B2398" s="12">
        <v>251095</v>
      </c>
      <c r="C2398" s="12" t="s">
        <v>343</v>
      </c>
      <c r="D2398" s="12" t="s">
        <v>344</v>
      </c>
      <c r="E2398" s="12" t="s">
        <v>345</v>
      </c>
      <c r="F2398" s="12" t="s">
        <v>346</v>
      </c>
      <c r="G2398" s="12"/>
      <c r="H2398" s="12">
        <v>0.15</v>
      </c>
      <c r="I2398" s="12">
        <v>23.85</v>
      </c>
      <c r="J2398" s="12">
        <v>0</v>
      </c>
      <c r="K2398" s="12">
        <v>0.15</v>
      </c>
      <c r="L2398" s="12">
        <v>0</v>
      </c>
      <c r="M2398" s="12">
        <v>0</v>
      </c>
      <c r="N2398" s="12">
        <v>0</v>
      </c>
      <c r="O2398" s="12">
        <v>0</v>
      </c>
      <c r="P2398" s="12">
        <v>0</v>
      </c>
      <c r="Q2398" s="12">
        <v>0</v>
      </c>
      <c r="R2398" s="12">
        <v>0</v>
      </c>
      <c r="S2398" s="12">
        <v>0</v>
      </c>
      <c r="T2398" s="12">
        <v>0</v>
      </c>
    </row>
    <row r="2399" spans="1:20" ht="17.399999999999999" x14ac:dyDescent="0.3">
      <c r="A2399" s="11">
        <v>45496</v>
      </c>
      <c r="B2399" s="12">
        <v>251095</v>
      </c>
      <c r="C2399" s="12" t="s">
        <v>343</v>
      </c>
      <c r="D2399" s="12" t="s">
        <v>344</v>
      </c>
      <c r="E2399" s="12" t="s">
        <v>345</v>
      </c>
      <c r="F2399" s="12" t="s">
        <v>346</v>
      </c>
      <c r="G2399" s="12"/>
      <c r="H2399" s="12">
        <v>7.0000000000000007E-2</v>
      </c>
      <c r="I2399" s="12">
        <v>23.93</v>
      </c>
      <c r="J2399" s="12">
        <v>0</v>
      </c>
      <c r="K2399" s="12">
        <v>7.0000000000000007E-2</v>
      </c>
      <c r="L2399" s="12">
        <v>0</v>
      </c>
      <c r="M2399" s="12">
        <v>0</v>
      </c>
      <c r="N2399" s="12">
        <v>0</v>
      </c>
      <c r="O2399" s="12">
        <v>0</v>
      </c>
      <c r="P2399" s="12">
        <v>0</v>
      </c>
      <c r="Q2399" s="12">
        <v>0</v>
      </c>
      <c r="R2399" s="12">
        <v>0</v>
      </c>
      <c r="S2399" s="12">
        <v>0</v>
      </c>
      <c r="T2399" s="12">
        <v>0</v>
      </c>
    </row>
    <row r="2400" spans="1:20" ht="17.399999999999999" x14ac:dyDescent="0.3">
      <c r="A2400" s="11">
        <v>45497</v>
      </c>
      <c r="B2400" s="12">
        <v>251095</v>
      </c>
      <c r="C2400" s="12" t="s">
        <v>343</v>
      </c>
      <c r="D2400" s="12" t="s">
        <v>344</v>
      </c>
      <c r="E2400" s="12" t="s">
        <v>345</v>
      </c>
      <c r="F2400" s="12" t="s">
        <v>346</v>
      </c>
      <c r="G2400" s="12"/>
      <c r="H2400" s="12">
        <v>0</v>
      </c>
      <c r="I2400" s="12">
        <v>24</v>
      </c>
      <c r="J2400" s="12">
        <v>0</v>
      </c>
      <c r="K2400" s="12">
        <v>0</v>
      </c>
      <c r="L2400" s="12">
        <v>0</v>
      </c>
      <c r="M2400" s="12">
        <v>0</v>
      </c>
      <c r="N2400" s="12">
        <v>0</v>
      </c>
      <c r="O2400" s="12">
        <v>0</v>
      </c>
      <c r="P2400" s="12">
        <v>0</v>
      </c>
      <c r="Q2400" s="12">
        <v>0</v>
      </c>
      <c r="R2400" s="12">
        <v>0</v>
      </c>
      <c r="S2400" s="12">
        <v>0</v>
      </c>
      <c r="T2400" s="12">
        <v>0</v>
      </c>
    </row>
    <row r="2401" spans="1:20" ht="17.399999999999999" x14ac:dyDescent="0.3">
      <c r="A2401" s="11">
        <v>45498</v>
      </c>
      <c r="B2401" s="12">
        <v>251095</v>
      </c>
      <c r="C2401" s="12" t="s">
        <v>343</v>
      </c>
      <c r="D2401" s="12" t="s">
        <v>344</v>
      </c>
      <c r="E2401" s="12" t="s">
        <v>345</v>
      </c>
      <c r="F2401" s="12" t="s">
        <v>346</v>
      </c>
      <c r="G2401" s="12"/>
      <c r="H2401" s="12">
        <v>0</v>
      </c>
      <c r="I2401" s="12">
        <v>24</v>
      </c>
      <c r="J2401" s="12">
        <v>0</v>
      </c>
      <c r="K2401" s="12">
        <v>0</v>
      </c>
      <c r="L2401" s="12">
        <v>0</v>
      </c>
      <c r="M2401" s="12">
        <v>0</v>
      </c>
      <c r="N2401" s="12">
        <v>0</v>
      </c>
      <c r="O2401" s="12">
        <v>0</v>
      </c>
      <c r="P2401" s="12">
        <v>0</v>
      </c>
      <c r="Q2401" s="12">
        <v>0</v>
      </c>
      <c r="R2401" s="12">
        <v>0</v>
      </c>
      <c r="S2401" s="12">
        <v>0</v>
      </c>
      <c r="T2401" s="12">
        <v>0</v>
      </c>
    </row>
    <row r="2402" spans="1:20" ht="17.399999999999999" x14ac:dyDescent="0.3">
      <c r="A2402" s="11">
        <v>45500</v>
      </c>
      <c r="B2402" s="12">
        <v>251095</v>
      </c>
      <c r="C2402" s="12" t="s">
        <v>343</v>
      </c>
      <c r="D2402" s="12" t="s">
        <v>344</v>
      </c>
      <c r="E2402" s="12" t="s">
        <v>345</v>
      </c>
      <c r="F2402" s="12" t="s">
        <v>346</v>
      </c>
      <c r="G2402" s="12"/>
      <c r="H2402" s="12">
        <v>0</v>
      </c>
      <c r="I2402" s="12">
        <v>24</v>
      </c>
      <c r="J2402" s="12">
        <v>0</v>
      </c>
      <c r="K2402" s="12">
        <v>0</v>
      </c>
      <c r="L2402" s="12">
        <v>0</v>
      </c>
      <c r="M2402" s="12">
        <v>0</v>
      </c>
      <c r="N2402" s="12">
        <v>0</v>
      </c>
      <c r="O2402" s="12">
        <v>0</v>
      </c>
      <c r="P2402" s="12">
        <v>0</v>
      </c>
      <c r="Q2402" s="12">
        <v>0</v>
      </c>
      <c r="R2402" s="12">
        <v>0</v>
      </c>
      <c r="S2402" s="12">
        <v>0</v>
      </c>
      <c r="T2402" s="12">
        <v>0</v>
      </c>
    </row>
    <row r="2403" spans="1:20" ht="17.399999999999999" x14ac:dyDescent="0.3">
      <c r="A2403" s="11">
        <v>45513</v>
      </c>
      <c r="B2403" s="12">
        <v>251095</v>
      </c>
      <c r="C2403" s="12" t="s">
        <v>343</v>
      </c>
      <c r="D2403" s="12" t="s">
        <v>344</v>
      </c>
      <c r="E2403" s="12" t="s">
        <v>345</v>
      </c>
      <c r="F2403" s="12" t="s">
        <v>346</v>
      </c>
      <c r="G2403" s="12"/>
      <c r="H2403" s="12">
        <v>0.15</v>
      </c>
      <c r="I2403" s="12">
        <v>23.85</v>
      </c>
      <c r="J2403" s="12">
        <v>0</v>
      </c>
      <c r="K2403" s="12">
        <v>0.15</v>
      </c>
      <c r="L2403" s="12">
        <v>0.04</v>
      </c>
      <c r="M2403" s="12">
        <v>0</v>
      </c>
      <c r="N2403" s="12">
        <v>0</v>
      </c>
      <c r="O2403" s="12">
        <v>0</v>
      </c>
      <c r="P2403" s="12">
        <v>0</v>
      </c>
      <c r="Q2403" s="12">
        <v>0</v>
      </c>
      <c r="R2403" s="12">
        <v>0</v>
      </c>
      <c r="S2403" s="12">
        <v>0</v>
      </c>
      <c r="T2403" s="12">
        <v>0</v>
      </c>
    </row>
    <row r="2404" spans="1:20" ht="17.399999999999999" x14ac:dyDescent="0.3">
      <c r="A2404" s="11">
        <v>45514</v>
      </c>
      <c r="B2404" s="12">
        <v>251095</v>
      </c>
      <c r="C2404" s="12" t="s">
        <v>343</v>
      </c>
      <c r="D2404" s="12" t="s">
        <v>344</v>
      </c>
      <c r="E2404" s="12" t="s">
        <v>345</v>
      </c>
      <c r="F2404" s="12" t="s">
        <v>346</v>
      </c>
      <c r="G2404" s="12"/>
      <c r="H2404" s="12">
        <v>0</v>
      </c>
      <c r="I2404" s="12">
        <v>24</v>
      </c>
      <c r="J2404" s="12">
        <v>0</v>
      </c>
      <c r="K2404" s="12">
        <v>0</v>
      </c>
      <c r="L2404" s="12">
        <v>0</v>
      </c>
      <c r="M2404" s="12">
        <v>0</v>
      </c>
      <c r="N2404" s="12">
        <v>0</v>
      </c>
      <c r="O2404" s="12">
        <v>0</v>
      </c>
      <c r="P2404" s="12">
        <v>0</v>
      </c>
      <c r="Q2404" s="12">
        <v>0</v>
      </c>
      <c r="R2404" s="12">
        <v>0</v>
      </c>
      <c r="S2404" s="12">
        <v>0</v>
      </c>
      <c r="T2404" s="12">
        <v>0</v>
      </c>
    </row>
    <row r="2405" spans="1:20" ht="17.399999999999999" x14ac:dyDescent="0.3">
      <c r="A2405" s="11">
        <v>45515</v>
      </c>
      <c r="B2405" s="12">
        <v>251095</v>
      </c>
      <c r="C2405" s="12" t="s">
        <v>343</v>
      </c>
      <c r="D2405" s="12" t="s">
        <v>344</v>
      </c>
      <c r="E2405" s="12" t="s">
        <v>345</v>
      </c>
      <c r="F2405" s="12" t="s">
        <v>346</v>
      </c>
      <c r="G2405" s="12"/>
      <c r="H2405" s="12">
        <v>0</v>
      </c>
      <c r="I2405" s="12">
        <v>24</v>
      </c>
      <c r="J2405" s="12">
        <v>0</v>
      </c>
      <c r="K2405" s="12">
        <v>0</v>
      </c>
      <c r="L2405" s="12">
        <v>0</v>
      </c>
      <c r="M2405" s="12">
        <v>0</v>
      </c>
      <c r="N2405" s="12">
        <v>0</v>
      </c>
      <c r="O2405" s="12">
        <v>0</v>
      </c>
      <c r="P2405" s="12">
        <v>0</v>
      </c>
      <c r="Q2405" s="12">
        <v>0</v>
      </c>
      <c r="R2405" s="12">
        <v>0</v>
      </c>
      <c r="S2405" s="12">
        <v>0</v>
      </c>
      <c r="T2405" s="12">
        <v>0</v>
      </c>
    </row>
    <row r="2406" spans="1:20" ht="17.399999999999999" x14ac:dyDescent="0.3">
      <c r="A2406" s="11">
        <v>45516</v>
      </c>
      <c r="B2406" s="12">
        <v>251095</v>
      </c>
      <c r="C2406" s="12" t="s">
        <v>343</v>
      </c>
      <c r="D2406" s="12" t="s">
        <v>344</v>
      </c>
      <c r="E2406" s="12" t="s">
        <v>345</v>
      </c>
      <c r="F2406" s="12" t="s">
        <v>346</v>
      </c>
      <c r="G2406" s="12"/>
      <c r="H2406" s="12">
        <v>0</v>
      </c>
      <c r="I2406" s="12">
        <v>24</v>
      </c>
      <c r="J2406" s="12">
        <v>0</v>
      </c>
      <c r="K2406" s="12">
        <v>0</v>
      </c>
      <c r="L2406" s="12">
        <v>0</v>
      </c>
      <c r="M2406" s="12">
        <v>0</v>
      </c>
      <c r="N2406" s="12">
        <v>0</v>
      </c>
      <c r="O2406" s="12">
        <v>0</v>
      </c>
      <c r="P2406" s="12">
        <v>0</v>
      </c>
      <c r="Q2406" s="12">
        <v>0</v>
      </c>
      <c r="R2406" s="12">
        <v>0</v>
      </c>
      <c r="S2406" s="12">
        <v>0</v>
      </c>
      <c r="T2406" s="12">
        <v>0</v>
      </c>
    </row>
    <row r="2407" spans="1:20" ht="17.399999999999999" x14ac:dyDescent="0.3">
      <c r="A2407" s="11">
        <v>45517</v>
      </c>
      <c r="B2407" s="12">
        <v>251095</v>
      </c>
      <c r="C2407" s="12" t="s">
        <v>343</v>
      </c>
      <c r="D2407" s="12" t="s">
        <v>344</v>
      </c>
      <c r="E2407" s="12" t="s">
        <v>345</v>
      </c>
      <c r="F2407" s="12" t="s">
        <v>346</v>
      </c>
      <c r="G2407" s="12"/>
      <c r="H2407" s="12">
        <v>0</v>
      </c>
      <c r="I2407" s="12">
        <v>24</v>
      </c>
      <c r="J2407" s="12">
        <v>0</v>
      </c>
      <c r="K2407" s="12">
        <v>0</v>
      </c>
      <c r="L2407" s="12">
        <v>0</v>
      </c>
      <c r="M2407" s="12">
        <v>0</v>
      </c>
      <c r="N2407" s="12">
        <v>0</v>
      </c>
      <c r="O2407" s="12">
        <v>0</v>
      </c>
      <c r="P2407" s="12">
        <v>0</v>
      </c>
      <c r="Q2407" s="12">
        <v>0</v>
      </c>
      <c r="R2407" s="12">
        <v>0</v>
      </c>
      <c r="S2407" s="12">
        <v>0</v>
      </c>
      <c r="T2407" s="12">
        <v>0</v>
      </c>
    </row>
    <row r="2408" spans="1:20" ht="17.399999999999999" x14ac:dyDescent="0.3">
      <c r="A2408" s="11">
        <v>45518</v>
      </c>
      <c r="B2408" s="12">
        <v>251095</v>
      </c>
      <c r="C2408" s="12" t="s">
        <v>343</v>
      </c>
      <c r="D2408" s="12" t="s">
        <v>344</v>
      </c>
      <c r="E2408" s="12" t="s">
        <v>345</v>
      </c>
      <c r="F2408" s="12" t="s">
        <v>346</v>
      </c>
      <c r="G2408" s="12"/>
      <c r="H2408" s="12">
        <v>0</v>
      </c>
      <c r="I2408" s="12">
        <v>24</v>
      </c>
      <c r="J2408" s="12">
        <v>0</v>
      </c>
      <c r="K2408" s="12">
        <v>0</v>
      </c>
      <c r="L2408" s="12">
        <v>0</v>
      </c>
      <c r="M2408" s="12">
        <v>0</v>
      </c>
      <c r="N2408" s="12">
        <v>0</v>
      </c>
      <c r="O2408" s="12">
        <v>0</v>
      </c>
      <c r="P2408" s="12">
        <v>0</v>
      </c>
      <c r="Q2408" s="12">
        <v>0</v>
      </c>
      <c r="R2408" s="12">
        <v>0</v>
      </c>
      <c r="S2408" s="12">
        <v>0</v>
      </c>
      <c r="T2408" s="12">
        <v>0</v>
      </c>
    </row>
    <row r="2409" spans="1:20" ht="17.399999999999999" x14ac:dyDescent="0.3">
      <c r="A2409" s="11">
        <v>45519</v>
      </c>
      <c r="B2409" s="12">
        <v>251095</v>
      </c>
      <c r="C2409" s="12" t="s">
        <v>343</v>
      </c>
      <c r="D2409" s="12" t="s">
        <v>344</v>
      </c>
      <c r="E2409" s="12" t="s">
        <v>345</v>
      </c>
      <c r="F2409" s="12" t="s">
        <v>346</v>
      </c>
      <c r="G2409" s="12"/>
      <c r="H2409" s="12">
        <v>0</v>
      </c>
      <c r="I2409" s="12">
        <v>24</v>
      </c>
      <c r="J2409" s="12">
        <v>0</v>
      </c>
      <c r="K2409" s="12">
        <v>0</v>
      </c>
      <c r="L2409" s="12">
        <v>0</v>
      </c>
      <c r="M2409" s="12">
        <v>0</v>
      </c>
      <c r="N2409" s="12">
        <v>0</v>
      </c>
      <c r="O2409" s="12">
        <v>0</v>
      </c>
      <c r="P2409" s="12">
        <v>0</v>
      </c>
      <c r="Q2409" s="12">
        <v>0</v>
      </c>
      <c r="R2409" s="12">
        <v>0</v>
      </c>
      <c r="S2409" s="12">
        <v>0</v>
      </c>
      <c r="T2409" s="12">
        <v>0</v>
      </c>
    </row>
    <row r="2410" spans="1:20" ht="17.399999999999999" x14ac:dyDescent="0.3">
      <c r="A2410" s="11">
        <v>45520</v>
      </c>
      <c r="B2410" s="12">
        <v>251095</v>
      </c>
      <c r="C2410" s="12" t="s">
        <v>343</v>
      </c>
      <c r="D2410" s="12" t="s">
        <v>344</v>
      </c>
      <c r="E2410" s="12" t="s">
        <v>345</v>
      </c>
      <c r="F2410" s="12" t="s">
        <v>346</v>
      </c>
      <c r="G2410" s="12"/>
      <c r="H2410" s="12">
        <v>0</v>
      </c>
      <c r="I2410" s="12">
        <v>24</v>
      </c>
      <c r="J2410" s="12">
        <v>0</v>
      </c>
      <c r="K2410" s="12">
        <v>0</v>
      </c>
      <c r="L2410" s="12">
        <v>0</v>
      </c>
      <c r="M2410" s="12">
        <v>0</v>
      </c>
      <c r="N2410" s="12">
        <v>0</v>
      </c>
      <c r="O2410" s="12">
        <v>0</v>
      </c>
      <c r="P2410" s="12">
        <v>0</v>
      </c>
      <c r="Q2410" s="12">
        <v>0</v>
      </c>
      <c r="R2410" s="12">
        <v>0</v>
      </c>
      <c r="S2410" s="12">
        <v>0</v>
      </c>
      <c r="T2410" s="12">
        <v>0</v>
      </c>
    </row>
    <row r="2411" spans="1:20" ht="17.399999999999999" x14ac:dyDescent="0.3">
      <c r="A2411" s="11">
        <v>45521</v>
      </c>
      <c r="B2411" s="12">
        <v>251095</v>
      </c>
      <c r="C2411" s="12" t="s">
        <v>343</v>
      </c>
      <c r="D2411" s="12" t="s">
        <v>344</v>
      </c>
      <c r="E2411" s="12" t="s">
        <v>345</v>
      </c>
      <c r="F2411" s="12" t="s">
        <v>346</v>
      </c>
      <c r="G2411" s="12"/>
      <c r="H2411" s="12">
        <v>0</v>
      </c>
      <c r="I2411" s="12">
        <v>24</v>
      </c>
      <c r="J2411" s="12">
        <v>0</v>
      </c>
      <c r="K2411" s="12">
        <v>0</v>
      </c>
      <c r="L2411" s="12">
        <v>0</v>
      </c>
      <c r="M2411" s="12">
        <v>0</v>
      </c>
      <c r="N2411" s="12">
        <v>0</v>
      </c>
      <c r="O2411" s="12">
        <v>0</v>
      </c>
      <c r="P2411" s="12">
        <v>0</v>
      </c>
      <c r="Q2411" s="12">
        <v>0</v>
      </c>
      <c r="R2411" s="12">
        <v>0</v>
      </c>
      <c r="S2411" s="12">
        <v>0</v>
      </c>
      <c r="T2411" s="12">
        <v>0</v>
      </c>
    </row>
    <row r="2412" spans="1:20" ht="17.399999999999999" x14ac:dyDescent="0.3">
      <c r="A2412" s="11">
        <v>45522</v>
      </c>
      <c r="B2412" s="12">
        <v>251095</v>
      </c>
      <c r="C2412" s="12" t="s">
        <v>343</v>
      </c>
      <c r="D2412" s="12" t="s">
        <v>344</v>
      </c>
      <c r="E2412" s="12" t="s">
        <v>345</v>
      </c>
      <c r="F2412" s="12" t="s">
        <v>346</v>
      </c>
      <c r="G2412" s="12"/>
      <c r="H2412" s="12">
        <v>0</v>
      </c>
      <c r="I2412" s="12">
        <v>24</v>
      </c>
      <c r="J2412" s="12">
        <v>0</v>
      </c>
      <c r="K2412" s="12">
        <v>0</v>
      </c>
      <c r="L2412" s="12">
        <v>0</v>
      </c>
      <c r="M2412" s="12">
        <v>0</v>
      </c>
      <c r="N2412" s="12">
        <v>0</v>
      </c>
      <c r="O2412" s="12">
        <v>0</v>
      </c>
      <c r="P2412" s="12">
        <v>0</v>
      </c>
      <c r="Q2412" s="12">
        <v>0</v>
      </c>
      <c r="R2412" s="12">
        <v>0</v>
      </c>
      <c r="S2412" s="12">
        <v>0</v>
      </c>
      <c r="T2412" s="12">
        <v>0</v>
      </c>
    </row>
    <row r="2413" spans="1:20" ht="17.399999999999999" x14ac:dyDescent="0.3">
      <c r="A2413" s="11">
        <v>45523</v>
      </c>
      <c r="B2413" s="12">
        <v>251095</v>
      </c>
      <c r="C2413" s="12" t="s">
        <v>343</v>
      </c>
      <c r="D2413" s="12" t="s">
        <v>344</v>
      </c>
      <c r="E2413" s="12" t="s">
        <v>345</v>
      </c>
      <c r="F2413" s="12" t="s">
        <v>346</v>
      </c>
      <c r="G2413" s="12"/>
      <c r="H2413" s="12">
        <v>0</v>
      </c>
      <c r="I2413" s="12">
        <v>24</v>
      </c>
      <c r="J2413" s="12">
        <v>0</v>
      </c>
      <c r="K2413" s="12">
        <v>0</v>
      </c>
      <c r="L2413" s="12">
        <v>0</v>
      </c>
      <c r="M2413" s="12">
        <v>0</v>
      </c>
      <c r="N2413" s="12">
        <v>0</v>
      </c>
      <c r="O2413" s="12">
        <v>0</v>
      </c>
      <c r="P2413" s="12">
        <v>0</v>
      </c>
      <c r="Q2413" s="12">
        <v>0</v>
      </c>
      <c r="R2413" s="12">
        <v>0</v>
      </c>
      <c r="S2413" s="12">
        <v>0</v>
      </c>
      <c r="T2413" s="12">
        <v>0</v>
      </c>
    </row>
    <row r="2414" spans="1:20" ht="17.399999999999999" x14ac:dyDescent="0.3">
      <c r="A2414" s="11">
        <v>45524</v>
      </c>
      <c r="B2414" s="12">
        <v>251095</v>
      </c>
      <c r="C2414" s="12" t="s">
        <v>343</v>
      </c>
      <c r="D2414" s="12" t="s">
        <v>344</v>
      </c>
      <c r="E2414" s="12" t="s">
        <v>345</v>
      </c>
      <c r="F2414" s="12" t="s">
        <v>346</v>
      </c>
      <c r="G2414" s="12"/>
      <c r="H2414" s="12">
        <v>0</v>
      </c>
      <c r="I2414" s="12">
        <v>24</v>
      </c>
      <c r="J2414" s="12">
        <v>0</v>
      </c>
      <c r="K2414" s="12">
        <v>0</v>
      </c>
      <c r="L2414" s="12">
        <v>0</v>
      </c>
      <c r="M2414" s="12">
        <v>0</v>
      </c>
      <c r="N2414" s="12">
        <v>0</v>
      </c>
      <c r="O2414" s="12">
        <v>0</v>
      </c>
      <c r="P2414" s="12">
        <v>0</v>
      </c>
      <c r="Q2414" s="12">
        <v>0</v>
      </c>
      <c r="R2414" s="12">
        <v>0</v>
      </c>
      <c r="S2414" s="12">
        <v>0</v>
      </c>
      <c r="T2414" s="12">
        <v>0</v>
      </c>
    </row>
    <row r="2415" spans="1:20" ht="17.399999999999999" x14ac:dyDescent="0.3">
      <c r="A2415" s="11">
        <v>45525</v>
      </c>
      <c r="B2415" s="12">
        <v>251095</v>
      </c>
      <c r="C2415" s="12" t="s">
        <v>343</v>
      </c>
      <c r="D2415" s="12" t="s">
        <v>344</v>
      </c>
      <c r="E2415" s="12" t="s">
        <v>345</v>
      </c>
      <c r="F2415" s="12" t="s">
        <v>346</v>
      </c>
      <c r="G2415" s="12"/>
      <c r="H2415" s="12">
        <v>0</v>
      </c>
      <c r="I2415" s="12">
        <v>24</v>
      </c>
      <c r="J2415" s="12">
        <v>0</v>
      </c>
      <c r="K2415" s="12">
        <v>0</v>
      </c>
      <c r="L2415" s="12">
        <v>0</v>
      </c>
      <c r="M2415" s="12">
        <v>0</v>
      </c>
      <c r="N2415" s="12">
        <v>0</v>
      </c>
      <c r="O2415" s="12">
        <v>0</v>
      </c>
      <c r="P2415" s="12">
        <v>0</v>
      </c>
      <c r="Q2415" s="12">
        <v>0</v>
      </c>
      <c r="R2415" s="12">
        <v>0</v>
      </c>
      <c r="S2415" s="12">
        <v>0</v>
      </c>
      <c r="T2415" s="12">
        <v>0</v>
      </c>
    </row>
    <row r="2416" spans="1:20" ht="17.399999999999999" x14ac:dyDescent="0.3">
      <c r="A2416" s="11">
        <v>45526</v>
      </c>
      <c r="B2416" s="12">
        <v>251095</v>
      </c>
      <c r="C2416" s="12" t="s">
        <v>343</v>
      </c>
      <c r="D2416" s="12" t="s">
        <v>344</v>
      </c>
      <c r="E2416" s="12" t="s">
        <v>345</v>
      </c>
      <c r="F2416" s="12" t="s">
        <v>346</v>
      </c>
      <c r="G2416" s="12"/>
      <c r="H2416" s="12">
        <v>0</v>
      </c>
      <c r="I2416" s="12">
        <v>24</v>
      </c>
      <c r="J2416" s="12">
        <v>0</v>
      </c>
      <c r="K2416" s="12">
        <v>0</v>
      </c>
      <c r="L2416" s="12">
        <v>0</v>
      </c>
      <c r="M2416" s="12">
        <v>0</v>
      </c>
      <c r="N2416" s="12">
        <v>0</v>
      </c>
      <c r="O2416" s="12">
        <v>0</v>
      </c>
      <c r="P2416" s="12">
        <v>0</v>
      </c>
      <c r="Q2416" s="12">
        <v>0</v>
      </c>
      <c r="R2416" s="12">
        <v>0</v>
      </c>
      <c r="S2416" s="12">
        <v>0</v>
      </c>
      <c r="T2416" s="12">
        <v>0</v>
      </c>
    </row>
    <row r="2417" spans="1:20" ht="17.399999999999999" x14ac:dyDescent="0.3">
      <c r="A2417" s="11">
        <v>45527</v>
      </c>
      <c r="B2417" s="12">
        <v>251095</v>
      </c>
      <c r="C2417" s="12" t="s">
        <v>343</v>
      </c>
      <c r="D2417" s="12" t="s">
        <v>344</v>
      </c>
      <c r="E2417" s="12" t="s">
        <v>345</v>
      </c>
      <c r="F2417" s="12" t="s">
        <v>346</v>
      </c>
      <c r="G2417" s="12"/>
      <c r="H2417" s="12">
        <v>0</v>
      </c>
      <c r="I2417" s="12">
        <v>24</v>
      </c>
      <c r="J2417" s="12">
        <v>0</v>
      </c>
      <c r="K2417" s="12">
        <v>0</v>
      </c>
      <c r="L2417" s="12">
        <v>0</v>
      </c>
      <c r="M2417" s="12">
        <v>0</v>
      </c>
      <c r="N2417" s="12">
        <v>0</v>
      </c>
      <c r="O2417" s="12">
        <v>0</v>
      </c>
      <c r="P2417" s="12">
        <v>0</v>
      </c>
      <c r="Q2417" s="12">
        <v>0</v>
      </c>
      <c r="R2417" s="12">
        <v>0</v>
      </c>
      <c r="S2417" s="12">
        <v>0</v>
      </c>
      <c r="T2417" s="12">
        <v>0</v>
      </c>
    </row>
    <row r="2418" spans="1:20" ht="17.399999999999999" x14ac:dyDescent="0.3">
      <c r="A2418" s="11">
        <v>45528</v>
      </c>
      <c r="B2418" s="12">
        <v>251095</v>
      </c>
      <c r="C2418" s="12" t="s">
        <v>343</v>
      </c>
      <c r="D2418" s="12" t="s">
        <v>344</v>
      </c>
      <c r="E2418" s="12" t="s">
        <v>345</v>
      </c>
      <c r="F2418" s="12" t="s">
        <v>346</v>
      </c>
      <c r="G2418" s="12"/>
      <c r="H2418" s="12">
        <v>0</v>
      </c>
      <c r="I2418" s="12">
        <v>24</v>
      </c>
      <c r="J2418" s="12">
        <v>0</v>
      </c>
      <c r="K2418" s="12">
        <v>0</v>
      </c>
      <c r="L2418" s="12">
        <v>0</v>
      </c>
      <c r="M2418" s="12">
        <v>0</v>
      </c>
      <c r="N2418" s="12">
        <v>0</v>
      </c>
      <c r="O2418" s="12">
        <v>0</v>
      </c>
      <c r="P2418" s="12">
        <v>0</v>
      </c>
      <c r="Q2418" s="12">
        <v>0</v>
      </c>
      <c r="R2418" s="12">
        <v>0</v>
      </c>
      <c r="S2418" s="12">
        <v>0</v>
      </c>
      <c r="T2418" s="12">
        <v>0</v>
      </c>
    </row>
    <row r="2419" spans="1:20" ht="17.399999999999999" x14ac:dyDescent="0.3">
      <c r="A2419" s="11">
        <v>45529</v>
      </c>
      <c r="B2419" s="12">
        <v>251095</v>
      </c>
      <c r="C2419" s="12" t="s">
        <v>343</v>
      </c>
      <c r="D2419" s="12" t="s">
        <v>344</v>
      </c>
      <c r="E2419" s="12" t="s">
        <v>345</v>
      </c>
      <c r="F2419" s="12" t="s">
        <v>346</v>
      </c>
      <c r="G2419" s="12"/>
      <c r="H2419" s="12">
        <v>0</v>
      </c>
      <c r="I2419" s="12">
        <v>24</v>
      </c>
      <c r="J2419" s="12">
        <v>0</v>
      </c>
      <c r="K2419" s="12">
        <v>0</v>
      </c>
      <c r="L2419" s="12">
        <v>0</v>
      </c>
      <c r="M2419" s="12">
        <v>0</v>
      </c>
      <c r="N2419" s="12">
        <v>0</v>
      </c>
      <c r="O2419" s="12">
        <v>0</v>
      </c>
      <c r="P2419" s="12">
        <v>0</v>
      </c>
      <c r="Q2419" s="12">
        <v>0</v>
      </c>
      <c r="R2419" s="12">
        <v>0</v>
      </c>
      <c r="S2419" s="12">
        <v>0</v>
      </c>
      <c r="T2419" s="12">
        <v>0</v>
      </c>
    </row>
    <row r="2420" spans="1:20" ht="17.399999999999999" x14ac:dyDescent="0.3">
      <c r="A2420" s="11">
        <v>45530</v>
      </c>
      <c r="B2420" s="12">
        <v>251095</v>
      </c>
      <c r="C2420" s="12" t="s">
        <v>343</v>
      </c>
      <c r="D2420" s="12" t="s">
        <v>344</v>
      </c>
      <c r="E2420" s="12" t="s">
        <v>345</v>
      </c>
      <c r="F2420" s="12" t="s">
        <v>346</v>
      </c>
      <c r="G2420" s="12"/>
      <c r="H2420" s="12">
        <v>0</v>
      </c>
      <c r="I2420" s="12">
        <v>24</v>
      </c>
      <c r="J2420" s="12">
        <v>0</v>
      </c>
      <c r="K2420" s="12">
        <v>0</v>
      </c>
      <c r="L2420" s="12">
        <v>0</v>
      </c>
      <c r="M2420" s="12">
        <v>0</v>
      </c>
      <c r="N2420" s="12">
        <v>0</v>
      </c>
      <c r="O2420" s="12">
        <v>0</v>
      </c>
      <c r="P2420" s="12">
        <v>0</v>
      </c>
      <c r="Q2420" s="12">
        <v>0</v>
      </c>
      <c r="R2420" s="12">
        <v>0</v>
      </c>
      <c r="S2420" s="12">
        <v>0</v>
      </c>
      <c r="T2420" s="12">
        <v>0</v>
      </c>
    </row>
    <row r="2421" spans="1:20" ht="17.399999999999999" x14ac:dyDescent="0.3">
      <c r="A2421" s="11">
        <v>45531</v>
      </c>
      <c r="B2421" s="12">
        <v>251095</v>
      </c>
      <c r="C2421" s="12" t="s">
        <v>343</v>
      </c>
      <c r="D2421" s="12" t="s">
        <v>344</v>
      </c>
      <c r="E2421" s="12" t="s">
        <v>345</v>
      </c>
      <c r="F2421" s="12" t="s">
        <v>346</v>
      </c>
      <c r="G2421" s="12"/>
      <c r="H2421" s="12">
        <v>0</v>
      </c>
      <c r="I2421" s="12">
        <v>24</v>
      </c>
      <c r="J2421" s="12">
        <v>0</v>
      </c>
      <c r="K2421" s="12">
        <v>0</v>
      </c>
      <c r="L2421" s="12">
        <v>0</v>
      </c>
      <c r="M2421" s="12">
        <v>0</v>
      </c>
      <c r="N2421" s="12">
        <v>0</v>
      </c>
      <c r="O2421" s="12">
        <v>0</v>
      </c>
      <c r="P2421" s="12">
        <v>0</v>
      </c>
      <c r="Q2421" s="12">
        <v>0</v>
      </c>
      <c r="R2421" s="12">
        <v>0</v>
      </c>
      <c r="S2421" s="12">
        <v>0</v>
      </c>
      <c r="T2421" s="12">
        <v>0</v>
      </c>
    </row>
    <row r="2422" spans="1:20" ht="17.399999999999999" x14ac:dyDescent="0.3">
      <c r="A2422" s="11">
        <v>45532</v>
      </c>
      <c r="B2422" s="12">
        <v>251095</v>
      </c>
      <c r="C2422" s="12" t="s">
        <v>343</v>
      </c>
      <c r="D2422" s="12" t="s">
        <v>344</v>
      </c>
      <c r="E2422" s="12" t="s">
        <v>345</v>
      </c>
      <c r="F2422" s="12" t="s">
        <v>346</v>
      </c>
      <c r="G2422" s="12"/>
      <c r="H2422" s="12">
        <v>0</v>
      </c>
      <c r="I2422" s="12">
        <v>24</v>
      </c>
      <c r="J2422" s="12">
        <v>0</v>
      </c>
      <c r="K2422" s="12">
        <v>0</v>
      </c>
      <c r="L2422" s="12">
        <v>0</v>
      </c>
      <c r="M2422" s="12">
        <v>0</v>
      </c>
      <c r="N2422" s="12">
        <v>0</v>
      </c>
      <c r="O2422" s="12">
        <v>0</v>
      </c>
      <c r="P2422" s="12">
        <v>0</v>
      </c>
      <c r="Q2422" s="12">
        <v>0</v>
      </c>
      <c r="R2422" s="12">
        <v>0</v>
      </c>
      <c r="S2422" s="12">
        <v>0</v>
      </c>
      <c r="T2422" s="12">
        <v>0</v>
      </c>
    </row>
    <row r="2423" spans="1:20" ht="17.399999999999999" x14ac:dyDescent="0.3">
      <c r="A2423" s="11">
        <v>45045</v>
      </c>
      <c r="B2423" s="12">
        <v>251101</v>
      </c>
      <c r="C2423" s="12" t="s">
        <v>343</v>
      </c>
      <c r="D2423" s="12" t="s">
        <v>344</v>
      </c>
      <c r="E2423" s="12" t="s">
        <v>345</v>
      </c>
      <c r="F2423" s="12" t="s">
        <v>346</v>
      </c>
      <c r="G2423" s="12" t="s">
        <v>347</v>
      </c>
      <c r="H2423" s="12">
        <v>0</v>
      </c>
      <c r="I2423" s="12">
        <v>24</v>
      </c>
      <c r="J2423" s="12">
        <v>0</v>
      </c>
      <c r="K2423" s="12">
        <v>0</v>
      </c>
      <c r="L2423" s="12">
        <v>0</v>
      </c>
      <c r="M2423" s="12">
        <v>0</v>
      </c>
      <c r="N2423" s="12">
        <v>0</v>
      </c>
      <c r="O2423" s="12">
        <v>1</v>
      </c>
      <c r="P2423" s="12">
        <v>0</v>
      </c>
      <c r="Q2423" s="12">
        <v>0</v>
      </c>
      <c r="R2423" s="12">
        <v>0</v>
      </c>
      <c r="S2423" s="12">
        <v>0</v>
      </c>
      <c r="T2423" s="12">
        <v>0</v>
      </c>
    </row>
    <row r="2424" spans="1:20" ht="17.399999999999999" x14ac:dyDescent="0.3">
      <c r="A2424" s="11">
        <v>45048</v>
      </c>
      <c r="B2424" s="12">
        <v>251101</v>
      </c>
      <c r="C2424" s="12" t="s">
        <v>343</v>
      </c>
      <c r="D2424" s="12" t="s">
        <v>344</v>
      </c>
      <c r="E2424" s="12" t="s">
        <v>345</v>
      </c>
      <c r="F2424" s="12" t="s">
        <v>346</v>
      </c>
      <c r="G2424" s="12" t="s">
        <v>347</v>
      </c>
      <c r="H2424" s="12">
        <v>0</v>
      </c>
      <c r="I2424" s="12">
        <v>24</v>
      </c>
      <c r="J2424" s="12">
        <v>0</v>
      </c>
      <c r="K2424" s="12">
        <v>0</v>
      </c>
      <c r="L2424" s="12">
        <v>0</v>
      </c>
      <c r="M2424" s="12">
        <v>0</v>
      </c>
      <c r="N2424" s="12">
        <v>0</v>
      </c>
      <c r="O2424" s="12">
        <v>1</v>
      </c>
      <c r="P2424" s="12">
        <v>0</v>
      </c>
      <c r="Q2424" s="12">
        <v>0</v>
      </c>
      <c r="R2424" s="12">
        <v>0</v>
      </c>
      <c r="S2424" s="12">
        <v>0</v>
      </c>
      <c r="T2424" s="12">
        <v>0</v>
      </c>
    </row>
    <row r="2425" spans="1:20" ht="17.399999999999999" x14ac:dyDescent="0.3">
      <c r="A2425" s="11">
        <v>45049</v>
      </c>
      <c r="B2425" s="12">
        <v>251101</v>
      </c>
      <c r="C2425" s="12" t="s">
        <v>343</v>
      </c>
      <c r="D2425" s="12" t="s">
        <v>344</v>
      </c>
      <c r="E2425" s="12" t="s">
        <v>345</v>
      </c>
      <c r="F2425" s="12" t="s">
        <v>346</v>
      </c>
      <c r="G2425" s="12" t="s">
        <v>347</v>
      </c>
      <c r="H2425" s="12">
        <v>0</v>
      </c>
      <c r="I2425" s="12">
        <v>24</v>
      </c>
      <c r="J2425" s="12">
        <v>0</v>
      </c>
      <c r="K2425" s="12">
        <v>0</v>
      </c>
      <c r="L2425" s="12">
        <v>0</v>
      </c>
      <c r="M2425" s="12">
        <v>0</v>
      </c>
      <c r="N2425" s="12">
        <v>0</v>
      </c>
      <c r="O2425" s="12">
        <v>0</v>
      </c>
      <c r="P2425" s="12">
        <v>0</v>
      </c>
      <c r="Q2425" s="12">
        <v>0</v>
      </c>
      <c r="R2425" s="12">
        <v>0</v>
      </c>
      <c r="S2425" s="12">
        <v>0</v>
      </c>
      <c r="T2425" s="12">
        <v>0</v>
      </c>
    </row>
    <row r="2426" spans="1:20" ht="17.399999999999999" x14ac:dyDescent="0.3">
      <c r="A2426" s="11">
        <v>45050</v>
      </c>
      <c r="B2426" s="12">
        <v>251101</v>
      </c>
      <c r="C2426" s="12" t="s">
        <v>343</v>
      </c>
      <c r="D2426" s="12" t="s">
        <v>344</v>
      </c>
      <c r="E2426" s="12" t="s">
        <v>345</v>
      </c>
      <c r="F2426" s="12" t="s">
        <v>346</v>
      </c>
      <c r="G2426" s="12" t="s">
        <v>347</v>
      </c>
      <c r="H2426" s="12">
        <v>0</v>
      </c>
      <c r="I2426" s="12">
        <v>24</v>
      </c>
      <c r="J2426" s="12">
        <v>0</v>
      </c>
      <c r="K2426" s="12">
        <v>0</v>
      </c>
      <c r="L2426" s="12">
        <v>0</v>
      </c>
      <c r="M2426" s="12">
        <v>0</v>
      </c>
      <c r="N2426" s="12">
        <v>0</v>
      </c>
      <c r="O2426" s="12">
        <v>96</v>
      </c>
      <c r="P2426" s="12">
        <v>0</v>
      </c>
      <c r="Q2426" s="12">
        <v>0</v>
      </c>
      <c r="R2426" s="12">
        <v>0</v>
      </c>
      <c r="S2426" s="12">
        <v>0</v>
      </c>
      <c r="T2426" s="12">
        <v>0</v>
      </c>
    </row>
    <row r="2427" spans="1:20" ht="17.399999999999999" x14ac:dyDescent="0.3">
      <c r="A2427" s="11">
        <v>45051</v>
      </c>
      <c r="B2427" s="12">
        <v>251101</v>
      </c>
      <c r="C2427" s="12" t="s">
        <v>343</v>
      </c>
      <c r="D2427" s="12" t="s">
        <v>344</v>
      </c>
      <c r="E2427" s="12" t="s">
        <v>345</v>
      </c>
      <c r="F2427" s="12" t="s">
        <v>346</v>
      </c>
      <c r="G2427" s="12" t="s">
        <v>347</v>
      </c>
      <c r="H2427" s="12">
        <v>0</v>
      </c>
      <c r="I2427" s="12">
        <v>24</v>
      </c>
      <c r="J2427" s="12">
        <v>0</v>
      </c>
      <c r="K2427" s="12">
        <v>0</v>
      </c>
      <c r="L2427" s="12">
        <v>0</v>
      </c>
      <c r="M2427" s="12">
        <v>0</v>
      </c>
      <c r="N2427" s="12">
        <v>0</v>
      </c>
      <c r="O2427" s="12">
        <v>31</v>
      </c>
      <c r="P2427" s="12">
        <v>4</v>
      </c>
      <c r="Q2427" s="12">
        <v>0</v>
      </c>
      <c r="R2427" s="12">
        <v>0</v>
      </c>
      <c r="S2427" s="12">
        <v>0</v>
      </c>
      <c r="T2427" s="12">
        <v>0</v>
      </c>
    </row>
    <row r="2428" spans="1:20" ht="17.399999999999999" x14ac:dyDescent="0.3">
      <c r="A2428" s="11">
        <v>45052</v>
      </c>
      <c r="B2428" s="12">
        <v>251101</v>
      </c>
      <c r="C2428" s="12" t="s">
        <v>343</v>
      </c>
      <c r="D2428" s="12" t="s">
        <v>344</v>
      </c>
      <c r="E2428" s="12" t="s">
        <v>345</v>
      </c>
      <c r="F2428" s="12" t="s">
        <v>346</v>
      </c>
      <c r="G2428" s="12" t="s">
        <v>347</v>
      </c>
      <c r="H2428" s="12">
        <v>0</v>
      </c>
      <c r="I2428" s="12">
        <v>24</v>
      </c>
      <c r="J2428" s="12">
        <v>0</v>
      </c>
      <c r="K2428" s="12">
        <v>0</v>
      </c>
      <c r="L2428" s="12">
        <v>0</v>
      </c>
      <c r="M2428" s="12">
        <v>0</v>
      </c>
      <c r="N2428" s="12">
        <v>0</v>
      </c>
      <c r="O2428" s="12">
        <v>43</v>
      </c>
      <c r="P2428" s="12">
        <v>3</v>
      </c>
      <c r="Q2428" s="12">
        <v>0</v>
      </c>
      <c r="R2428" s="12">
        <v>0</v>
      </c>
      <c r="S2428" s="12">
        <v>0</v>
      </c>
      <c r="T2428" s="12">
        <v>0</v>
      </c>
    </row>
    <row r="2429" spans="1:20" ht="17.399999999999999" x14ac:dyDescent="0.3">
      <c r="A2429" s="11">
        <v>45053</v>
      </c>
      <c r="B2429" s="12">
        <v>251101</v>
      </c>
      <c r="C2429" s="12" t="s">
        <v>343</v>
      </c>
      <c r="D2429" s="12" t="s">
        <v>344</v>
      </c>
      <c r="E2429" s="12" t="s">
        <v>345</v>
      </c>
      <c r="F2429" s="12" t="s">
        <v>346</v>
      </c>
      <c r="G2429" s="12" t="s">
        <v>347</v>
      </c>
      <c r="H2429" s="12">
        <v>0</v>
      </c>
      <c r="I2429" s="12">
        <v>24</v>
      </c>
      <c r="J2429" s="12">
        <v>0</v>
      </c>
      <c r="K2429" s="12">
        <v>0</v>
      </c>
      <c r="L2429" s="12">
        <v>0</v>
      </c>
      <c r="M2429" s="12">
        <v>0</v>
      </c>
      <c r="N2429" s="12">
        <v>0</v>
      </c>
      <c r="O2429" s="12">
        <v>26</v>
      </c>
      <c r="P2429" s="12">
        <v>7</v>
      </c>
      <c r="Q2429" s="12">
        <v>0</v>
      </c>
      <c r="R2429" s="12">
        <v>0</v>
      </c>
      <c r="S2429" s="12">
        <v>0</v>
      </c>
      <c r="T2429" s="12">
        <v>0</v>
      </c>
    </row>
    <row r="2430" spans="1:20" ht="17.399999999999999" x14ac:dyDescent="0.3">
      <c r="A2430" s="11">
        <v>45054</v>
      </c>
      <c r="B2430" s="12">
        <v>251101</v>
      </c>
      <c r="C2430" s="12" t="s">
        <v>343</v>
      </c>
      <c r="D2430" s="12" t="s">
        <v>344</v>
      </c>
      <c r="E2430" s="12" t="s">
        <v>345</v>
      </c>
      <c r="F2430" s="12" t="s">
        <v>346</v>
      </c>
      <c r="G2430" s="12" t="s">
        <v>347</v>
      </c>
      <c r="H2430" s="12">
        <v>0</v>
      </c>
      <c r="I2430" s="12">
        <v>24</v>
      </c>
      <c r="J2430" s="12">
        <v>0</v>
      </c>
      <c r="K2430" s="12">
        <v>0</v>
      </c>
      <c r="L2430" s="12">
        <v>0</v>
      </c>
      <c r="M2430" s="12">
        <v>0</v>
      </c>
      <c r="N2430" s="12">
        <v>0</v>
      </c>
      <c r="O2430" s="12">
        <v>22</v>
      </c>
      <c r="P2430" s="12">
        <v>0</v>
      </c>
      <c r="Q2430" s="12">
        <v>0</v>
      </c>
      <c r="R2430" s="12">
        <v>0</v>
      </c>
      <c r="S2430" s="12">
        <v>0</v>
      </c>
      <c r="T2430" s="12">
        <v>0</v>
      </c>
    </row>
    <row r="2431" spans="1:20" ht="17.399999999999999" x14ac:dyDescent="0.3">
      <c r="A2431" s="11">
        <v>45055</v>
      </c>
      <c r="B2431" s="12">
        <v>251101</v>
      </c>
      <c r="C2431" s="12" t="s">
        <v>343</v>
      </c>
      <c r="D2431" s="12" t="s">
        <v>344</v>
      </c>
      <c r="E2431" s="12" t="s">
        <v>345</v>
      </c>
      <c r="F2431" s="12" t="s">
        <v>346</v>
      </c>
      <c r="G2431" s="12" t="s">
        <v>347</v>
      </c>
      <c r="H2431" s="12">
        <v>0</v>
      </c>
      <c r="I2431" s="12">
        <v>24</v>
      </c>
      <c r="J2431" s="12">
        <v>0</v>
      </c>
      <c r="K2431" s="12">
        <v>0</v>
      </c>
      <c r="L2431" s="12">
        <v>0</v>
      </c>
      <c r="M2431" s="12">
        <v>0</v>
      </c>
      <c r="N2431" s="12">
        <v>0</v>
      </c>
      <c r="O2431" s="12">
        <v>38</v>
      </c>
      <c r="P2431" s="12">
        <v>2</v>
      </c>
      <c r="Q2431" s="12">
        <v>1</v>
      </c>
      <c r="R2431" s="12">
        <v>0</v>
      </c>
      <c r="S2431" s="12">
        <v>0</v>
      </c>
      <c r="T2431" s="12">
        <v>0</v>
      </c>
    </row>
    <row r="2432" spans="1:20" ht="17.399999999999999" x14ac:dyDescent="0.3">
      <c r="A2432" s="11">
        <v>45056</v>
      </c>
      <c r="B2432" s="12">
        <v>251101</v>
      </c>
      <c r="C2432" s="12" t="s">
        <v>343</v>
      </c>
      <c r="D2432" s="12" t="s">
        <v>344</v>
      </c>
      <c r="E2432" s="12" t="s">
        <v>345</v>
      </c>
      <c r="F2432" s="12" t="s">
        <v>346</v>
      </c>
      <c r="G2432" s="12" t="s">
        <v>347</v>
      </c>
      <c r="H2432" s="12">
        <v>0</v>
      </c>
      <c r="I2432" s="12">
        <v>24</v>
      </c>
      <c r="J2432" s="12">
        <v>0</v>
      </c>
      <c r="K2432" s="12">
        <v>0</v>
      </c>
      <c r="L2432" s="12">
        <v>0</v>
      </c>
      <c r="M2432" s="12">
        <v>0</v>
      </c>
      <c r="N2432" s="12">
        <v>0</v>
      </c>
      <c r="O2432" s="12">
        <v>67</v>
      </c>
      <c r="P2432" s="12">
        <v>0</v>
      </c>
      <c r="Q2432" s="12">
        <v>0</v>
      </c>
      <c r="R2432" s="12">
        <v>0</v>
      </c>
      <c r="S2432" s="12">
        <v>0</v>
      </c>
      <c r="T2432" s="12">
        <v>0</v>
      </c>
    </row>
    <row r="2433" spans="1:20" ht="17.399999999999999" x14ac:dyDescent="0.3">
      <c r="A2433" s="11">
        <v>45057</v>
      </c>
      <c r="B2433" s="12">
        <v>251101</v>
      </c>
      <c r="C2433" s="12" t="s">
        <v>343</v>
      </c>
      <c r="D2433" s="12" t="s">
        <v>344</v>
      </c>
      <c r="E2433" s="12" t="s">
        <v>345</v>
      </c>
      <c r="F2433" s="12" t="s">
        <v>346</v>
      </c>
      <c r="G2433" s="12" t="s">
        <v>347</v>
      </c>
      <c r="H2433" s="12">
        <v>0</v>
      </c>
      <c r="I2433" s="12">
        <v>24</v>
      </c>
      <c r="J2433" s="12">
        <v>0</v>
      </c>
      <c r="K2433" s="12">
        <v>0</v>
      </c>
      <c r="L2433" s="12">
        <v>0</v>
      </c>
      <c r="M2433" s="12">
        <v>0</v>
      </c>
      <c r="N2433" s="12">
        <v>0</v>
      </c>
      <c r="O2433" s="12">
        <v>175</v>
      </c>
      <c r="P2433" s="12">
        <v>3</v>
      </c>
      <c r="Q2433" s="12">
        <v>0</v>
      </c>
      <c r="R2433" s="12">
        <v>0</v>
      </c>
      <c r="S2433" s="12">
        <v>0</v>
      </c>
      <c r="T2433" s="12">
        <v>0</v>
      </c>
    </row>
    <row r="2434" spans="1:20" ht="17.399999999999999" x14ac:dyDescent="0.3">
      <c r="A2434" s="11">
        <v>45058</v>
      </c>
      <c r="B2434" s="12">
        <v>251101</v>
      </c>
      <c r="C2434" s="12" t="s">
        <v>343</v>
      </c>
      <c r="D2434" s="12" t="s">
        <v>344</v>
      </c>
      <c r="E2434" s="12" t="s">
        <v>345</v>
      </c>
      <c r="F2434" s="12" t="s">
        <v>346</v>
      </c>
      <c r="G2434" s="12" t="s">
        <v>347</v>
      </c>
      <c r="H2434" s="12">
        <v>0</v>
      </c>
      <c r="I2434" s="12">
        <v>24</v>
      </c>
      <c r="J2434" s="12">
        <v>0</v>
      </c>
      <c r="K2434" s="12">
        <v>0</v>
      </c>
      <c r="L2434" s="12">
        <v>0</v>
      </c>
      <c r="M2434" s="12">
        <v>0</v>
      </c>
      <c r="N2434" s="12">
        <v>0</v>
      </c>
      <c r="O2434" s="12">
        <v>203</v>
      </c>
      <c r="P2434" s="12">
        <v>4</v>
      </c>
      <c r="Q2434" s="12">
        <v>1</v>
      </c>
      <c r="R2434" s="12">
        <v>0</v>
      </c>
      <c r="S2434" s="12">
        <v>0</v>
      </c>
      <c r="T2434" s="12">
        <v>0</v>
      </c>
    </row>
    <row r="2435" spans="1:20" ht="17.399999999999999" x14ac:dyDescent="0.3">
      <c r="A2435" s="11">
        <v>45059</v>
      </c>
      <c r="B2435" s="12">
        <v>251101</v>
      </c>
      <c r="C2435" s="12" t="s">
        <v>343</v>
      </c>
      <c r="D2435" s="12" t="s">
        <v>344</v>
      </c>
      <c r="E2435" s="12" t="s">
        <v>345</v>
      </c>
      <c r="F2435" s="12" t="s">
        <v>346</v>
      </c>
      <c r="G2435" s="12" t="s">
        <v>347</v>
      </c>
      <c r="H2435" s="12">
        <v>0</v>
      </c>
      <c r="I2435" s="12">
        <v>24</v>
      </c>
      <c r="J2435" s="12">
        <v>0</v>
      </c>
      <c r="K2435" s="12">
        <v>0</v>
      </c>
      <c r="L2435" s="12">
        <v>0</v>
      </c>
      <c r="M2435" s="12">
        <v>0</v>
      </c>
      <c r="N2435" s="12">
        <v>0</v>
      </c>
      <c r="O2435" s="12">
        <v>82</v>
      </c>
      <c r="P2435" s="12">
        <v>3</v>
      </c>
      <c r="Q2435" s="12">
        <v>2</v>
      </c>
      <c r="R2435" s="12">
        <v>0</v>
      </c>
      <c r="S2435" s="12">
        <v>0</v>
      </c>
      <c r="T2435" s="12">
        <v>0</v>
      </c>
    </row>
    <row r="2436" spans="1:20" ht="17.399999999999999" x14ac:dyDescent="0.3">
      <c r="A2436" s="11">
        <v>45060</v>
      </c>
      <c r="B2436" s="12">
        <v>251101</v>
      </c>
      <c r="C2436" s="12" t="s">
        <v>343</v>
      </c>
      <c r="D2436" s="12" t="s">
        <v>344</v>
      </c>
      <c r="E2436" s="12" t="s">
        <v>345</v>
      </c>
      <c r="F2436" s="12" t="s">
        <v>346</v>
      </c>
      <c r="G2436" s="12" t="s">
        <v>347</v>
      </c>
      <c r="H2436" s="12">
        <v>0</v>
      </c>
      <c r="I2436" s="12">
        <v>24</v>
      </c>
      <c r="J2436" s="12">
        <v>0</v>
      </c>
      <c r="K2436" s="12">
        <v>0</v>
      </c>
      <c r="L2436" s="12">
        <v>0</v>
      </c>
      <c r="M2436" s="12">
        <v>0</v>
      </c>
      <c r="N2436" s="12">
        <v>0</v>
      </c>
      <c r="O2436" s="12">
        <v>2</v>
      </c>
      <c r="P2436" s="12">
        <v>0</v>
      </c>
      <c r="Q2436" s="12">
        <v>0</v>
      </c>
      <c r="R2436" s="12">
        <v>0</v>
      </c>
      <c r="S2436" s="12">
        <v>0</v>
      </c>
      <c r="T2436" s="12">
        <v>0</v>
      </c>
    </row>
    <row r="2437" spans="1:20" ht="17.399999999999999" x14ac:dyDescent="0.3">
      <c r="A2437" s="11">
        <v>45061</v>
      </c>
      <c r="B2437" s="12">
        <v>251101</v>
      </c>
      <c r="C2437" s="12" t="s">
        <v>343</v>
      </c>
      <c r="D2437" s="12" t="s">
        <v>344</v>
      </c>
      <c r="E2437" s="12" t="s">
        <v>345</v>
      </c>
      <c r="F2437" s="12" t="s">
        <v>346</v>
      </c>
      <c r="G2437" s="12" t="s">
        <v>347</v>
      </c>
      <c r="H2437" s="12">
        <v>0</v>
      </c>
      <c r="I2437" s="12">
        <v>24</v>
      </c>
      <c r="J2437" s="12">
        <v>0</v>
      </c>
      <c r="K2437" s="12">
        <v>0</v>
      </c>
      <c r="L2437" s="12">
        <v>0</v>
      </c>
      <c r="M2437" s="12">
        <v>0</v>
      </c>
      <c r="N2437" s="12">
        <v>0</v>
      </c>
      <c r="O2437" s="12">
        <v>41</v>
      </c>
      <c r="P2437" s="12">
        <v>1</v>
      </c>
      <c r="Q2437" s="12">
        <v>0</v>
      </c>
      <c r="R2437" s="12">
        <v>0</v>
      </c>
      <c r="S2437" s="12">
        <v>0</v>
      </c>
      <c r="T2437" s="12">
        <v>0</v>
      </c>
    </row>
    <row r="2438" spans="1:20" ht="17.399999999999999" x14ac:dyDescent="0.3">
      <c r="A2438" s="11">
        <v>45062</v>
      </c>
      <c r="B2438" s="12">
        <v>251101</v>
      </c>
      <c r="C2438" s="12" t="s">
        <v>343</v>
      </c>
      <c r="D2438" s="12" t="s">
        <v>344</v>
      </c>
      <c r="E2438" s="12" t="s">
        <v>345</v>
      </c>
      <c r="F2438" s="12" t="s">
        <v>346</v>
      </c>
      <c r="G2438" s="12" t="s">
        <v>347</v>
      </c>
      <c r="H2438" s="12">
        <v>0</v>
      </c>
      <c r="I2438" s="12">
        <v>24</v>
      </c>
      <c r="J2438" s="12">
        <v>0</v>
      </c>
      <c r="K2438" s="12">
        <v>0</v>
      </c>
      <c r="L2438" s="12">
        <v>0</v>
      </c>
      <c r="M2438" s="12">
        <v>0</v>
      </c>
      <c r="N2438" s="12">
        <v>0</v>
      </c>
      <c r="O2438" s="12">
        <v>118</v>
      </c>
      <c r="P2438" s="12">
        <v>2</v>
      </c>
      <c r="Q2438" s="12">
        <v>2</v>
      </c>
      <c r="R2438" s="12">
        <v>0</v>
      </c>
      <c r="S2438" s="12">
        <v>0</v>
      </c>
      <c r="T2438" s="12">
        <v>0</v>
      </c>
    </row>
    <row r="2439" spans="1:20" ht="17.399999999999999" x14ac:dyDescent="0.3">
      <c r="A2439" s="11">
        <v>45063</v>
      </c>
      <c r="B2439" s="12">
        <v>251101</v>
      </c>
      <c r="C2439" s="12" t="s">
        <v>343</v>
      </c>
      <c r="D2439" s="12" t="s">
        <v>344</v>
      </c>
      <c r="E2439" s="12" t="s">
        <v>345</v>
      </c>
      <c r="F2439" s="12" t="s">
        <v>346</v>
      </c>
      <c r="G2439" s="12" t="s">
        <v>347</v>
      </c>
      <c r="H2439" s="12">
        <v>0</v>
      </c>
      <c r="I2439" s="12">
        <v>24</v>
      </c>
      <c r="J2439" s="12">
        <v>0</v>
      </c>
      <c r="K2439" s="12">
        <v>0</v>
      </c>
      <c r="L2439" s="12">
        <v>0</v>
      </c>
      <c r="M2439" s="12">
        <v>0</v>
      </c>
      <c r="N2439" s="12">
        <v>0</v>
      </c>
      <c r="O2439" s="12">
        <v>8</v>
      </c>
      <c r="P2439" s="12">
        <v>0</v>
      </c>
      <c r="Q2439" s="12">
        <v>0</v>
      </c>
      <c r="R2439" s="12">
        <v>0</v>
      </c>
      <c r="S2439" s="12">
        <v>0</v>
      </c>
      <c r="T2439" s="12">
        <v>0</v>
      </c>
    </row>
    <row r="2440" spans="1:20" ht="17.399999999999999" x14ac:dyDescent="0.3">
      <c r="A2440" s="11">
        <v>45064</v>
      </c>
      <c r="B2440" s="12">
        <v>251101</v>
      </c>
      <c r="C2440" s="12" t="s">
        <v>343</v>
      </c>
      <c r="D2440" s="12" t="s">
        <v>344</v>
      </c>
      <c r="E2440" s="12" t="s">
        <v>345</v>
      </c>
      <c r="F2440" s="12" t="s">
        <v>346</v>
      </c>
      <c r="G2440" s="12" t="s">
        <v>347</v>
      </c>
      <c r="H2440" s="12">
        <v>0</v>
      </c>
      <c r="I2440" s="12">
        <v>24</v>
      </c>
      <c r="J2440" s="12">
        <v>0</v>
      </c>
      <c r="K2440" s="12">
        <v>0</v>
      </c>
      <c r="L2440" s="12">
        <v>0</v>
      </c>
      <c r="M2440" s="12">
        <v>0</v>
      </c>
      <c r="N2440" s="12">
        <v>0</v>
      </c>
      <c r="O2440" s="12">
        <v>62</v>
      </c>
      <c r="P2440" s="12">
        <v>2</v>
      </c>
      <c r="Q2440" s="12">
        <v>0</v>
      </c>
      <c r="R2440" s="12">
        <v>0</v>
      </c>
      <c r="S2440" s="12">
        <v>0</v>
      </c>
      <c r="T2440" s="12">
        <v>0</v>
      </c>
    </row>
    <row r="2441" spans="1:20" ht="17.399999999999999" x14ac:dyDescent="0.3">
      <c r="A2441" s="11">
        <v>45065</v>
      </c>
      <c r="B2441" s="12">
        <v>251101</v>
      </c>
      <c r="C2441" s="12" t="s">
        <v>343</v>
      </c>
      <c r="D2441" s="12" t="s">
        <v>344</v>
      </c>
      <c r="E2441" s="12" t="s">
        <v>345</v>
      </c>
      <c r="F2441" s="12" t="s">
        <v>346</v>
      </c>
      <c r="G2441" s="12" t="s">
        <v>347</v>
      </c>
      <c r="H2441" s="12">
        <v>0</v>
      </c>
      <c r="I2441" s="12">
        <v>24</v>
      </c>
      <c r="J2441" s="12">
        <v>0</v>
      </c>
      <c r="K2441" s="12">
        <v>0</v>
      </c>
      <c r="L2441" s="12">
        <v>0</v>
      </c>
      <c r="M2441" s="12">
        <v>0</v>
      </c>
      <c r="N2441" s="12">
        <v>0</v>
      </c>
      <c r="O2441" s="12">
        <v>23</v>
      </c>
      <c r="P2441" s="12">
        <v>2</v>
      </c>
      <c r="Q2441" s="12">
        <v>0</v>
      </c>
      <c r="R2441" s="12">
        <v>0</v>
      </c>
      <c r="S2441" s="12">
        <v>0</v>
      </c>
      <c r="T2441" s="12">
        <v>0</v>
      </c>
    </row>
    <row r="2442" spans="1:20" ht="17.399999999999999" x14ac:dyDescent="0.3">
      <c r="A2442" s="11">
        <v>45066</v>
      </c>
      <c r="B2442" s="12">
        <v>251101</v>
      </c>
      <c r="C2442" s="12" t="s">
        <v>343</v>
      </c>
      <c r="D2442" s="12" t="s">
        <v>344</v>
      </c>
      <c r="E2442" s="12" t="s">
        <v>345</v>
      </c>
      <c r="F2442" s="12" t="s">
        <v>346</v>
      </c>
      <c r="G2442" s="12" t="s">
        <v>347</v>
      </c>
      <c r="H2442" s="12">
        <v>0</v>
      </c>
      <c r="I2442" s="12">
        <v>24</v>
      </c>
      <c r="J2442" s="12">
        <v>0</v>
      </c>
      <c r="K2442" s="12">
        <v>0</v>
      </c>
      <c r="L2442" s="12">
        <v>0</v>
      </c>
      <c r="M2442" s="12">
        <v>0</v>
      </c>
      <c r="N2442" s="12">
        <v>0</v>
      </c>
      <c r="O2442" s="12">
        <v>126</v>
      </c>
      <c r="P2442" s="12">
        <v>1</v>
      </c>
      <c r="Q2442" s="12">
        <v>2</v>
      </c>
      <c r="R2442" s="12">
        <v>0</v>
      </c>
      <c r="S2442" s="12">
        <v>0</v>
      </c>
      <c r="T2442" s="12">
        <v>0</v>
      </c>
    </row>
    <row r="2443" spans="1:20" ht="17.399999999999999" x14ac:dyDescent="0.3">
      <c r="A2443" s="11">
        <v>45067</v>
      </c>
      <c r="B2443" s="12">
        <v>251101</v>
      </c>
      <c r="C2443" s="12" t="s">
        <v>343</v>
      </c>
      <c r="D2443" s="12" t="s">
        <v>344</v>
      </c>
      <c r="E2443" s="12" t="s">
        <v>345</v>
      </c>
      <c r="F2443" s="12" t="s">
        <v>346</v>
      </c>
      <c r="G2443" s="12" t="s">
        <v>347</v>
      </c>
      <c r="H2443" s="12">
        <v>2.3199999999999998</v>
      </c>
      <c r="I2443" s="12">
        <v>21.68</v>
      </c>
      <c r="J2443" s="12">
        <v>2.13</v>
      </c>
      <c r="K2443" s="12">
        <v>0.18</v>
      </c>
      <c r="L2443" s="12">
        <v>7.87</v>
      </c>
      <c r="M2443" s="12">
        <v>6</v>
      </c>
      <c r="N2443" s="12">
        <v>0</v>
      </c>
      <c r="O2443" s="12">
        <v>38</v>
      </c>
      <c r="P2443" s="12">
        <v>0</v>
      </c>
      <c r="Q2443" s="12">
        <v>1</v>
      </c>
      <c r="R2443" s="12">
        <v>0</v>
      </c>
      <c r="S2443" s="12">
        <v>42</v>
      </c>
      <c r="T2443" s="12">
        <v>0</v>
      </c>
    </row>
    <row r="2444" spans="1:20" ht="17.399999999999999" x14ac:dyDescent="0.3">
      <c r="A2444" s="11">
        <v>45068</v>
      </c>
      <c r="B2444" s="12">
        <v>251101</v>
      </c>
      <c r="C2444" s="12" t="s">
        <v>343</v>
      </c>
      <c r="D2444" s="12" t="s">
        <v>344</v>
      </c>
      <c r="E2444" s="12" t="s">
        <v>345</v>
      </c>
      <c r="F2444" s="12" t="s">
        <v>346</v>
      </c>
      <c r="G2444" s="12" t="s">
        <v>347</v>
      </c>
      <c r="H2444" s="12">
        <v>8.73</v>
      </c>
      <c r="I2444" s="12">
        <v>15.27</v>
      </c>
      <c r="J2444" s="12">
        <v>8.1199999999999992</v>
      </c>
      <c r="K2444" s="12">
        <v>0.62</v>
      </c>
      <c r="L2444" s="12">
        <v>25.03</v>
      </c>
      <c r="M2444" s="12">
        <v>4</v>
      </c>
      <c r="N2444" s="12">
        <v>0</v>
      </c>
      <c r="O2444" s="12">
        <v>42</v>
      </c>
      <c r="P2444" s="12">
        <v>0</v>
      </c>
      <c r="Q2444" s="12">
        <v>0</v>
      </c>
      <c r="R2444" s="12">
        <v>4</v>
      </c>
      <c r="S2444" s="12">
        <v>45</v>
      </c>
      <c r="T2444" s="12">
        <v>0</v>
      </c>
    </row>
    <row r="2445" spans="1:20" ht="17.399999999999999" x14ac:dyDescent="0.3">
      <c r="A2445" s="11">
        <v>45069</v>
      </c>
      <c r="B2445" s="12">
        <v>251101</v>
      </c>
      <c r="C2445" s="12" t="s">
        <v>343</v>
      </c>
      <c r="D2445" s="12" t="s">
        <v>344</v>
      </c>
      <c r="E2445" s="12" t="s">
        <v>345</v>
      </c>
      <c r="F2445" s="12" t="s">
        <v>346</v>
      </c>
      <c r="G2445" s="12" t="s">
        <v>347</v>
      </c>
      <c r="H2445" s="12">
        <v>16.07</v>
      </c>
      <c r="I2445" s="12">
        <v>7.93</v>
      </c>
      <c r="J2445" s="12">
        <v>14.75</v>
      </c>
      <c r="K2445" s="12">
        <v>1.32</v>
      </c>
      <c r="L2445" s="12">
        <v>47.94</v>
      </c>
      <c r="M2445" s="12">
        <v>5</v>
      </c>
      <c r="N2445" s="12">
        <v>0</v>
      </c>
      <c r="O2445" s="12">
        <v>117</v>
      </c>
      <c r="P2445" s="12">
        <v>3</v>
      </c>
      <c r="Q2445" s="12">
        <v>0</v>
      </c>
      <c r="R2445" s="12">
        <v>6</v>
      </c>
      <c r="S2445" s="12">
        <v>128</v>
      </c>
      <c r="T2445" s="12">
        <v>0</v>
      </c>
    </row>
    <row r="2446" spans="1:20" ht="17.399999999999999" x14ac:dyDescent="0.3">
      <c r="A2446" s="11">
        <v>45070</v>
      </c>
      <c r="B2446" s="12">
        <v>251101</v>
      </c>
      <c r="C2446" s="12" t="s">
        <v>343</v>
      </c>
      <c r="D2446" s="12" t="s">
        <v>344</v>
      </c>
      <c r="E2446" s="12" t="s">
        <v>345</v>
      </c>
      <c r="F2446" s="12" t="s">
        <v>346</v>
      </c>
      <c r="G2446" s="12" t="s">
        <v>347</v>
      </c>
      <c r="H2446" s="12">
        <v>20.73</v>
      </c>
      <c r="I2446" s="12">
        <v>3.27</v>
      </c>
      <c r="J2446" s="12">
        <v>18.850000000000001</v>
      </c>
      <c r="K2446" s="12">
        <v>1.88</v>
      </c>
      <c r="L2446" s="12">
        <v>60.51</v>
      </c>
      <c r="M2446" s="12">
        <v>4</v>
      </c>
      <c r="N2446" s="12">
        <v>0</v>
      </c>
      <c r="O2446" s="12">
        <v>97</v>
      </c>
      <c r="P2446" s="12">
        <v>2</v>
      </c>
      <c r="Q2446" s="12">
        <v>0</v>
      </c>
      <c r="R2446" s="12">
        <v>7</v>
      </c>
      <c r="S2446" s="12">
        <v>107</v>
      </c>
      <c r="T2446" s="12">
        <v>1</v>
      </c>
    </row>
    <row r="2447" spans="1:20" ht="17.399999999999999" x14ac:dyDescent="0.3">
      <c r="A2447" s="11">
        <v>45071</v>
      </c>
      <c r="B2447" s="12">
        <v>251101</v>
      </c>
      <c r="C2447" s="12" t="s">
        <v>343</v>
      </c>
      <c r="D2447" s="12" t="s">
        <v>344</v>
      </c>
      <c r="E2447" s="12" t="s">
        <v>345</v>
      </c>
      <c r="F2447" s="12" t="s">
        <v>346</v>
      </c>
      <c r="G2447" s="12" t="s">
        <v>347</v>
      </c>
      <c r="H2447" s="12">
        <v>21.35</v>
      </c>
      <c r="I2447" s="12">
        <v>2.65</v>
      </c>
      <c r="J2447" s="12">
        <v>19.13</v>
      </c>
      <c r="K2447" s="12">
        <v>2.2200000000000002</v>
      </c>
      <c r="L2447" s="12">
        <v>56.93</v>
      </c>
      <c r="M2447" s="12">
        <v>4</v>
      </c>
      <c r="N2447" s="12">
        <v>0</v>
      </c>
      <c r="O2447" s="12">
        <v>107</v>
      </c>
      <c r="P2447" s="12">
        <v>3</v>
      </c>
      <c r="Q2447" s="12">
        <v>0</v>
      </c>
      <c r="R2447" s="12">
        <v>3</v>
      </c>
      <c r="S2447" s="12">
        <v>118</v>
      </c>
      <c r="T2447" s="12">
        <v>1</v>
      </c>
    </row>
    <row r="2448" spans="1:20" ht="17.399999999999999" x14ac:dyDescent="0.3">
      <c r="A2448" s="11">
        <v>45072</v>
      </c>
      <c r="B2448" s="12">
        <v>251101</v>
      </c>
      <c r="C2448" s="12" t="s">
        <v>343</v>
      </c>
      <c r="D2448" s="12" t="s">
        <v>344</v>
      </c>
      <c r="E2448" s="12" t="s">
        <v>345</v>
      </c>
      <c r="F2448" s="12" t="s">
        <v>346</v>
      </c>
      <c r="G2448" s="12" t="s">
        <v>347</v>
      </c>
      <c r="H2448" s="12">
        <v>20</v>
      </c>
      <c r="I2448" s="12">
        <v>4</v>
      </c>
      <c r="J2448" s="12">
        <v>17.55</v>
      </c>
      <c r="K2448" s="12">
        <v>2.4500000000000002</v>
      </c>
      <c r="L2448" s="12">
        <v>50.39</v>
      </c>
      <c r="M2448" s="12">
        <v>4</v>
      </c>
      <c r="N2448" s="12">
        <v>0</v>
      </c>
      <c r="O2448" s="12">
        <v>99</v>
      </c>
      <c r="P2448" s="12">
        <v>5</v>
      </c>
      <c r="Q2448" s="12">
        <v>1</v>
      </c>
      <c r="R2448" s="12">
        <v>7</v>
      </c>
      <c r="S2448" s="12">
        <v>113</v>
      </c>
      <c r="T2448" s="12">
        <v>1</v>
      </c>
    </row>
    <row r="2449" spans="1:20" ht="17.399999999999999" x14ac:dyDescent="0.3">
      <c r="A2449" s="11">
        <v>45073</v>
      </c>
      <c r="B2449" s="12">
        <v>251101</v>
      </c>
      <c r="C2449" s="12" t="s">
        <v>343</v>
      </c>
      <c r="D2449" s="12" t="s">
        <v>344</v>
      </c>
      <c r="E2449" s="12" t="s">
        <v>345</v>
      </c>
      <c r="F2449" s="12" t="s">
        <v>346</v>
      </c>
      <c r="G2449" s="12" t="s">
        <v>347</v>
      </c>
      <c r="H2449" s="12">
        <v>12.18</v>
      </c>
      <c r="I2449" s="12">
        <v>11.82</v>
      </c>
      <c r="J2449" s="12">
        <v>11.58</v>
      </c>
      <c r="K2449" s="12">
        <v>0.6</v>
      </c>
      <c r="L2449" s="12">
        <v>43.15</v>
      </c>
      <c r="M2449" s="12">
        <v>5</v>
      </c>
      <c r="N2449" s="12">
        <v>0</v>
      </c>
      <c r="O2449" s="12">
        <v>122</v>
      </c>
      <c r="P2449" s="12">
        <v>0</v>
      </c>
      <c r="Q2449" s="12">
        <v>0</v>
      </c>
      <c r="R2449" s="12">
        <v>3</v>
      </c>
      <c r="S2449" s="12">
        <v>136</v>
      </c>
      <c r="T2449" s="12">
        <v>0</v>
      </c>
    </row>
    <row r="2450" spans="1:20" ht="17.399999999999999" x14ac:dyDescent="0.3">
      <c r="A2450" s="11">
        <v>45074</v>
      </c>
      <c r="B2450" s="12">
        <v>251101</v>
      </c>
      <c r="C2450" s="12" t="s">
        <v>343</v>
      </c>
      <c r="D2450" s="12" t="s">
        <v>344</v>
      </c>
      <c r="E2450" s="12" t="s">
        <v>345</v>
      </c>
      <c r="F2450" s="12" t="s">
        <v>346</v>
      </c>
      <c r="G2450" s="12" t="s">
        <v>347</v>
      </c>
      <c r="H2450" s="12">
        <v>3</v>
      </c>
      <c r="I2450" s="12">
        <v>21</v>
      </c>
      <c r="J2450" s="12">
        <v>2.78</v>
      </c>
      <c r="K2450" s="12">
        <v>0.22</v>
      </c>
      <c r="L2450" s="12">
        <v>10.78</v>
      </c>
      <c r="M2450" s="12">
        <v>4</v>
      </c>
      <c r="N2450" s="12">
        <v>0</v>
      </c>
      <c r="O2450" s="12">
        <v>15</v>
      </c>
      <c r="P2450" s="12">
        <v>1</v>
      </c>
      <c r="Q2450" s="12">
        <v>0</v>
      </c>
      <c r="R2450" s="12">
        <v>0</v>
      </c>
      <c r="S2450" s="12">
        <v>17</v>
      </c>
      <c r="T2450" s="12">
        <v>0</v>
      </c>
    </row>
    <row r="2451" spans="1:20" ht="17.399999999999999" x14ac:dyDescent="0.3">
      <c r="A2451" s="11">
        <v>45075</v>
      </c>
      <c r="B2451" s="12">
        <v>251101</v>
      </c>
      <c r="C2451" s="12" t="s">
        <v>343</v>
      </c>
      <c r="D2451" s="12" t="s">
        <v>344</v>
      </c>
      <c r="E2451" s="12" t="s">
        <v>345</v>
      </c>
      <c r="F2451" s="12" t="s">
        <v>346</v>
      </c>
      <c r="G2451" s="12" t="s">
        <v>347</v>
      </c>
      <c r="H2451" s="12">
        <v>11.78</v>
      </c>
      <c r="I2451" s="12">
        <v>12.22</v>
      </c>
      <c r="J2451" s="12">
        <v>11.38</v>
      </c>
      <c r="K2451" s="12">
        <v>0.4</v>
      </c>
      <c r="L2451" s="12">
        <v>31.66</v>
      </c>
      <c r="M2451" s="12">
        <v>4</v>
      </c>
      <c r="N2451" s="12">
        <v>0</v>
      </c>
      <c r="O2451" s="12">
        <v>50</v>
      </c>
      <c r="P2451" s="12">
        <v>0</v>
      </c>
      <c r="Q2451" s="12">
        <v>1</v>
      </c>
      <c r="R2451" s="12">
        <v>1</v>
      </c>
      <c r="S2451" s="12">
        <v>54</v>
      </c>
      <c r="T2451" s="12">
        <v>0</v>
      </c>
    </row>
    <row r="2452" spans="1:20" ht="17.399999999999999" x14ac:dyDescent="0.3">
      <c r="A2452" s="11">
        <v>45076</v>
      </c>
      <c r="B2452" s="12">
        <v>251101</v>
      </c>
      <c r="C2452" s="12" t="s">
        <v>343</v>
      </c>
      <c r="D2452" s="12" t="s">
        <v>344</v>
      </c>
      <c r="E2452" s="12" t="s">
        <v>345</v>
      </c>
      <c r="F2452" s="12" t="s">
        <v>346</v>
      </c>
      <c r="G2452" s="12" t="s">
        <v>347</v>
      </c>
      <c r="H2452" s="12">
        <v>21.63</v>
      </c>
      <c r="I2452" s="12">
        <v>2.37</v>
      </c>
      <c r="J2452" s="12">
        <v>20.77</v>
      </c>
      <c r="K2452" s="12">
        <v>0.87</v>
      </c>
      <c r="L2452" s="12">
        <v>74.11</v>
      </c>
      <c r="M2452" s="12">
        <v>5</v>
      </c>
      <c r="N2452" s="12">
        <v>0</v>
      </c>
      <c r="O2452" s="12">
        <v>225</v>
      </c>
      <c r="P2452" s="12">
        <v>10</v>
      </c>
      <c r="Q2452" s="12">
        <v>4</v>
      </c>
      <c r="R2452" s="12">
        <v>1</v>
      </c>
      <c r="S2452" s="12">
        <v>260</v>
      </c>
      <c r="T2452" s="12">
        <v>0</v>
      </c>
    </row>
    <row r="2453" spans="1:20" ht="17.399999999999999" x14ac:dyDescent="0.3">
      <c r="A2453" s="11">
        <v>45077</v>
      </c>
      <c r="B2453" s="12">
        <v>251101</v>
      </c>
      <c r="C2453" s="12" t="s">
        <v>343</v>
      </c>
      <c r="D2453" s="12" t="s">
        <v>344</v>
      </c>
      <c r="E2453" s="12" t="s">
        <v>345</v>
      </c>
      <c r="F2453" s="12" t="s">
        <v>346</v>
      </c>
      <c r="G2453" s="12" t="s">
        <v>347</v>
      </c>
      <c r="H2453" s="12">
        <v>18.899999999999999</v>
      </c>
      <c r="I2453" s="12">
        <v>5.0999999999999996</v>
      </c>
      <c r="J2453" s="12">
        <v>17.02</v>
      </c>
      <c r="K2453" s="12">
        <v>1.88</v>
      </c>
      <c r="L2453" s="12">
        <v>62.77</v>
      </c>
      <c r="M2453" s="12">
        <v>5</v>
      </c>
      <c r="N2453" s="12">
        <v>0</v>
      </c>
      <c r="O2453" s="12">
        <v>188</v>
      </c>
      <c r="P2453" s="12">
        <v>4</v>
      </c>
      <c r="Q2453" s="12">
        <v>3</v>
      </c>
      <c r="R2453" s="12">
        <v>4</v>
      </c>
      <c r="S2453" s="12">
        <v>210</v>
      </c>
      <c r="T2453" s="12">
        <v>0</v>
      </c>
    </row>
    <row r="2454" spans="1:20" ht="17.399999999999999" x14ac:dyDescent="0.3">
      <c r="A2454" s="11">
        <v>45078</v>
      </c>
      <c r="B2454" s="12">
        <v>251101</v>
      </c>
      <c r="C2454" s="12" t="s">
        <v>343</v>
      </c>
      <c r="D2454" s="12" t="s">
        <v>344</v>
      </c>
      <c r="E2454" s="12" t="s">
        <v>345</v>
      </c>
      <c r="F2454" s="12" t="s">
        <v>346</v>
      </c>
      <c r="G2454" s="12" t="s">
        <v>347</v>
      </c>
      <c r="H2454" s="12">
        <v>11.07</v>
      </c>
      <c r="I2454" s="12">
        <v>12.93</v>
      </c>
      <c r="J2454" s="12">
        <v>9.57</v>
      </c>
      <c r="K2454" s="12">
        <v>1.5</v>
      </c>
      <c r="L2454" s="12">
        <v>37.43</v>
      </c>
      <c r="M2454" s="12">
        <v>6</v>
      </c>
      <c r="N2454" s="12">
        <v>0</v>
      </c>
      <c r="O2454" s="12">
        <v>118</v>
      </c>
      <c r="P2454" s="12">
        <v>3</v>
      </c>
      <c r="Q2454" s="12">
        <v>2</v>
      </c>
      <c r="R2454" s="12">
        <v>5</v>
      </c>
      <c r="S2454" s="12">
        <v>137</v>
      </c>
      <c r="T2454" s="12">
        <v>0</v>
      </c>
    </row>
    <row r="2455" spans="1:20" ht="17.399999999999999" x14ac:dyDescent="0.3">
      <c r="A2455" s="11">
        <v>45079</v>
      </c>
      <c r="B2455" s="12">
        <v>251101</v>
      </c>
      <c r="C2455" s="12" t="s">
        <v>343</v>
      </c>
      <c r="D2455" s="12" t="s">
        <v>344</v>
      </c>
      <c r="E2455" s="12" t="s">
        <v>345</v>
      </c>
      <c r="F2455" s="12" t="s">
        <v>346</v>
      </c>
      <c r="G2455" s="12" t="s">
        <v>347</v>
      </c>
      <c r="H2455" s="12">
        <v>14.2</v>
      </c>
      <c r="I2455" s="12">
        <v>9.8000000000000007</v>
      </c>
      <c r="J2455" s="12">
        <v>11.02</v>
      </c>
      <c r="K2455" s="12">
        <v>3.18</v>
      </c>
      <c r="L2455" s="12">
        <v>37.340000000000003</v>
      </c>
      <c r="M2455" s="12">
        <v>5</v>
      </c>
      <c r="N2455" s="12">
        <v>0</v>
      </c>
      <c r="O2455" s="12">
        <v>52</v>
      </c>
      <c r="P2455" s="12">
        <v>5</v>
      </c>
      <c r="Q2455" s="12">
        <v>0</v>
      </c>
      <c r="R2455" s="12">
        <v>13</v>
      </c>
      <c r="S2455" s="12">
        <v>57</v>
      </c>
      <c r="T2455" s="12">
        <v>3</v>
      </c>
    </row>
    <row r="2456" spans="1:20" ht="17.399999999999999" x14ac:dyDescent="0.3">
      <c r="A2456" s="11">
        <v>45080</v>
      </c>
      <c r="B2456" s="12">
        <v>251101</v>
      </c>
      <c r="C2456" s="12" t="s">
        <v>343</v>
      </c>
      <c r="D2456" s="12" t="s">
        <v>344</v>
      </c>
      <c r="E2456" s="12" t="s">
        <v>345</v>
      </c>
      <c r="F2456" s="12" t="s">
        <v>346</v>
      </c>
      <c r="G2456" s="12" t="s">
        <v>347</v>
      </c>
      <c r="H2456" s="12">
        <v>5.0999999999999996</v>
      </c>
      <c r="I2456" s="12">
        <v>18.899999999999999</v>
      </c>
      <c r="J2456" s="12">
        <v>4.3</v>
      </c>
      <c r="K2456" s="12">
        <v>0.8</v>
      </c>
      <c r="L2456" s="12">
        <v>14.05</v>
      </c>
      <c r="M2456" s="12">
        <v>4</v>
      </c>
      <c r="N2456" s="12">
        <v>0</v>
      </c>
      <c r="O2456" s="12">
        <v>10</v>
      </c>
      <c r="P2456" s="12">
        <v>0</v>
      </c>
      <c r="Q2456" s="12">
        <v>0</v>
      </c>
      <c r="R2456" s="12">
        <v>0</v>
      </c>
      <c r="S2456" s="12">
        <v>11</v>
      </c>
      <c r="T2456" s="12">
        <v>0</v>
      </c>
    </row>
    <row r="2457" spans="1:20" ht="17.399999999999999" x14ac:dyDescent="0.3">
      <c r="A2457" s="11">
        <v>45081</v>
      </c>
      <c r="B2457" s="12">
        <v>251101</v>
      </c>
      <c r="C2457" s="12" t="s">
        <v>343</v>
      </c>
      <c r="D2457" s="12" t="s">
        <v>344</v>
      </c>
      <c r="E2457" s="12" t="s">
        <v>345</v>
      </c>
      <c r="F2457" s="12" t="s">
        <v>346</v>
      </c>
      <c r="G2457" s="12" t="s">
        <v>347</v>
      </c>
      <c r="H2457" s="12">
        <v>0</v>
      </c>
      <c r="I2457" s="12">
        <v>24</v>
      </c>
      <c r="J2457" s="12">
        <v>0</v>
      </c>
      <c r="K2457" s="12">
        <v>0</v>
      </c>
      <c r="L2457" s="12">
        <v>0</v>
      </c>
      <c r="M2457" s="12">
        <v>0</v>
      </c>
      <c r="N2457" s="12">
        <v>0</v>
      </c>
      <c r="O2457" s="12">
        <v>0</v>
      </c>
      <c r="P2457" s="12">
        <v>0</v>
      </c>
      <c r="Q2457" s="12">
        <v>0</v>
      </c>
      <c r="R2457" s="12">
        <v>0</v>
      </c>
      <c r="S2457" s="12">
        <v>0</v>
      </c>
      <c r="T2457" s="12">
        <v>0</v>
      </c>
    </row>
    <row r="2458" spans="1:20" ht="17.399999999999999" x14ac:dyDescent="0.3">
      <c r="A2458" s="11">
        <v>45082</v>
      </c>
      <c r="B2458" s="12">
        <v>251101</v>
      </c>
      <c r="C2458" s="12" t="s">
        <v>343</v>
      </c>
      <c r="D2458" s="12" t="s">
        <v>344</v>
      </c>
      <c r="E2458" s="12" t="s">
        <v>345</v>
      </c>
      <c r="F2458" s="12" t="s">
        <v>346</v>
      </c>
      <c r="G2458" s="12" t="s">
        <v>347</v>
      </c>
      <c r="H2458" s="12">
        <v>4.45</v>
      </c>
      <c r="I2458" s="12">
        <v>19.55</v>
      </c>
      <c r="J2458" s="12">
        <v>3.03</v>
      </c>
      <c r="K2458" s="12">
        <v>1.42</v>
      </c>
      <c r="L2458" s="12">
        <v>7.25</v>
      </c>
      <c r="M2458" s="12">
        <v>4</v>
      </c>
      <c r="N2458" s="12">
        <v>0</v>
      </c>
      <c r="O2458" s="12">
        <v>9</v>
      </c>
      <c r="P2458" s="12">
        <v>0</v>
      </c>
      <c r="Q2458" s="12">
        <v>1</v>
      </c>
      <c r="R2458" s="12">
        <v>8</v>
      </c>
      <c r="S2458" s="12">
        <v>9</v>
      </c>
      <c r="T2458" s="12">
        <v>1</v>
      </c>
    </row>
    <row r="2459" spans="1:20" ht="17.399999999999999" x14ac:dyDescent="0.3">
      <c r="A2459" s="11">
        <v>45083</v>
      </c>
      <c r="B2459" s="12">
        <v>251101</v>
      </c>
      <c r="C2459" s="12" t="s">
        <v>343</v>
      </c>
      <c r="D2459" s="12" t="s">
        <v>344</v>
      </c>
      <c r="E2459" s="12" t="s">
        <v>345</v>
      </c>
      <c r="F2459" s="12" t="s">
        <v>346</v>
      </c>
      <c r="G2459" s="12" t="s">
        <v>347</v>
      </c>
      <c r="H2459" s="12">
        <v>18.170000000000002</v>
      </c>
      <c r="I2459" s="12">
        <v>5.83</v>
      </c>
      <c r="J2459" s="12">
        <v>16.149999999999999</v>
      </c>
      <c r="K2459" s="12">
        <v>2.02</v>
      </c>
      <c r="L2459" s="12">
        <v>56.98</v>
      </c>
      <c r="M2459" s="12">
        <v>5</v>
      </c>
      <c r="N2459" s="12">
        <v>0</v>
      </c>
      <c r="O2459" s="12">
        <v>107</v>
      </c>
      <c r="P2459" s="12">
        <v>17</v>
      </c>
      <c r="Q2459" s="12">
        <v>3</v>
      </c>
      <c r="R2459" s="12">
        <v>2</v>
      </c>
      <c r="S2459" s="12">
        <v>124</v>
      </c>
      <c r="T2459" s="12">
        <v>0</v>
      </c>
    </row>
    <row r="2460" spans="1:20" ht="17.399999999999999" x14ac:dyDescent="0.3">
      <c r="A2460" s="11">
        <v>45084</v>
      </c>
      <c r="B2460" s="12">
        <v>251101</v>
      </c>
      <c r="C2460" s="12" t="s">
        <v>343</v>
      </c>
      <c r="D2460" s="12" t="s">
        <v>344</v>
      </c>
      <c r="E2460" s="12" t="s">
        <v>345</v>
      </c>
      <c r="F2460" s="12" t="s">
        <v>346</v>
      </c>
      <c r="G2460" s="12" t="s">
        <v>347</v>
      </c>
      <c r="H2460" s="12">
        <v>16.02</v>
      </c>
      <c r="I2460" s="12">
        <v>7.98</v>
      </c>
      <c r="J2460" s="12">
        <v>14.75</v>
      </c>
      <c r="K2460" s="12">
        <v>1.27</v>
      </c>
      <c r="L2460" s="12">
        <v>50.96</v>
      </c>
      <c r="M2460" s="12">
        <v>5</v>
      </c>
      <c r="N2460" s="12">
        <v>0</v>
      </c>
      <c r="O2460" s="12">
        <v>91</v>
      </c>
      <c r="P2460" s="12">
        <v>18</v>
      </c>
      <c r="Q2460" s="12">
        <v>0</v>
      </c>
      <c r="R2460" s="12">
        <v>2</v>
      </c>
      <c r="S2460" s="12">
        <v>104</v>
      </c>
      <c r="T2460" s="12">
        <v>0</v>
      </c>
    </row>
    <row r="2461" spans="1:20" ht="17.399999999999999" x14ac:dyDescent="0.3">
      <c r="A2461" s="11">
        <v>45085</v>
      </c>
      <c r="B2461" s="12">
        <v>251101</v>
      </c>
      <c r="C2461" s="12" t="s">
        <v>343</v>
      </c>
      <c r="D2461" s="12" t="s">
        <v>344</v>
      </c>
      <c r="E2461" s="12" t="s">
        <v>345</v>
      </c>
      <c r="F2461" s="12" t="s">
        <v>346</v>
      </c>
      <c r="G2461" s="12" t="s">
        <v>347</v>
      </c>
      <c r="H2461" s="12">
        <v>15.23</v>
      </c>
      <c r="I2461" s="12">
        <v>8.77</v>
      </c>
      <c r="J2461" s="12">
        <v>13.22</v>
      </c>
      <c r="K2461" s="12">
        <v>2.02</v>
      </c>
      <c r="L2461" s="12">
        <v>46.18</v>
      </c>
      <c r="M2461" s="12">
        <v>5</v>
      </c>
      <c r="N2461" s="12">
        <v>0</v>
      </c>
      <c r="O2461" s="12">
        <v>119</v>
      </c>
      <c r="P2461" s="12">
        <v>11</v>
      </c>
      <c r="Q2461" s="12">
        <v>0</v>
      </c>
      <c r="R2461" s="12">
        <v>4</v>
      </c>
      <c r="S2461" s="12">
        <v>137</v>
      </c>
      <c r="T2461" s="12">
        <v>0</v>
      </c>
    </row>
    <row r="2462" spans="1:20" ht="17.399999999999999" x14ac:dyDescent="0.3">
      <c r="A2462" s="11">
        <v>45086</v>
      </c>
      <c r="B2462" s="12">
        <v>251101</v>
      </c>
      <c r="C2462" s="12" t="s">
        <v>343</v>
      </c>
      <c r="D2462" s="12" t="s">
        <v>344</v>
      </c>
      <c r="E2462" s="12" t="s">
        <v>345</v>
      </c>
      <c r="F2462" s="12" t="s">
        <v>346</v>
      </c>
      <c r="G2462" s="12" t="s">
        <v>347</v>
      </c>
      <c r="H2462" s="12">
        <v>15.55</v>
      </c>
      <c r="I2462" s="12">
        <v>8.4499999999999993</v>
      </c>
      <c r="J2462" s="12">
        <v>12.57</v>
      </c>
      <c r="K2462" s="12">
        <v>2.98</v>
      </c>
      <c r="L2462" s="12">
        <v>38.32</v>
      </c>
      <c r="M2462" s="12">
        <v>5</v>
      </c>
      <c r="N2462" s="12">
        <v>0</v>
      </c>
      <c r="O2462" s="12">
        <v>37</v>
      </c>
      <c r="P2462" s="12">
        <v>1</v>
      </c>
      <c r="Q2462" s="12">
        <v>0</v>
      </c>
      <c r="R2462" s="12">
        <v>7</v>
      </c>
      <c r="S2462" s="12">
        <v>42</v>
      </c>
      <c r="T2462" s="12">
        <v>0</v>
      </c>
    </row>
    <row r="2463" spans="1:20" ht="17.399999999999999" x14ac:dyDescent="0.3">
      <c r="A2463" s="11">
        <v>45087</v>
      </c>
      <c r="B2463" s="12">
        <v>251101</v>
      </c>
      <c r="C2463" s="12" t="s">
        <v>343</v>
      </c>
      <c r="D2463" s="12" t="s">
        <v>344</v>
      </c>
      <c r="E2463" s="12" t="s">
        <v>345</v>
      </c>
      <c r="F2463" s="12" t="s">
        <v>346</v>
      </c>
      <c r="G2463" s="12" t="s">
        <v>347</v>
      </c>
      <c r="H2463" s="12">
        <v>12.85</v>
      </c>
      <c r="I2463" s="12">
        <v>11.15</v>
      </c>
      <c r="J2463" s="12">
        <v>9.75</v>
      </c>
      <c r="K2463" s="12">
        <v>3.1</v>
      </c>
      <c r="L2463" s="12">
        <v>32.61</v>
      </c>
      <c r="M2463" s="12">
        <v>5</v>
      </c>
      <c r="N2463" s="12">
        <v>0</v>
      </c>
      <c r="O2463" s="12">
        <v>63</v>
      </c>
      <c r="P2463" s="12">
        <v>2</v>
      </c>
      <c r="Q2463" s="12">
        <v>3</v>
      </c>
      <c r="R2463" s="12">
        <v>10</v>
      </c>
      <c r="S2463" s="12">
        <v>74</v>
      </c>
      <c r="T2463" s="12">
        <v>1</v>
      </c>
    </row>
    <row r="2464" spans="1:20" ht="17.399999999999999" x14ac:dyDescent="0.3">
      <c r="A2464" s="11">
        <v>45088</v>
      </c>
      <c r="B2464" s="12">
        <v>251101</v>
      </c>
      <c r="C2464" s="12" t="s">
        <v>343</v>
      </c>
      <c r="D2464" s="12" t="s">
        <v>344</v>
      </c>
      <c r="E2464" s="12" t="s">
        <v>345</v>
      </c>
      <c r="F2464" s="12" t="s">
        <v>346</v>
      </c>
      <c r="G2464" s="12" t="s">
        <v>347</v>
      </c>
      <c r="H2464" s="12">
        <v>3.93</v>
      </c>
      <c r="I2464" s="12">
        <v>20.07</v>
      </c>
      <c r="J2464" s="12">
        <v>2.82</v>
      </c>
      <c r="K2464" s="12">
        <v>1.1200000000000001</v>
      </c>
      <c r="L2464" s="12">
        <v>8.84</v>
      </c>
      <c r="M2464" s="12">
        <v>5</v>
      </c>
      <c r="N2464" s="12">
        <v>0</v>
      </c>
      <c r="O2464" s="12">
        <v>6</v>
      </c>
      <c r="P2464" s="12">
        <v>0</v>
      </c>
      <c r="Q2464" s="12">
        <v>0</v>
      </c>
      <c r="R2464" s="12">
        <v>3</v>
      </c>
      <c r="S2464" s="12">
        <v>7</v>
      </c>
      <c r="T2464" s="12">
        <v>0</v>
      </c>
    </row>
    <row r="2465" spans="1:20" ht="17.399999999999999" x14ac:dyDescent="0.3">
      <c r="A2465" s="11">
        <v>45089</v>
      </c>
      <c r="B2465" s="12">
        <v>251101</v>
      </c>
      <c r="C2465" s="12" t="s">
        <v>343</v>
      </c>
      <c r="D2465" s="12" t="s">
        <v>344</v>
      </c>
      <c r="E2465" s="12" t="s">
        <v>345</v>
      </c>
      <c r="F2465" s="12" t="s">
        <v>346</v>
      </c>
      <c r="G2465" s="12" t="s">
        <v>347</v>
      </c>
      <c r="H2465" s="12">
        <v>8.1</v>
      </c>
      <c r="I2465" s="12">
        <v>15.9</v>
      </c>
      <c r="J2465" s="12">
        <v>6.93</v>
      </c>
      <c r="K2465" s="12">
        <v>1.17</v>
      </c>
      <c r="L2465" s="12">
        <v>20.94</v>
      </c>
      <c r="M2465" s="12">
        <v>5</v>
      </c>
      <c r="N2465" s="12">
        <v>0</v>
      </c>
      <c r="O2465" s="12">
        <v>46</v>
      </c>
      <c r="P2465" s="12">
        <v>2</v>
      </c>
      <c r="Q2465" s="12">
        <v>3</v>
      </c>
      <c r="R2465" s="12">
        <v>2</v>
      </c>
      <c r="S2465" s="12">
        <v>53</v>
      </c>
      <c r="T2465" s="12">
        <v>0</v>
      </c>
    </row>
    <row r="2466" spans="1:20" ht="17.399999999999999" x14ac:dyDescent="0.3">
      <c r="A2466" s="11">
        <v>45090</v>
      </c>
      <c r="B2466" s="12">
        <v>251101</v>
      </c>
      <c r="C2466" s="12" t="s">
        <v>343</v>
      </c>
      <c r="D2466" s="12" t="s">
        <v>344</v>
      </c>
      <c r="E2466" s="12" t="s">
        <v>345</v>
      </c>
      <c r="F2466" s="12" t="s">
        <v>346</v>
      </c>
      <c r="G2466" s="12" t="s">
        <v>347</v>
      </c>
      <c r="H2466" s="12">
        <v>9.5</v>
      </c>
      <c r="I2466" s="12">
        <v>14.5</v>
      </c>
      <c r="J2466" s="12">
        <v>8.1999999999999993</v>
      </c>
      <c r="K2466" s="12">
        <v>1.3</v>
      </c>
      <c r="L2466" s="12">
        <v>29.02</v>
      </c>
      <c r="M2466" s="12">
        <v>5</v>
      </c>
      <c r="N2466" s="12">
        <v>0</v>
      </c>
      <c r="O2466" s="12">
        <v>69</v>
      </c>
      <c r="P2466" s="12">
        <v>6</v>
      </c>
      <c r="Q2466" s="12">
        <v>0</v>
      </c>
      <c r="R2466" s="12">
        <v>3</v>
      </c>
      <c r="S2466" s="12">
        <v>78</v>
      </c>
      <c r="T2466" s="12">
        <v>1</v>
      </c>
    </row>
    <row r="2467" spans="1:20" ht="17.399999999999999" x14ac:dyDescent="0.3">
      <c r="A2467" s="11">
        <v>45091</v>
      </c>
      <c r="B2467" s="12">
        <v>251101</v>
      </c>
      <c r="C2467" s="12" t="s">
        <v>343</v>
      </c>
      <c r="D2467" s="12" t="s">
        <v>344</v>
      </c>
      <c r="E2467" s="12" t="s">
        <v>345</v>
      </c>
      <c r="F2467" s="12" t="s">
        <v>346</v>
      </c>
      <c r="G2467" s="12" t="s">
        <v>347</v>
      </c>
      <c r="H2467" s="12">
        <v>16.73</v>
      </c>
      <c r="I2467" s="12">
        <v>7.27</v>
      </c>
      <c r="J2467" s="12">
        <v>13.78</v>
      </c>
      <c r="K2467" s="12">
        <v>2.95</v>
      </c>
      <c r="L2467" s="12">
        <v>43.26</v>
      </c>
      <c r="M2467" s="12">
        <v>5</v>
      </c>
      <c r="N2467" s="12">
        <v>0</v>
      </c>
      <c r="O2467" s="12">
        <v>87</v>
      </c>
      <c r="P2467" s="12">
        <v>1</v>
      </c>
      <c r="Q2467" s="12">
        <v>1</v>
      </c>
      <c r="R2467" s="12">
        <v>13</v>
      </c>
      <c r="S2467" s="12">
        <v>96</v>
      </c>
      <c r="T2467" s="12">
        <v>1</v>
      </c>
    </row>
    <row r="2468" spans="1:20" ht="17.399999999999999" x14ac:dyDescent="0.3">
      <c r="A2468" s="11">
        <v>45092</v>
      </c>
      <c r="B2468" s="12">
        <v>251101</v>
      </c>
      <c r="C2468" s="12" t="s">
        <v>343</v>
      </c>
      <c r="D2468" s="12" t="s">
        <v>344</v>
      </c>
      <c r="E2468" s="12" t="s">
        <v>345</v>
      </c>
      <c r="F2468" s="12" t="s">
        <v>346</v>
      </c>
      <c r="G2468" s="12" t="s">
        <v>347</v>
      </c>
      <c r="H2468" s="12">
        <v>18.350000000000001</v>
      </c>
      <c r="I2468" s="12">
        <v>5.65</v>
      </c>
      <c r="J2468" s="12">
        <v>15.93</v>
      </c>
      <c r="K2468" s="12">
        <v>2.42</v>
      </c>
      <c r="L2468" s="12">
        <v>55.43</v>
      </c>
      <c r="M2468" s="12">
        <v>6</v>
      </c>
      <c r="N2468" s="12">
        <v>0</v>
      </c>
      <c r="O2468" s="12">
        <v>2</v>
      </c>
      <c r="P2468" s="12">
        <v>11</v>
      </c>
      <c r="Q2468" s="12">
        <v>5</v>
      </c>
      <c r="R2468" s="12">
        <v>6</v>
      </c>
      <c r="S2468" s="12">
        <v>216</v>
      </c>
      <c r="T2468" s="12">
        <v>1</v>
      </c>
    </row>
    <row r="2469" spans="1:20" ht="17.399999999999999" x14ac:dyDescent="0.3">
      <c r="A2469" s="11">
        <v>45093</v>
      </c>
      <c r="B2469" s="12">
        <v>251101</v>
      </c>
      <c r="C2469" s="12" t="s">
        <v>343</v>
      </c>
      <c r="D2469" s="12" t="s">
        <v>344</v>
      </c>
      <c r="E2469" s="12" t="s">
        <v>345</v>
      </c>
      <c r="F2469" s="12" t="s">
        <v>346</v>
      </c>
      <c r="G2469" s="12" t="s">
        <v>347</v>
      </c>
      <c r="H2469" s="12">
        <v>19.2</v>
      </c>
      <c r="I2469" s="12">
        <v>4.8</v>
      </c>
      <c r="J2469" s="12">
        <v>16.03</v>
      </c>
      <c r="K2469" s="12">
        <v>3.17</v>
      </c>
      <c r="L2469" s="12">
        <v>55.56</v>
      </c>
      <c r="M2469" s="12">
        <v>5</v>
      </c>
      <c r="N2469" s="12">
        <v>0</v>
      </c>
      <c r="O2469" s="12">
        <v>1</v>
      </c>
      <c r="P2469" s="12">
        <v>12</v>
      </c>
      <c r="Q2469" s="12">
        <v>1</v>
      </c>
      <c r="R2469" s="12">
        <v>8</v>
      </c>
      <c r="S2469" s="12">
        <v>140</v>
      </c>
      <c r="T2469" s="12">
        <v>1</v>
      </c>
    </row>
    <row r="2470" spans="1:20" ht="17.399999999999999" x14ac:dyDescent="0.3">
      <c r="A2470" s="11">
        <v>45094</v>
      </c>
      <c r="B2470" s="12">
        <v>251101</v>
      </c>
      <c r="C2470" s="12" t="s">
        <v>343</v>
      </c>
      <c r="D2470" s="12" t="s">
        <v>344</v>
      </c>
      <c r="E2470" s="12" t="s">
        <v>345</v>
      </c>
      <c r="F2470" s="12" t="s">
        <v>346</v>
      </c>
      <c r="G2470" s="12" t="s">
        <v>347</v>
      </c>
      <c r="H2470" s="12">
        <v>11.6</v>
      </c>
      <c r="I2470" s="12">
        <v>12.4</v>
      </c>
      <c r="J2470" s="12">
        <v>7.82</v>
      </c>
      <c r="K2470" s="12">
        <v>3.78</v>
      </c>
      <c r="L2470" s="12">
        <v>23.59</v>
      </c>
      <c r="M2470" s="12">
        <v>5</v>
      </c>
      <c r="N2470" s="12">
        <v>0</v>
      </c>
      <c r="O2470" s="12">
        <v>42</v>
      </c>
      <c r="P2470" s="12">
        <v>1</v>
      </c>
      <c r="Q2470" s="12">
        <v>3</v>
      </c>
      <c r="R2470" s="12">
        <v>18</v>
      </c>
      <c r="S2470" s="12">
        <v>46</v>
      </c>
      <c r="T2470" s="12">
        <v>1</v>
      </c>
    </row>
    <row r="2471" spans="1:20" ht="17.399999999999999" x14ac:dyDescent="0.3">
      <c r="A2471" s="11">
        <v>45095</v>
      </c>
      <c r="B2471" s="12">
        <v>251101</v>
      </c>
      <c r="C2471" s="12" t="s">
        <v>343</v>
      </c>
      <c r="D2471" s="12" t="s">
        <v>344</v>
      </c>
      <c r="E2471" s="12" t="s">
        <v>345</v>
      </c>
      <c r="F2471" s="12" t="s">
        <v>346</v>
      </c>
      <c r="G2471" s="12" t="s">
        <v>347</v>
      </c>
      <c r="H2471" s="12">
        <v>2.93</v>
      </c>
      <c r="I2471" s="12">
        <v>21.07</v>
      </c>
      <c r="J2471" s="12">
        <v>1.87</v>
      </c>
      <c r="K2471" s="12">
        <v>1.07</v>
      </c>
      <c r="L2471" s="12">
        <v>5.49</v>
      </c>
      <c r="M2471" s="12">
        <v>5</v>
      </c>
      <c r="N2471" s="12">
        <v>0</v>
      </c>
      <c r="O2471" s="12">
        <v>3</v>
      </c>
      <c r="P2471" s="12">
        <v>0</v>
      </c>
      <c r="Q2471" s="12">
        <v>0</v>
      </c>
      <c r="R2471" s="12">
        <v>4</v>
      </c>
      <c r="S2471" s="12">
        <v>3</v>
      </c>
      <c r="T2471" s="12">
        <v>0</v>
      </c>
    </row>
    <row r="2472" spans="1:20" ht="17.399999999999999" x14ac:dyDescent="0.3">
      <c r="A2472" s="11">
        <v>45096</v>
      </c>
      <c r="B2472" s="12">
        <v>251101</v>
      </c>
      <c r="C2472" s="12" t="s">
        <v>343</v>
      </c>
      <c r="D2472" s="12" t="s">
        <v>344</v>
      </c>
      <c r="E2472" s="12" t="s">
        <v>345</v>
      </c>
      <c r="F2472" s="12" t="s">
        <v>346</v>
      </c>
      <c r="G2472" s="12" t="s">
        <v>347</v>
      </c>
      <c r="H2472" s="12">
        <v>11.13</v>
      </c>
      <c r="I2472" s="12">
        <v>12.87</v>
      </c>
      <c r="J2472" s="12">
        <v>9.73</v>
      </c>
      <c r="K2472" s="12">
        <v>1.4</v>
      </c>
      <c r="L2472" s="12">
        <v>26.32</v>
      </c>
      <c r="M2472" s="12">
        <v>4</v>
      </c>
      <c r="N2472" s="12">
        <v>0</v>
      </c>
      <c r="O2472" s="12">
        <v>39</v>
      </c>
      <c r="P2472" s="12">
        <v>5</v>
      </c>
      <c r="Q2472" s="12">
        <v>3</v>
      </c>
      <c r="R2472" s="12">
        <v>1</v>
      </c>
      <c r="S2472" s="12">
        <v>48</v>
      </c>
      <c r="T2472" s="12">
        <v>0</v>
      </c>
    </row>
    <row r="2473" spans="1:20" ht="17.399999999999999" x14ac:dyDescent="0.3">
      <c r="A2473" s="11">
        <v>45097</v>
      </c>
      <c r="B2473" s="12">
        <v>251101</v>
      </c>
      <c r="C2473" s="12" t="s">
        <v>343</v>
      </c>
      <c r="D2473" s="12" t="s">
        <v>344</v>
      </c>
      <c r="E2473" s="12" t="s">
        <v>345</v>
      </c>
      <c r="F2473" s="12" t="s">
        <v>346</v>
      </c>
      <c r="G2473" s="12" t="s">
        <v>347</v>
      </c>
      <c r="H2473" s="12">
        <v>16.100000000000001</v>
      </c>
      <c r="I2473" s="12">
        <v>7.9</v>
      </c>
      <c r="J2473" s="12">
        <v>13.37</v>
      </c>
      <c r="K2473" s="12">
        <v>2.73</v>
      </c>
      <c r="L2473" s="12">
        <v>46.55</v>
      </c>
      <c r="M2473" s="12">
        <v>5</v>
      </c>
      <c r="N2473" s="12">
        <v>0</v>
      </c>
      <c r="O2473" s="12">
        <v>104</v>
      </c>
      <c r="P2473" s="12">
        <v>7</v>
      </c>
      <c r="Q2473" s="12">
        <v>1</v>
      </c>
      <c r="R2473" s="12">
        <v>14</v>
      </c>
      <c r="S2473" s="12">
        <v>115</v>
      </c>
      <c r="T2473" s="12">
        <v>3</v>
      </c>
    </row>
    <row r="2474" spans="1:20" ht="17.399999999999999" x14ac:dyDescent="0.3">
      <c r="A2474" s="11">
        <v>45098</v>
      </c>
      <c r="B2474" s="12">
        <v>251101</v>
      </c>
      <c r="C2474" s="12" t="s">
        <v>343</v>
      </c>
      <c r="D2474" s="12" t="s">
        <v>344</v>
      </c>
      <c r="E2474" s="12" t="s">
        <v>345</v>
      </c>
      <c r="F2474" s="12" t="s">
        <v>346</v>
      </c>
      <c r="G2474" s="12" t="s">
        <v>347</v>
      </c>
      <c r="H2474" s="12">
        <v>11.18</v>
      </c>
      <c r="I2474" s="12">
        <v>12.82</v>
      </c>
      <c r="J2474" s="12">
        <v>8.1199999999999992</v>
      </c>
      <c r="K2474" s="12">
        <v>3.07</v>
      </c>
      <c r="L2474" s="12">
        <v>23.65</v>
      </c>
      <c r="M2474" s="12">
        <v>5</v>
      </c>
      <c r="N2474" s="12">
        <v>0</v>
      </c>
      <c r="O2474" s="12">
        <v>23</v>
      </c>
      <c r="P2474" s="12">
        <v>1</v>
      </c>
      <c r="Q2474" s="12">
        <v>0</v>
      </c>
      <c r="R2474" s="12">
        <v>9</v>
      </c>
      <c r="S2474" s="12">
        <v>26</v>
      </c>
      <c r="T2474" s="12">
        <v>0</v>
      </c>
    </row>
    <row r="2475" spans="1:20" ht="17.399999999999999" x14ac:dyDescent="0.3">
      <c r="A2475" s="11">
        <v>45099</v>
      </c>
      <c r="B2475" s="12">
        <v>251101</v>
      </c>
      <c r="C2475" s="12" t="s">
        <v>343</v>
      </c>
      <c r="D2475" s="12" t="s">
        <v>344</v>
      </c>
      <c r="E2475" s="12" t="s">
        <v>345</v>
      </c>
      <c r="F2475" s="12" t="s">
        <v>346</v>
      </c>
      <c r="G2475" s="12" t="s">
        <v>347</v>
      </c>
      <c r="H2475" s="12">
        <v>15.42</v>
      </c>
      <c r="I2475" s="12">
        <v>8.58</v>
      </c>
      <c r="J2475" s="12">
        <v>13.9</v>
      </c>
      <c r="K2475" s="12">
        <v>1.52</v>
      </c>
      <c r="L2475" s="12">
        <v>49.76</v>
      </c>
      <c r="M2475" s="12">
        <v>5</v>
      </c>
      <c r="N2475" s="12">
        <v>0</v>
      </c>
      <c r="O2475" s="12">
        <v>149</v>
      </c>
      <c r="P2475" s="12">
        <v>17</v>
      </c>
      <c r="Q2475" s="12">
        <v>5</v>
      </c>
      <c r="R2475" s="12">
        <v>1</v>
      </c>
      <c r="S2475" s="12">
        <v>166</v>
      </c>
      <c r="T2475" s="12">
        <v>0</v>
      </c>
    </row>
    <row r="2476" spans="1:20" ht="17.399999999999999" x14ac:dyDescent="0.3">
      <c r="A2476" s="11">
        <v>45100</v>
      </c>
      <c r="B2476" s="12">
        <v>251101</v>
      </c>
      <c r="C2476" s="12" t="s">
        <v>343</v>
      </c>
      <c r="D2476" s="12" t="s">
        <v>344</v>
      </c>
      <c r="E2476" s="12" t="s">
        <v>345</v>
      </c>
      <c r="F2476" s="12" t="s">
        <v>346</v>
      </c>
      <c r="G2476" s="12" t="s">
        <v>347</v>
      </c>
      <c r="H2476" s="12">
        <v>13.07</v>
      </c>
      <c r="I2476" s="12">
        <v>10.93</v>
      </c>
      <c r="J2476" s="12">
        <v>10.02</v>
      </c>
      <c r="K2476" s="12">
        <v>3.05</v>
      </c>
      <c r="L2476" s="12">
        <v>37.549999999999997</v>
      </c>
      <c r="M2476" s="12">
        <v>5</v>
      </c>
      <c r="N2476" s="12">
        <v>0</v>
      </c>
      <c r="O2476" s="12">
        <v>46</v>
      </c>
      <c r="P2476" s="12">
        <v>5</v>
      </c>
      <c r="Q2476" s="12">
        <v>4</v>
      </c>
      <c r="R2476" s="12">
        <v>8</v>
      </c>
      <c r="S2476" s="12">
        <v>55</v>
      </c>
      <c r="T2476" s="12">
        <v>0</v>
      </c>
    </row>
    <row r="2477" spans="1:20" ht="17.399999999999999" x14ac:dyDescent="0.3">
      <c r="A2477" s="11">
        <v>45101</v>
      </c>
      <c r="B2477" s="12">
        <v>251101</v>
      </c>
      <c r="C2477" s="12" t="s">
        <v>343</v>
      </c>
      <c r="D2477" s="12" t="s">
        <v>344</v>
      </c>
      <c r="E2477" s="12" t="s">
        <v>345</v>
      </c>
      <c r="F2477" s="12" t="s">
        <v>346</v>
      </c>
      <c r="G2477" s="12" t="s">
        <v>347</v>
      </c>
      <c r="H2477" s="12">
        <v>7.93</v>
      </c>
      <c r="I2477" s="12">
        <v>16.07</v>
      </c>
      <c r="J2477" s="12">
        <v>5.33</v>
      </c>
      <c r="K2477" s="12">
        <v>2.6</v>
      </c>
      <c r="L2477" s="12">
        <v>17.61</v>
      </c>
      <c r="M2477" s="12">
        <v>5</v>
      </c>
      <c r="N2477" s="12">
        <v>0</v>
      </c>
      <c r="O2477" s="12">
        <v>2</v>
      </c>
      <c r="P2477" s="12">
        <v>1</v>
      </c>
      <c r="Q2477" s="12">
        <v>0</v>
      </c>
      <c r="R2477" s="12">
        <v>10</v>
      </c>
      <c r="S2477" s="12">
        <v>2</v>
      </c>
      <c r="T2477" s="12">
        <v>1</v>
      </c>
    </row>
    <row r="2478" spans="1:20" ht="17.399999999999999" x14ac:dyDescent="0.3">
      <c r="A2478" s="11">
        <v>45102</v>
      </c>
      <c r="B2478" s="12">
        <v>251101</v>
      </c>
      <c r="C2478" s="12" t="s">
        <v>343</v>
      </c>
      <c r="D2478" s="12" t="s">
        <v>344</v>
      </c>
      <c r="E2478" s="12" t="s">
        <v>345</v>
      </c>
      <c r="F2478" s="12" t="s">
        <v>346</v>
      </c>
      <c r="G2478" s="12" t="s">
        <v>347</v>
      </c>
      <c r="H2478" s="12">
        <v>0</v>
      </c>
      <c r="I2478" s="12">
        <v>24</v>
      </c>
      <c r="J2478" s="12">
        <v>0</v>
      </c>
      <c r="K2478" s="12">
        <v>0</v>
      </c>
      <c r="L2478" s="12">
        <v>0</v>
      </c>
      <c r="M2478" s="12">
        <v>0</v>
      </c>
      <c r="N2478" s="12">
        <v>0</v>
      </c>
      <c r="O2478" s="12">
        <v>0</v>
      </c>
      <c r="P2478" s="12">
        <v>0</v>
      </c>
      <c r="Q2478" s="12">
        <v>0</v>
      </c>
      <c r="R2478" s="12">
        <v>0</v>
      </c>
      <c r="S2478" s="12">
        <v>0</v>
      </c>
      <c r="T2478" s="12">
        <v>0</v>
      </c>
    </row>
    <row r="2479" spans="1:20" ht="17.399999999999999" x14ac:dyDescent="0.3">
      <c r="A2479" s="11">
        <v>45103</v>
      </c>
      <c r="B2479" s="12">
        <v>251101</v>
      </c>
      <c r="C2479" s="12" t="s">
        <v>343</v>
      </c>
      <c r="D2479" s="12" t="s">
        <v>344</v>
      </c>
      <c r="E2479" s="12" t="s">
        <v>345</v>
      </c>
      <c r="F2479" s="12" t="s">
        <v>346</v>
      </c>
      <c r="G2479" s="12" t="s">
        <v>347</v>
      </c>
      <c r="H2479" s="12">
        <v>13.37</v>
      </c>
      <c r="I2479" s="12">
        <v>10.63</v>
      </c>
      <c r="J2479" s="12">
        <v>11.82</v>
      </c>
      <c r="K2479" s="12">
        <v>1.55</v>
      </c>
      <c r="L2479" s="12">
        <v>45.44</v>
      </c>
      <c r="M2479" s="12">
        <v>6</v>
      </c>
      <c r="N2479" s="12">
        <v>0</v>
      </c>
      <c r="O2479" s="12">
        <v>215</v>
      </c>
      <c r="P2479" s="12">
        <v>10</v>
      </c>
      <c r="Q2479" s="12">
        <v>4</v>
      </c>
      <c r="R2479" s="12">
        <v>5</v>
      </c>
      <c r="S2479" s="12">
        <v>241</v>
      </c>
      <c r="T2479" s="12">
        <v>1</v>
      </c>
    </row>
    <row r="2480" spans="1:20" ht="17.399999999999999" x14ac:dyDescent="0.3">
      <c r="A2480" s="11">
        <v>45104</v>
      </c>
      <c r="B2480" s="12">
        <v>251101</v>
      </c>
      <c r="C2480" s="12" t="s">
        <v>343</v>
      </c>
      <c r="D2480" s="12" t="s">
        <v>344</v>
      </c>
      <c r="E2480" s="12" t="s">
        <v>345</v>
      </c>
      <c r="F2480" s="12" t="s">
        <v>346</v>
      </c>
      <c r="G2480" s="12" t="s">
        <v>347</v>
      </c>
      <c r="H2480" s="12">
        <v>16.12</v>
      </c>
      <c r="I2480" s="12">
        <v>7.88</v>
      </c>
      <c r="J2480" s="12">
        <v>14.58</v>
      </c>
      <c r="K2480" s="12">
        <v>1.53</v>
      </c>
      <c r="L2480" s="12">
        <v>51.17</v>
      </c>
      <c r="M2480" s="12">
        <v>5</v>
      </c>
      <c r="N2480" s="12">
        <v>0</v>
      </c>
      <c r="O2480" s="12">
        <v>170</v>
      </c>
      <c r="P2480" s="12">
        <v>15</v>
      </c>
      <c r="Q2480" s="12">
        <v>7</v>
      </c>
      <c r="R2480" s="12">
        <v>3</v>
      </c>
      <c r="S2480" s="12">
        <v>199</v>
      </c>
      <c r="T2480" s="12">
        <v>0</v>
      </c>
    </row>
    <row r="2481" spans="1:20" ht="17.399999999999999" x14ac:dyDescent="0.3">
      <c r="A2481" s="11">
        <v>45105</v>
      </c>
      <c r="B2481" s="12">
        <v>251101</v>
      </c>
      <c r="C2481" s="12" t="s">
        <v>343</v>
      </c>
      <c r="D2481" s="12" t="s">
        <v>344</v>
      </c>
      <c r="E2481" s="12" t="s">
        <v>345</v>
      </c>
      <c r="F2481" s="12" t="s">
        <v>346</v>
      </c>
      <c r="G2481" s="12" t="s">
        <v>347</v>
      </c>
      <c r="H2481" s="12">
        <v>8.4</v>
      </c>
      <c r="I2481" s="12">
        <v>15.6</v>
      </c>
      <c r="J2481" s="12">
        <v>5.8</v>
      </c>
      <c r="K2481" s="12">
        <v>2.6</v>
      </c>
      <c r="L2481" s="12">
        <v>19.559999999999999</v>
      </c>
      <c r="M2481" s="12">
        <v>5</v>
      </c>
      <c r="N2481" s="12">
        <v>0</v>
      </c>
      <c r="O2481" s="12">
        <v>22</v>
      </c>
      <c r="P2481" s="12">
        <v>2</v>
      </c>
      <c r="Q2481" s="12">
        <v>0</v>
      </c>
      <c r="R2481" s="12">
        <v>12</v>
      </c>
      <c r="S2481" s="12">
        <v>25</v>
      </c>
      <c r="T2481" s="12">
        <v>0</v>
      </c>
    </row>
    <row r="2482" spans="1:20" ht="17.399999999999999" x14ac:dyDescent="0.3">
      <c r="A2482" s="11">
        <v>45106</v>
      </c>
      <c r="B2482" s="12">
        <v>251101</v>
      </c>
      <c r="C2482" s="12" t="s">
        <v>343</v>
      </c>
      <c r="D2482" s="12" t="s">
        <v>344</v>
      </c>
      <c r="E2482" s="12" t="s">
        <v>345</v>
      </c>
      <c r="F2482" s="12" t="s">
        <v>346</v>
      </c>
      <c r="G2482" s="12" t="s">
        <v>347</v>
      </c>
      <c r="H2482" s="12">
        <v>12.95</v>
      </c>
      <c r="I2482" s="12">
        <v>11.05</v>
      </c>
      <c r="J2482" s="12">
        <v>11.5</v>
      </c>
      <c r="K2482" s="12">
        <v>1.45</v>
      </c>
      <c r="L2482" s="12">
        <v>44.67</v>
      </c>
      <c r="M2482" s="12">
        <v>6</v>
      </c>
      <c r="N2482" s="12">
        <v>0</v>
      </c>
      <c r="O2482" s="12">
        <v>134</v>
      </c>
      <c r="P2482" s="12">
        <v>2</v>
      </c>
      <c r="Q2482" s="12">
        <v>2</v>
      </c>
      <c r="R2482" s="12">
        <v>4</v>
      </c>
      <c r="S2482" s="12">
        <v>163</v>
      </c>
      <c r="T2482" s="12">
        <v>0</v>
      </c>
    </row>
    <row r="2483" spans="1:20" ht="17.399999999999999" x14ac:dyDescent="0.3">
      <c r="A2483" s="11">
        <v>45107</v>
      </c>
      <c r="B2483" s="12">
        <v>251101</v>
      </c>
      <c r="C2483" s="12" t="s">
        <v>343</v>
      </c>
      <c r="D2483" s="12" t="s">
        <v>344</v>
      </c>
      <c r="E2483" s="12" t="s">
        <v>345</v>
      </c>
      <c r="F2483" s="12" t="s">
        <v>346</v>
      </c>
      <c r="G2483" s="12" t="s">
        <v>347</v>
      </c>
      <c r="H2483" s="12">
        <v>17.73</v>
      </c>
      <c r="I2483" s="12">
        <v>6.27</v>
      </c>
      <c r="J2483" s="12">
        <v>15.63</v>
      </c>
      <c r="K2483" s="12">
        <v>2.1</v>
      </c>
      <c r="L2483" s="12">
        <v>50.44</v>
      </c>
      <c r="M2483" s="12">
        <v>5</v>
      </c>
      <c r="N2483" s="12">
        <v>0</v>
      </c>
      <c r="O2483" s="12">
        <v>120</v>
      </c>
      <c r="P2483" s="12">
        <v>6</v>
      </c>
      <c r="Q2483" s="12">
        <v>1</v>
      </c>
      <c r="R2483" s="12">
        <v>9</v>
      </c>
      <c r="S2483" s="12">
        <v>136</v>
      </c>
      <c r="T2483" s="12">
        <v>1</v>
      </c>
    </row>
    <row r="2484" spans="1:20" ht="17.399999999999999" x14ac:dyDescent="0.3">
      <c r="A2484" s="11">
        <v>45108</v>
      </c>
      <c r="B2484" s="12">
        <v>251101</v>
      </c>
      <c r="C2484" s="12" t="s">
        <v>343</v>
      </c>
      <c r="D2484" s="12" t="s">
        <v>344</v>
      </c>
      <c r="E2484" s="12" t="s">
        <v>345</v>
      </c>
      <c r="F2484" s="12" t="s">
        <v>346</v>
      </c>
      <c r="G2484" s="12" t="s">
        <v>347</v>
      </c>
      <c r="H2484" s="12">
        <v>10.85</v>
      </c>
      <c r="I2484" s="12">
        <v>13.15</v>
      </c>
      <c r="J2484" s="12">
        <v>7.1</v>
      </c>
      <c r="K2484" s="12">
        <v>3.75</v>
      </c>
      <c r="L2484" s="12">
        <v>23.43</v>
      </c>
      <c r="M2484" s="12">
        <v>6</v>
      </c>
      <c r="N2484" s="12">
        <v>0</v>
      </c>
      <c r="O2484" s="12">
        <v>39</v>
      </c>
      <c r="P2484" s="12">
        <v>3</v>
      </c>
      <c r="Q2484" s="12">
        <v>0</v>
      </c>
      <c r="R2484" s="12">
        <v>17</v>
      </c>
      <c r="S2484" s="12">
        <v>43</v>
      </c>
      <c r="T2484" s="12">
        <v>3</v>
      </c>
    </row>
    <row r="2485" spans="1:20" ht="17.399999999999999" x14ac:dyDescent="0.3">
      <c r="A2485" s="11">
        <v>45109</v>
      </c>
      <c r="B2485" s="12">
        <v>251101</v>
      </c>
      <c r="C2485" s="12" t="s">
        <v>343</v>
      </c>
      <c r="D2485" s="12" t="s">
        <v>344</v>
      </c>
      <c r="E2485" s="12" t="s">
        <v>345</v>
      </c>
      <c r="F2485" s="12" t="s">
        <v>346</v>
      </c>
      <c r="G2485" s="12" t="s">
        <v>347</v>
      </c>
      <c r="H2485" s="12">
        <v>1.27</v>
      </c>
      <c r="I2485" s="12">
        <v>22.73</v>
      </c>
      <c r="J2485" s="12">
        <v>0.92</v>
      </c>
      <c r="K2485" s="12">
        <v>0.35</v>
      </c>
      <c r="L2485" s="12">
        <v>3.17</v>
      </c>
      <c r="M2485" s="12">
        <v>5</v>
      </c>
      <c r="N2485" s="12">
        <v>0</v>
      </c>
      <c r="O2485" s="12">
        <v>3</v>
      </c>
      <c r="P2485" s="12">
        <v>0</v>
      </c>
      <c r="Q2485" s="12">
        <v>0</v>
      </c>
      <c r="R2485" s="12">
        <v>0</v>
      </c>
      <c r="S2485" s="12">
        <v>3</v>
      </c>
      <c r="T2485" s="12">
        <v>0</v>
      </c>
    </row>
    <row r="2486" spans="1:20" ht="17.399999999999999" x14ac:dyDescent="0.3">
      <c r="A2486" s="11">
        <v>45110</v>
      </c>
      <c r="B2486" s="12">
        <v>251101</v>
      </c>
      <c r="C2486" s="12" t="s">
        <v>343</v>
      </c>
      <c r="D2486" s="12" t="s">
        <v>344</v>
      </c>
      <c r="E2486" s="12" t="s">
        <v>345</v>
      </c>
      <c r="F2486" s="12" t="s">
        <v>346</v>
      </c>
      <c r="G2486" s="12" t="s">
        <v>347</v>
      </c>
      <c r="H2486" s="12">
        <v>0.9</v>
      </c>
      <c r="I2486" s="12">
        <v>23.1</v>
      </c>
      <c r="J2486" s="12">
        <v>0.48</v>
      </c>
      <c r="K2486" s="12">
        <v>0.42</v>
      </c>
      <c r="L2486" s="12">
        <v>1.45</v>
      </c>
      <c r="M2486" s="12">
        <v>5</v>
      </c>
      <c r="N2486" s="12">
        <v>0</v>
      </c>
      <c r="O2486" s="12">
        <v>0</v>
      </c>
      <c r="P2486" s="12">
        <v>0</v>
      </c>
      <c r="Q2486" s="12">
        <v>0</v>
      </c>
      <c r="R2486" s="12">
        <v>1</v>
      </c>
      <c r="S2486" s="12">
        <v>0</v>
      </c>
      <c r="T2486" s="12">
        <v>0</v>
      </c>
    </row>
    <row r="2487" spans="1:20" ht="17.399999999999999" x14ac:dyDescent="0.3">
      <c r="A2487" s="11">
        <v>45111</v>
      </c>
      <c r="B2487" s="12">
        <v>251101</v>
      </c>
      <c r="C2487" s="12" t="s">
        <v>343</v>
      </c>
      <c r="D2487" s="12" t="s">
        <v>344</v>
      </c>
      <c r="E2487" s="12" t="s">
        <v>345</v>
      </c>
      <c r="F2487" s="12" t="s">
        <v>346</v>
      </c>
      <c r="G2487" s="12" t="s">
        <v>347</v>
      </c>
      <c r="H2487" s="12">
        <v>10.92</v>
      </c>
      <c r="I2487" s="12">
        <v>13.08</v>
      </c>
      <c r="J2487" s="12">
        <v>8.02</v>
      </c>
      <c r="K2487" s="12">
        <v>2.9</v>
      </c>
      <c r="L2487" s="12">
        <v>27.59</v>
      </c>
      <c r="M2487" s="12">
        <v>5</v>
      </c>
      <c r="N2487" s="12">
        <v>0</v>
      </c>
      <c r="O2487" s="12">
        <v>66</v>
      </c>
      <c r="P2487" s="12">
        <v>5</v>
      </c>
      <c r="Q2487" s="12">
        <v>0</v>
      </c>
      <c r="R2487" s="12">
        <v>11</v>
      </c>
      <c r="S2487" s="12">
        <v>74</v>
      </c>
      <c r="T2487" s="12">
        <v>0</v>
      </c>
    </row>
    <row r="2488" spans="1:20" ht="17.399999999999999" x14ac:dyDescent="0.3">
      <c r="A2488" s="11">
        <v>45112</v>
      </c>
      <c r="B2488" s="12">
        <v>251101</v>
      </c>
      <c r="C2488" s="12" t="s">
        <v>343</v>
      </c>
      <c r="D2488" s="12" t="s">
        <v>344</v>
      </c>
      <c r="E2488" s="12" t="s">
        <v>345</v>
      </c>
      <c r="F2488" s="12" t="s">
        <v>346</v>
      </c>
      <c r="G2488" s="12" t="s">
        <v>347</v>
      </c>
      <c r="H2488" s="12">
        <v>14.55</v>
      </c>
      <c r="I2488" s="12">
        <v>9.4499999999999993</v>
      </c>
      <c r="J2488" s="12">
        <v>12.65</v>
      </c>
      <c r="K2488" s="12">
        <v>1.9</v>
      </c>
      <c r="L2488" s="12">
        <v>57.8</v>
      </c>
      <c r="M2488" s="12">
        <v>6</v>
      </c>
      <c r="N2488" s="12">
        <v>0</v>
      </c>
      <c r="O2488" s="12">
        <v>207</v>
      </c>
      <c r="P2488" s="12">
        <v>7</v>
      </c>
      <c r="Q2488" s="12">
        <v>1</v>
      </c>
      <c r="R2488" s="12">
        <v>3</v>
      </c>
      <c r="S2488" s="12">
        <v>229</v>
      </c>
      <c r="T2488" s="12">
        <v>0</v>
      </c>
    </row>
    <row r="2489" spans="1:20" ht="17.399999999999999" x14ac:dyDescent="0.3">
      <c r="A2489" s="11">
        <v>45113</v>
      </c>
      <c r="B2489" s="12">
        <v>251101</v>
      </c>
      <c r="C2489" s="12" t="s">
        <v>343</v>
      </c>
      <c r="D2489" s="12" t="s">
        <v>344</v>
      </c>
      <c r="E2489" s="12" t="s">
        <v>345</v>
      </c>
      <c r="F2489" s="12" t="s">
        <v>346</v>
      </c>
      <c r="G2489" s="12" t="s">
        <v>347</v>
      </c>
      <c r="H2489" s="12">
        <v>19.170000000000002</v>
      </c>
      <c r="I2489" s="12">
        <v>4.83</v>
      </c>
      <c r="J2489" s="12">
        <v>15.57</v>
      </c>
      <c r="K2489" s="12">
        <v>3.6</v>
      </c>
      <c r="L2489" s="12">
        <v>62.64</v>
      </c>
      <c r="M2489" s="12">
        <v>5</v>
      </c>
      <c r="N2489" s="12">
        <v>0</v>
      </c>
      <c r="O2489" s="12">
        <v>128</v>
      </c>
      <c r="P2489" s="12">
        <v>4</v>
      </c>
      <c r="Q2489" s="12">
        <v>1</v>
      </c>
      <c r="R2489" s="12">
        <v>9</v>
      </c>
      <c r="S2489" s="12">
        <v>139</v>
      </c>
      <c r="T2489" s="12">
        <v>1</v>
      </c>
    </row>
    <row r="2490" spans="1:20" ht="17.399999999999999" x14ac:dyDescent="0.3">
      <c r="A2490" s="11">
        <v>45114</v>
      </c>
      <c r="B2490" s="12">
        <v>251101</v>
      </c>
      <c r="C2490" s="12" t="s">
        <v>343</v>
      </c>
      <c r="D2490" s="12" t="s">
        <v>344</v>
      </c>
      <c r="E2490" s="12" t="s">
        <v>345</v>
      </c>
      <c r="F2490" s="12" t="s">
        <v>346</v>
      </c>
      <c r="G2490" s="12" t="s">
        <v>347</v>
      </c>
      <c r="H2490" s="12">
        <v>17.75</v>
      </c>
      <c r="I2490" s="12">
        <v>6.25</v>
      </c>
      <c r="J2490" s="12">
        <v>15.67</v>
      </c>
      <c r="K2490" s="12">
        <v>2.08</v>
      </c>
      <c r="L2490" s="12">
        <v>67.63</v>
      </c>
      <c r="M2490" s="12">
        <v>5</v>
      </c>
      <c r="N2490" s="12">
        <v>0</v>
      </c>
      <c r="O2490" s="12">
        <v>117</v>
      </c>
      <c r="P2490" s="12">
        <v>16</v>
      </c>
      <c r="Q2490" s="12">
        <v>0</v>
      </c>
      <c r="R2490" s="12">
        <v>2</v>
      </c>
      <c r="S2490" s="12">
        <v>129</v>
      </c>
      <c r="T2490" s="12">
        <v>0</v>
      </c>
    </row>
    <row r="2491" spans="1:20" ht="17.399999999999999" x14ac:dyDescent="0.3">
      <c r="A2491" s="11">
        <v>45115</v>
      </c>
      <c r="B2491" s="12">
        <v>251101</v>
      </c>
      <c r="C2491" s="12" t="s">
        <v>343</v>
      </c>
      <c r="D2491" s="12" t="s">
        <v>344</v>
      </c>
      <c r="E2491" s="12" t="s">
        <v>345</v>
      </c>
      <c r="F2491" s="12" t="s">
        <v>346</v>
      </c>
      <c r="G2491" s="12" t="s">
        <v>347</v>
      </c>
      <c r="H2491" s="12">
        <v>18.600000000000001</v>
      </c>
      <c r="I2491" s="12">
        <v>5.4</v>
      </c>
      <c r="J2491" s="12">
        <v>16.63</v>
      </c>
      <c r="K2491" s="12">
        <v>1.97</v>
      </c>
      <c r="L2491" s="12">
        <v>67.06</v>
      </c>
      <c r="M2491" s="12">
        <v>6</v>
      </c>
      <c r="N2491" s="12">
        <v>0</v>
      </c>
      <c r="O2491" s="12">
        <v>162</v>
      </c>
      <c r="P2491" s="12">
        <v>10</v>
      </c>
      <c r="Q2491" s="12">
        <v>0</v>
      </c>
      <c r="R2491" s="12">
        <v>2</v>
      </c>
      <c r="S2491" s="12">
        <v>185</v>
      </c>
      <c r="T2491" s="12">
        <v>0</v>
      </c>
    </row>
    <row r="2492" spans="1:20" ht="17.399999999999999" x14ac:dyDescent="0.3">
      <c r="A2492" s="11">
        <v>45116</v>
      </c>
      <c r="B2492" s="12">
        <v>251101</v>
      </c>
      <c r="C2492" s="12" t="s">
        <v>343</v>
      </c>
      <c r="D2492" s="12" t="s">
        <v>344</v>
      </c>
      <c r="E2492" s="12" t="s">
        <v>345</v>
      </c>
      <c r="F2492" s="12" t="s">
        <v>346</v>
      </c>
      <c r="G2492" s="12" t="s">
        <v>347</v>
      </c>
      <c r="H2492" s="12">
        <v>8.3699999999999992</v>
      </c>
      <c r="I2492" s="12">
        <v>15.63</v>
      </c>
      <c r="J2492" s="12">
        <v>6.73</v>
      </c>
      <c r="K2492" s="12">
        <v>1.63</v>
      </c>
      <c r="L2492" s="12">
        <v>22.16</v>
      </c>
      <c r="M2492" s="12">
        <v>5</v>
      </c>
      <c r="N2492" s="12">
        <v>0</v>
      </c>
      <c r="O2492" s="12">
        <v>48</v>
      </c>
      <c r="P2492" s="12">
        <v>4</v>
      </c>
      <c r="Q2492" s="12">
        <v>1</v>
      </c>
      <c r="R2492" s="12">
        <v>6</v>
      </c>
      <c r="S2492" s="12">
        <v>55</v>
      </c>
      <c r="T2492" s="12">
        <v>0</v>
      </c>
    </row>
    <row r="2493" spans="1:20" ht="17.399999999999999" x14ac:dyDescent="0.3">
      <c r="A2493" s="11">
        <v>45117</v>
      </c>
      <c r="B2493" s="12">
        <v>251101</v>
      </c>
      <c r="C2493" s="12" t="s">
        <v>343</v>
      </c>
      <c r="D2493" s="12" t="s">
        <v>344</v>
      </c>
      <c r="E2493" s="12" t="s">
        <v>345</v>
      </c>
      <c r="F2493" s="12" t="s">
        <v>346</v>
      </c>
      <c r="G2493" s="12" t="s">
        <v>347</v>
      </c>
      <c r="H2493" s="12">
        <v>19.07</v>
      </c>
      <c r="I2493" s="12">
        <v>4.93</v>
      </c>
      <c r="J2493" s="12">
        <v>17.37</v>
      </c>
      <c r="K2493" s="12">
        <v>1.7</v>
      </c>
      <c r="L2493" s="12">
        <v>68.38</v>
      </c>
      <c r="M2493" s="12">
        <v>5</v>
      </c>
      <c r="N2493" s="12">
        <v>0</v>
      </c>
      <c r="O2493" s="12">
        <v>175</v>
      </c>
      <c r="P2493" s="12">
        <v>7</v>
      </c>
      <c r="Q2493" s="12">
        <v>0</v>
      </c>
      <c r="R2493" s="12">
        <v>0</v>
      </c>
      <c r="S2493" s="12">
        <v>197</v>
      </c>
      <c r="T2493" s="12">
        <v>0</v>
      </c>
    </row>
    <row r="2494" spans="1:20" ht="17.399999999999999" x14ac:dyDescent="0.3">
      <c r="A2494" s="11">
        <v>45118</v>
      </c>
      <c r="B2494" s="12">
        <v>251101</v>
      </c>
      <c r="C2494" s="12" t="s">
        <v>343</v>
      </c>
      <c r="D2494" s="12" t="s">
        <v>344</v>
      </c>
      <c r="E2494" s="12" t="s">
        <v>345</v>
      </c>
      <c r="F2494" s="12" t="s">
        <v>346</v>
      </c>
      <c r="G2494" s="12" t="s">
        <v>347</v>
      </c>
      <c r="H2494" s="12">
        <v>18.829999999999998</v>
      </c>
      <c r="I2494" s="12">
        <v>5.17</v>
      </c>
      <c r="J2494" s="12">
        <v>17.18</v>
      </c>
      <c r="K2494" s="12">
        <v>1.65</v>
      </c>
      <c r="L2494" s="12">
        <v>65.88</v>
      </c>
      <c r="M2494" s="12">
        <v>5</v>
      </c>
      <c r="N2494" s="12">
        <v>0</v>
      </c>
      <c r="O2494" s="12">
        <v>123</v>
      </c>
      <c r="P2494" s="12">
        <v>5</v>
      </c>
      <c r="Q2494" s="12">
        <v>0</v>
      </c>
      <c r="R2494" s="12">
        <v>2</v>
      </c>
      <c r="S2494" s="12">
        <v>158</v>
      </c>
      <c r="T2494" s="12">
        <v>0</v>
      </c>
    </row>
    <row r="2495" spans="1:20" ht="17.399999999999999" x14ac:dyDescent="0.3">
      <c r="A2495" s="11">
        <v>45119</v>
      </c>
      <c r="B2495" s="12">
        <v>251101</v>
      </c>
      <c r="C2495" s="12" t="s">
        <v>343</v>
      </c>
      <c r="D2495" s="12" t="s">
        <v>344</v>
      </c>
      <c r="E2495" s="12" t="s">
        <v>345</v>
      </c>
      <c r="F2495" s="12" t="s">
        <v>346</v>
      </c>
      <c r="G2495" s="12" t="s">
        <v>347</v>
      </c>
      <c r="H2495" s="12">
        <v>19.37</v>
      </c>
      <c r="I2495" s="12">
        <v>4.63</v>
      </c>
      <c r="J2495" s="12">
        <v>17.05</v>
      </c>
      <c r="K2495" s="12">
        <v>2.3199999999999998</v>
      </c>
      <c r="L2495" s="12">
        <v>50.75</v>
      </c>
      <c r="M2495" s="12">
        <v>5</v>
      </c>
      <c r="N2495" s="12">
        <v>0</v>
      </c>
      <c r="O2495" s="12">
        <v>91</v>
      </c>
      <c r="P2495" s="12">
        <v>9</v>
      </c>
      <c r="Q2495" s="12">
        <v>1</v>
      </c>
      <c r="R2495" s="12">
        <v>2</v>
      </c>
      <c r="S2495" s="12">
        <v>106</v>
      </c>
      <c r="T2495" s="12">
        <v>0</v>
      </c>
    </row>
    <row r="2496" spans="1:20" ht="17.399999999999999" x14ac:dyDescent="0.3">
      <c r="A2496" s="11">
        <v>45120</v>
      </c>
      <c r="B2496" s="12">
        <v>251101</v>
      </c>
      <c r="C2496" s="12" t="s">
        <v>343</v>
      </c>
      <c r="D2496" s="12" t="s">
        <v>344</v>
      </c>
      <c r="E2496" s="12" t="s">
        <v>345</v>
      </c>
      <c r="F2496" s="12" t="s">
        <v>346</v>
      </c>
      <c r="G2496" s="12" t="s">
        <v>347</v>
      </c>
      <c r="H2496" s="12">
        <v>17.649999999999999</v>
      </c>
      <c r="I2496" s="12">
        <v>6.35</v>
      </c>
      <c r="J2496" s="12">
        <v>14.3</v>
      </c>
      <c r="K2496" s="12">
        <v>3.35</v>
      </c>
      <c r="L2496" s="12">
        <v>40.200000000000003</v>
      </c>
      <c r="M2496" s="12">
        <v>5</v>
      </c>
      <c r="N2496" s="12">
        <v>0</v>
      </c>
      <c r="O2496" s="12">
        <v>31</v>
      </c>
      <c r="P2496" s="12">
        <v>5</v>
      </c>
      <c r="Q2496" s="12">
        <v>0</v>
      </c>
      <c r="R2496" s="12">
        <v>4</v>
      </c>
      <c r="S2496" s="12">
        <v>30</v>
      </c>
      <c r="T2496" s="12">
        <v>0</v>
      </c>
    </row>
    <row r="2497" spans="1:20" ht="17.399999999999999" x14ac:dyDescent="0.3">
      <c r="A2497" s="11">
        <v>45121</v>
      </c>
      <c r="B2497" s="12">
        <v>251101</v>
      </c>
      <c r="C2497" s="12" t="s">
        <v>343</v>
      </c>
      <c r="D2497" s="12" t="s">
        <v>344</v>
      </c>
      <c r="E2497" s="12" t="s">
        <v>345</v>
      </c>
      <c r="F2497" s="12" t="s">
        <v>346</v>
      </c>
      <c r="G2497" s="12" t="s">
        <v>347</v>
      </c>
      <c r="H2497" s="12">
        <v>19.02</v>
      </c>
      <c r="I2497" s="12">
        <v>4.9800000000000004</v>
      </c>
      <c r="J2497" s="12">
        <v>14.93</v>
      </c>
      <c r="K2497" s="12">
        <v>4.08</v>
      </c>
      <c r="L2497" s="12">
        <v>43.3</v>
      </c>
      <c r="M2497" s="12">
        <v>5</v>
      </c>
      <c r="N2497" s="12">
        <v>0</v>
      </c>
      <c r="O2497" s="12">
        <v>34</v>
      </c>
      <c r="P2497" s="12">
        <v>5</v>
      </c>
      <c r="Q2497" s="12">
        <v>1</v>
      </c>
      <c r="R2497" s="12">
        <v>5</v>
      </c>
      <c r="S2497" s="12">
        <v>36</v>
      </c>
      <c r="T2497" s="12">
        <v>0</v>
      </c>
    </row>
    <row r="2498" spans="1:20" ht="17.399999999999999" x14ac:dyDescent="0.3">
      <c r="A2498" s="11">
        <v>45122</v>
      </c>
      <c r="B2498" s="12">
        <v>251101</v>
      </c>
      <c r="C2498" s="12" t="s">
        <v>343</v>
      </c>
      <c r="D2498" s="12" t="s">
        <v>344</v>
      </c>
      <c r="E2498" s="12" t="s">
        <v>345</v>
      </c>
      <c r="F2498" s="12" t="s">
        <v>346</v>
      </c>
      <c r="G2498" s="12" t="s">
        <v>347</v>
      </c>
      <c r="H2498" s="12">
        <v>13.73</v>
      </c>
      <c r="I2498" s="12">
        <v>10.27</v>
      </c>
      <c r="J2498" s="12">
        <v>11.5</v>
      </c>
      <c r="K2498" s="12">
        <v>2.23</v>
      </c>
      <c r="L2498" s="12">
        <v>35.18</v>
      </c>
      <c r="M2498" s="12">
        <v>5</v>
      </c>
      <c r="N2498" s="12">
        <v>0</v>
      </c>
      <c r="O2498" s="12">
        <v>40</v>
      </c>
      <c r="P2498" s="12">
        <v>5</v>
      </c>
      <c r="Q2498" s="12">
        <v>0</v>
      </c>
      <c r="R2498" s="12">
        <v>3</v>
      </c>
      <c r="S2498" s="12">
        <v>46</v>
      </c>
      <c r="T2498" s="12">
        <v>0</v>
      </c>
    </row>
    <row r="2499" spans="1:20" ht="17.399999999999999" x14ac:dyDescent="0.3">
      <c r="A2499" s="11">
        <v>45123</v>
      </c>
      <c r="B2499" s="12">
        <v>251101</v>
      </c>
      <c r="C2499" s="12" t="s">
        <v>343</v>
      </c>
      <c r="D2499" s="12" t="s">
        <v>344</v>
      </c>
      <c r="E2499" s="12" t="s">
        <v>345</v>
      </c>
      <c r="F2499" s="12" t="s">
        <v>346</v>
      </c>
      <c r="G2499" s="12" t="s">
        <v>347</v>
      </c>
      <c r="H2499" s="12">
        <v>7.08</v>
      </c>
      <c r="I2499" s="12">
        <v>16.920000000000002</v>
      </c>
      <c r="J2499" s="12">
        <v>6.15</v>
      </c>
      <c r="K2499" s="12">
        <v>0.93</v>
      </c>
      <c r="L2499" s="12">
        <v>22</v>
      </c>
      <c r="M2499" s="12">
        <v>5</v>
      </c>
      <c r="N2499" s="12">
        <v>0</v>
      </c>
      <c r="O2499" s="12">
        <v>34</v>
      </c>
      <c r="P2499" s="12">
        <v>3</v>
      </c>
      <c r="Q2499" s="12">
        <v>0</v>
      </c>
      <c r="R2499" s="12">
        <v>4</v>
      </c>
      <c r="S2499" s="12">
        <v>39</v>
      </c>
      <c r="T2499" s="12">
        <v>1</v>
      </c>
    </row>
    <row r="2500" spans="1:20" ht="17.399999999999999" x14ac:dyDescent="0.3">
      <c r="A2500" s="11">
        <v>45124</v>
      </c>
      <c r="B2500" s="12">
        <v>251101</v>
      </c>
      <c r="C2500" s="12" t="s">
        <v>343</v>
      </c>
      <c r="D2500" s="12" t="s">
        <v>344</v>
      </c>
      <c r="E2500" s="12" t="s">
        <v>345</v>
      </c>
      <c r="F2500" s="12" t="s">
        <v>346</v>
      </c>
      <c r="G2500" s="12" t="s">
        <v>347</v>
      </c>
      <c r="H2500" s="12">
        <v>13.15</v>
      </c>
      <c r="I2500" s="12">
        <v>10.85</v>
      </c>
      <c r="J2500" s="12">
        <v>12.55</v>
      </c>
      <c r="K2500" s="12">
        <v>0.6</v>
      </c>
      <c r="L2500" s="12">
        <v>44.6</v>
      </c>
      <c r="M2500" s="12">
        <v>5</v>
      </c>
      <c r="N2500" s="12">
        <v>0</v>
      </c>
      <c r="O2500" s="12">
        <v>94</v>
      </c>
      <c r="P2500" s="12">
        <v>8</v>
      </c>
      <c r="Q2500" s="12">
        <v>2</v>
      </c>
      <c r="R2500" s="12">
        <v>1</v>
      </c>
      <c r="S2500" s="12">
        <v>104</v>
      </c>
      <c r="T2500" s="12">
        <v>0</v>
      </c>
    </row>
    <row r="2501" spans="1:20" ht="17.399999999999999" x14ac:dyDescent="0.3">
      <c r="A2501" s="11">
        <v>45125</v>
      </c>
      <c r="B2501" s="12">
        <v>251101</v>
      </c>
      <c r="C2501" s="12" t="s">
        <v>343</v>
      </c>
      <c r="D2501" s="12" t="s">
        <v>344</v>
      </c>
      <c r="E2501" s="12" t="s">
        <v>345</v>
      </c>
      <c r="F2501" s="12" t="s">
        <v>346</v>
      </c>
      <c r="G2501" s="12" t="s">
        <v>347</v>
      </c>
      <c r="H2501" s="12">
        <v>18.53</v>
      </c>
      <c r="I2501" s="12">
        <v>5.47</v>
      </c>
      <c r="J2501" s="12">
        <v>16.43</v>
      </c>
      <c r="K2501" s="12">
        <v>2.1</v>
      </c>
      <c r="L2501" s="12">
        <v>50.66</v>
      </c>
      <c r="M2501" s="12">
        <v>5</v>
      </c>
      <c r="N2501" s="12">
        <v>0</v>
      </c>
      <c r="O2501" s="12">
        <v>53</v>
      </c>
      <c r="P2501" s="12">
        <v>7</v>
      </c>
      <c r="Q2501" s="12">
        <v>0</v>
      </c>
      <c r="R2501" s="12">
        <v>2</v>
      </c>
      <c r="S2501" s="12">
        <v>58</v>
      </c>
      <c r="T2501" s="12">
        <v>0</v>
      </c>
    </row>
    <row r="2502" spans="1:20" ht="17.399999999999999" x14ac:dyDescent="0.3">
      <c r="A2502" s="11">
        <v>45126</v>
      </c>
      <c r="B2502" s="12">
        <v>251101</v>
      </c>
      <c r="C2502" s="12" t="s">
        <v>343</v>
      </c>
      <c r="D2502" s="12" t="s">
        <v>344</v>
      </c>
      <c r="E2502" s="12" t="s">
        <v>345</v>
      </c>
      <c r="F2502" s="12" t="s">
        <v>346</v>
      </c>
      <c r="G2502" s="12" t="s">
        <v>347</v>
      </c>
      <c r="H2502" s="12">
        <v>4.0999999999999996</v>
      </c>
      <c r="I2502" s="12">
        <v>19.899999999999999</v>
      </c>
      <c r="J2502" s="12">
        <v>3.3</v>
      </c>
      <c r="K2502" s="12">
        <v>0.8</v>
      </c>
      <c r="L2502" s="12">
        <v>12.98</v>
      </c>
      <c r="M2502" s="12">
        <v>5</v>
      </c>
      <c r="N2502" s="12">
        <v>0</v>
      </c>
      <c r="O2502" s="12">
        <v>22</v>
      </c>
      <c r="P2502" s="12">
        <v>1</v>
      </c>
      <c r="Q2502" s="12">
        <v>0</v>
      </c>
      <c r="R2502" s="12">
        <v>2</v>
      </c>
      <c r="S2502" s="12">
        <v>26</v>
      </c>
      <c r="T2502" s="12">
        <v>0</v>
      </c>
    </row>
    <row r="2503" spans="1:20" ht="17.399999999999999" x14ac:dyDescent="0.3">
      <c r="A2503" s="11">
        <v>45127</v>
      </c>
      <c r="B2503" s="12">
        <v>251101</v>
      </c>
      <c r="C2503" s="12" t="s">
        <v>343</v>
      </c>
      <c r="D2503" s="12" t="s">
        <v>344</v>
      </c>
      <c r="E2503" s="12" t="s">
        <v>345</v>
      </c>
      <c r="F2503" s="12" t="s">
        <v>346</v>
      </c>
      <c r="G2503" s="12" t="s">
        <v>347</v>
      </c>
      <c r="H2503" s="12">
        <v>1.6</v>
      </c>
      <c r="I2503" s="12">
        <v>22.4</v>
      </c>
      <c r="J2503" s="12">
        <v>0.48</v>
      </c>
      <c r="K2503" s="12">
        <v>1.1200000000000001</v>
      </c>
      <c r="L2503" s="12">
        <v>0.83</v>
      </c>
      <c r="M2503" s="12">
        <v>4</v>
      </c>
      <c r="N2503" s="12">
        <v>0</v>
      </c>
      <c r="O2503" s="12">
        <v>1</v>
      </c>
      <c r="P2503" s="12">
        <v>0</v>
      </c>
      <c r="Q2503" s="12">
        <v>0</v>
      </c>
      <c r="R2503" s="12">
        <v>5</v>
      </c>
      <c r="S2503" s="12">
        <v>2</v>
      </c>
      <c r="T2503" s="12">
        <v>0</v>
      </c>
    </row>
    <row r="2504" spans="1:20" ht="17.399999999999999" x14ac:dyDescent="0.3">
      <c r="A2504" s="11">
        <v>45128</v>
      </c>
      <c r="B2504" s="12">
        <v>251101</v>
      </c>
      <c r="C2504" s="12" t="s">
        <v>343</v>
      </c>
      <c r="D2504" s="12" t="s">
        <v>344</v>
      </c>
      <c r="E2504" s="12" t="s">
        <v>345</v>
      </c>
      <c r="F2504" s="12" t="s">
        <v>346</v>
      </c>
      <c r="G2504" s="12" t="s">
        <v>347</v>
      </c>
      <c r="H2504" s="12">
        <v>15.47</v>
      </c>
      <c r="I2504" s="12">
        <v>8.5299999999999994</v>
      </c>
      <c r="J2504" s="12">
        <v>12.82</v>
      </c>
      <c r="K2504" s="12">
        <v>2.65</v>
      </c>
      <c r="L2504" s="12">
        <v>48.56</v>
      </c>
      <c r="M2504" s="12">
        <v>5</v>
      </c>
      <c r="N2504" s="12">
        <v>0</v>
      </c>
      <c r="O2504" s="12">
        <v>116</v>
      </c>
      <c r="P2504" s="12">
        <v>11</v>
      </c>
      <c r="Q2504" s="12">
        <v>1</v>
      </c>
      <c r="R2504" s="12">
        <v>14</v>
      </c>
      <c r="S2504" s="12">
        <v>128</v>
      </c>
      <c r="T2504" s="12">
        <v>1</v>
      </c>
    </row>
    <row r="2505" spans="1:20" ht="17.399999999999999" x14ac:dyDescent="0.3">
      <c r="A2505" s="11">
        <v>45129</v>
      </c>
      <c r="B2505" s="12">
        <v>251101</v>
      </c>
      <c r="C2505" s="12" t="s">
        <v>343</v>
      </c>
      <c r="D2505" s="12" t="s">
        <v>344</v>
      </c>
      <c r="E2505" s="12" t="s">
        <v>345</v>
      </c>
      <c r="F2505" s="12" t="s">
        <v>346</v>
      </c>
      <c r="G2505" s="12" t="s">
        <v>347</v>
      </c>
      <c r="H2505" s="12">
        <v>11.97</v>
      </c>
      <c r="I2505" s="12">
        <v>12.03</v>
      </c>
      <c r="J2505" s="12">
        <v>11.12</v>
      </c>
      <c r="K2505" s="12">
        <v>0.85</v>
      </c>
      <c r="L2505" s="12">
        <v>43.59</v>
      </c>
      <c r="M2505" s="12">
        <v>5</v>
      </c>
      <c r="N2505" s="12">
        <v>0</v>
      </c>
      <c r="O2505" s="12">
        <v>167</v>
      </c>
      <c r="P2505" s="12">
        <v>10</v>
      </c>
      <c r="Q2505" s="12">
        <v>4</v>
      </c>
      <c r="R2505" s="12">
        <v>5</v>
      </c>
      <c r="S2505" s="12">
        <v>187</v>
      </c>
      <c r="T2505" s="12">
        <v>1</v>
      </c>
    </row>
    <row r="2506" spans="1:20" ht="17.399999999999999" x14ac:dyDescent="0.3">
      <c r="A2506" s="11">
        <v>45130</v>
      </c>
      <c r="B2506" s="12">
        <v>251101</v>
      </c>
      <c r="C2506" s="12" t="s">
        <v>343</v>
      </c>
      <c r="D2506" s="12" t="s">
        <v>344</v>
      </c>
      <c r="E2506" s="12" t="s">
        <v>345</v>
      </c>
      <c r="F2506" s="12" t="s">
        <v>346</v>
      </c>
      <c r="G2506" s="12" t="s">
        <v>347</v>
      </c>
      <c r="H2506" s="12">
        <v>3.85</v>
      </c>
      <c r="I2506" s="12">
        <v>20.149999999999999</v>
      </c>
      <c r="J2506" s="12">
        <v>3.27</v>
      </c>
      <c r="K2506" s="12">
        <v>0.57999999999999996</v>
      </c>
      <c r="L2506" s="12">
        <v>10.37</v>
      </c>
      <c r="M2506" s="12">
        <v>5</v>
      </c>
      <c r="N2506" s="12">
        <v>0</v>
      </c>
      <c r="O2506" s="12">
        <v>23</v>
      </c>
      <c r="P2506" s="12">
        <v>6</v>
      </c>
      <c r="Q2506" s="12">
        <v>2</v>
      </c>
      <c r="R2506" s="12">
        <v>2</v>
      </c>
      <c r="S2506" s="12">
        <v>29</v>
      </c>
      <c r="T2506" s="12">
        <v>0</v>
      </c>
    </row>
    <row r="2507" spans="1:20" ht="17.399999999999999" x14ac:dyDescent="0.3">
      <c r="A2507" s="11">
        <v>45131</v>
      </c>
      <c r="B2507" s="12">
        <v>251101</v>
      </c>
      <c r="C2507" s="12" t="s">
        <v>343</v>
      </c>
      <c r="D2507" s="12" t="s">
        <v>344</v>
      </c>
      <c r="E2507" s="12" t="s">
        <v>345</v>
      </c>
      <c r="F2507" s="12" t="s">
        <v>346</v>
      </c>
      <c r="G2507" s="12" t="s">
        <v>347</v>
      </c>
      <c r="H2507" s="12">
        <v>14.85</v>
      </c>
      <c r="I2507" s="12">
        <v>9.15</v>
      </c>
      <c r="J2507" s="12">
        <v>13.57</v>
      </c>
      <c r="K2507" s="12">
        <v>1.28</v>
      </c>
      <c r="L2507" s="12">
        <v>47.7</v>
      </c>
      <c r="M2507" s="12">
        <v>5</v>
      </c>
      <c r="N2507" s="12">
        <v>0</v>
      </c>
      <c r="O2507" s="12">
        <v>130</v>
      </c>
      <c r="P2507" s="12">
        <v>25</v>
      </c>
      <c r="Q2507" s="12">
        <v>3</v>
      </c>
      <c r="R2507" s="12">
        <v>5</v>
      </c>
      <c r="S2507" s="12">
        <v>149</v>
      </c>
      <c r="T2507" s="12">
        <v>1</v>
      </c>
    </row>
    <row r="2508" spans="1:20" ht="17.399999999999999" x14ac:dyDescent="0.3">
      <c r="A2508" s="11">
        <v>45132</v>
      </c>
      <c r="B2508" s="12">
        <v>251101</v>
      </c>
      <c r="C2508" s="12" t="s">
        <v>343</v>
      </c>
      <c r="D2508" s="12" t="s">
        <v>344</v>
      </c>
      <c r="E2508" s="12" t="s">
        <v>345</v>
      </c>
      <c r="F2508" s="12" t="s">
        <v>346</v>
      </c>
      <c r="G2508" s="12" t="s">
        <v>347</v>
      </c>
      <c r="H2508" s="12">
        <v>15.6</v>
      </c>
      <c r="I2508" s="12">
        <v>8.4</v>
      </c>
      <c r="J2508" s="12">
        <v>13.67</v>
      </c>
      <c r="K2508" s="12">
        <v>1.93</v>
      </c>
      <c r="L2508" s="12">
        <v>54.49</v>
      </c>
      <c r="M2508" s="12">
        <v>5</v>
      </c>
      <c r="N2508" s="12">
        <v>0</v>
      </c>
      <c r="O2508" s="12">
        <v>183</v>
      </c>
      <c r="P2508" s="12">
        <v>29</v>
      </c>
      <c r="Q2508" s="12">
        <v>5</v>
      </c>
      <c r="R2508" s="12">
        <v>11</v>
      </c>
      <c r="S2508" s="12">
        <v>215</v>
      </c>
      <c r="T2508" s="12">
        <v>1</v>
      </c>
    </row>
    <row r="2509" spans="1:20" ht="17.399999999999999" x14ac:dyDescent="0.3">
      <c r="A2509" s="11">
        <v>45133</v>
      </c>
      <c r="B2509" s="12">
        <v>251101</v>
      </c>
      <c r="C2509" s="12" t="s">
        <v>343</v>
      </c>
      <c r="D2509" s="12" t="s">
        <v>344</v>
      </c>
      <c r="E2509" s="12" t="s">
        <v>345</v>
      </c>
      <c r="F2509" s="12" t="s">
        <v>346</v>
      </c>
      <c r="G2509" s="12" t="s">
        <v>347</v>
      </c>
      <c r="H2509" s="12">
        <v>11.1</v>
      </c>
      <c r="I2509" s="12">
        <v>12.9</v>
      </c>
      <c r="J2509" s="12">
        <v>10.38</v>
      </c>
      <c r="K2509" s="12">
        <v>0.72</v>
      </c>
      <c r="L2509" s="12">
        <v>40.43</v>
      </c>
      <c r="M2509" s="12">
        <v>5</v>
      </c>
      <c r="N2509" s="12">
        <v>0</v>
      </c>
      <c r="O2509" s="12">
        <v>114</v>
      </c>
      <c r="P2509" s="12">
        <v>14</v>
      </c>
      <c r="Q2509" s="12">
        <v>1</v>
      </c>
      <c r="R2509" s="12">
        <v>1</v>
      </c>
      <c r="S2509" s="12">
        <v>130</v>
      </c>
      <c r="T2509" s="12">
        <v>0</v>
      </c>
    </row>
    <row r="2510" spans="1:20" ht="17.399999999999999" x14ac:dyDescent="0.3">
      <c r="A2510" s="11">
        <v>45134</v>
      </c>
      <c r="B2510" s="12">
        <v>251101</v>
      </c>
      <c r="C2510" s="12" t="s">
        <v>343</v>
      </c>
      <c r="D2510" s="12" t="s">
        <v>344</v>
      </c>
      <c r="E2510" s="12" t="s">
        <v>345</v>
      </c>
      <c r="F2510" s="12" t="s">
        <v>346</v>
      </c>
      <c r="G2510" s="12" t="s">
        <v>347</v>
      </c>
      <c r="H2510" s="12">
        <v>13.5</v>
      </c>
      <c r="I2510" s="12">
        <v>10.5</v>
      </c>
      <c r="J2510" s="12">
        <v>11.37</v>
      </c>
      <c r="K2510" s="12">
        <v>2.13</v>
      </c>
      <c r="L2510" s="12">
        <v>40.86</v>
      </c>
      <c r="M2510" s="12">
        <v>5</v>
      </c>
      <c r="N2510" s="12">
        <v>0</v>
      </c>
      <c r="O2510" s="12">
        <v>121</v>
      </c>
      <c r="P2510" s="12">
        <v>9</v>
      </c>
      <c r="Q2510" s="12">
        <v>1</v>
      </c>
      <c r="R2510" s="12">
        <v>8</v>
      </c>
      <c r="S2510" s="12">
        <v>136</v>
      </c>
      <c r="T2510" s="12">
        <v>0</v>
      </c>
    </row>
    <row r="2511" spans="1:20" ht="17.399999999999999" x14ac:dyDescent="0.3">
      <c r="A2511" s="11">
        <v>45135</v>
      </c>
      <c r="B2511" s="12">
        <v>251101</v>
      </c>
      <c r="C2511" s="12" t="s">
        <v>343</v>
      </c>
      <c r="D2511" s="12" t="s">
        <v>344</v>
      </c>
      <c r="E2511" s="12" t="s">
        <v>345</v>
      </c>
      <c r="F2511" s="12" t="s">
        <v>346</v>
      </c>
      <c r="G2511" s="12" t="s">
        <v>347</v>
      </c>
      <c r="H2511" s="12">
        <v>15.1</v>
      </c>
      <c r="I2511" s="12">
        <v>8.9</v>
      </c>
      <c r="J2511" s="12">
        <v>13.88</v>
      </c>
      <c r="K2511" s="12">
        <v>1.22</v>
      </c>
      <c r="L2511" s="12">
        <v>47.7</v>
      </c>
      <c r="M2511" s="12">
        <v>5</v>
      </c>
      <c r="N2511" s="12">
        <v>0</v>
      </c>
      <c r="O2511" s="12">
        <v>95</v>
      </c>
      <c r="P2511" s="12">
        <v>17</v>
      </c>
      <c r="Q2511" s="12">
        <v>6</v>
      </c>
      <c r="R2511" s="12">
        <v>4</v>
      </c>
      <c r="S2511" s="12">
        <v>108</v>
      </c>
      <c r="T2511" s="12">
        <v>0</v>
      </c>
    </row>
    <row r="2512" spans="1:20" ht="17.399999999999999" x14ac:dyDescent="0.3">
      <c r="A2512" s="11">
        <v>45136</v>
      </c>
      <c r="B2512" s="12">
        <v>251101</v>
      </c>
      <c r="C2512" s="12" t="s">
        <v>343</v>
      </c>
      <c r="D2512" s="12" t="s">
        <v>344</v>
      </c>
      <c r="E2512" s="12" t="s">
        <v>345</v>
      </c>
      <c r="F2512" s="12" t="s">
        <v>346</v>
      </c>
      <c r="G2512" s="12" t="s">
        <v>347</v>
      </c>
      <c r="H2512" s="12">
        <v>16.25</v>
      </c>
      <c r="I2512" s="12">
        <v>7.75</v>
      </c>
      <c r="J2512" s="12">
        <v>13.83</v>
      </c>
      <c r="K2512" s="12">
        <v>2.42</v>
      </c>
      <c r="L2512" s="12">
        <v>57.95</v>
      </c>
      <c r="M2512" s="12">
        <v>5</v>
      </c>
      <c r="N2512" s="12">
        <v>0</v>
      </c>
      <c r="O2512" s="12">
        <v>182</v>
      </c>
      <c r="P2512" s="12">
        <v>16</v>
      </c>
      <c r="Q2512" s="12">
        <v>5</v>
      </c>
      <c r="R2512" s="12">
        <v>6</v>
      </c>
      <c r="S2512" s="12">
        <v>201</v>
      </c>
      <c r="T2512" s="12">
        <v>0</v>
      </c>
    </row>
    <row r="2513" spans="1:20" ht="17.399999999999999" x14ac:dyDescent="0.3">
      <c r="A2513" s="11">
        <v>45137</v>
      </c>
      <c r="B2513" s="12">
        <v>251101</v>
      </c>
      <c r="C2513" s="12" t="s">
        <v>343</v>
      </c>
      <c r="D2513" s="12" t="s">
        <v>344</v>
      </c>
      <c r="E2513" s="12" t="s">
        <v>345</v>
      </c>
      <c r="F2513" s="12" t="s">
        <v>346</v>
      </c>
      <c r="G2513" s="12" t="s">
        <v>347</v>
      </c>
      <c r="H2513" s="12">
        <v>0.55000000000000004</v>
      </c>
      <c r="I2513" s="12">
        <v>23.45</v>
      </c>
      <c r="J2513" s="12">
        <v>0.42</v>
      </c>
      <c r="K2513" s="12">
        <v>0.13</v>
      </c>
      <c r="L2513" s="12">
        <v>1.83</v>
      </c>
      <c r="M2513" s="12">
        <v>5</v>
      </c>
      <c r="N2513" s="12">
        <v>0</v>
      </c>
      <c r="O2513" s="12">
        <v>0</v>
      </c>
      <c r="P2513" s="12">
        <v>0</v>
      </c>
      <c r="Q2513" s="12">
        <v>0</v>
      </c>
      <c r="R2513" s="12">
        <v>1</v>
      </c>
      <c r="S2513" s="12">
        <v>0</v>
      </c>
      <c r="T2513" s="12">
        <v>0</v>
      </c>
    </row>
    <row r="2514" spans="1:20" ht="17.399999999999999" x14ac:dyDescent="0.3">
      <c r="A2514" s="11">
        <v>45138</v>
      </c>
      <c r="B2514" s="12">
        <v>251101</v>
      </c>
      <c r="C2514" s="12" t="s">
        <v>343</v>
      </c>
      <c r="D2514" s="12" t="s">
        <v>344</v>
      </c>
      <c r="E2514" s="12" t="s">
        <v>345</v>
      </c>
      <c r="F2514" s="12" t="s">
        <v>346</v>
      </c>
      <c r="G2514" s="12" t="s">
        <v>347</v>
      </c>
      <c r="H2514" s="12">
        <v>12.88</v>
      </c>
      <c r="I2514" s="12">
        <v>11.12</v>
      </c>
      <c r="J2514" s="12">
        <v>12.22</v>
      </c>
      <c r="K2514" s="12">
        <v>0.67</v>
      </c>
      <c r="L2514" s="12">
        <v>53.49</v>
      </c>
      <c r="M2514" s="12">
        <v>6</v>
      </c>
      <c r="N2514" s="12">
        <v>0</v>
      </c>
      <c r="O2514" s="12">
        <v>141</v>
      </c>
      <c r="P2514" s="12">
        <v>24</v>
      </c>
      <c r="Q2514" s="12">
        <v>2</v>
      </c>
      <c r="R2514" s="12">
        <v>2</v>
      </c>
      <c r="S2514" s="12">
        <v>163</v>
      </c>
      <c r="T2514" s="12">
        <v>0</v>
      </c>
    </row>
    <row r="2515" spans="1:20" ht="17.399999999999999" x14ac:dyDescent="0.3">
      <c r="A2515" s="11">
        <v>45139</v>
      </c>
      <c r="B2515" s="12">
        <v>251101</v>
      </c>
      <c r="C2515" s="12" t="s">
        <v>343</v>
      </c>
      <c r="D2515" s="12" t="s">
        <v>344</v>
      </c>
      <c r="E2515" s="12" t="s">
        <v>345</v>
      </c>
      <c r="F2515" s="12" t="s">
        <v>346</v>
      </c>
      <c r="G2515" s="12" t="s">
        <v>347</v>
      </c>
      <c r="H2515" s="12">
        <v>17.47</v>
      </c>
      <c r="I2515" s="12">
        <v>6.53</v>
      </c>
      <c r="J2515" s="12">
        <v>16.57</v>
      </c>
      <c r="K2515" s="12">
        <v>0.9</v>
      </c>
      <c r="L2515" s="12">
        <v>64.08</v>
      </c>
      <c r="M2515" s="12">
        <v>5</v>
      </c>
      <c r="N2515" s="12">
        <v>0</v>
      </c>
      <c r="O2515" s="12">
        <v>232</v>
      </c>
      <c r="P2515" s="12">
        <v>28</v>
      </c>
      <c r="Q2515" s="12">
        <v>5</v>
      </c>
      <c r="R2515" s="12">
        <v>1</v>
      </c>
      <c r="S2515" s="12">
        <v>221</v>
      </c>
      <c r="T2515" s="12">
        <v>0</v>
      </c>
    </row>
    <row r="2516" spans="1:20" ht="17.399999999999999" x14ac:dyDescent="0.3">
      <c r="A2516" s="11">
        <v>45140</v>
      </c>
      <c r="B2516" s="12">
        <v>251101</v>
      </c>
      <c r="C2516" s="12" t="s">
        <v>343</v>
      </c>
      <c r="D2516" s="12" t="s">
        <v>344</v>
      </c>
      <c r="E2516" s="12" t="s">
        <v>345</v>
      </c>
      <c r="F2516" s="12" t="s">
        <v>346</v>
      </c>
      <c r="G2516" s="12" t="s">
        <v>347</v>
      </c>
      <c r="H2516" s="12">
        <v>0.9</v>
      </c>
      <c r="I2516" s="12">
        <v>23.1</v>
      </c>
      <c r="J2516" s="12">
        <v>0.62</v>
      </c>
      <c r="K2516" s="12">
        <v>0.28000000000000003</v>
      </c>
      <c r="L2516" s="12">
        <v>0.94</v>
      </c>
      <c r="M2516" s="12">
        <v>6</v>
      </c>
      <c r="N2516" s="12">
        <v>0</v>
      </c>
      <c r="O2516" s="12">
        <v>0</v>
      </c>
      <c r="P2516" s="12">
        <v>0</v>
      </c>
      <c r="Q2516" s="12">
        <v>0</v>
      </c>
      <c r="R2516" s="12">
        <v>1</v>
      </c>
      <c r="S2516" s="12">
        <v>0</v>
      </c>
      <c r="T2516" s="12">
        <v>0</v>
      </c>
    </row>
    <row r="2517" spans="1:20" ht="17.399999999999999" x14ac:dyDescent="0.3">
      <c r="A2517" s="11">
        <v>45141</v>
      </c>
      <c r="B2517" s="12">
        <v>251101</v>
      </c>
      <c r="C2517" s="12" t="s">
        <v>343</v>
      </c>
      <c r="D2517" s="12" t="s">
        <v>344</v>
      </c>
      <c r="E2517" s="12" t="s">
        <v>345</v>
      </c>
      <c r="F2517" s="12" t="s">
        <v>346</v>
      </c>
      <c r="G2517" s="12" t="s">
        <v>347</v>
      </c>
      <c r="H2517" s="12">
        <v>1.1000000000000001</v>
      </c>
      <c r="I2517" s="12">
        <v>22.9</v>
      </c>
      <c r="J2517" s="12">
        <v>0.9</v>
      </c>
      <c r="K2517" s="12">
        <v>0.2</v>
      </c>
      <c r="L2517" s="12">
        <v>2.76</v>
      </c>
      <c r="M2517" s="12">
        <v>5</v>
      </c>
      <c r="N2517" s="12">
        <v>0</v>
      </c>
      <c r="O2517" s="12">
        <v>5</v>
      </c>
      <c r="P2517" s="12">
        <v>1</v>
      </c>
      <c r="Q2517" s="12">
        <v>0</v>
      </c>
      <c r="R2517" s="12">
        <v>0</v>
      </c>
      <c r="S2517" s="12">
        <v>4</v>
      </c>
      <c r="T2517" s="12">
        <v>0</v>
      </c>
    </row>
    <row r="2518" spans="1:20" ht="17.399999999999999" x14ac:dyDescent="0.3">
      <c r="A2518" s="11">
        <v>45142</v>
      </c>
      <c r="B2518" s="12">
        <v>251101</v>
      </c>
      <c r="C2518" s="12" t="s">
        <v>343</v>
      </c>
      <c r="D2518" s="12" t="s">
        <v>344</v>
      </c>
      <c r="E2518" s="12" t="s">
        <v>345</v>
      </c>
      <c r="F2518" s="12" t="s">
        <v>346</v>
      </c>
      <c r="G2518" s="12" t="s">
        <v>347</v>
      </c>
      <c r="H2518" s="12">
        <v>7.8</v>
      </c>
      <c r="I2518" s="12">
        <v>16.2</v>
      </c>
      <c r="J2518" s="12">
        <v>7.35</v>
      </c>
      <c r="K2518" s="12">
        <v>0.45</v>
      </c>
      <c r="L2518" s="12">
        <v>28.98</v>
      </c>
      <c r="M2518" s="12">
        <v>5</v>
      </c>
      <c r="N2518" s="12">
        <v>0</v>
      </c>
      <c r="O2518" s="12">
        <v>43</v>
      </c>
      <c r="P2518" s="12">
        <v>6</v>
      </c>
      <c r="Q2518" s="12">
        <v>1</v>
      </c>
      <c r="R2518" s="12">
        <v>3</v>
      </c>
      <c r="S2518" s="12">
        <v>48</v>
      </c>
      <c r="T2518" s="12">
        <v>0</v>
      </c>
    </row>
    <row r="2519" spans="1:20" ht="17.399999999999999" x14ac:dyDescent="0.3">
      <c r="A2519" s="11">
        <v>45143</v>
      </c>
      <c r="B2519" s="12">
        <v>251101</v>
      </c>
      <c r="C2519" s="12" t="s">
        <v>343</v>
      </c>
      <c r="D2519" s="12" t="s">
        <v>344</v>
      </c>
      <c r="E2519" s="12" t="s">
        <v>345</v>
      </c>
      <c r="F2519" s="12" t="s">
        <v>346</v>
      </c>
      <c r="G2519" s="12" t="s">
        <v>347</v>
      </c>
      <c r="H2519" s="12">
        <v>0</v>
      </c>
      <c r="I2519" s="12">
        <v>24</v>
      </c>
      <c r="J2519" s="12">
        <v>0</v>
      </c>
      <c r="K2519" s="12">
        <v>0</v>
      </c>
      <c r="L2519" s="12">
        <v>0</v>
      </c>
      <c r="M2519" s="12">
        <v>0</v>
      </c>
      <c r="N2519" s="12">
        <v>0</v>
      </c>
      <c r="O2519" s="12">
        <v>0</v>
      </c>
      <c r="P2519" s="12">
        <v>0</v>
      </c>
      <c r="Q2519" s="12">
        <v>0</v>
      </c>
      <c r="R2519" s="12">
        <v>0</v>
      </c>
      <c r="S2519" s="12">
        <v>0</v>
      </c>
      <c r="T2519" s="12">
        <v>0</v>
      </c>
    </row>
    <row r="2520" spans="1:20" ht="17.399999999999999" x14ac:dyDescent="0.3">
      <c r="A2520" s="11">
        <v>45144</v>
      </c>
      <c r="B2520" s="12">
        <v>251101</v>
      </c>
      <c r="C2520" s="12" t="s">
        <v>343</v>
      </c>
      <c r="D2520" s="12" t="s">
        <v>344</v>
      </c>
      <c r="E2520" s="12" t="s">
        <v>345</v>
      </c>
      <c r="F2520" s="12" t="s">
        <v>346</v>
      </c>
      <c r="G2520" s="12" t="s">
        <v>347</v>
      </c>
      <c r="H2520" s="12">
        <v>0</v>
      </c>
      <c r="I2520" s="12">
        <v>24</v>
      </c>
      <c r="J2520" s="12">
        <v>0</v>
      </c>
      <c r="K2520" s="12">
        <v>0</v>
      </c>
      <c r="L2520" s="12">
        <v>0</v>
      </c>
      <c r="M2520" s="12">
        <v>0</v>
      </c>
      <c r="N2520" s="12">
        <v>0</v>
      </c>
      <c r="O2520" s="12">
        <v>0</v>
      </c>
      <c r="P2520" s="12">
        <v>0</v>
      </c>
      <c r="Q2520" s="12">
        <v>0</v>
      </c>
      <c r="R2520" s="12">
        <v>0</v>
      </c>
      <c r="S2520" s="12">
        <v>0</v>
      </c>
      <c r="T2520" s="12">
        <v>0</v>
      </c>
    </row>
    <row r="2521" spans="1:20" ht="17.399999999999999" x14ac:dyDescent="0.3">
      <c r="A2521" s="11">
        <v>45145</v>
      </c>
      <c r="B2521" s="12">
        <v>251101</v>
      </c>
      <c r="C2521" s="12" t="s">
        <v>343</v>
      </c>
      <c r="D2521" s="12" t="s">
        <v>344</v>
      </c>
      <c r="E2521" s="12" t="s">
        <v>345</v>
      </c>
      <c r="F2521" s="12" t="s">
        <v>346</v>
      </c>
      <c r="G2521" s="12" t="s">
        <v>347</v>
      </c>
      <c r="H2521" s="12">
        <v>7.0000000000000007E-2</v>
      </c>
      <c r="I2521" s="12">
        <v>23.93</v>
      </c>
      <c r="J2521" s="12">
        <v>0</v>
      </c>
      <c r="K2521" s="12">
        <v>7.0000000000000007E-2</v>
      </c>
      <c r="L2521" s="12">
        <v>0</v>
      </c>
      <c r="M2521" s="12">
        <v>0</v>
      </c>
      <c r="N2521" s="12">
        <v>0</v>
      </c>
      <c r="O2521" s="12">
        <v>0</v>
      </c>
      <c r="P2521" s="12">
        <v>0</v>
      </c>
      <c r="Q2521" s="12">
        <v>0</v>
      </c>
      <c r="R2521" s="12">
        <v>0</v>
      </c>
      <c r="S2521" s="12">
        <v>0</v>
      </c>
      <c r="T2521" s="12">
        <v>0</v>
      </c>
    </row>
    <row r="2522" spans="1:20" ht="17.399999999999999" x14ac:dyDescent="0.3">
      <c r="A2522" s="11">
        <v>45146</v>
      </c>
      <c r="B2522" s="12">
        <v>251101</v>
      </c>
      <c r="C2522" s="12" t="s">
        <v>343</v>
      </c>
      <c r="D2522" s="12" t="s">
        <v>344</v>
      </c>
      <c r="E2522" s="12" t="s">
        <v>345</v>
      </c>
      <c r="F2522" s="12" t="s">
        <v>346</v>
      </c>
      <c r="G2522" s="12" t="s">
        <v>347</v>
      </c>
      <c r="H2522" s="12">
        <v>0</v>
      </c>
      <c r="I2522" s="12">
        <v>24</v>
      </c>
      <c r="J2522" s="12">
        <v>0</v>
      </c>
      <c r="K2522" s="12">
        <v>0</v>
      </c>
      <c r="L2522" s="12">
        <v>0</v>
      </c>
      <c r="M2522" s="12">
        <v>0</v>
      </c>
      <c r="N2522" s="12">
        <v>0</v>
      </c>
      <c r="O2522" s="12">
        <v>0</v>
      </c>
      <c r="P2522" s="12">
        <v>0</v>
      </c>
      <c r="Q2522" s="12">
        <v>0</v>
      </c>
      <c r="R2522" s="12">
        <v>0</v>
      </c>
      <c r="S2522" s="12">
        <v>0</v>
      </c>
      <c r="T2522" s="12">
        <v>0</v>
      </c>
    </row>
    <row r="2523" spans="1:20" ht="17.399999999999999" x14ac:dyDescent="0.3">
      <c r="A2523" s="11">
        <v>45147</v>
      </c>
      <c r="B2523" s="12">
        <v>251101</v>
      </c>
      <c r="C2523" s="12" t="s">
        <v>343</v>
      </c>
      <c r="D2523" s="12" t="s">
        <v>344</v>
      </c>
      <c r="E2523" s="12" t="s">
        <v>345</v>
      </c>
      <c r="F2523" s="12" t="s">
        <v>346</v>
      </c>
      <c r="G2523" s="12" t="s">
        <v>347</v>
      </c>
      <c r="H2523" s="12">
        <v>0</v>
      </c>
      <c r="I2523" s="12">
        <v>24</v>
      </c>
      <c r="J2523" s="12">
        <v>0</v>
      </c>
      <c r="K2523" s="12">
        <v>0</v>
      </c>
      <c r="L2523" s="12">
        <v>0</v>
      </c>
      <c r="M2523" s="12">
        <v>0</v>
      </c>
      <c r="N2523" s="12">
        <v>0</v>
      </c>
      <c r="O2523" s="12">
        <v>0</v>
      </c>
      <c r="P2523" s="12">
        <v>0</v>
      </c>
      <c r="Q2523" s="12">
        <v>0</v>
      </c>
      <c r="R2523" s="12">
        <v>0</v>
      </c>
      <c r="S2523" s="12">
        <v>0</v>
      </c>
      <c r="T2523" s="12">
        <v>0</v>
      </c>
    </row>
    <row r="2524" spans="1:20" ht="17.399999999999999" x14ac:dyDescent="0.3">
      <c r="A2524" s="11">
        <v>45148</v>
      </c>
      <c r="B2524" s="12">
        <v>251101</v>
      </c>
      <c r="C2524" s="12" t="s">
        <v>343</v>
      </c>
      <c r="D2524" s="12" t="s">
        <v>344</v>
      </c>
      <c r="E2524" s="12" t="s">
        <v>345</v>
      </c>
      <c r="F2524" s="12" t="s">
        <v>346</v>
      </c>
      <c r="G2524" s="12" t="s">
        <v>347</v>
      </c>
      <c r="H2524" s="12">
        <v>0</v>
      </c>
      <c r="I2524" s="12">
        <v>24</v>
      </c>
      <c r="J2524" s="12">
        <v>0</v>
      </c>
      <c r="K2524" s="12">
        <v>0</v>
      </c>
      <c r="L2524" s="12">
        <v>0</v>
      </c>
      <c r="M2524" s="12">
        <v>0</v>
      </c>
      <c r="N2524" s="12">
        <v>0</v>
      </c>
      <c r="O2524" s="12">
        <v>0</v>
      </c>
      <c r="P2524" s="12">
        <v>0</v>
      </c>
      <c r="Q2524" s="12">
        <v>0</v>
      </c>
      <c r="R2524" s="12">
        <v>0</v>
      </c>
      <c r="S2524" s="12">
        <v>0</v>
      </c>
      <c r="T2524" s="12">
        <v>0</v>
      </c>
    </row>
    <row r="2525" spans="1:20" ht="17.399999999999999" x14ac:dyDescent="0.3">
      <c r="A2525" s="11">
        <v>45149</v>
      </c>
      <c r="B2525" s="12">
        <v>251101</v>
      </c>
      <c r="C2525" s="12" t="s">
        <v>343</v>
      </c>
      <c r="D2525" s="12" t="s">
        <v>344</v>
      </c>
      <c r="E2525" s="12" t="s">
        <v>345</v>
      </c>
      <c r="F2525" s="12" t="s">
        <v>346</v>
      </c>
      <c r="G2525" s="12" t="s">
        <v>347</v>
      </c>
      <c r="H2525" s="12">
        <v>0</v>
      </c>
      <c r="I2525" s="12">
        <v>24</v>
      </c>
      <c r="J2525" s="12">
        <v>0</v>
      </c>
      <c r="K2525" s="12">
        <v>0</v>
      </c>
      <c r="L2525" s="12">
        <v>0</v>
      </c>
      <c r="M2525" s="12">
        <v>0</v>
      </c>
      <c r="N2525" s="12">
        <v>0</v>
      </c>
      <c r="O2525" s="12">
        <v>0</v>
      </c>
      <c r="P2525" s="12">
        <v>0</v>
      </c>
      <c r="Q2525" s="12">
        <v>0</v>
      </c>
      <c r="R2525" s="12">
        <v>0</v>
      </c>
      <c r="S2525" s="12">
        <v>0</v>
      </c>
      <c r="T2525" s="12">
        <v>0</v>
      </c>
    </row>
    <row r="2526" spans="1:20" ht="17.399999999999999" x14ac:dyDescent="0.3">
      <c r="A2526" s="11">
        <v>45150</v>
      </c>
      <c r="B2526" s="12">
        <v>251101</v>
      </c>
      <c r="C2526" s="12" t="s">
        <v>343</v>
      </c>
      <c r="D2526" s="12" t="s">
        <v>344</v>
      </c>
      <c r="E2526" s="12" t="s">
        <v>345</v>
      </c>
      <c r="F2526" s="12" t="s">
        <v>346</v>
      </c>
      <c r="G2526" s="12" t="s">
        <v>347</v>
      </c>
      <c r="H2526" s="12">
        <v>0</v>
      </c>
      <c r="I2526" s="12">
        <v>24</v>
      </c>
      <c r="J2526" s="12">
        <v>0</v>
      </c>
      <c r="K2526" s="12">
        <v>0</v>
      </c>
      <c r="L2526" s="12">
        <v>0</v>
      </c>
      <c r="M2526" s="12">
        <v>0</v>
      </c>
      <c r="N2526" s="12">
        <v>0</v>
      </c>
      <c r="O2526" s="12">
        <v>0</v>
      </c>
      <c r="P2526" s="12">
        <v>0</v>
      </c>
      <c r="Q2526" s="12">
        <v>0</v>
      </c>
      <c r="R2526" s="12">
        <v>0</v>
      </c>
      <c r="S2526" s="12">
        <v>0</v>
      </c>
      <c r="T2526" s="12">
        <v>0</v>
      </c>
    </row>
    <row r="2527" spans="1:20" ht="17.399999999999999" x14ac:dyDescent="0.3">
      <c r="A2527" s="11">
        <v>45151</v>
      </c>
      <c r="B2527" s="12">
        <v>251101</v>
      </c>
      <c r="C2527" s="12" t="s">
        <v>343</v>
      </c>
      <c r="D2527" s="12" t="s">
        <v>344</v>
      </c>
      <c r="E2527" s="12" t="s">
        <v>345</v>
      </c>
      <c r="F2527" s="12" t="s">
        <v>346</v>
      </c>
      <c r="G2527" s="12" t="s">
        <v>347</v>
      </c>
      <c r="H2527" s="12">
        <v>0</v>
      </c>
      <c r="I2527" s="12">
        <v>24</v>
      </c>
      <c r="J2527" s="12">
        <v>0</v>
      </c>
      <c r="K2527" s="12">
        <v>0</v>
      </c>
      <c r="L2527" s="12">
        <v>0</v>
      </c>
      <c r="M2527" s="12">
        <v>0</v>
      </c>
      <c r="N2527" s="12">
        <v>0</v>
      </c>
      <c r="O2527" s="12">
        <v>0</v>
      </c>
      <c r="P2527" s="12">
        <v>0</v>
      </c>
      <c r="Q2527" s="12">
        <v>0</v>
      </c>
      <c r="R2527" s="12">
        <v>0</v>
      </c>
      <c r="S2527" s="12">
        <v>0</v>
      </c>
      <c r="T2527" s="12">
        <v>0</v>
      </c>
    </row>
    <row r="2528" spans="1:20" ht="17.399999999999999" x14ac:dyDescent="0.3">
      <c r="A2528" s="11">
        <v>45152</v>
      </c>
      <c r="B2528" s="12">
        <v>251101</v>
      </c>
      <c r="C2528" s="12" t="s">
        <v>343</v>
      </c>
      <c r="D2528" s="12" t="s">
        <v>344</v>
      </c>
      <c r="E2528" s="12" t="s">
        <v>345</v>
      </c>
      <c r="F2528" s="12" t="s">
        <v>346</v>
      </c>
      <c r="G2528" s="12" t="s">
        <v>347</v>
      </c>
      <c r="H2528" s="12">
        <v>0</v>
      </c>
      <c r="I2528" s="12">
        <v>24</v>
      </c>
      <c r="J2528" s="12">
        <v>0</v>
      </c>
      <c r="K2528" s="12">
        <v>0</v>
      </c>
      <c r="L2528" s="12">
        <v>0</v>
      </c>
      <c r="M2528" s="12">
        <v>0</v>
      </c>
      <c r="N2528" s="12">
        <v>0</v>
      </c>
      <c r="O2528" s="12">
        <v>0</v>
      </c>
      <c r="P2528" s="12">
        <v>0</v>
      </c>
      <c r="Q2528" s="12">
        <v>0</v>
      </c>
      <c r="R2528" s="12">
        <v>0</v>
      </c>
      <c r="S2528" s="12">
        <v>0</v>
      </c>
      <c r="T2528" s="12">
        <v>0</v>
      </c>
    </row>
    <row r="2529" spans="1:20" ht="17.399999999999999" x14ac:dyDescent="0.3">
      <c r="A2529" s="11">
        <v>45153</v>
      </c>
      <c r="B2529" s="12">
        <v>251101</v>
      </c>
      <c r="C2529" s="12" t="s">
        <v>343</v>
      </c>
      <c r="D2529" s="12" t="s">
        <v>344</v>
      </c>
      <c r="E2529" s="12" t="s">
        <v>345</v>
      </c>
      <c r="F2529" s="12" t="s">
        <v>346</v>
      </c>
      <c r="G2529" s="12" t="s">
        <v>347</v>
      </c>
      <c r="H2529" s="12">
        <v>0</v>
      </c>
      <c r="I2529" s="12">
        <v>24</v>
      </c>
      <c r="J2529" s="12">
        <v>0</v>
      </c>
      <c r="K2529" s="12">
        <v>0</v>
      </c>
      <c r="L2529" s="12">
        <v>0</v>
      </c>
      <c r="M2529" s="12">
        <v>0</v>
      </c>
      <c r="N2529" s="12">
        <v>0</v>
      </c>
      <c r="O2529" s="12">
        <v>0</v>
      </c>
      <c r="P2529" s="12">
        <v>0</v>
      </c>
      <c r="Q2529" s="12">
        <v>0</v>
      </c>
      <c r="R2529" s="12">
        <v>0</v>
      </c>
      <c r="S2529" s="12">
        <v>0</v>
      </c>
      <c r="T2529" s="12">
        <v>0</v>
      </c>
    </row>
    <row r="2530" spans="1:20" ht="17.399999999999999" x14ac:dyDescent="0.3">
      <c r="A2530" s="11">
        <v>45154</v>
      </c>
      <c r="B2530" s="12">
        <v>251101</v>
      </c>
      <c r="C2530" s="12" t="s">
        <v>343</v>
      </c>
      <c r="D2530" s="12" t="s">
        <v>344</v>
      </c>
      <c r="E2530" s="12" t="s">
        <v>345</v>
      </c>
      <c r="F2530" s="12" t="s">
        <v>346</v>
      </c>
      <c r="G2530" s="12" t="s">
        <v>347</v>
      </c>
      <c r="H2530" s="12">
        <v>0</v>
      </c>
      <c r="I2530" s="12">
        <v>24</v>
      </c>
      <c r="J2530" s="12">
        <v>0</v>
      </c>
      <c r="K2530" s="12">
        <v>0</v>
      </c>
      <c r="L2530" s="12">
        <v>0</v>
      </c>
      <c r="M2530" s="12">
        <v>0</v>
      </c>
      <c r="N2530" s="12">
        <v>0</v>
      </c>
      <c r="O2530" s="12">
        <v>0</v>
      </c>
      <c r="P2530" s="12">
        <v>0</v>
      </c>
      <c r="Q2530" s="12">
        <v>0</v>
      </c>
      <c r="R2530" s="12">
        <v>0</v>
      </c>
      <c r="S2530" s="12">
        <v>0</v>
      </c>
      <c r="T2530" s="12">
        <v>0</v>
      </c>
    </row>
    <row r="2531" spans="1:20" ht="17.399999999999999" x14ac:dyDescent="0.3">
      <c r="A2531" s="11">
        <v>45155</v>
      </c>
      <c r="B2531" s="12">
        <v>251101</v>
      </c>
      <c r="C2531" s="12" t="s">
        <v>343</v>
      </c>
      <c r="D2531" s="12" t="s">
        <v>344</v>
      </c>
      <c r="E2531" s="12" t="s">
        <v>345</v>
      </c>
      <c r="F2531" s="12" t="s">
        <v>346</v>
      </c>
      <c r="G2531" s="12" t="s">
        <v>347</v>
      </c>
      <c r="H2531" s="12">
        <v>0.13</v>
      </c>
      <c r="I2531" s="12">
        <v>23.87</v>
      </c>
      <c r="J2531" s="12">
        <v>0</v>
      </c>
      <c r="K2531" s="12">
        <v>0.13</v>
      </c>
      <c r="L2531" s="12">
        <v>0</v>
      </c>
      <c r="M2531" s="12">
        <v>0</v>
      </c>
      <c r="N2531" s="12">
        <v>0</v>
      </c>
      <c r="O2531" s="12">
        <v>0</v>
      </c>
      <c r="P2531" s="12">
        <v>0</v>
      </c>
      <c r="Q2531" s="12">
        <v>0</v>
      </c>
      <c r="R2531" s="12">
        <v>0</v>
      </c>
      <c r="S2531" s="12">
        <v>0</v>
      </c>
      <c r="T2531" s="12">
        <v>0</v>
      </c>
    </row>
    <row r="2532" spans="1:20" ht="17.399999999999999" x14ac:dyDescent="0.3">
      <c r="A2532" s="11">
        <v>45156</v>
      </c>
      <c r="B2532" s="12">
        <v>251101</v>
      </c>
      <c r="C2532" s="12" t="s">
        <v>343</v>
      </c>
      <c r="D2532" s="12" t="s">
        <v>344</v>
      </c>
      <c r="E2532" s="12" t="s">
        <v>345</v>
      </c>
      <c r="F2532" s="12" t="s">
        <v>346</v>
      </c>
      <c r="G2532" s="12" t="s">
        <v>347</v>
      </c>
      <c r="H2532" s="12">
        <v>0</v>
      </c>
      <c r="I2532" s="12">
        <v>24</v>
      </c>
      <c r="J2532" s="12">
        <v>0</v>
      </c>
      <c r="K2532" s="12">
        <v>0</v>
      </c>
      <c r="L2532" s="12">
        <v>0</v>
      </c>
      <c r="M2532" s="12">
        <v>0</v>
      </c>
      <c r="N2532" s="12">
        <v>0</v>
      </c>
      <c r="O2532" s="12">
        <v>0</v>
      </c>
      <c r="P2532" s="12">
        <v>0</v>
      </c>
      <c r="Q2532" s="12">
        <v>0</v>
      </c>
      <c r="R2532" s="12">
        <v>0</v>
      </c>
      <c r="S2532" s="12">
        <v>0</v>
      </c>
      <c r="T2532" s="12">
        <v>0</v>
      </c>
    </row>
    <row r="2533" spans="1:20" ht="17.399999999999999" x14ac:dyDescent="0.3">
      <c r="A2533" s="11">
        <v>45157</v>
      </c>
      <c r="B2533" s="12">
        <v>251101</v>
      </c>
      <c r="C2533" s="12" t="s">
        <v>343</v>
      </c>
      <c r="D2533" s="12" t="s">
        <v>344</v>
      </c>
      <c r="E2533" s="12" t="s">
        <v>345</v>
      </c>
      <c r="F2533" s="12" t="s">
        <v>346</v>
      </c>
      <c r="G2533" s="12" t="s">
        <v>347</v>
      </c>
      <c r="H2533" s="12">
        <v>0.53</v>
      </c>
      <c r="I2533" s="12">
        <v>23.47</v>
      </c>
      <c r="J2533" s="12">
        <v>0.02</v>
      </c>
      <c r="K2533" s="12">
        <v>0.52</v>
      </c>
      <c r="L2533" s="12">
        <v>0</v>
      </c>
      <c r="M2533" s="12">
        <v>0</v>
      </c>
      <c r="N2533" s="12">
        <v>0</v>
      </c>
      <c r="O2533" s="12">
        <v>0</v>
      </c>
      <c r="P2533" s="12">
        <v>0</v>
      </c>
      <c r="Q2533" s="12">
        <v>0</v>
      </c>
      <c r="R2533" s="12">
        <v>5</v>
      </c>
      <c r="S2533" s="12">
        <v>0</v>
      </c>
      <c r="T2533" s="12">
        <v>1</v>
      </c>
    </row>
    <row r="2534" spans="1:20" ht="17.399999999999999" x14ac:dyDescent="0.3">
      <c r="A2534" s="11">
        <v>45158</v>
      </c>
      <c r="B2534" s="12">
        <v>251101</v>
      </c>
      <c r="C2534" s="12" t="s">
        <v>343</v>
      </c>
      <c r="D2534" s="12" t="s">
        <v>344</v>
      </c>
      <c r="E2534" s="12" t="s">
        <v>345</v>
      </c>
      <c r="F2534" s="12" t="s">
        <v>346</v>
      </c>
      <c r="G2534" s="12" t="s">
        <v>347</v>
      </c>
      <c r="H2534" s="12">
        <v>0</v>
      </c>
      <c r="I2534" s="12">
        <v>24</v>
      </c>
      <c r="J2534" s="12">
        <v>0</v>
      </c>
      <c r="K2534" s="12">
        <v>0</v>
      </c>
      <c r="L2534" s="12">
        <v>0</v>
      </c>
      <c r="M2534" s="12">
        <v>0</v>
      </c>
      <c r="N2534" s="12">
        <v>0</v>
      </c>
      <c r="O2534" s="12">
        <v>0</v>
      </c>
      <c r="P2534" s="12">
        <v>0</v>
      </c>
      <c r="Q2534" s="12">
        <v>0</v>
      </c>
      <c r="R2534" s="12">
        <v>0</v>
      </c>
      <c r="S2534" s="12">
        <v>0</v>
      </c>
      <c r="T2534" s="12">
        <v>0</v>
      </c>
    </row>
    <row r="2535" spans="1:20" ht="17.399999999999999" x14ac:dyDescent="0.3">
      <c r="A2535" s="11">
        <v>45159</v>
      </c>
      <c r="B2535" s="12">
        <v>251101</v>
      </c>
      <c r="C2535" s="12" t="s">
        <v>343</v>
      </c>
      <c r="D2535" s="12" t="s">
        <v>344</v>
      </c>
      <c r="E2535" s="12" t="s">
        <v>345</v>
      </c>
      <c r="F2535" s="12" t="s">
        <v>346</v>
      </c>
      <c r="G2535" s="12" t="s">
        <v>347</v>
      </c>
      <c r="H2535" s="12">
        <v>0</v>
      </c>
      <c r="I2535" s="12">
        <v>24</v>
      </c>
      <c r="J2535" s="12">
        <v>0</v>
      </c>
      <c r="K2535" s="12">
        <v>0</v>
      </c>
      <c r="L2535" s="12">
        <v>0</v>
      </c>
      <c r="M2535" s="12">
        <v>0</v>
      </c>
      <c r="N2535" s="12">
        <v>0</v>
      </c>
      <c r="O2535" s="12">
        <v>0</v>
      </c>
      <c r="P2535" s="12">
        <v>0</v>
      </c>
      <c r="Q2535" s="12">
        <v>0</v>
      </c>
      <c r="R2535" s="12">
        <v>0</v>
      </c>
      <c r="S2535" s="12">
        <v>0</v>
      </c>
      <c r="T2535" s="12">
        <v>0</v>
      </c>
    </row>
    <row r="2536" spans="1:20" ht="17.399999999999999" x14ac:dyDescent="0.3">
      <c r="A2536" s="11">
        <v>45160</v>
      </c>
      <c r="B2536" s="12">
        <v>251101</v>
      </c>
      <c r="C2536" s="12" t="s">
        <v>343</v>
      </c>
      <c r="D2536" s="12" t="s">
        <v>344</v>
      </c>
      <c r="E2536" s="12" t="s">
        <v>345</v>
      </c>
      <c r="F2536" s="12" t="s">
        <v>346</v>
      </c>
      <c r="G2536" s="12" t="s">
        <v>347</v>
      </c>
      <c r="H2536" s="12">
        <v>0.82</v>
      </c>
      <c r="I2536" s="12">
        <v>23.18</v>
      </c>
      <c r="J2536" s="12">
        <v>0.27</v>
      </c>
      <c r="K2536" s="12">
        <v>0.55000000000000004</v>
      </c>
      <c r="L2536" s="12">
        <v>0.92</v>
      </c>
      <c r="M2536" s="12">
        <v>5</v>
      </c>
      <c r="N2536" s="12">
        <v>0</v>
      </c>
      <c r="O2536" s="12">
        <v>1</v>
      </c>
      <c r="P2536" s="12">
        <v>0</v>
      </c>
      <c r="Q2536" s="12">
        <v>1</v>
      </c>
      <c r="R2536" s="12">
        <v>3</v>
      </c>
      <c r="S2536" s="12">
        <v>0</v>
      </c>
      <c r="T2536" s="12">
        <v>0</v>
      </c>
    </row>
    <row r="2537" spans="1:20" ht="17.399999999999999" x14ac:dyDescent="0.3">
      <c r="A2537" s="11">
        <v>45161</v>
      </c>
      <c r="B2537" s="12">
        <v>251101</v>
      </c>
      <c r="C2537" s="12" t="s">
        <v>343</v>
      </c>
      <c r="D2537" s="12" t="s">
        <v>344</v>
      </c>
      <c r="E2537" s="12" t="s">
        <v>345</v>
      </c>
      <c r="F2537" s="12" t="s">
        <v>346</v>
      </c>
      <c r="G2537" s="12" t="s">
        <v>347</v>
      </c>
      <c r="H2537" s="12">
        <v>0</v>
      </c>
      <c r="I2537" s="12">
        <v>24</v>
      </c>
      <c r="J2537" s="12">
        <v>0</v>
      </c>
      <c r="K2537" s="12">
        <v>0</v>
      </c>
      <c r="L2537" s="12">
        <v>0</v>
      </c>
      <c r="M2537" s="12">
        <v>0</v>
      </c>
      <c r="N2537" s="12">
        <v>0</v>
      </c>
      <c r="O2537" s="12">
        <v>0</v>
      </c>
      <c r="P2537" s="12">
        <v>0</v>
      </c>
      <c r="Q2537" s="12">
        <v>0</v>
      </c>
      <c r="R2537" s="12">
        <v>0</v>
      </c>
      <c r="S2537" s="12">
        <v>0</v>
      </c>
      <c r="T2537" s="12">
        <v>0</v>
      </c>
    </row>
    <row r="2538" spans="1:20" ht="17.399999999999999" x14ac:dyDescent="0.3">
      <c r="A2538" s="11">
        <v>45164</v>
      </c>
      <c r="B2538" s="12">
        <v>251101</v>
      </c>
      <c r="C2538" s="12" t="s">
        <v>343</v>
      </c>
      <c r="D2538" s="12" t="s">
        <v>344</v>
      </c>
      <c r="E2538" s="12" t="s">
        <v>345</v>
      </c>
      <c r="F2538" s="12" t="s">
        <v>346</v>
      </c>
      <c r="G2538" s="12" t="s">
        <v>347</v>
      </c>
      <c r="H2538" s="12">
        <v>0</v>
      </c>
      <c r="I2538" s="12">
        <v>24</v>
      </c>
      <c r="J2538" s="12">
        <v>0</v>
      </c>
      <c r="K2538" s="12">
        <v>0</v>
      </c>
      <c r="L2538" s="12">
        <v>0</v>
      </c>
      <c r="M2538" s="12">
        <v>0</v>
      </c>
      <c r="N2538" s="12">
        <v>0</v>
      </c>
      <c r="O2538" s="12">
        <v>0</v>
      </c>
      <c r="P2538" s="12">
        <v>0</v>
      </c>
      <c r="Q2538" s="12">
        <v>0</v>
      </c>
      <c r="R2538" s="12">
        <v>0</v>
      </c>
      <c r="S2538" s="12">
        <v>0</v>
      </c>
      <c r="T2538" s="12">
        <v>0</v>
      </c>
    </row>
    <row r="2539" spans="1:20" ht="17.399999999999999" x14ac:dyDescent="0.3">
      <c r="A2539" s="11">
        <v>45165</v>
      </c>
      <c r="B2539" s="12">
        <v>251101</v>
      </c>
      <c r="C2539" s="12" t="s">
        <v>343</v>
      </c>
      <c r="D2539" s="12" t="s">
        <v>344</v>
      </c>
      <c r="E2539" s="12" t="s">
        <v>345</v>
      </c>
      <c r="F2539" s="12" t="s">
        <v>346</v>
      </c>
      <c r="G2539" s="12" t="s">
        <v>347</v>
      </c>
      <c r="H2539" s="12">
        <v>0</v>
      </c>
      <c r="I2539" s="12">
        <v>24</v>
      </c>
      <c r="J2539" s="12">
        <v>0</v>
      </c>
      <c r="K2539" s="12">
        <v>0</v>
      </c>
      <c r="L2539" s="12">
        <v>0</v>
      </c>
      <c r="M2539" s="12">
        <v>0</v>
      </c>
      <c r="N2539" s="12">
        <v>0</v>
      </c>
      <c r="O2539" s="12">
        <v>0</v>
      </c>
      <c r="P2539" s="12">
        <v>0</v>
      </c>
      <c r="Q2539" s="12">
        <v>0</v>
      </c>
      <c r="R2539" s="12">
        <v>0</v>
      </c>
      <c r="S2539" s="12">
        <v>0</v>
      </c>
      <c r="T2539" s="12">
        <v>0</v>
      </c>
    </row>
    <row r="2540" spans="1:20" ht="17.399999999999999" x14ac:dyDescent="0.3">
      <c r="A2540" s="11">
        <v>45166</v>
      </c>
      <c r="B2540" s="12">
        <v>251101</v>
      </c>
      <c r="C2540" s="12" t="s">
        <v>343</v>
      </c>
      <c r="D2540" s="12" t="s">
        <v>344</v>
      </c>
      <c r="E2540" s="12" t="s">
        <v>345</v>
      </c>
      <c r="F2540" s="12" t="s">
        <v>346</v>
      </c>
      <c r="G2540" s="12" t="s">
        <v>347</v>
      </c>
      <c r="H2540" s="12">
        <v>0</v>
      </c>
      <c r="I2540" s="12">
        <v>24</v>
      </c>
      <c r="J2540" s="12">
        <v>0</v>
      </c>
      <c r="K2540" s="12">
        <v>0</v>
      </c>
      <c r="L2540" s="12">
        <v>0</v>
      </c>
      <c r="M2540" s="12">
        <v>0</v>
      </c>
      <c r="N2540" s="12">
        <v>0</v>
      </c>
      <c r="O2540" s="12">
        <v>0</v>
      </c>
      <c r="P2540" s="12">
        <v>0</v>
      </c>
      <c r="Q2540" s="12">
        <v>0</v>
      </c>
      <c r="R2540" s="12">
        <v>0</v>
      </c>
      <c r="S2540" s="12">
        <v>0</v>
      </c>
      <c r="T2540" s="12">
        <v>0</v>
      </c>
    </row>
    <row r="2541" spans="1:20" ht="17.399999999999999" x14ac:dyDescent="0.3">
      <c r="A2541" s="11">
        <v>45167</v>
      </c>
      <c r="B2541" s="12">
        <v>251101</v>
      </c>
      <c r="C2541" s="12" t="s">
        <v>343</v>
      </c>
      <c r="D2541" s="12" t="s">
        <v>344</v>
      </c>
      <c r="E2541" s="12" t="s">
        <v>345</v>
      </c>
      <c r="F2541" s="12" t="s">
        <v>346</v>
      </c>
      <c r="G2541" s="12" t="s">
        <v>347</v>
      </c>
      <c r="H2541" s="12">
        <v>0</v>
      </c>
      <c r="I2541" s="12">
        <v>24</v>
      </c>
      <c r="J2541" s="12">
        <v>0</v>
      </c>
      <c r="K2541" s="12">
        <v>0</v>
      </c>
      <c r="L2541" s="12">
        <v>0</v>
      </c>
      <c r="M2541" s="12">
        <v>0</v>
      </c>
      <c r="N2541" s="12">
        <v>0</v>
      </c>
      <c r="O2541" s="12">
        <v>0</v>
      </c>
      <c r="P2541" s="12">
        <v>0</v>
      </c>
      <c r="Q2541" s="12">
        <v>0</v>
      </c>
      <c r="R2541" s="12">
        <v>0</v>
      </c>
      <c r="S2541" s="12">
        <v>0</v>
      </c>
      <c r="T2541" s="12">
        <v>0</v>
      </c>
    </row>
    <row r="2542" spans="1:20" ht="17.399999999999999" x14ac:dyDescent="0.3">
      <c r="A2542" s="11">
        <v>45168</v>
      </c>
      <c r="B2542" s="12">
        <v>251101</v>
      </c>
      <c r="C2542" s="12" t="s">
        <v>343</v>
      </c>
      <c r="D2542" s="12" t="s">
        <v>344</v>
      </c>
      <c r="E2542" s="12" t="s">
        <v>345</v>
      </c>
      <c r="F2542" s="12" t="s">
        <v>346</v>
      </c>
      <c r="G2542" s="12" t="s">
        <v>347</v>
      </c>
      <c r="H2542" s="12">
        <v>0</v>
      </c>
      <c r="I2542" s="12">
        <v>24</v>
      </c>
      <c r="J2542" s="12">
        <v>0</v>
      </c>
      <c r="K2542" s="12">
        <v>0</v>
      </c>
      <c r="L2542" s="12">
        <v>0</v>
      </c>
      <c r="M2542" s="12">
        <v>0</v>
      </c>
      <c r="N2542" s="12">
        <v>0</v>
      </c>
      <c r="O2542" s="12">
        <v>0</v>
      </c>
      <c r="P2542" s="12">
        <v>0</v>
      </c>
      <c r="Q2542" s="12">
        <v>0</v>
      </c>
      <c r="R2542" s="12">
        <v>0</v>
      </c>
      <c r="S2542" s="12">
        <v>0</v>
      </c>
      <c r="T2542" s="12">
        <v>0</v>
      </c>
    </row>
    <row r="2543" spans="1:20" ht="17.399999999999999" x14ac:dyDescent="0.3">
      <c r="A2543" s="11">
        <v>45169</v>
      </c>
      <c r="B2543" s="12">
        <v>251101</v>
      </c>
      <c r="C2543" s="12" t="s">
        <v>343</v>
      </c>
      <c r="D2543" s="12" t="s">
        <v>344</v>
      </c>
      <c r="E2543" s="12" t="s">
        <v>345</v>
      </c>
      <c r="F2543" s="12" t="s">
        <v>346</v>
      </c>
      <c r="G2543" s="12" t="s">
        <v>347</v>
      </c>
      <c r="H2543" s="12">
        <v>0</v>
      </c>
      <c r="I2543" s="12">
        <v>24</v>
      </c>
      <c r="J2543" s="12">
        <v>0</v>
      </c>
      <c r="K2543" s="12">
        <v>0</v>
      </c>
      <c r="L2543" s="12">
        <v>0</v>
      </c>
      <c r="M2543" s="12">
        <v>0</v>
      </c>
      <c r="N2543" s="12">
        <v>0</v>
      </c>
      <c r="O2543" s="12">
        <v>0</v>
      </c>
      <c r="P2543" s="12">
        <v>0</v>
      </c>
      <c r="Q2543" s="12">
        <v>0</v>
      </c>
      <c r="R2543" s="12">
        <v>0</v>
      </c>
      <c r="S2543" s="12">
        <v>0</v>
      </c>
      <c r="T2543" s="12">
        <v>0</v>
      </c>
    </row>
    <row r="2544" spans="1:20" ht="17.399999999999999" x14ac:dyDescent="0.3">
      <c r="A2544" s="11">
        <v>45170</v>
      </c>
      <c r="B2544" s="12">
        <v>251101</v>
      </c>
      <c r="C2544" s="12" t="s">
        <v>343</v>
      </c>
      <c r="D2544" s="12" t="s">
        <v>344</v>
      </c>
      <c r="E2544" s="12" t="s">
        <v>345</v>
      </c>
      <c r="F2544" s="12" t="s">
        <v>346</v>
      </c>
      <c r="G2544" s="12" t="s">
        <v>347</v>
      </c>
      <c r="H2544" s="12">
        <v>0</v>
      </c>
      <c r="I2544" s="12">
        <v>24</v>
      </c>
      <c r="J2544" s="12">
        <v>0</v>
      </c>
      <c r="K2544" s="12">
        <v>0</v>
      </c>
      <c r="L2544" s="12">
        <v>0</v>
      </c>
      <c r="M2544" s="12">
        <v>0</v>
      </c>
      <c r="N2544" s="12">
        <v>0</v>
      </c>
      <c r="O2544" s="12">
        <v>0</v>
      </c>
      <c r="P2544" s="12">
        <v>0</v>
      </c>
      <c r="Q2544" s="12">
        <v>0</v>
      </c>
      <c r="R2544" s="12">
        <v>0</v>
      </c>
      <c r="S2544" s="12">
        <v>0</v>
      </c>
      <c r="T2544" s="12">
        <v>0</v>
      </c>
    </row>
    <row r="2545" spans="1:20" ht="17.399999999999999" x14ac:dyDescent="0.3">
      <c r="A2545" s="11">
        <v>45171</v>
      </c>
      <c r="B2545" s="12">
        <v>251101</v>
      </c>
      <c r="C2545" s="12" t="s">
        <v>343</v>
      </c>
      <c r="D2545" s="12" t="s">
        <v>344</v>
      </c>
      <c r="E2545" s="12" t="s">
        <v>345</v>
      </c>
      <c r="F2545" s="12" t="s">
        <v>346</v>
      </c>
      <c r="G2545" s="12" t="s">
        <v>347</v>
      </c>
      <c r="H2545" s="12">
        <v>0</v>
      </c>
      <c r="I2545" s="12">
        <v>24</v>
      </c>
      <c r="J2545" s="12">
        <v>0</v>
      </c>
      <c r="K2545" s="12">
        <v>0</v>
      </c>
      <c r="L2545" s="12">
        <v>0</v>
      </c>
      <c r="M2545" s="12">
        <v>0</v>
      </c>
      <c r="N2545" s="12">
        <v>0</v>
      </c>
      <c r="O2545" s="12">
        <v>0</v>
      </c>
      <c r="P2545" s="12">
        <v>0</v>
      </c>
      <c r="Q2545" s="12">
        <v>0</v>
      </c>
      <c r="R2545" s="12">
        <v>0</v>
      </c>
      <c r="S2545" s="12">
        <v>0</v>
      </c>
      <c r="T2545" s="12">
        <v>0</v>
      </c>
    </row>
    <row r="2546" spans="1:20" ht="17.399999999999999" x14ac:dyDescent="0.3">
      <c r="A2546" s="11">
        <v>45172</v>
      </c>
      <c r="B2546" s="12">
        <v>251101</v>
      </c>
      <c r="C2546" s="12" t="s">
        <v>343</v>
      </c>
      <c r="D2546" s="12" t="s">
        <v>344</v>
      </c>
      <c r="E2546" s="12" t="s">
        <v>345</v>
      </c>
      <c r="F2546" s="12" t="s">
        <v>346</v>
      </c>
      <c r="G2546" s="12" t="s">
        <v>347</v>
      </c>
      <c r="H2546" s="12">
        <v>0</v>
      </c>
      <c r="I2546" s="12">
        <v>24</v>
      </c>
      <c r="J2546" s="12">
        <v>0</v>
      </c>
      <c r="K2546" s="12">
        <v>0</v>
      </c>
      <c r="L2546" s="12">
        <v>0</v>
      </c>
      <c r="M2546" s="12">
        <v>0</v>
      </c>
      <c r="N2546" s="12">
        <v>0</v>
      </c>
      <c r="O2546" s="12">
        <v>0</v>
      </c>
      <c r="P2546" s="12">
        <v>0</v>
      </c>
      <c r="Q2546" s="12">
        <v>0</v>
      </c>
      <c r="R2546" s="12">
        <v>0</v>
      </c>
      <c r="S2546" s="12">
        <v>0</v>
      </c>
      <c r="T2546" s="12">
        <v>0</v>
      </c>
    </row>
    <row r="2547" spans="1:20" ht="17.399999999999999" x14ac:dyDescent="0.3">
      <c r="A2547" s="11">
        <v>45173</v>
      </c>
      <c r="B2547" s="12">
        <v>251101</v>
      </c>
      <c r="C2547" s="12" t="s">
        <v>343</v>
      </c>
      <c r="D2547" s="12" t="s">
        <v>344</v>
      </c>
      <c r="E2547" s="12" t="s">
        <v>345</v>
      </c>
      <c r="F2547" s="12" t="s">
        <v>346</v>
      </c>
      <c r="G2547" s="12" t="s">
        <v>347</v>
      </c>
      <c r="H2547" s="12">
        <v>0.38</v>
      </c>
      <c r="I2547" s="12">
        <v>23.62</v>
      </c>
      <c r="J2547" s="12">
        <v>0.25</v>
      </c>
      <c r="K2547" s="12">
        <v>0.13</v>
      </c>
      <c r="L2547" s="12">
        <v>0.46</v>
      </c>
      <c r="M2547" s="12">
        <v>5</v>
      </c>
      <c r="N2547" s="12">
        <v>0</v>
      </c>
      <c r="O2547" s="12">
        <v>0</v>
      </c>
      <c r="P2547" s="12">
        <v>0</v>
      </c>
      <c r="Q2547" s="12">
        <v>0</v>
      </c>
      <c r="R2547" s="12">
        <v>1</v>
      </c>
      <c r="S2547" s="12">
        <v>0</v>
      </c>
      <c r="T2547" s="12">
        <v>0</v>
      </c>
    </row>
    <row r="2548" spans="1:20" ht="17.399999999999999" x14ac:dyDescent="0.3">
      <c r="A2548" s="11">
        <v>45174</v>
      </c>
      <c r="B2548" s="12">
        <v>251101</v>
      </c>
      <c r="C2548" s="12" t="s">
        <v>343</v>
      </c>
      <c r="D2548" s="12" t="s">
        <v>344</v>
      </c>
      <c r="E2548" s="12" t="s">
        <v>345</v>
      </c>
      <c r="F2548" s="12" t="s">
        <v>346</v>
      </c>
      <c r="G2548" s="12" t="s">
        <v>347</v>
      </c>
      <c r="H2548" s="12">
        <v>1.98</v>
      </c>
      <c r="I2548" s="12">
        <v>22.02</v>
      </c>
      <c r="J2548" s="12">
        <v>0.2</v>
      </c>
      <c r="K2548" s="12">
        <v>1.78</v>
      </c>
      <c r="L2548" s="12">
        <v>0.18</v>
      </c>
      <c r="M2548" s="12">
        <v>6</v>
      </c>
      <c r="N2548" s="12">
        <v>0</v>
      </c>
      <c r="O2548" s="12">
        <v>0</v>
      </c>
      <c r="P2548" s="12">
        <v>0</v>
      </c>
      <c r="Q2548" s="12">
        <v>0</v>
      </c>
      <c r="R2548" s="12">
        <v>13</v>
      </c>
      <c r="S2548" s="12">
        <v>0</v>
      </c>
      <c r="T2548" s="12">
        <v>1</v>
      </c>
    </row>
    <row r="2549" spans="1:20" ht="17.399999999999999" x14ac:dyDescent="0.3">
      <c r="A2549" s="11">
        <v>45175</v>
      </c>
      <c r="B2549" s="12">
        <v>251101</v>
      </c>
      <c r="C2549" s="12" t="s">
        <v>343</v>
      </c>
      <c r="D2549" s="12" t="s">
        <v>344</v>
      </c>
      <c r="E2549" s="12" t="s">
        <v>345</v>
      </c>
      <c r="F2549" s="12" t="s">
        <v>346</v>
      </c>
      <c r="G2549" s="12" t="s">
        <v>347</v>
      </c>
      <c r="H2549" s="12">
        <v>0.1</v>
      </c>
      <c r="I2549" s="12">
        <v>23.9</v>
      </c>
      <c r="J2549" s="12">
        <v>0</v>
      </c>
      <c r="K2549" s="12">
        <v>0.1</v>
      </c>
      <c r="L2549" s="12">
        <v>0</v>
      </c>
      <c r="M2549" s="12">
        <v>0</v>
      </c>
      <c r="N2549" s="12">
        <v>0</v>
      </c>
      <c r="O2549" s="12">
        <v>0</v>
      </c>
      <c r="P2549" s="12">
        <v>0</v>
      </c>
      <c r="Q2549" s="12">
        <v>0</v>
      </c>
      <c r="R2549" s="12">
        <v>0</v>
      </c>
      <c r="S2549" s="12">
        <v>0</v>
      </c>
      <c r="T2549" s="12">
        <v>0</v>
      </c>
    </row>
    <row r="2550" spans="1:20" ht="17.399999999999999" x14ac:dyDescent="0.3">
      <c r="A2550" s="11">
        <v>45176</v>
      </c>
      <c r="B2550" s="12">
        <v>251101</v>
      </c>
      <c r="C2550" s="12" t="s">
        <v>343</v>
      </c>
      <c r="D2550" s="12" t="s">
        <v>344</v>
      </c>
      <c r="E2550" s="12" t="s">
        <v>345</v>
      </c>
      <c r="F2550" s="12" t="s">
        <v>346</v>
      </c>
      <c r="G2550" s="12" t="s">
        <v>347</v>
      </c>
      <c r="H2550" s="12">
        <v>0.72</v>
      </c>
      <c r="I2550" s="12">
        <v>23.28</v>
      </c>
      <c r="J2550" s="12">
        <v>0.05</v>
      </c>
      <c r="K2550" s="12">
        <v>0.67</v>
      </c>
      <c r="L2550" s="12">
        <v>0</v>
      </c>
      <c r="M2550" s="12">
        <v>0</v>
      </c>
      <c r="N2550" s="12">
        <v>0</v>
      </c>
      <c r="O2550" s="12">
        <v>0</v>
      </c>
      <c r="P2550" s="12">
        <v>0</v>
      </c>
      <c r="Q2550" s="12">
        <v>0</v>
      </c>
      <c r="R2550" s="12">
        <v>2</v>
      </c>
      <c r="S2550" s="12">
        <v>0</v>
      </c>
      <c r="T2550" s="12">
        <v>0</v>
      </c>
    </row>
    <row r="2551" spans="1:20" ht="17.399999999999999" x14ac:dyDescent="0.3">
      <c r="A2551" s="11">
        <v>45177</v>
      </c>
      <c r="B2551" s="12">
        <v>251101</v>
      </c>
      <c r="C2551" s="12" t="s">
        <v>343</v>
      </c>
      <c r="D2551" s="12" t="s">
        <v>344</v>
      </c>
      <c r="E2551" s="12" t="s">
        <v>345</v>
      </c>
      <c r="F2551" s="12" t="s">
        <v>346</v>
      </c>
      <c r="G2551" s="12" t="s">
        <v>347</v>
      </c>
      <c r="H2551" s="12">
        <v>3.03</v>
      </c>
      <c r="I2551" s="12">
        <v>20.97</v>
      </c>
      <c r="J2551" s="12">
        <v>0.22</v>
      </c>
      <c r="K2551" s="12">
        <v>2.82</v>
      </c>
      <c r="L2551" s="12">
        <v>0.23</v>
      </c>
      <c r="M2551" s="12">
        <v>6</v>
      </c>
      <c r="N2551" s="12">
        <v>0</v>
      </c>
      <c r="O2551" s="12">
        <v>0</v>
      </c>
      <c r="P2551" s="12">
        <v>0</v>
      </c>
      <c r="Q2551" s="12">
        <v>0</v>
      </c>
      <c r="R2551" s="12">
        <v>28</v>
      </c>
      <c r="S2551" s="12">
        <v>0</v>
      </c>
      <c r="T2551" s="12">
        <v>2</v>
      </c>
    </row>
    <row r="2552" spans="1:20" ht="17.399999999999999" x14ac:dyDescent="0.3">
      <c r="A2552" s="11">
        <v>45178</v>
      </c>
      <c r="B2552" s="12">
        <v>251101</v>
      </c>
      <c r="C2552" s="12" t="s">
        <v>343</v>
      </c>
      <c r="D2552" s="12" t="s">
        <v>344</v>
      </c>
      <c r="E2552" s="12" t="s">
        <v>345</v>
      </c>
      <c r="F2552" s="12" t="s">
        <v>346</v>
      </c>
      <c r="G2552" s="12" t="s">
        <v>347</v>
      </c>
      <c r="H2552" s="12">
        <v>0.33</v>
      </c>
      <c r="I2552" s="12">
        <v>23.67</v>
      </c>
      <c r="J2552" s="12">
        <v>0.1</v>
      </c>
      <c r="K2552" s="12">
        <v>0.23</v>
      </c>
      <c r="L2552" s="12">
        <v>0.2</v>
      </c>
      <c r="M2552" s="12">
        <v>0</v>
      </c>
      <c r="N2552" s="12">
        <v>0</v>
      </c>
      <c r="O2552" s="12">
        <v>0</v>
      </c>
      <c r="P2552" s="12">
        <v>0</v>
      </c>
      <c r="Q2552" s="12">
        <v>0</v>
      </c>
      <c r="R2552" s="12">
        <v>1</v>
      </c>
      <c r="S2552" s="12">
        <v>0</v>
      </c>
      <c r="T2552" s="12">
        <v>0</v>
      </c>
    </row>
    <row r="2553" spans="1:20" ht="17.399999999999999" x14ac:dyDescent="0.3">
      <c r="A2553" s="11">
        <v>45179</v>
      </c>
      <c r="B2553" s="12">
        <v>251101</v>
      </c>
      <c r="C2553" s="12" t="s">
        <v>343</v>
      </c>
      <c r="D2553" s="12" t="s">
        <v>344</v>
      </c>
      <c r="E2553" s="12" t="s">
        <v>345</v>
      </c>
      <c r="F2553" s="12" t="s">
        <v>346</v>
      </c>
      <c r="G2553" s="12" t="s">
        <v>347</v>
      </c>
      <c r="H2553" s="12">
        <v>0</v>
      </c>
      <c r="I2553" s="12">
        <v>24</v>
      </c>
      <c r="J2553" s="12">
        <v>0</v>
      </c>
      <c r="K2553" s="12">
        <v>0</v>
      </c>
      <c r="L2553" s="12">
        <v>0</v>
      </c>
      <c r="M2553" s="12">
        <v>0</v>
      </c>
      <c r="N2553" s="12">
        <v>0</v>
      </c>
      <c r="O2553" s="12">
        <v>0</v>
      </c>
      <c r="P2553" s="12">
        <v>0</v>
      </c>
      <c r="Q2553" s="12">
        <v>0</v>
      </c>
      <c r="R2553" s="12">
        <v>0</v>
      </c>
      <c r="S2553" s="12">
        <v>0</v>
      </c>
      <c r="T2553" s="12">
        <v>0</v>
      </c>
    </row>
    <row r="2554" spans="1:20" ht="17.399999999999999" x14ac:dyDescent="0.3">
      <c r="A2554" s="11">
        <v>45180</v>
      </c>
      <c r="B2554" s="12">
        <v>251101</v>
      </c>
      <c r="C2554" s="12" t="s">
        <v>343</v>
      </c>
      <c r="D2554" s="12" t="s">
        <v>344</v>
      </c>
      <c r="E2554" s="12" t="s">
        <v>345</v>
      </c>
      <c r="F2554" s="12" t="s">
        <v>346</v>
      </c>
      <c r="G2554" s="12" t="s">
        <v>347</v>
      </c>
      <c r="H2554" s="12">
        <v>0</v>
      </c>
      <c r="I2554" s="12">
        <v>24</v>
      </c>
      <c r="J2554" s="12">
        <v>0</v>
      </c>
      <c r="K2554" s="12">
        <v>0</v>
      </c>
      <c r="L2554" s="12">
        <v>0</v>
      </c>
      <c r="M2554" s="12">
        <v>0</v>
      </c>
      <c r="N2554" s="12">
        <v>0</v>
      </c>
      <c r="O2554" s="12">
        <v>0</v>
      </c>
      <c r="P2554" s="12">
        <v>0</v>
      </c>
      <c r="Q2554" s="12">
        <v>0</v>
      </c>
      <c r="R2554" s="12">
        <v>0</v>
      </c>
      <c r="S2554" s="12">
        <v>0</v>
      </c>
      <c r="T2554" s="12">
        <v>0</v>
      </c>
    </row>
    <row r="2555" spans="1:20" ht="17.399999999999999" x14ac:dyDescent="0.3">
      <c r="A2555" s="11">
        <v>45181</v>
      </c>
      <c r="B2555" s="12">
        <v>251101</v>
      </c>
      <c r="C2555" s="12" t="s">
        <v>343</v>
      </c>
      <c r="D2555" s="12" t="s">
        <v>344</v>
      </c>
      <c r="E2555" s="12" t="s">
        <v>345</v>
      </c>
      <c r="F2555" s="12" t="s">
        <v>346</v>
      </c>
      <c r="G2555" s="12" t="s">
        <v>347</v>
      </c>
      <c r="H2555" s="12">
        <v>0.62</v>
      </c>
      <c r="I2555" s="12">
        <v>23.38</v>
      </c>
      <c r="J2555" s="12">
        <v>0.15</v>
      </c>
      <c r="K2555" s="12">
        <v>0.47</v>
      </c>
      <c r="L2555" s="12">
        <v>0.25</v>
      </c>
      <c r="M2555" s="12">
        <v>3</v>
      </c>
      <c r="N2555" s="12">
        <v>0</v>
      </c>
      <c r="O2555" s="12">
        <v>0</v>
      </c>
      <c r="P2555" s="12">
        <v>0</v>
      </c>
      <c r="Q2555" s="12">
        <v>0</v>
      </c>
      <c r="R2555" s="12">
        <v>4</v>
      </c>
      <c r="S2555" s="12">
        <v>0</v>
      </c>
      <c r="T2555" s="12">
        <v>1</v>
      </c>
    </row>
    <row r="2556" spans="1:20" ht="17.399999999999999" x14ac:dyDescent="0.3">
      <c r="A2556" s="11">
        <v>45182</v>
      </c>
      <c r="B2556" s="12">
        <v>251101</v>
      </c>
      <c r="C2556" s="12" t="s">
        <v>343</v>
      </c>
      <c r="D2556" s="12" t="s">
        <v>344</v>
      </c>
      <c r="E2556" s="12" t="s">
        <v>345</v>
      </c>
      <c r="F2556" s="12" t="s">
        <v>346</v>
      </c>
      <c r="G2556" s="12" t="s">
        <v>347</v>
      </c>
      <c r="H2556" s="12">
        <v>0.28000000000000003</v>
      </c>
      <c r="I2556" s="12">
        <v>23.72</v>
      </c>
      <c r="J2556" s="12">
        <v>0.02</v>
      </c>
      <c r="K2556" s="12">
        <v>0.27</v>
      </c>
      <c r="L2556" s="12">
        <v>0</v>
      </c>
      <c r="M2556" s="12">
        <v>0</v>
      </c>
      <c r="N2556" s="12">
        <v>0</v>
      </c>
      <c r="O2556" s="12">
        <v>0</v>
      </c>
      <c r="P2556" s="12">
        <v>0</v>
      </c>
      <c r="Q2556" s="12">
        <v>0</v>
      </c>
      <c r="R2556" s="12">
        <v>1</v>
      </c>
      <c r="S2556" s="12">
        <v>0</v>
      </c>
      <c r="T2556" s="12">
        <v>0</v>
      </c>
    </row>
    <row r="2557" spans="1:20" ht="17.399999999999999" x14ac:dyDescent="0.3">
      <c r="A2557" s="11">
        <v>45183</v>
      </c>
      <c r="B2557" s="12">
        <v>251101</v>
      </c>
      <c r="C2557" s="12" t="s">
        <v>343</v>
      </c>
      <c r="D2557" s="12" t="s">
        <v>344</v>
      </c>
      <c r="E2557" s="12" t="s">
        <v>345</v>
      </c>
      <c r="F2557" s="12" t="s">
        <v>346</v>
      </c>
      <c r="G2557" s="12" t="s">
        <v>347</v>
      </c>
      <c r="H2557" s="12">
        <v>0</v>
      </c>
      <c r="I2557" s="12">
        <v>24</v>
      </c>
      <c r="J2557" s="12">
        <v>0</v>
      </c>
      <c r="K2557" s="12">
        <v>0</v>
      </c>
      <c r="L2557" s="12">
        <v>0</v>
      </c>
      <c r="M2557" s="12">
        <v>0</v>
      </c>
      <c r="N2557" s="12">
        <v>0</v>
      </c>
      <c r="O2557" s="12">
        <v>0</v>
      </c>
      <c r="P2557" s="12">
        <v>0</v>
      </c>
      <c r="Q2557" s="12">
        <v>0</v>
      </c>
      <c r="R2557" s="12">
        <v>0</v>
      </c>
      <c r="S2557" s="12">
        <v>0</v>
      </c>
      <c r="T2557" s="12">
        <v>0</v>
      </c>
    </row>
    <row r="2558" spans="1:20" ht="17.399999999999999" x14ac:dyDescent="0.3">
      <c r="A2558" s="11">
        <v>45184</v>
      </c>
      <c r="B2558" s="12">
        <v>251101</v>
      </c>
      <c r="C2558" s="12" t="s">
        <v>343</v>
      </c>
      <c r="D2558" s="12" t="s">
        <v>344</v>
      </c>
      <c r="E2558" s="12" t="s">
        <v>345</v>
      </c>
      <c r="F2558" s="12" t="s">
        <v>346</v>
      </c>
      <c r="G2558" s="12" t="s">
        <v>347</v>
      </c>
      <c r="H2558" s="12">
        <v>5.53</v>
      </c>
      <c r="I2558" s="12">
        <v>18.47</v>
      </c>
      <c r="J2558" s="12">
        <v>3.58</v>
      </c>
      <c r="K2558" s="12">
        <v>1.95</v>
      </c>
      <c r="L2558" s="12">
        <v>13.65</v>
      </c>
      <c r="M2558" s="12">
        <v>4</v>
      </c>
      <c r="N2558" s="12">
        <v>0</v>
      </c>
      <c r="O2558" s="12">
        <v>12</v>
      </c>
      <c r="P2558" s="12">
        <v>2</v>
      </c>
      <c r="Q2558" s="12">
        <v>1</v>
      </c>
      <c r="R2558" s="12">
        <v>14</v>
      </c>
      <c r="S2558" s="12">
        <v>13</v>
      </c>
      <c r="T2558" s="12">
        <v>1</v>
      </c>
    </row>
    <row r="2559" spans="1:20" ht="17.399999999999999" x14ac:dyDescent="0.3">
      <c r="A2559" s="11">
        <v>45185</v>
      </c>
      <c r="B2559" s="12">
        <v>251101</v>
      </c>
      <c r="C2559" s="12" t="s">
        <v>343</v>
      </c>
      <c r="D2559" s="12" t="s">
        <v>344</v>
      </c>
      <c r="E2559" s="12" t="s">
        <v>345</v>
      </c>
      <c r="F2559" s="12" t="s">
        <v>346</v>
      </c>
      <c r="G2559" s="12" t="s">
        <v>347</v>
      </c>
      <c r="H2559" s="12">
        <v>3.67</v>
      </c>
      <c r="I2559" s="12">
        <v>20.329999999999998</v>
      </c>
      <c r="J2559" s="12">
        <v>2.17</v>
      </c>
      <c r="K2559" s="12">
        <v>1.5</v>
      </c>
      <c r="L2559" s="12">
        <v>6.9</v>
      </c>
      <c r="M2559" s="12">
        <v>4</v>
      </c>
      <c r="N2559" s="12">
        <v>0</v>
      </c>
      <c r="O2559" s="12">
        <v>6</v>
      </c>
      <c r="P2559" s="12">
        <v>3</v>
      </c>
      <c r="Q2559" s="12">
        <v>2</v>
      </c>
      <c r="R2559" s="12">
        <v>8</v>
      </c>
      <c r="S2559" s="12">
        <v>7</v>
      </c>
      <c r="T2559" s="12">
        <v>1</v>
      </c>
    </row>
    <row r="2560" spans="1:20" ht="17.399999999999999" x14ac:dyDescent="0.3">
      <c r="A2560" s="11">
        <v>45186</v>
      </c>
      <c r="B2560" s="12">
        <v>251101</v>
      </c>
      <c r="C2560" s="12" t="s">
        <v>343</v>
      </c>
      <c r="D2560" s="12" t="s">
        <v>344</v>
      </c>
      <c r="E2560" s="12" t="s">
        <v>345</v>
      </c>
      <c r="F2560" s="12" t="s">
        <v>346</v>
      </c>
      <c r="G2560" s="12" t="s">
        <v>347</v>
      </c>
      <c r="H2560" s="12">
        <v>0.02</v>
      </c>
      <c r="I2560" s="12">
        <v>23.98</v>
      </c>
      <c r="J2560" s="12">
        <v>0</v>
      </c>
      <c r="K2560" s="12">
        <v>0.02</v>
      </c>
      <c r="L2560" s="12">
        <v>0</v>
      </c>
      <c r="M2560" s="12">
        <v>0</v>
      </c>
      <c r="N2560" s="12">
        <v>0</v>
      </c>
      <c r="O2560" s="12">
        <v>0</v>
      </c>
      <c r="P2560" s="12">
        <v>0</v>
      </c>
      <c r="Q2560" s="12">
        <v>0</v>
      </c>
      <c r="R2560" s="12">
        <v>0</v>
      </c>
      <c r="S2560" s="12">
        <v>0</v>
      </c>
      <c r="T2560" s="12">
        <v>0</v>
      </c>
    </row>
    <row r="2561" spans="1:20" ht="17.399999999999999" x14ac:dyDescent="0.3">
      <c r="A2561" s="11">
        <v>45187</v>
      </c>
      <c r="B2561" s="12">
        <v>251101</v>
      </c>
      <c r="C2561" s="12" t="s">
        <v>343</v>
      </c>
      <c r="D2561" s="12" t="s">
        <v>344</v>
      </c>
      <c r="E2561" s="12" t="s">
        <v>345</v>
      </c>
      <c r="F2561" s="12" t="s">
        <v>346</v>
      </c>
      <c r="G2561" s="12" t="s">
        <v>347</v>
      </c>
      <c r="H2561" s="12">
        <v>14.33</v>
      </c>
      <c r="I2561" s="12">
        <v>9.67</v>
      </c>
      <c r="J2561" s="12">
        <v>11.5</v>
      </c>
      <c r="K2561" s="12">
        <v>2.83</v>
      </c>
      <c r="L2561" s="12">
        <v>28.5</v>
      </c>
      <c r="M2561" s="12">
        <v>5</v>
      </c>
      <c r="N2561" s="12">
        <v>0</v>
      </c>
      <c r="O2561" s="12">
        <v>28</v>
      </c>
      <c r="P2561" s="12">
        <v>1</v>
      </c>
      <c r="Q2561" s="12">
        <v>0</v>
      </c>
      <c r="R2561" s="12">
        <v>3</v>
      </c>
      <c r="S2561" s="12">
        <v>32</v>
      </c>
      <c r="T2561" s="12">
        <v>0</v>
      </c>
    </row>
    <row r="2562" spans="1:20" ht="17.399999999999999" x14ac:dyDescent="0.3">
      <c r="A2562" s="11">
        <v>45188</v>
      </c>
      <c r="B2562" s="12">
        <v>251101</v>
      </c>
      <c r="C2562" s="12" t="s">
        <v>343</v>
      </c>
      <c r="D2562" s="12" t="s">
        <v>344</v>
      </c>
      <c r="E2562" s="12" t="s">
        <v>345</v>
      </c>
      <c r="F2562" s="12" t="s">
        <v>346</v>
      </c>
      <c r="G2562" s="12" t="s">
        <v>347</v>
      </c>
      <c r="H2562" s="12">
        <v>16.3</v>
      </c>
      <c r="I2562" s="12">
        <v>7.7</v>
      </c>
      <c r="J2562" s="12">
        <v>13.98</v>
      </c>
      <c r="K2562" s="12">
        <v>2.3199999999999998</v>
      </c>
      <c r="L2562" s="12">
        <v>36.72</v>
      </c>
      <c r="M2562" s="12">
        <v>5</v>
      </c>
      <c r="N2562" s="12">
        <v>0</v>
      </c>
      <c r="O2562" s="12">
        <v>53</v>
      </c>
      <c r="P2562" s="12">
        <v>4</v>
      </c>
      <c r="Q2562" s="12">
        <v>0</v>
      </c>
      <c r="R2562" s="12">
        <v>2</v>
      </c>
      <c r="S2562" s="12">
        <v>58</v>
      </c>
      <c r="T2562" s="12">
        <v>0</v>
      </c>
    </row>
    <row r="2563" spans="1:20" ht="17.399999999999999" x14ac:dyDescent="0.3">
      <c r="A2563" s="11">
        <v>45189</v>
      </c>
      <c r="B2563" s="12">
        <v>251101</v>
      </c>
      <c r="C2563" s="12" t="s">
        <v>343</v>
      </c>
      <c r="D2563" s="12" t="s">
        <v>344</v>
      </c>
      <c r="E2563" s="12" t="s">
        <v>345</v>
      </c>
      <c r="F2563" s="12" t="s">
        <v>346</v>
      </c>
      <c r="G2563" s="12" t="s">
        <v>347</v>
      </c>
      <c r="H2563" s="12">
        <v>10.029999999999999</v>
      </c>
      <c r="I2563" s="12">
        <v>13.97</v>
      </c>
      <c r="J2563" s="12">
        <v>9.0299999999999994</v>
      </c>
      <c r="K2563" s="12">
        <v>1</v>
      </c>
      <c r="L2563" s="12">
        <v>29.76</v>
      </c>
      <c r="M2563" s="12">
        <v>4</v>
      </c>
      <c r="N2563" s="12">
        <v>0</v>
      </c>
      <c r="O2563" s="12">
        <v>61</v>
      </c>
      <c r="P2563" s="12">
        <v>4</v>
      </c>
      <c r="Q2563" s="12">
        <v>0</v>
      </c>
      <c r="R2563" s="12">
        <v>1</v>
      </c>
      <c r="S2563" s="12">
        <v>66</v>
      </c>
      <c r="T2563" s="12">
        <v>0</v>
      </c>
    </row>
    <row r="2564" spans="1:20" ht="17.399999999999999" x14ac:dyDescent="0.3">
      <c r="A2564" s="11">
        <v>45190</v>
      </c>
      <c r="B2564" s="12">
        <v>251101</v>
      </c>
      <c r="C2564" s="12" t="s">
        <v>343</v>
      </c>
      <c r="D2564" s="12" t="s">
        <v>344</v>
      </c>
      <c r="E2564" s="12" t="s">
        <v>345</v>
      </c>
      <c r="F2564" s="12" t="s">
        <v>346</v>
      </c>
      <c r="G2564" s="12" t="s">
        <v>347</v>
      </c>
      <c r="H2564" s="12">
        <v>18.72</v>
      </c>
      <c r="I2564" s="12">
        <v>5.28</v>
      </c>
      <c r="J2564" s="12">
        <v>17.53</v>
      </c>
      <c r="K2564" s="12">
        <v>1.18</v>
      </c>
      <c r="L2564" s="12">
        <v>57.19</v>
      </c>
      <c r="M2564" s="12">
        <v>4</v>
      </c>
      <c r="N2564" s="12">
        <v>0</v>
      </c>
      <c r="O2564" s="12">
        <v>75</v>
      </c>
      <c r="P2564" s="12">
        <v>5</v>
      </c>
      <c r="Q2564" s="12">
        <v>1</v>
      </c>
      <c r="R2564" s="12">
        <v>5</v>
      </c>
      <c r="S2564" s="12">
        <v>84</v>
      </c>
      <c r="T2564" s="12">
        <v>0</v>
      </c>
    </row>
    <row r="2565" spans="1:20" ht="17.399999999999999" x14ac:dyDescent="0.3">
      <c r="A2565" s="11">
        <v>45191</v>
      </c>
      <c r="B2565" s="12">
        <v>251101</v>
      </c>
      <c r="C2565" s="12" t="s">
        <v>343</v>
      </c>
      <c r="D2565" s="12" t="s">
        <v>344</v>
      </c>
      <c r="E2565" s="12" t="s">
        <v>345</v>
      </c>
      <c r="F2565" s="12" t="s">
        <v>346</v>
      </c>
      <c r="G2565" s="12" t="s">
        <v>347</v>
      </c>
      <c r="H2565" s="12">
        <v>16.899999999999999</v>
      </c>
      <c r="I2565" s="12">
        <v>7.1</v>
      </c>
      <c r="J2565" s="12">
        <v>14.58</v>
      </c>
      <c r="K2565" s="12">
        <v>2.3199999999999998</v>
      </c>
      <c r="L2565" s="12">
        <v>46.82</v>
      </c>
      <c r="M2565" s="12">
        <v>5</v>
      </c>
      <c r="N2565" s="12">
        <v>0</v>
      </c>
      <c r="O2565" s="12">
        <v>41</v>
      </c>
      <c r="P2565" s="12">
        <v>5</v>
      </c>
      <c r="Q2565" s="12">
        <v>0</v>
      </c>
      <c r="R2565" s="12">
        <v>5</v>
      </c>
      <c r="S2565" s="12">
        <v>42</v>
      </c>
      <c r="T2565" s="12">
        <v>0</v>
      </c>
    </row>
    <row r="2566" spans="1:20" ht="17.399999999999999" x14ac:dyDescent="0.3">
      <c r="A2566" s="11">
        <v>45192</v>
      </c>
      <c r="B2566" s="12">
        <v>251101</v>
      </c>
      <c r="C2566" s="12" t="s">
        <v>343</v>
      </c>
      <c r="D2566" s="12" t="s">
        <v>344</v>
      </c>
      <c r="E2566" s="12" t="s">
        <v>345</v>
      </c>
      <c r="F2566" s="12" t="s">
        <v>346</v>
      </c>
      <c r="G2566" s="12" t="s">
        <v>347</v>
      </c>
      <c r="H2566" s="12">
        <v>9.8800000000000008</v>
      </c>
      <c r="I2566" s="12">
        <v>14.12</v>
      </c>
      <c r="J2566" s="12">
        <v>8.83</v>
      </c>
      <c r="K2566" s="12">
        <v>1.05</v>
      </c>
      <c r="L2566" s="12">
        <v>31.31</v>
      </c>
      <c r="M2566" s="12">
        <v>5</v>
      </c>
      <c r="N2566" s="12">
        <v>0</v>
      </c>
      <c r="O2566" s="12">
        <v>76</v>
      </c>
      <c r="P2566" s="12">
        <v>6</v>
      </c>
      <c r="Q2566" s="12">
        <v>0</v>
      </c>
      <c r="R2566" s="12">
        <v>4</v>
      </c>
      <c r="S2566" s="12">
        <v>84</v>
      </c>
      <c r="T2566" s="12">
        <v>0</v>
      </c>
    </row>
    <row r="2567" spans="1:20" ht="17.399999999999999" x14ac:dyDescent="0.3">
      <c r="A2567" s="11">
        <v>45193</v>
      </c>
      <c r="B2567" s="12">
        <v>251101</v>
      </c>
      <c r="C2567" s="12" t="s">
        <v>343</v>
      </c>
      <c r="D2567" s="12" t="s">
        <v>344</v>
      </c>
      <c r="E2567" s="12" t="s">
        <v>345</v>
      </c>
      <c r="F2567" s="12" t="s">
        <v>346</v>
      </c>
      <c r="G2567" s="12" t="s">
        <v>347</v>
      </c>
      <c r="H2567" s="12">
        <v>0</v>
      </c>
      <c r="I2567" s="12">
        <v>24</v>
      </c>
      <c r="J2567" s="12">
        <v>0</v>
      </c>
      <c r="K2567" s="12">
        <v>0</v>
      </c>
      <c r="L2567" s="12">
        <v>0</v>
      </c>
      <c r="M2567" s="12">
        <v>0</v>
      </c>
      <c r="N2567" s="12">
        <v>0</v>
      </c>
      <c r="O2567" s="12">
        <v>0</v>
      </c>
      <c r="P2567" s="12">
        <v>0</v>
      </c>
      <c r="Q2567" s="12">
        <v>0</v>
      </c>
      <c r="R2567" s="12">
        <v>0</v>
      </c>
      <c r="S2567" s="12">
        <v>0</v>
      </c>
      <c r="T2567" s="12">
        <v>0</v>
      </c>
    </row>
    <row r="2568" spans="1:20" ht="17.399999999999999" x14ac:dyDescent="0.3">
      <c r="A2568" s="11">
        <v>45194</v>
      </c>
      <c r="B2568" s="12">
        <v>251101</v>
      </c>
      <c r="C2568" s="12" t="s">
        <v>343</v>
      </c>
      <c r="D2568" s="12" t="s">
        <v>344</v>
      </c>
      <c r="E2568" s="12" t="s">
        <v>345</v>
      </c>
      <c r="F2568" s="12" t="s">
        <v>346</v>
      </c>
      <c r="G2568" s="12" t="s">
        <v>347</v>
      </c>
      <c r="H2568" s="12">
        <v>0</v>
      </c>
      <c r="I2568" s="12">
        <v>24</v>
      </c>
      <c r="J2568" s="12">
        <v>0</v>
      </c>
      <c r="K2568" s="12">
        <v>0</v>
      </c>
      <c r="L2568" s="12">
        <v>0</v>
      </c>
      <c r="M2568" s="12">
        <v>0</v>
      </c>
      <c r="N2568" s="12">
        <v>0</v>
      </c>
      <c r="O2568" s="12">
        <v>0</v>
      </c>
      <c r="P2568" s="12">
        <v>0</v>
      </c>
      <c r="Q2568" s="12">
        <v>0</v>
      </c>
      <c r="R2568" s="12">
        <v>0</v>
      </c>
      <c r="S2568" s="12">
        <v>0</v>
      </c>
      <c r="T2568" s="12">
        <v>0</v>
      </c>
    </row>
    <row r="2569" spans="1:20" ht="17.399999999999999" x14ac:dyDescent="0.3">
      <c r="A2569" s="11">
        <v>45195</v>
      </c>
      <c r="B2569" s="12">
        <v>251101</v>
      </c>
      <c r="C2569" s="12" t="s">
        <v>343</v>
      </c>
      <c r="D2569" s="12" t="s">
        <v>344</v>
      </c>
      <c r="E2569" s="12" t="s">
        <v>345</v>
      </c>
      <c r="F2569" s="12" t="s">
        <v>346</v>
      </c>
      <c r="G2569" s="12" t="s">
        <v>347</v>
      </c>
      <c r="H2569" s="12">
        <v>0</v>
      </c>
      <c r="I2569" s="12">
        <v>24</v>
      </c>
      <c r="J2569" s="12">
        <v>0</v>
      </c>
      <c r="K2569" s="12">
        <v>0</v>
      </c>
      <c r="L2569" s="12">
        <v>0</v>
      </c>
      <c r="M2569" s="12">
        <v>0</v>
      </c>
      <c r="N2569" s="12">
        <v>0</v>
      </c>
      <c r="O2569" s="12">
        <v>0</v>
      </c>
      <c r="P2569" s="12">
        <v>0</v>
      </c>
      <c r="Q2569" s="12">
        <v>0</v>
      </c>
      <c r="R2569" s="12">
        <v>0</v>
      </c>
      <c r="S2569" s="12">
        <v>0</v>
      </c>
      <c r="T2569" s="12">
        <v>0</v>
      </c>
    </row>
    <row r="2570" spans="1:20" ht="17.399999999999999" x14ac:dyDescent="0.3">
      <c r="A2570" s="11">
        <v>45196</v>
      </c>
      <c r="B2570" s="12">
        <v>251101</v>
      </c>
      <c r="C2570" s="12" t="s">
        <v>343</v>
      </c>
      <c r="D2570" s="12" t="s">
        <v>344</v>
      </c>
      <c r="E2570" s="12" t="s">
        <v>345</v>
      </c>
      <c r="F2570" s="12" t="s">
        <v>346</v>
      </c>
      <c r="G2570" s="12" t="s">
        <v>347</v>
      </c>
      <c r="H2570" s="12">
        <v>0</v>
      </c>
      <c r="I2570" s="12">
        <v>24</v>
      </c>
      <c r="J2570" s="12">
        <v>0</v>
      </c>
      <c r="K2570" s="12">
        <v>0</v>
      </c>
      <c r="L2570" s="12">
        <v>0</v>
      </c>
      <c r="M2570" s="12">
        <v>0</v>
      </c>
      <c r="N2570" s="12">
        <v>0</v>
      </c>
      <c r="O2570" s="12">
        <v>0</v>
      </c>
      <c r="P2570" s="12">
        <v>0</v>
      </c>
      <c r="Q2570" s="12">
        <v>0</v>
      </c>
      <c r="R2570" s="12">
        <v>0</v>
      </c>
      <c r="S2570" s="12">
        <v>0</v>
      </c>
      <c r="T2570" s="12">
        <v>0</v>
      </c>
    </row>
    <row r="2571" spans="1:20" ht="17.399999999999999" x14ac:dyDescent="0.3">
      <c r="A2571" s="11">
        <v>45197</v>
      </c>
      <c r="B2571" s="12">
        <v>251101</v>
      </c>
      <c r="C2571" s="12" t="s">
        <v>343</v>
      </c>
      <c r="D2571" s="12" t="s">
        <v>344</v>
      </c>
      <c r="E2571" s="12" t="s">
        <v>345</v>
      </c>
      <c r="F2571" s="12" t="s">
        <v>346</v>
      </c>
      <c r="G2571" s="12" t="s">
        <v>347</v>
      </c>
      <c r="H2571" s="12">
        <v>6.15</v>
      </c>
      <c r="I2571" s="12">
        <v>17.850000000000001</v>
      </c>
      <c r="J2571" s="12">
        <v>4.97</v>
      </c>
      <c r="K2571" s="12">
        <v>1.18</v>
      </c>
      <c r="L2571" s="12">
        <v>14.7</v>
      </c>
      <c r="M2571" s="12">
        <v>4</v>
      </c>
      <c r="N2571" s="12">
        <v>0</v>
      </c>
      <c r="O2571" s="12">
        <v>16</v>
      </c>
      <c r="P2571" s="12">
        <v>4</v>
      </c>
      <c r="Q2571" s="12">
        <v>1</v>
      </c>
      <c r="R2571" s="12">
        <v>3</v>
      </c>
      <c r="S2571" s="12">
        <v>19</v>
      </c>
      <c r="T2571" s="12">
        <v>0</v>
      </c>
    </row>
    <row r="2572" spans="1:20" ht="17.399999999999999" x14ac:dyDescent="0.3">
      <c r="A2572" s="11">
        <v>45198</v>
      </c>
      <c r="B2572" s="12">
        <v>251101</v>
      </c>
      <c r="C2572" s="12" t="s">
        <v>343</v>
      </c>
      <c r="D2572" s="12" t="s">
        <v>344</v>
      </c>
      <c r="E2572" s="12" t="s">
        <v>345</v>
      </c>
      <c r="F2572" s="12" t="s">
        <v>346</v>
      </c>
      <c r="G2572" s="12" t="s">
        <v>347</v>
      </c>
      <c r="H2572" s="12">
        <v>12.22</v>
      </c>
      <c r="I2572" s="12">
        <v>11.78</v>
      </c>
      <c r="J2572" s="12">
        <v>10.3</v>
      </c>
      <c r="K2572" s="12">
        <v>1.92</v>
      </c>
      <c r="L2572" s="12">
        <v>45.05</v>
      </c>
      <c r="M2572" s="12">
        <v>6</v>
      </c>
      <c r="N2572" s="12">
        <v>0</v>
      </c>
      <c r="O2572" s="12">
        <v>162</v>
      </c>
      <c r="P2572" s="12">
        <v>26</v>
      </c>
      <c r="Q2572" s="12">
        <v>1</v>
      </c>
      <c r="R2572" s="12">
        <v>14</v>
      </c>
      <c r="S2572" s="12">
        <v>185</v>
      </c>
      <c r="T2572" s="12">
        <v>1</v>
      </c>
    </row>
    <row r="2573" spans="1:20" ht="17.399999999999999" x14ac:dyDescent="0.3">
      <c r="A2573" s="11">
        <v>45199</v>
      </c>
      <c r="B2573" s="12">
        <v>251101</v>
      </c>
      <c r="C2573" s="12" t="s">
        <v>343</v>
      </c>
      <c r="D2573" s="12" t="s">
        <v>344</v>
      </c>
      <c r="E2573" s="12" t="s">
        <v>345</v>
      </c>
      <c r="F2573" s="12" t="s">
        <v>346</v>
      </c>
      <c r="G2573" s="12" t="s">
        <v>347</v>
      </c>
      <c r="H2573" s="12">
        <v>13.1</v>
      </c>
      <c r="I2573" s="12">
        <v>10.9</v>
      </c>
      <c r="J2573" s="12">
        <v>12.1</v>
      </c>
      <c r="K2573" s="12">
        <v>1</v>
      </c>
      <c r="L2573" s="12">
        <v>46.33</v>
      </c>
      <c r="M2573" s="12">
        <v>6</v>
      </c>
      <c r="N2573" s="12">
        <v>0</v>
      </c>
      <c r="O2573" s="12">
        <v>143</v>
      </c>
      <c r="P2573" s="12">
        <v>39</v>
      </c>
      <c r="Q2573" s="12">
        <v>3</v>
      </c>
      <c r="R2573" s="12">
        <v>1</v>
      </c>
      <c r="S2573" s="12">
        <v>174</v>
      </c>
      <c r="T2573" s="12">
        <v>0</v>
      </c>
    </row>
    <row r="2574" spans="1:20" ht="17.399999999999999" x14ac:dyDescent="0.3">
      <c r="A2574" s="11">
        <v>45200</v>
      </c>
      <c r="B2574" s="12">
        <v>251101</v>
      </c>
      <c r="C2574" s="12" t="s">
        <v>343</v>
      </c>
      <c r="D2574" s="12" t="s">
        <v>344</v>
      </c>
      <c r="E2574" s="12" t="s">
        <v>345</v>
      </c>
      <c r="F2574" s="12" t="s">
        <v>346</v>
      </c>
      <c r="G2574" s="12" t="s">
        <v>347</v>
      </c>
      <c r="H2574" s="12">
        <v>9.48</v>
      </c>
      <c r="I2574" s="12">
        <v>14.52</v>
      </c>
      <c r="J2574" s="12">
        <v>8.43</v>
      </c>
      <c r="K2574" s="12">
        <v>1.05</v>
      </c>
      <c r="L2574" s="12">
        <v>29.79</v>
      </c>
      <c r="M2574" s="12">
        <v>5</v>
      </c>
      <c r="N2574" s="12">
        <v>0</v>
      </c>
      <c r="O2574" s="12">
        <v>66</v>
      </c>
      <c r="P2574" s="12">
        <v>1</v>
      </c>
      <c r="Q2574" s="12">
        <v>0</v>
      </c>
      <c r="R2574" s="12">
        <v>5</v>
      </c>
      <c r="S2574" s="12">
        <v>83</v>
      </c>
      <c r="T2574" s="12">
        <v>1</v>
      </c>
    </row>
    <row r="2575" spans="1:20" ht="17.399999999999999" x14ac:dyDescent="0.3">
      <c r="A2575" s="11">
        <v>45201</v>
      </c>
      <c r="B2575" s="12">
        <v>251101</v>
      </c>
      <c r="C2575" s="12" t="s">
        <v>343</v>
      </c>
      <c r="D2575" s="12" t="s">
        <v>344</v>
      </c>
      <c r="E2575" s="12" t="s">
        <v>345</v>
      </c>
      <c r="F2575" s="12" t="s">
        <v>346</v>
      </c>
      <c r="G2575" s="12" t="s">
        <v>347</v>
      </c>
      <c r="H2575" s="12">
        <v>14.72</v>
      </c>
      <c r="I2575" s="12">
        <v>9.2799999999999994</v>
      </c>
      <c r="J2575" s="12">
        <v>12.67</v>
      </c>
      <c r="K2575" s="12">
        <v>2.0499999999999998</v>
      </c>
      <c r="L2575" s="12">
        <v>33.270000000000003</v>
      </c>
      <c r="M2575" s="12">
        <v>4</v>
      </c>
      <c r="N2575" s="12">
        <v>0</v>
      </c>
      <c r="O2575" s="12">
        <v>22</v>
      </c>
      <c r="P2575" s="12">
        <v>1</v>
      </c>
      <c r="Q2575" s="12">
        <v>0</v>
      </c>
      <c r="R2575" s="12">
        <v>6</v>
      </c>
      <c r="S2575" s="12">
        <v>25</v>
      </c>
      <c r="T2575" s="12">
        <v>1</v>
      </c>
    </row>
    <row r="2576" spans="1:20" ht="17.399999999999999" x14ac:dyDescent="0.3">
      <c r="A2576" s="11">
        <v>45202</v>
      </c>
      <c r="B2576" s="12">
        <v>251101</v>
      </c>
      <c r="C2576" s="12" t="s">
        <v>343</v>
      </c>
      <c r="D2576" s="12" t="s">
        <v>344</v>
      </c>
      <c r="E2576" s="12" t="s">
        <v>345</v>
      </c>
      <c r="F2576" s="12" t="s">
        <v>346</v>
      </c>
      <c r="G2576" s="12" t="s">
        <v>347</v>
      </c>
      <c r="H2576" s="12">
        <v>3.95</v>
      </c>
      <c r="I2576" s="12">
        <v>20.05</v>
      </c>
      <c r="J2576" s="12">
        <v>2.7</v>
      </c>
      <c r="K2576" s="12">
        <v>1.25</v>
      </c>
      <c r="L2576" s="12">
        <v>8.9700000000000006</v>
      </c>
      <c r="M2576" s="12">
        <v>5</v>
      </c>
      <c r="N2576" s="12">
        <v>0</v>
      </c>
      <c r="O2576" s="12">
        <v>10</v>
      </c>
      <c r="P2576" s="12">
        <v>2</v>
      </c>
      <c r="Q2576" s="12">
        <v>0</v>
      </c>
      <c r="R2576" s="12">
        <v>7</v>
      </c>
      <c r="S2576" s="12">
        <v>10</v>
      </c>
      <c r="T2576" s="12">
        <v>1</v>
      </c>
    </row>
    <row r="2577" spans="1:20" ht="17.399999999999999" x14ac:dyDescent="0.3">
      <c r="A2577" s="11">
        <v>45203</v>
      </c>
      <c r="B2577" s="12">
        <v>251101</v>
      </c>
      <c r="C2577" s="12" t="s">
        <v>343</v>
      </c>
      <c r="D2577" s="12" t="s">
        <v>344</v>
      </c>
      <c r="E2577" s="12" t="s">
        <v>345</v>
      </c>
      <c r="F2577" s="12" t="s">
        <v>346</v>
      </c>
      <c r="G2577" s="12" t="s">
        <v>347</v>
      </c>
      <c r="H2577" s="12">
        <v>2.83</v>
      </c>
      <c r="I2577" s="12">
        <v>21.17</v>
      </c>
      <c r="J2577" s="12">
        <v>1.5</v>
      </c>
      <c r="K2577" s="12">
        <v>1.33</v>
      </c>
      <c r="L2577" s="12">
        <v>3.87</v>
      </c>
      <c r="M2577" s="12">
        <v>5</v>
      </c>
      <c r="N2577" s="12">
        <v>0</v>
      </c>
      <c r="O2577" s="12">
        <v>6</v>
      </c>
      <c r="P2577" s="12">
        <v>0</v>
      </c>
      <c r="Q2577" s="12">
        <v>0</v>
      </c>
      <c r="R2577" s="12">
        <v>7</v>
      </c>
      <c r="S2577" s="12">
        <v>7</v>
      </c>
      <c r="T2577" s="12">
        <v>0</v>
      </c>
    </row>
    <row r="2578" spans="1:20" ht="17.399999999999999" x14ac:dyDescent="0.3">
      <c r="A2578" s="11">
        <v>45204</v>
      </c>
      <c r="B2578" s="12">
        <v>251101</v>
      </c>
      <c r="C2578" s="12" t="s">
        <v>343</v>
      </c>
      <c r="D2578" s="12" t="s">
        <v>344</v>
      </c>
      <c r="E2578" s="12" t="s">
        <v>345</v>
      </c>
      <c r="F2578" s="12" t="s">
        <v>346</v>
      </c>
      <c r="G2578" s="12" t="s">
        <v>347</v>
      </c>
      <c r="H2578" s="12">
        <v>11.52</v>
      </c>
      <c r="I2578" s="12">
        <v>12.48</v>
      </c>
      <c r="J2578" s="12">
        <v>9.8800000000000008</v>
      </c>
      <c r="K2578" s="12">
        <v>1.63</v>
      </c>
      <c r="L2578" s="12">
        <v>32.64</v>
      </c>
      <c r="M2578" s="12">
        <v>5</v>
      </c>
      <c r="N2578" s="12">
        <v>0</v>
      </c>
      <c r="O2578" s="12">
        <v>92</v>
      </c>
      <c r="P2578" s="12">
        <v>8</v>
      </c>
      <c r="Q2578" s="12">
        <v>1</v>
      </c>
      <c r="R2578" s="12">
        <v>5</v>
      </c>
      <c r="S2578" s="12">
        <v>107</v>
      </c>
      <c r="T2578" s="12">
        <v>0</v>
      </c>
    </row>
    <row r="2579" spans="1:20" ht="17.399999999999999" x14ac:dyDescent="0.3">
      <c r="A2579" s="11">
        <v>45205</v>
      </c>
      <c r="B2579" s="12">
        <v>251101</v>
      </c>
      <c r="C2579" s="12" t="s">
        <v>343</v>
      </c>
      <c r="D2579" s="12" t="s">
        <v>344</v>
      </c>
      <c r="E2579" s="12" t="s">
        <v>345</v>
      </c>
      <c r="F2579" s="12" t="s">
        <v>346</v>
      </c>
      <c r="G2579" s="12" t="s">
        <v>347</v>
      </c>
      <c r="H2579" s="12">
        <v>13.22</v>
      </c>
      <c r="I2579" s="12">
        <v>10.78</v>
      </c>
      <c r="J2579" s="12">
        <v>12.53</v>
      </c>
      <c r="K2579" s="12">
        <v>0.68</v>
      </c>
      <c r="L2579" s="12">
        <v>37.700000000000003</v>
      </c>
      <c r="M2579" s="12">
        <v>4</v>
      </c>
      <c r="N2579" s="12">
        <v>0</v>
      </c>
      <c r="O2579" s="12">
        <v>35</v>
      </c>
      <c r="P2579" s="12">
        <v>1</v>
      </c>
      <c r="Q2579" s="12">
        <v>0</v>
      </c>
      <c r="R2579" s="12">
        <v>1</v>
      </c>
      <c r="S2579" s="12">
        <v>39</v>
      </c>
      <c r="T2579" s="12">
        <v>0</v>
      </c>
    </row>
    <row r="2580" spans="1:20" ht="17.399999999999999" x14ac:dyDescent="0.3">
      <c r="A2580" s="11">
        <v>45206</v>
      </c>
      <c r="B2580" s="12">
        <v>251101</v>
      </c>
      <c r="C2580" s="12" t="s">
        <v>343</v>
      </c>
      <c r="D2580" s="12" t="s">
        <v>344</v>
      </c>
      <c r="E2580" s="12" t="s">
        <v>345</v>
      </c>
      <c r="F2580" s="12" t="s">
        <v>346</v>
      </c>
      <c r="G2580" s="12" t="s">
        <v>347</v>
      </c>
      <c r="H2580" s="12">
        <v>7.67</v>
      </c>
      <c r="I2580" s="12">
        <v>16.329999999999998</v>
      </c>
      <c r="J2580" s="12">
        <v>7.02</v>
      </c>
      <c r="K2580" s="12">
        <v>0.65</v>
      </c>
      <c r="L2580" s="12">
        <v>24.5</v>
      </c>
      <c r="M2580" s="12">
        <v>5</v>
      </c>
      <c r="N2580" s="12">
        <v>0</v>
      </c>
      <c r="O2580" s="12">
        <v>78</v>
      </c>
      <c r="P2580" s="12">
        <v>0</v>
      </c>
      <c r="Q2580" s="12">
        <v>1</v>
      </c>
      <c r="R2580" s="12">
        <v>3</v>
      </c>
      <c r="S2580" s="12">
        <v>87</v>
      </c>
      <c r="T2580" s="12">
        <v>0</v>
      </c>
    </row>
    <row r="2581" spans="1:20" ht="17.399999999999999" x14ac:dyDescent="0.3">
      <c r="A2581" s="11">
        <v>45207</v>
      </c>
      <c r="B2581" s="12">
        <v>251101</v>
      </c>
      <c r="C2581" s="12" t="s">
        <v>343</v>
      </c>
      <c r="D2581" s="12" t="s">
        <v>344</v>
      </c>
      <c r="E2581" s="12" t="s">
        <v>345</v>
      </c>
      <c r="F2581" s="12" t="s">
        <v>346</v>
      </c>
      <c r="G2581" s="12" t="s">
        <v>347</v>
      </c>
      <c r="H2581" s="12">
        <v>12.58</v>
      </c>
      <c r="I2581" s="12">
        <v>11.42</v>
      </c>
      <c r="J2581" s="12">
        <v>11.68</v>
      </c>
      <c r="K2581" s="12">
        <v>0.9</v>
      </c>
      <c r="L2581" s="12">
        <v>39.57</v>
      </c>
      <c r="M2581" s="12">
        <v>5</v>
      </c>
      <c r="N2581" s="12">
        <v>0</v>
      </c>
      <c r="O2581" s="12">
        <v>138</v>
      </c>
      <c r="P2581" s="12">
        <v>6</v>
      </c>
      <c r="Q2581" s="12">
        <v>2</v>
      </c>
      <c r="R2581" s="12">
        <v>2</v>
      </c>
      <c r="S2581" s="12">
        <v>163</v>
      </c>
      <c r="T2581" s="12">
        <v>0</v>
      </c>
    </row>
    <row r="2582" spans="1:20" ht="17.399999999999999" x14ac:dyDescent="0.3">
      <c r="A2582" s="11">
        <v>45208</v>
      </c>
      <c r="B2582" s="12">
        <v>251101</v>
      </c>
      <c r="C2582" s="12" t="s">
        <v>343</v>
      </c>
      <c r="D2582" s="12" t="s">
        <v>344</v>
      </c>
      <c r="E2582" s="12" t="s">
        <v>345</v>
      </c>
      <c r="F2582" s="12" t="s">
        <v>346</v>
      </c>
      <c r="G2582" s="12" t="s">
        <v>347</v>
      </c>
      <c r="H2582" s="12">
        <v>9.07</v>
      </c>
      <c r="I2582" s="12">
        <v>14.93</v>
      </c>
      <c r="J2582" s="12">
        <v>8.82</v>
      </c>
      <c r="K2582" s="12">
        <v>0.25</v>
      </c>
      <c r="L2582" s="12">
        <v>32.26</v>
      </c>
      <c r="M2582" s="12">
        <v>5</v>
      </c>
      <c r="N2582" s="12">
        <v>0</v>
      </c>
      <c r="O2582" s="12">
        <v>92</v>
      </c>
      <c r="P2582" s="12">
        <v>1</v>
      </c>
      <c r="Q2582" s="12">
        <v>0</v>
      </c>
      <c r="R2582" s="12">
        <v>0</v>
      </c>
      <c r="S2582" s="12">
        <v>103</v>
      </c>
      <c r="T2582" s="12">
        <v>0</v>
      </c>
    </row>
    <row r="2583" spans="1:20" ht="17.399999999999999" x14ac:dyDescent="0.3">
      <c r="A2583" s="11">
        <v>45209</v>
      </c>
      <c r="B2583" s="12">
        <v>251101</v>
      </c>
      <c r="C2583" s="12" t="s">
        <v>343</v>
      </c>
      <c r="D2583" s="12" t="s">
        <v>344</v>
      </c>
      <c r="E2583" s="12" t="s">
        <v>345</v>
      </c>
      <c r="F2583" s="12" t="s">
        <v>346</v>
      </c>
      <c r="G2583" s="12" t="s">
        <v>347</v>
      </c>
      <c r="H2583" s="12">
        <v>20.25</v>
      </c>
      <c r="I2583" s="12">
        <v>3.75</v>
      </c>
      <c r="J2583" s="12">
        <v>19.87</v>
      </c>
      <c r="K2583" s="12">
        <v>0.38</v>
      </c>
      <c r="L2583" s="12">
        <v>76.849999999999994</v>
      </c>
      <c r="M2583" s="12">
        <v>5</v>
      </c>
      <c r="N2583" s="12">
        <v>0</v>
      </c>
      <c r="O2583" s="12">
        <v>188</v>
      </c>
      <c r="P2583" s="12">
        <v>5</v>
      </c>
      <c r="Q2583" s="12">
        <v>1</v>
      </c>
      <c r="R2583" s="12">
        <v>0</v>
      </c>
      <c r="S2583" s="12">
        <v>223</v>
      </c>
      <c r="T2583" s="12">
        <v>0</v>
      </c>
    </row>
    <row r="2584" spans="1:20" ht="17.399999999999999" x14ac:dyDescent="0.3">
      <c r="A2584" s="11">
        <v>45210</v>
      </c>
      <c r="B2584" s="12">
        <v>251101</v>
      </c>
      <c r="C2584" s="12" t="s">
        <v>343</v>
      </c>
      <c r="D2584" s="12" t="s">
        <v>344</v>
      </c>
      <c r="E2584" s="12" t="s">
        <v>345</v>
      </c>
      <c r="F2584" s="12" t="s">
        <v>346</v>
      </c>
      <c r="G2584" s="12" t="s">
        <v>347</v>
      </c>
      <c r="H2584" s="12">
        <v>21.3</v>
      </c>
      <c r="I2584" s="12">
        <v>2.7</v>
      </c>
      <c r="J2584" s="12">
        <v>20.45</v>
      </c>
      <c r="K2584" s="12">
        <v>0.85</v>
      </c>
      <c r="L2584" s="12">
        <v>68.61</v>
      </c>
      <c r="M2584" s="12">
        <v>4</v>
      </c>
      <c r="N2584" s="12">
        <v>0</v>
      </c>
      <c r="O2584" s="12">
        <v>170</v>
      </c>
      <c r="P2584" s="12">
        <v>21</v>
      </c>
      <c r="Q2584" s="12">
        <v>3</v>
      </c>
      <c r="R2584" s="12">
        <v>0</v>
      </c>
      <c r="S2584" s="12">
        <v>187</v>
      </c>
      <c r="T2584" s="12">
        <v>0</v>
      </c>
    </row>
    <row r="2585" spans="1:20" ht="17.399999999999999" x14ac:dyDescent="0.3">
      <c r="A2585" s="11">
        <v>45211</v>
      </c>
      <c r="B2585" s="12">
        <v>251101</v>
      </c>
      <c r="C2585" s="12" t="s">
        <v>343</v>
      </c>
      <c r="D2585" s="12" t="s">
        <v>344</v>
      </c>
      <c r="E2585" s="12" t="s">
        <v>345</v>
      </c>
      <c r="F2585" s="12" t="s">
        <v>346</v>
      </c>
      <c r="G2585" s="12" t="s">
        <v>347</v>
      </c>
      <c r="H2585" s="12">
        <v>19.68</v>
      </c>
      <c r="I2585" s="12">
        <v>4.32</v>
      </c>
      <c r="J2585" s="12">
        <v>18.02</v>
      </c>
      <c r="K2585" s="12">
        <v>1.67</v>
      </c>
      <c r="L2585" s="12">
        <v>59.31</v>
      </c>
      <c r="M2585" s="12">
        <v>4</v>
      </c>
      <c r="N2585" s="12">
        <v>0</v>
      </c>
      <c r="O2585" s="12">
        <v>120</v>
      </c>
      <c r="P2585" s="12">
        <v>19</v>
      </c>
      <c r="Q2585" s="12">
        <v>1</v>
      </c>
      <c r="R2585" s="12">
        <v>10</v>
      </c>
      <c r="S2585" s="12">
        <v>131</v>
      </c>
      <c r="T2585" s="12">
        <v>1</v>
      </c>
    </row>
    <row r="2586" spans="1:20" ht="17.399999999999999" x14ac:dyDescent="0.3">
      <c r="A2586" s="11">
        <v>45212</v>
      </c>
      <c r="B2586" s="12">
        <v>251101</v>
      </c>
      <c r="C2586" s="12" t="s">
        <v>343</v>
      </c>
      <c r="D2586" s="12" t="s">
        <v>344</v>
      </c>
      <c r="E2586" s="12" t="s">
        <v>345</v>
      </c>
      <c r="F2586" s="12" t="s">
        <v>346</v>
      </c>
      <c r="G2586" s="12" t="s">
        <v>347</v>
      </c>
      <c r="H2586" s="12">
        <v>15.1</v>
      </c>
      <c r="I2586" s="12">
        <v>8.9</v>
      </c>
      <c r="J2586" s="12">
        <v>14.57</v>
      </c>
      <c r="K2586" s="12">
        <v>0.53</v>
      </c>
      <c r="L2586" s="12">
        <v>53.48</v>
      </c>
      <c r="M2586" s="12">
        <v>5</v>
      </c>
      <c r="N2586" s="12">
        <v>0</v>
      </c>
      <c r="O2586" s="12">
        <v>120</v>
      </c>
      <c r="P2586" s="12">
        <v>10</v>
      </c>
      <c r="Q2586" s="12">
        <v>1</v>
      </c>
      <c r="R2586" s="12">
        <v>2</v>
      </c>
      <c r="S2586" s="12">
        <v>143</v>
      </c>
      <c r="T2586" s="12">
        <v>0</v>
      </c>
    </row>
    <row r="2587" spans="1:20" ht="17.399999999999999" x14ac:dyDescent="0.3">
      <c r="A2587" s="11">
        <v>45213</v>
      </c>
      <c r="B2587" s="12">
        <v>251101</v>
      </c>
      <c r="C2587" s="12" t="s">
        <v>343</v>
      </c>
      <c r="D2587" s="12" t="s">
        <v>344</v>
      </c>
      <c r="E2587" s="12" t="s">
        <v>345</v>
      </c>
      <c r="F2587" s="12" t="s">
        <v>346</v>
      </c>
      <c r="G2587" s="12" t="s">
        <v>347</v>
      </c>
      <c r="H2587" s="12">
        <v>15.68</v>
      </c>
      <c r="I2587" s="12">
        <v>8.32</v>
      </c>
      <c r="J2587" s="12">
        <v>14.93</v>
      </c>
      <c r="K2587" s="12">
        <v>0.75</v>
      </c>
      <c r="L2587" s="12">
        <v>51.17</v>
      </c>
      <c r="M2587" s="12">
        <v>5</v>
      </c>
      <c r="N2587" s="12">
        <v>0</v>
      </c>
      <c r="O2587" s="12">
        <v>196</v>
      </c>
      <c r="P2587" s="12">
        <v>5</v>
      </c>
      <c r="Q2587" s="12">
        <v>1</v>
      </c>
      <c r="R2587" s="12">
        <v>2</v>
      </c>
      <c r="S2587" s="12">
        <v>224</v>
      </c>
      <c r="T2587" s="12">
        <v>0</v>
      </c>
    </row>
    <row r="2588" spans="1:20" ht="17.399999999999999" x14ac:dyDescent="0.3">
      <c r="A2588" s="11">
        <v>45214</v>
      </c>
      <c r="B2588" s="12">
        <v>251101</v>
      </c>
      <c r="C2588" s="12" t="s">
        <v>343</v>
      </c>
      <c r="D2588" s="12" t="s">
        <v>344</v>
      </c>
      <c r="E2588" s="12" t="s">
        <v>345</v>
      </c>
      <c r="F2588" s="12" t="s">
        <v>346</v>
      </c>
      <c r="G2588" s="12" t="s">
        <v>347</v>
      </c>
      <c r="H2588" s="12">
        <v>3.8</v>
      </c>
      <c r="I2588" s="12">
        <v>20.2</v>
      </c>
      <c r="J2588" s="12">
        <v>3.77</v>
      </c>
      <c r="K2588" s="12">
        <v>0.03</v>
      </c>
      <c r="L2588" s="12">
        <v>14.78</v>
      </c>
      <c r="M2588" s="12">
        <v>4</v>
      </c>
      <c r="N2588" s="12">
        <v>0</v>
      </c>
      <c r="O2588" s="12">
        <v>36</v>
      </c>
      <c r="P2588" s="12">
        <v>0</v>
      </c>
      <c r="Q2588" s="12">
        <v>0</v>
      </c>
      <c r="R2588" s="12">
        <v>0</v>
      </c>
      <c r="S2588" s="12">
        <v>37</v>
      </c>
      <c r="T2588" s="12">
        <v>0</v>
      </c>
    </row>
    <row r="2589" spans="1:20" ht="17.399999999999999" x14ac:dyDescent="0.3">
      <c r="A2589" s="11">
        <v>45215</v>
      </c>
      <c r="B2589" s="12">
        <v>251101</v>
      </c>
      <c r="C2589" s="12" t="s">
        <v>343</v>
      </c>
      <c r="D2589" s="12" t="s">
        <v>344</v>
      </c>
      <c r="E2589" s="12" t="s">
        <v>345</v>
      </c>
      <c r="F2589" s="12" t="s">
        <v>346</v>
      </c>
      <c r="G2589" s="12" t="s">
        <v>347</v>
      </c>
      <c r="H2589" s="12">
        <v>4.33</v>
      </c>
      <c r="I2589" s="12">
        <v>19.670000000000002</v>
      </c>
      <c r="J2589" s="12">
        <v>4.0999999999999996</v>
      </c>
      <c r="K2589" s="12">
        <v>0.23</v>
      </c>
      <c r="L2589" s="12">
        <v>13.65</v>
      </c>
      <c r="M2589" s="12">
        <v>4</v>
      </c>
      <c r="N2589" s="12">
        <v>0</v>
      </c>
      <c r="O2589" s="12">
        <v>21</v>
      </c>
      <c r="P2589" s="12">
        <v>0</v>
      </c>
      <c r="Q2589" s="12">
        <v>0</v>
      </c>
      <c r="R2589" s="12">
        <v>1</v>
      </c>
      <c r="S2589" s="12">
        <v>22</v>
      </c>
      <c r="T2589" s="12">
        <v>0</v>
      </c>
    </row>
    <row r="2590" spans="1:20" ht="17.399999999999999" x14ac:dyDescent="0.3">
      <c r="A2590" s="11">
        <v>45216</v>
      </c>
      <c r="B2590" s="12">
        <v>251101</v>
      </c>
      <c r="C2590" s="12" t="s">
        <v>343</v>
      </c>
      <c r="D2590" s="12" t="s">
        <v>344</v>
      </c>
      <c r="E2590" s="12" t="s">
        <v>345</v>
      </c>
      <c r="F2590" s="12" t="s">
        <v>346</v>
      </c>
      <c r="G2590" s="12" t="s">
        <v>347</v>
      </c>
      <c r="H2590" s="12">
        <v>0.03</v>
      </c>
      <c r="I2590" s="12">
        <v>23.97</v>
      </c>
      <c r="J2590" s="12">
        <v>0.02</v>
      </c>
      <c r="K2590" s="12">
        <v>0.02</v>
      </c>
      <c r="L2590" s="12">
        <v>0.02</v>
      </c>
      <c r="M2590" s="12">
        <v>0</v>
      </c>
      <c r="N2590" s="12">
        <v>0</v>
      </c>
      <c r="O2590" s="12">
        <v>0</v>
      </c>
      <c r="P2590" s="12">
        <v>0</v>
      </c>
      <c r="Q2590" s="12">
        <v>0</v>
      </c>
      <c r="R2590" s="12">
        <v>0</v>
      </c>
      <c r="S2590" s="12">
        <v>0</v>
      </c>
      <c r="T2590" s="12">
        <v>0</v>
      </c>
    </row>
    <row r="2591" spans="1:20" ht="17.399999999999999" x14ac:dyDescent="0.3">
      <c r="A2591" s="11">
        <v>45217</v>
      </c>
      <c r="B2591" s="12">
        <v>251101</v>
      </c>
      <c r="C2591" s="12" t="s">
        <v>343</v>
      </c>
      <c r="D2591" s="12" t="s">
        <v>344</v>
      </c>
      <c r="E2591" s="12" t="s">
        <v>345</v>
      </c>
      <c r="F2591" s="12" t="s">
        <v>346</v>
      </c>
      <c r="G2591" s="12" t="s">
        <v>347</v>
      </c>
      <c r="H2591" s="12">
        <v>0</v>
      </c>
      <c r="I2591" s="12">
        <v>24</v>
      </c>
      <c r="J2591" s="12">
        <v>0</v>
      </c>
      <c r="K2591" s="12">
        <v>0</v>
      </c>
      <c r="L2591" s="12">
        <v>0</v>
      </c>
      <c r="M2591" s="12">
        <v>0</v>
      </c>
      <c r="N2591" s="12">
        <v>0</v>
      </c>
      <c r="O2591" s="12">
        <v>0</v>
      </c>
      <c r="P2591" s="12">
        <v>0</v>
      </c>
      <c r="Q2591" s="12">
        <v>0</v>
      </c>
      <c r="R2591" s="12">
        <v>0</v>
      </c>
      <c r="S2591" s="12">
        <v>0</v>
      </c>
      <c r="T2591" s="12">
        <v>0</v>
      </c>
    </row>
    <row r="2592" spans="1:20" ht="17.399999999999999" x14ac:dyDescent="0.3">
      <c r="A2592" s="11">
        <v>45218</v>
      </c>
      <c r="B2592" s="12">
        <v>251101</v>
      </c>
      <c r="C2592" s="12" t="s">
        <v>343</v>
      </c>
      <c r="D2592" s="12" t="s">
        <v>344</v>
      </c>
      <c r="E2592" s="12" t="s">
        <v>345</v>
      </c>
      <c r="F2592" s="12" t="s">
        <v>346</v>
      </c>
      <c r="G2592" s="12" t="s">
        <v>347</v>
      </c>
      <c r="H2592" s="12">
        <v>0.45</v>
      </c>
      <c r="I2592" s="12">
        <v>23.55</v>
      </c>
      <c r="J2592" s="12">
        <v>0</v>
      </c>
      <c r="K2592" s="12">
        <v>0.45</v>
      </c>
      <c r="L2592" s="12">
        <v>0.02</v>
      </c>
      <c r="M2592" s="12">
        <v>0</v>
      </c>
      <c r="N2592" s="12">
        <v>0</v>
      </c>
      <c r="O2592" s="12">
        <v>0</v>
      </c>
      <c r="P2592" s="12">
        <v>0</v>
      </c>
      <c r="Q2592" s="12">
        <v>0</v>
      </c>
      <c r="R2592" s="12">
        <v>4</v>
      </c>
      <c r="S2592" s="12">
        <v>0</v>
      </c>
      <c r="T2592" s="12">
        <v>1</v>
      </c>
    </row>
    <row r="2593" spans="1:20" ht="17.399999999999999" x14ac:dyDescent="0.3">
      <c r="A2593" s="11">
        <v>45219</v>
      </c>
      <c r="B2593" s="12">
        <v>251101</v>
      </c>
      <c r="C2593" s="12" t="s">
        <v>343</v>
      </c>
      <c r="D2593" s="12" t="s">
        <v>344</v>
      </c>
      <c r="E2593" s="12" t="s">
        <v>345</v>
      </c>
      <c r="F2593" s="12" t="s">
        <v>346</v>
      </c>
      <c r="G2593" s="12" t="s">
        <v>347</v>
      </c>
      <c r="H2593" s="12">
        <v>2.4700000000000002</v>
      </c>
      <c r="I2593" s="12">
        <v>21.53</v>
      </c>
      <c r="J2593" s="12">
        <v>1.18</v>
      </c>
      <c r="K2593" s="12">
        <v>1.28</v>
      </c>
      <c r="L2593" s="12">
        <v>4.0599999999999996</v>
      </c>
      <c r="M2593" s="12">
        <v>4</v>
      </c>
      <c r="N2593" s="12">
        <v>0</v>
      </c>
      <c r="O2593" s="12">
        <v>10</v>
      </c>
      <c r="P2593" s="12">
        <v>0</v>
      </c>
      <c r="Q2593" s="12">
        <v>0</v>
      </c>
      <c r="R2593" s="12">
        <v>11</v>
      </c>
      <c r="S2593" s="12">
        <v>11</v>
      </c>
      <c r="T2593" s="12">
        <v>1</v>
      </c>
    </row>
    <row r="2594" spans="1:20" ht="17.399999999999999" x14ac:dyDescent="0.3">
      <c r="A2594" s="11">
        <v>45220</v>
      </c>
      <c r="B2594" s="12">
        <v>251101</v>
      </c>
      <c r="C2594" s="12" t="s">
        <v>343</v>
      </c>
      <c r="D2594" s="12" t="s">
        <v>344</v>
      </c>
      <c r="E2594" s="12" t="s">
        <v>345</v>
      </c>
      <c r="F2594" s="12" t="s">
        <v>346</v>
      </c>
      <c r="G2594" s="12" t="s">
        <v>347</v>
      </c>
      <c r="H2594" s="12">
        <v>2.4500000000000002</v>
      </c>
      <c r="I2594" s="12">
        <v>21.55</v>
      </c>
      <c r="J2594" s="12">
        <v>1.97</v>
      </c>
      <c r="K2594" s="12">
        <v>0.48</v>
      </c>
      <c r="L2594" s="12">
        <v>6.71</v>
      </c>
      <c r="M2594" s="12">
        <v>4</v>
      </c>
      <c r="N2594" s="12">
        <v>0</v>
      </c>
      <c r="O2594" s="12">
        <v>8</v>
      </c>
      <c r="P2594" s="12">
        <v>2</v>
      </c>
      <c r="Q2594" s="12">
        <v>0</v>
      </c>
      <c r="R2594" s="12">
        <v>3</v>
      </c>
      <c r="S2594" s="12">
        <v>10</v>
      </c>
      <c r="T2594" s="12">
        <v>0</v>
      </c>
    </row>
    <row r="2595" spans="1:20" ht="17.399999999999999" x14ac:dyDescent="0.3">
      <c r="A2595" s="11">
        <v>45221</v>
      </c>
      <c r="B2595" s="12">
        <v>251101</v>
      </c>
      <c r="C2595" s="12" t="s">
        <v>343</v>
      </c>
      <c r="D2595" s="12" t="s">
        <v>344</v>
      </c>
      <c r="E2595" s="12" t="s">
        <v>345</v>
      </c>
      <c r="F2595" s="12" t="s">
        <v>346</v>
      </c>
      <c r="G2595" s="12" t="s">
        <v>347</v>
      </c>
      <c r="H2595" s="12">
        <v>3.48</v>
      </c>
      <c r="I2595" s="12">
        <v>20.52</v>
      </c>
      <c r="J2595" s="12">
        <v>2.93</v>
      </c>
      <c r="K2595" s="12">
        <v>0.55000000000000004</v>
      </c>
      <c r="L2595" s="12">
        <v>10.71</v>
      </c>
      <c r="M2595" s="12">
        <v>5</v>
      </c>
      <c r="N2595" s="12">
        <v>0</v>
      </c>
      <c r="O2595" s="12">
        <v>15</v>
      </c>
      <c r="P2595" s="12">
        <v>2</v>
      </c>
      <c r="Q2595" s="12">
        <v>0</v>
      </c>
      <c r="R2595" s="12">
        <v>3</v>
      </c>
      <c r="S2595" s="12">
        <v>20</v>
      </c>
      <c r="T2595" s="12">
        <v>1</v>
      </c>
    </row>
    <row r="2596" spans="1:20" ht="17.399999999999999" x14ac:dyDescent="0.3">
      <c r="A2596" s="11">
        <v>45222</v>
      </c>
      <c r="B2596" s="12">
        <v>251101</v>
      </c>
      <c r="C2596" s="12" t="s">
        <v>343</v>
      </c>
      <c r="D2596" s="12" t="s">
        <v>344</v>
      </c>
      <c r="E2596" s="12" t="s">
        <v>345</v>
      </c>
      <c r="F2596" s="12" t="s">
        <v>346</v>
      </c>
      <c r="G2596" s="12" t="s">
        <v>347</v>
      </c>
      <c r="H2596" s="12">
        <v>17.55</v>
      </c>
      <c r="I2596" s="12">
        <v>6.45</v>
      </c>
      <c r="J2596" s="12">
        <v>16.62</v>
      </c>
      <c r="K2596" s="12">
        <v>0.93</v>
      </c>
      <c r="L2596" s="12">
        <v>55.88</v>
      </c>
      <c r="M2596" s="12">
        <v>5</v>
      </c>
      <c r="N2596" s="12">
        <v>0</v>
      </c>
      <c r="O2596" s="12">
        <v>160</v>
      </c>
      <c r="P2596" s="12">
        <v>3</v>
      </c>
      <c r="Q2596" s="12">
        <v>0</v>
      </c>
      <c r="R2596" s="12">
        <v>3</v>
      </c>
      <c r="S2596" s="12">
        <v>177</v>
      </c>
      <c r="T2596" s="12">
        <v>0</v>
      </c>
    </row>
    <row r="2597" spans="1:20" ht="17.399999999999999" x14ac:dyDescent="0.3">
      <c r="A2597" s="11">
        <v>45223</v>
      </c>
      <c r="B2597" s="12">
        <v>251101</v>
      </c>
      <c r="C2597" s="12" t="s">
        <v>343</v>
      </c>
      <c r="D2597" s="12" t="s">
        <v>344</v>
      </c>
      <c r="E2597" s="12" t="s">
        <v>345</v>
      </c>
      <c r="F2597" s="12" t="s">
        <v>346</v>
      </c>
      <c r="G2597" s="12" t="s">
        <v>347</v>
      </c>
      <c r="H2597" s="12">
        <v>17.78</v>
      </c>
      <c r="I2597" s="12">
        <v>6.22</v>
      </c>
      <c r="J2597" s="12">
        <v>15.85</v>
      </c>
      <c r="K2597" s="12">
        <v>1.93</v>
      </c>
      <c r="L2597" s="12">
        <v>56.39</v>
      </c>
      <c r="M2597" s="12">
        <v>5</v>
      </c>
      <c r="N2597" s="12">
        <v>0</v>
      </c>
      <c r="O2597" s="12">
        <v>138</v>
      </c>
      <c r="P2597" s="12">
        <v>9</v>
      </c>
      <c r="Q2597" s="12">
        <v>0</v>
      </c>
      <c r="R2597" s="12">
        <v>9</v>
      </c>
      <c r="S2597" s="12">
        <v>159</v>
      </c>
      <c r="T2597" s="12">
        <v>0</v>
      </c>
    </row>
    <row r="2598" spans="1:20" ht="17.399999999999999" x14ac:dyDescent="0.3">
      <c r="A2598" s="11">
        <v>45224</v>
      </c>
      <c r="B2598" s="12">
        <v>251101</v>
      </c>
      <c r="C2598" s="12" t="s">
        <v>343</v>
      </c>
      <c r="D2598" s="12" t="s">
        <v>344</v>
      </c>
      <c r="E2598" s="12" t="s">
        <v>345</v>
      </c>
      <c r="F2598" s="12" t="s">
        <v>346</v>
      </c>
      <c r="G2598" s="12" t="s">
        <v>347</v>
      </c>
      <c r="H2598" s="12">
        <v>19.05</v>
      </c>
      <c r="I2598" s="12">
        <v>4.95</v>
      </c>
      <c r="J2598" s="12">
        <v>17.75</v>
      </c>
      <c r="K2598" s="12">
        <v>1.3</v>
      </c>
      <c r="L2598" s="12">
        <v>65.599999999999994</v>
      </c>
      <c r="M2598" s="12">
        <v>5</v>
      </c>
      <c r="N2598" s="12">
        <v>0</v>
      </c>
      <c r="O2598" s="12">
        <v>208</v>
      </c>
      <c r="P2598" s="12">
        <v>11</v>
      </c>
      <c r="Q2598" s="12">
        <v>5</v>
      </c>
      <c r="R2598" s="12">
        <v>2</v>
      </c>
      <c r="S2598" s="12">
        <v>235</v>
      </c>
      <c r="T2598" s="12">
        <v>0</v>
      </c>
    </row>
    <row r="2599" spans="1:20" ht="17.399999999999999" x14ac:dyDescent="0.3">
      <c r="A2599" s="11">
        <v>45225</v>
      </c>
      <c r="B2599" s="12">
        <v>251101</v>
      </c>
      <c r="C2599" s="12" t="s">
        <v>343</v>
      </c>
      <c r="D2599" s="12" t="s">
        <v>344</v>
      </c>
      <c r="E2599" s="12" t="s">
        <v>345</v>
      </c>
      <c r="F2599" s="12" t="s">
        <v>346</v>
      </c>
      <c r="G2599" s="12" t="s">
        <v>347</v>
      </c>
      <c r="H2599" s="12">
        <v>22.03</v>
      </c>
      <c r="I2599" s="12">
        <v>1.97</v>
      </c>
      <c r="J2599" s="12">
        <v>20.9</v>
      </c>
      <c r="K2599" s="12">
        <v>1.1299999999999999</v>
      </c>
      <c r="L2599" s="12">
        <v>79.39</v>
      </c>
      <c r="M2599" s="12">
        <v>5</v>
      </c>
      <c r="N2599" s="12">
        <v>0</v>
      </c>
      <c r="O2599" s="12">
        <v>239</v>
      </c>
      <c r="P2599" s="12">
        <v>18</v>
      </c>
      <c r="Q2599" s="12">
        <v>2</v>
      </c>
      <c r="R2599" s="12">
        <v>1</v>
      </c>
      <c r="S2599" s="12">
        <v>266</v>
      </c>
      <c r="T2599" s="12">
        <v>0</v>
      </c>
    </row>
    <row r="2600" spans="1:20" ht="17.399999999999999" x14ac:dyDescent="0.3">
      <c r="A2600" s="11">
        <v>45226</v>
      </c>
      <c r="B2600" s="12">
        <v>251101</v>
      </c>
      <c r="C2600" s="12" t="s">
        <v>343</v>
      </c>
      <c r="D2600" s="12" t="s">
        <v>344</v>
      </c>
      <c r="E2600" s="12" t="s">
        <v>345</v>
      </c>
      <c r="F2600" s="12" t="s">
        <v>346</v>
      </c>
      <c r="G2600" s="12" t="s">
        <v>347</v>
      </c>
      <c r="H2600" s="12">
        <v>21.4</v>
      </c>
      <c r="I2600" s="12">
        <v>2.6</v>
      </c>
      <c r="J2600" s="12">
        <v>20.170000000000002</v>
      </c>
      <c r="K2600" s="12">
        <v>1.23</v>
      </c>
      <c r="L2600" s="12">
        <v>73</v>
      </c>
      <c r="M2600" s="12">
        <v>5</v>
      </c>
      <c r="N2600" s="12">
        <v>0</v>
      </c>
      <c r="O2600" s="12">
        <v>216</v>
      </c>
      <c r="P2600" s="12">
        <v>12</v>
      </c>
      <c r="Q2600" s="12">
        <v>1</v>
      </c>
      <c r="R2600" s="12">
        <v>2</v>
      </c>
      <c r="S2600" s="12">
        <v>245</v>
      </c>
      <c r="T2600" s="12">
        <v>0</v>
      </c>
    </row>
    <row r="2601" spans="1:20" ht="17.399999999999999" x14ac:dyDescent="0.3">
      <c r="A2601" s="11">
        <v>45227</v>
      </c>
      <c r="B2601" s="12">
        <v>251101</v>
      </c>
      <c r="C2601" s="12" t="s">
        <v>343</v>
      </c>
      <c r="D2601" s="12" t="s">
        <v>344</v>
      </c>
      <c r="E2601" s="12" t="s">
        <v>345</v>
      </c>
      <c r="F2601" s="12" t="s">
        <v>346</v>
      </c>
      <c r="G2601" s="12" t="s">
        <v>347</v>
      </c>
      <c r="H2601" s="12">
        <v>19.53</v>
      </c>
      <c r="I2601" s="12">
        <v>4.47</v>
      </c>
      <c r="J2601" s="12">
        <v>17.87</v>
      </c>
      <c r="K2601" s="12">
        <v>1.67</v>
      </c>
      <c r="L2601" s="12">
        <v>63.51</v>
      </c>
      <c r="M2601" s="12">
        <v>5</v>
      </c>
      <c r="N2601" s="12">
        <v>0</v>
      </c>
      <c r="O2601" s="12">
        <v>198</v>
      </c>
      <c r="P2601" s="12">
        <v>5</v>
      </c>
      <c r="Q2601" s="12">
        <v>2</v>
      </c>
      <c r="R2601" s="12">
        <v>7</v>
      </c>
      <c r="S2601" s="12">
        <v>224</v>
      </c>
      <c r="T2601" s="12">
        <v>0</v>
      </c>
    </row>
    <row r="2602" spans="1:20" ht="17.399999999999999" x14ac:dyDescent="0.3">
      <c r="A2602" s="11">
        <v>45228</v>
      </c>
      <c r="B2602" s="12">
        <v>251101</v>
      </c>
      <c r="C2602" s="12" t="s">
        <v>343</v>
      </c>
      <c r="D2602" s="12" t="s">
        <v>344</v>
      </c>
      <c r="E2602" s="12" t="s">
        <v>345</v>
      </c>
      <c r="F2602" s="12" t="s">
        <v>346</v>
      </c>
      <c r="G2602" s="12" t="s">
        <v>347</v>
      </c>
      <c r="H2602" s="12">
        <v>8.42</v>
      </c>
      <c r="I2602" s="12">
        <v>15.58</v>
      </c>
      <c r="J2602" s="12">
        <v>6.73</v>
      </c>
      <c r="K2602" s="12">
        <v>1.68</v>
      </c>
      <c r="L2602" s="12">
        <v>19.3</v>
      </c>
      <c r="M2602" s="12">
        <v>5</v>
      </c>
      <c r="N2602" s="12">
        <v>0</v>
      </c>
      <c r="O2602" s="12">
        <v>29</v>
      </c>
      <c r="P2602" s="12">
        <v>1</v>
      </c>
      <c r="Q2602" s="12">
        <v>0</v>
      </c>
      <c r="R2602" s="12">
        <v>4</v>
      </c>
      <c r="S2602" s="12">
        <v>33</v>
      </c>
      <c r="T2602" s="12">
        <v>0</v>
      </c>
    </row>
    <row r="2603" spans="1:20" ht="17.399999999999999" x14ac:dyDescent="0.3">
      <c r="A2603" s="11">
        <v>45229</v>
      </c>
      <c r="B2603" s="12">
        <v>251101</v>
      </c>
      <c r="C2603" s="12" t="s">
        <v>343</v>
      </c>
      <c r="D2603" s="12" t="s">
        <v>344</v>
      </c>
      <c r="E2603" s="12" t="s">
        <v>345</v>
      </c>
      <c r="F2603" s="12" t="s">
        <v>346</v>
      </c>
      <c r="G2603" s="12" t="s">
        <v>347</v>
      </c>
      <c r="H2603" s="12">
        <v>19.07</v>
      </c>
      <c r="I2603" s="12">
        <v>4.93</v>
      </c>
      <c r="J2603" s="12">
        <v>17.78</v>
      </c>
      <c r="K2603" s="12">
        <v>1.28</v>
      </c>
      <c r="L2603" s="12">
        <v>62.08</v>
      </c>
      <c r="M2603" s="12">
        <v>5</v>
      </c>
      <c r="N2603" s="12">
        <v>0</v>
      </c>
      <c r="O2603" s="12">
        <v>173</v>
      </c>
      <c r="P2603" s="12">
        <v>4</v>
      </c>
      <c r="Q2603" s="12">
        <v>4</v>
      </c>
      <c r="R2603" s="12">
        <v>6</v>
      </c>
      <c r="S2603" s="12">
        <v>206</v>
      </c>
      <c r="T2603" s="12">
        <v>0</v>
      </c>
    </row>
    <row r="2604" spans="1:20" ht="17.399999999999999" x14ac:dyDescent="0.3">
      <c r="A2604" s="11">
        <v>45230</v>
      </c>
      <c r="B2604" s="12">
        <v>251101</v>
      </c>
      <c r="C2604" s="12" t="s">
        <v>343</v>
      </c>
      <c r="D2604" s="12" t="s">
        <v>344</v>
      </c>
      <c r="E2604" s="12" t="s">
        <v>345</v>
      </c>
      <c r="F2604" s="12" t="s">
        <v>346</v>
      </c>
      <c r="G2604" s="12" t="s">
        <v>347</v>
      </c>
      <c r="H2604" s="12">
        <v>19.68</v>
      </c>
      <c r="I2604" s="12">
        <v>4.32</v>
      </c>
      <c r="J2604" s="12">
        <v>17.75</v>
      </c>
      <c r="K2604" s="12">
        <v>1.93</v>
      </c>
      <c r="L2604" s="12">
        <v>47.55</v>
      </c>
      <c r="M2604" s="12">
        <v>4</v>
      </c>
      <c r="N2604" s="12">
        <v>0</v>
      </c>
      <c r="O2604" s="12">
        <v>51</v>
      </c>
      <c r="P2604" s="12">
        <v>4</v>
      </c>
      <c r="Q2604" s="12">
        <v>2</v>
      </c>
      <c r="R2604" s="12">
        <v>5</v>
      </c>
      <c r="S2604" s="12">
        <v>55</v>
      </c>
      <c r="T2604" s="12">
        <v>0</v>
      </c>
    </row>
    <row r="2605" spans="1:20" ht="17.399999999999999" x14ac:dyDescent="0.3">
      <c r="A2605" s="11">
        <v>45231</v>
      </c>
      <c r="B2605" s="12">
        <v>251101</v>
      </c>
      <c r="C2605" s="12" t="s">
        <v>343</v>
      </c>
      <c r="D2605" s="12" t="s">
        <v>344</v>
      </c>
      <c r="E2605" s="12" t="s">
        <v>345</v>
      </c>
      <c r="F2605" s="12" t="s">
        <v>346</v>
      </c>
      <c r="G2605" s="12" t="s">
        <v>347</v>
      </c>
      <c r="H2605" s="12">
        <v>18.5</v>
      </c>
      <c r="I2605" s="12">
        <v>5.5</v>
      </c>
      <c r="J2605" s="12">
        <v>16.399999999999999</v>
      </c>
      <c r="K2605" s="12">
        <v>2.1</v>
      </c>
      <c r="L2605" s="12">
        <v>45.49</v>
      </c>
      <c r="M2605" s="12">
        <v>4</v>
      </c>
      <c r="N2605" s="12">
        <v>0</v>
      </c>
      <c r="O2605" s="12">
        <v>44</v>
      </c>
      <c r="P2605" s="12">
        <v>2</v>
      </c>
      <c r="Q2605" s="12">
        <v>0</v>
      </c>
      <c r="R2605" s="12">
        <v>7</v>
      </c>
      <c r="S2605" s="12">
        <v>50</v>
      </c>
      <c r="T2605" s="12">
        <v>0</v>
      </c>
    </row>
    <row r="2606" spans="1:20" ht="17.399999999999999" x14ac:dyDescent="0.3">
      <c r="A2606" s="11">
        <v>45232</v>
      </c>
      <c r="B2606" s="12">
        <v>251101</v>
      </c>
      <c r="C2606" s="12" t="s">
        <v>343</v>
      </c>
      <c r="D2606" s="12" t="s">
        <v>344</v>
      </c>
      <c r="E2606" s="12" t="s">
        <v>345</v>
      </c>
      <c r="F2606" s="12" t="s">
        <v>346</v>
      </c>
      <c r="G2606" s="12" t="s">
        <v>347</v>
      </c>
      <c r="H2606" s="12">
        <v>15.47</v>
      </c>
      <c r="I2606" s="12">
        <v>8.5299999999999994</v>
      </c>
      <c r="J2606" s="12">
        <v>13.2</v>
      </c>
      <c r="K2606" s="12">
        <v>2.27</v>
      </c>
      <c r="L2606" s="12">
        <v>38.03</v>
      </c>
      <c r="M2606" s="12">
        <v>5</v>
      </c>
      <c r="N2606" s="12">
        <v>0</v>
      </c>
      <c r="O2606" s="12">
        <v>29</v>
      </c>
      <c r="P2606" s="12">
        <v>0</v>
      </c>
      <c r="Q2606" s="12">
        <v>1</v>
      </c>
      <c r="R2606" s="12">
        <v>7</v>
      </c>
      <c r="S2606" s="12">
        <v>33</v>
      </c>
      <c r="T2606" s="12">
        <v>0</v>
      </c>
    </row>
    <row r="2607" spans="1:20" ht="17.399999999999999" x14ac:dyDescent="0.3">
      <c r="A2607" s="11">
        <v>45233</v>
      </c>
      <c r="B2607" s="12">
        <v>251101</v>
      </c>
      <c r="C2607" s="12" t="s">
        <v>343</v>
      </c>
      <c r="D2607" s="12" t="s">
        <v>344</v>
      </c>
      <c r="E2607" s="12" t="s">
        <v>345</v>
      </c>
      <c r="F2607" s="12" t="s">
        <v>346</v>
      </c>
      <c r="G2607" s="12" t="s">
        <v>347</v>
      </c>
      <c r="H2607" s="12">
        <v>12.52</v>
      </c>
      <c r="I2607" s="12">
        <v>11.48</v>
      </c>
      <c r="J2607" s="12">
        <v>10.7</v>
      </c>
      <c r="K2607" s="12">
        <v>1.82</v>
      </c>
      <c r="L2607" s="12">
        <v>31.21</v>
      </c>
      <c r="M2607" s="12">
        <v>5</v>
      </c>
      <c r="N2607" s="12">
        <v>0</v>
      </c>
      <c r="O2607" s="12">
        <v>19</v>
      </c>
      <c r="P2607" s="12">
        <v>0</v>
      </c>
      <c r="Q2607" s="12">
        <v>0</v>
      </c>
      <c r="R2607" s="12">
        <v>6</v>
      </c>
      <c r="S2607" s="12">
        <v>23</v>
      </c>
      <c r="T2607" s="12">
        <v>0</v>
      </c>
    </row>
    <row r="2608" spans="1:20" ht="17.399999999999999" x14ac:dyDescent="0.3">
      <c r="A2608" s="11">
        <v>45234</v>
      </c>
      <c r="B2608" s="12">
        <v>251101</v>
      </c>
      <c r="C2608" s="12" t="s">
        <v>343</v>
      </c>
      <c r="D2608" s="12" t="s">
        <v>344</v>
      </c>
      <c r="E2608" s="12" t="s">
        <v>345</v>
      </c>
      <c r="F2608" s="12" t="s">
        <v>346</v>
      </c>
      <c r="G2608" s="12" t="s">
        <v>347</v>
      </c>
      <c r="H2608" s="12">
        <v>12.62</v>
      </c>
      <c r="I2608" s="12">
        <v>11.38</v>
      </c>
      <c r="J2608" s="12">
        <v>11.4</v>
      </c>
      <c r="K2608" s="12">
        <v>1.22</v>
      </c>
      <c r="L2608" s="12">
        <v>38.659999999999997</v>
      </c>
      <c r="M2608" s="12">
        <v>4</v>
      </c>
      <c r="N2608" s="12">
        <v>0</v>
      </c>
      <c r="O2608" s="12">
        <v>17</v>
      </c>
      <c r="P2608" s="12">
        <v>0</v>
      </c>
      <c r="Q2608" s="12">
        <v>0</v>
      </c>
      <c r="R2608" s="12">
        <v>4</v>
      </c>
      <c r="S2608" s="12">
        <v>19</v>
      </c>
      <c r="T2608" s="12">
        <v>1</v>
      </c>
    </row>
    <row r="2609" spans="1:20" ht="17.399999999999999" x14ac:dyDescent="0.3">
      <c r="A2609" s="11">
        <v>45235</v>
      </c>
      <c r="B2609" s="12">
        <v>251101</v>
      </c>
      <c r="C2609" s="12" t="s">
        <v>343</v>
      </c>
      <c r="D2609" s="12" t="s">
        <v>344</v>
      </c>
      <c r="E2609" s="12" t="s">
        <v>345</v>
      </c>
      <c r="F2609" s="12" t="s">
        <v>346</v>
      </c>
      <c r="G2609" s="12" t="s">
        <v>347</v>
      </c>
      <c r="H2609" s="12">
        <v>3.23</v>
      </c>
      <c r="I2609" s="12">
        <v>20.77</v>
      </c>
      <c r="J2609" s="12">
        <v>2.2799999999999998</v>
      </c>
      <c r="K2609" s="12">
        <v>0.95</v>
      </c>
      <c r="L2609" s="12">
        <v>4.51</v>
      </c>
      <c r="M2609" s="12">
        <v>3</v>
      </c>
      <c r="N2609" s="12">
        <v>0</v>
      </c>
      <c r="O2609" s="12">
        <v>0</v>
      </c>
      <c r="P2609" s="12">
        <v>0</v>
      </c>
      <c r="Q2609" s="12">
        <v>0</v>
      </c>
      <c r="R2609" s="12">
        <v>5</v>
      </c>
      <c r="S2609" s="12">
        <v>0</v>
      </c>
      <c r="T2609" s="12">
        <v>0</v>
      </c>
    </row>
    <row r="2610" spans="1:20" ht="17.399999999999999" x14ac:dyDescent="0.3">
      <c r="A2610" s="11">
        <v>45236</v>
      </c>
      <c r="B2610" s="12">
        <v>251101</v>
      </c>
      <c r="C2610" s="12" t="s">
        <v>343</v>
      </c>
      <c r="D2610" s="12" t="s">
        <v>344</v>
      </c>
      <c r="E2610" s="12" t="s">
        <v>345</v>
      </c>
      <c r="F2610" s="12" t="s">
        <v>346</v>
      </c>
      <c r="G2610" s="12" t="s">
        <v>347</v>
      </c>
      <c r="H2610" s="12">
        <v>3.65</v>
      </c>
      <c r="I2610" s="12">
        <v>20.350000000000001</v>
      </c>
      <c r="J2610" s="12">
        <v>2.9</v>
      </c>
      <c r="K2610" s="12">
        <v>0.75</v>
      </c>
      <c r="L2610" s="12">
        <v>5.61</v>
      </c>
      <c r="M2610" s="12">
        <v>4</v>
      </c>
      <c r="N2610" s="12">
        <v>0</v>
      </c>
      <c r="O2610" s="12">
        <v>4</v>
      </c>
      <c r="P2610" s="12">
        <v>0</v>
      </c>
      <c r="Q2610" s="12">
        <v>0</v>
      </c>
      <c r="R2610" s="12">
        <v>2</v>
      </c>
      <c r="S2610" s="12">
        <v>5</v>
      </c>
      <c r="T2610" s="12">
        <v>0</v>
      </c>
    </row>
    <row r="2611" spans="1:20" ht="17.399999999999999" x14ac:dyDescent="0.3">
      <c r="A2611" s="11">
        <v>45237</v>
      </c>
      <c r="B2611" s="12">
        <v>251101</v>
      </c>
      <c r="C2611" s="12" t="s">
        <v>343</v>
      </c>
      <c r="D2611" s="12" t="s">
        <v>344</v>
      </c>
      <c r="E2611" s="12" t="s">
        <v>345</v>
      </c>
      <c r="F2611" s="12" t="s">
        <v>346</v>
      </c>
      <c r="G2611" s="12" t="s">
        <v>347</v>
      </c>
      <c r="H2611" s="12">
        <v>9.43</v>
      </c>
      <c r="I2611" s="12">
        <v>14.57</v>
      </c>
      <c r="J2611" s="12">
        <v>8.93</v>
      </c>
      <c r="K2611" s="12">
        <v>0.5</v>
      </c>
      <c r="L2611" s="12">
        <v>34.270000000000003</v>
      </c>
      <c r="M2611" s="12">
        <v>5</v>
      </c>
      <c r="N2611" s="12">
        <v>0</v>
      </c>
      <c r="O2611" s="12">
        <v>42</v>
      </c>
      <c r="P2611" s="12">
        <v>1</v>
      </c>
      <c r="Q2611" s="12">
        <v>0</v>
      </c>
      <c r="R2611" s="12">
        <v>2</v>
      </c>
      <c r="S2611" s="12">
        <v>49</v>
      </c>
      <c r="T2611" s="12">
        <v>0</v>
      </c>
    </row>
    <row r="2612" spans="1:20" ht="17.399999999999999" x14ac:dyDescent="0.3">
      <c r="A2612" s="11">
        <v>45238</v>
      </c>
      <c r="B2612" s="12">
        <v>251101</v>
      </c>
      <c r="C2612" s="12" t="s">
        <v>343</v>
      </c>
      <c r="D2612" s="12" t="s">
        <v>344</v>
      </c>
      <c r="E2612" s="12" t="s">
        <v>345</v>
      </c>
      <c r="F2612" s="12" t="s">
        <v>346</v>
      </c>
      <c r="G2612" s="12" t="s">
        <v>347</v>
      </c>
      <c r="H2612" s="12">
        <v>5.25</v>
      </c>
      <c r="I2612" s="12">
        <v>18.75</v>
      </c>
      <c r="J2612" s="12">
        <v>4.83</v>
      </c>
      <c r="K2612" s="12">
        <v>0.42</v>
      </c>
      <c r="L2612" s="12">
        <v>16.420000000000002</v>
      </c>
      <c r="M2612" s="12">
        <v>4</v>
      </c>
      <c r="N2612" s="12">
        <v>0</v>
      </c>
      <c r="O2612" s="12">
        <v>0</v>
      </c>
      <c r="P2612" s="12">
        <v>0</v>
      </c>
      <c r="Q2612" s="12">
        <v>0</v>
      </c>
      <c r="R2612" s="12">
        <v>2</v>
      </c>
      <c r="S2612" s="12">
        <v>0</v>
      </c>
      <c r="T2612" s="12">
        <v>0</v>
      </c>
    </row>
    <row r="2613" spans="1:20" ht="17.399999999999999" x14ac:dyDescent="0.3">
      <c r="A2613" s="11">
        <v>45239</v>
      </c>
      <c r="B2613" s="12">
        <v>251101</v>
      </c>
      <c r="C2613" s="12" t="s">
        <v>343</v>
      </c>
      <c r="D2613" s="12" t="s">
        <v>344</v>
      </c>
      <c r="E2613" s="12" t="s">
        <v>345</v>
      </c>
      <c r="F2613" s="12" t="s">
        <v>346</v>
      </c>
      <c r="G2613" s="12" t="s">
        <v>347</v>
      </c>
      <c r="H2613" s="12">
        <v>8.35</v>
      </c>
      <c r="I2613" s="12">
        <v>15.65</v>
      </c>
      <c r="J2613" s="12">
        <v>7.15</v>
      </c>
      <c r="K2613" s="12">
        <v>1.2</v>
      </c>
      <c r="L2613" s="12">
        <v>22.43</v>
      </c>
      <c r="M2613" s="12">
        <v>4</v>
      </c>
      <c r="N2613" s="12">
        <v>0</v>
      </c>
      <c r="O2613" s="12">
        <v>8</v>
      </c>
      <c r="P2613" s="12">
        <v>0</v>
      </c>
      <c r="Q2613" s="12">
        <v>0</v>
      </c>
      <c r="R2613" s="12">
        <v>3</v>
      </c>
      <c r="S2613" s="12">
        <v>8</v>
      </c>
      <c r="T2613" s="12">
        <v>0</v>
      </c>
    </row>
    <row r="2614" spans="1:20" ht="17.399999999999999" x14ac:dyDescent="0.3">
      <c r="A2614" s="11">
        <v>45240</v>
      </c>
      <c r="B2614" s="12">
        <v>251101</v>
      </c>
      <c r="C2614" s="12" t="s">
        <v>343</v>
      </c>
      <c r="D2614" s="12" t="s">
        <v>344</v>
      </c>
      <c r="E2614" s="12" t="s">
        <v>345</v>
      </c>
      <c r="F2614" s="12" t="s">
        <v>346</v>
      </c>
      <c r="G2614" s="12" t="s">
        <v>347</v>
      </c>
      <c r="H2614" s="12">
        <v>8.9499999999999993</v>
      </c>
      <c r="I2614" s="12">
        <v>15.05</v>
      </c>
      <c r="J2614" s="12">
        <v>8.83</v>
      </c>
      <c r="K2614" s="12">
        <v>0.12</v>
      </c>
      <c r="L2614" s="12">
        <v>27.93</v>
      </c>
      <c r="M2614" s="12">
        <v>4</v>
      </c>
      <c r="N2614" s="12">
        <v>0</v>
      </c>
      <c r="O2614" s="12">
        <v>10</v>
      </c>
      <c r="P2614" s="12">
        <v>0</v>
      </c>
      <c r="Q2614" s="12">
        <v>0</v>
      </c>
      <c r="R2614" s="12">
        <v>2</v>
      </c>
      <c r="S2614" s="12">
        <v>11</v>
      </c>
      <c r="T2614" s="12">
        <v>0</v>
      </c>
    </row>
    <row r="2615" spans="1:20" ht="17.399999999999999" x14ac:dyDescent="0.3">
      <c r="A2615" s="11">
        <v>45241</v>
      </c>
      <c r="B2615" s="12">
        <v>251101</v>
      </c>
      <c r="C2615" s="12" t="s">
        <v>343</v>
      </c>
      <c r="D2615" s="12" t="s">
        <v>344</v>
      </c>
      <c r="E2615" s="12" t="s">
        <v>345</v>
      </c>
      <c r="F2615" s="12" t="s">
        <v>346</v>
      </c>
      <c r="G2615" s="12" t="s">
        <v>347</v>
      </c>
      <c r="H2615" s="12">
        <v>6.33</v>
      </c>
      <c r="I2615" s="12">
        <v>17.670000000000002</v>
      </c>
      <c r="J2615" s="12">
        <v>5.67</v>
      </c>
      <c r="K2615" s="12">
        <v>0.67</v>
      </c>
      <c r="L2615" s="12">
        <v>18.350000000000001</v>
      </c>
      <c r="M2615" s="12">
        <v>4</v>
      </c>
      <c r="N2615" s="12">
        <v>0</v>
      </c>
      <c r="O2615" s="12">
        <v>12</v>
      </c>
      <c r="P2615" s="12">
        <v>0</v>
      </c>
      <c r="Q2615" s="12">
        <v>0</v>
      </c>
      <c r="R2615" s="12">
        <v>3</v>
      </c>
      <c r="S2615" s="12">
        <v>14</v>
      </c>
      <c r="T2615" s="12">
        <v>0</v>
      </c>
    </row>
    <row r="2616" spans="1:20" ht="17.399999999999999" x14ac:dyDescent="0.3">
      <c r="A2616" s="11">
        <v>45242</v>
      </c>
      <c r="B2616" s="12">
        <v>251101</v>
      </c>
      <c r="C2616" s="12" t="s">
        <v>343</v>
      </c>
      <c r="D2616" s="12" t="s">
        <v>344</v>
      </c>
      <c r="E2616" s="12" t="s">
        <v>345</v>
      </c>
      <c r="F2616" s="12" t="s">
        <v>346</v>
      </c>
      <c r="G2616" s="12" t="s">
        <v>347</v>
      </c>
      <c r="H2616" s="12">
        <v>0</v>
      </c>
      <c r="I2616" s="12">
        <v>24</v>
      </c>
      <c r="J2616" s="12">
        <v>0</v>
      </c>
      <c r="K2616" s="12">
        <v>0</v>
      </c>
      <c r="L2616" s="12">
        <v>0</v>
      </c>
      <c r="M2616" s="12">
        <v>0</v>
      </c>
      <c r="N2616" s="12">
        <v>0</v>
      </c>
      <c r="O2616" s="12">
        <v>0</v>
      </c>
      <c r="P2616" s="12">
        <v>0</v>
      </c>
      <c r="Q2616" s="12">
        <v>0</v>
      </c>
      <c r="R2616" s="12">
        <v>0</v>
      </c>
      <c r="S2616" s="12">
        <v>0</v>
      </c>
      <c r="T2616" s="12">
        <v>0</v>
      </c>
    </row>
    <row r="2617" spans="1:20" ht="17.399999999999999" x14ac:dyDescent="0.3">
      <c r="A2617" s="11">
        <v>45243</v>
      </c>
      <c r="B2617" s="12">
        <v>251101</v>
      </c>
      <c r="C2617" s="12" t="s">
        <v>343</v>
      </c>
      <c r="D2617" s="12" t="s">
        <v>344</v>
      </c>
      <c r="E2617" s="12" t="s">
        <v>345</v>
      </c>
      <c r="F2617" s="12" t="s">
        <v>346</v>
      </c>
      <c r="G2617" s="12" t="s">
        <v>347</v>
      </c>
      <c r="H2617" s="12">
        <v>0</v>
      </c>
      <c r="I2617" s="12">
        <v>24</v>
      </c>
      <c r="J2617" s="12">
        <v>0</v>
      </c>
      <c r="K2617" s="12">
        <v>0</v>
      </c>
      <c r="L2617" s="12">
        <v>0</v>
      </c>
      <c r="M2617" s="12">
        <v>0</v>
      </c>
      <c r="N2617" s="12">
        <v>0</v>
      </c>
      <c r="O2617" s="12">
        <v>0</v>
      </c>
      <c r="P2617" s="12">
        <v>0</v>
      </c>
      <c r="Q2617" s="12">
        <v>0</v>
      </c>
      <c r="R2617" s="12">
        <v>0</v>
      </c>
      <c r="S2617" s="12">
        <v>0</v>
      </c>
      <c r="T2617" s="12">
        <v>0</v>
      </c>
    </row>
    <row r="2618" spans="1:20" ht="17.399999999999999" x14ac:dyDescent="0.3">
      <c r="A2618" s="11">
        <v>45244</v>
      </c>
      <c r="B2618" s="12">
        <v>251101</v>
      </c>
      <c r="C2618" s="12" t="s">
        <v>343</v>
      </c>
      <c r="D2618" s="12" t="s">
        <v>344</v>
      </c>
      <c r="E2618" s="12" t="s">
        <v>345</v>
      </c>
      <c r="F2618" s="12" t="s">
        <v>346</v>
      </c>
      <c r="G2618" s="12" t="s">
        <v>347</v>
      </c>
      <c r="H2618" s="12">
        <v>1.47</v>
      </c>
      <c r="I2618" s="12">
        <v>22.53</v>
      </c>
      <c r="J2618" s="12">
        <v>0.83</v>
      </c>
      <c r="K2618" s="12">
        <v>0.63</v>
      </c>
      <c r="L2618" s="12">
        <v>1.45</v>
      </c>
      <c r="M2618" s="12">
        <v>5</v>
      </c>
      <c r="N2618" s="12">
        <v>0</v>
      </c>
      <c r="O2618" s="12">
        <v>2</v>
      </c>
      <c r="P2618" s="12">
        <v>0</v>
      </c>
      <c r="Q2618" s="12">
        <v>0</v>
      </c>
      <c r="R2618" s="12">
        <v>4</v>
      </c>
      <c r="S2618" s="12">
        <v>2</v>
      </c>
      <c r="T2618" s="12">
        <v>1</v>
      </c>
    </row>
    <row r="2619" spans="1:20" ht="17.399999999999999" x14ac:dyDescent="0.3">
      <c r="A2619" s="11">
        <v>45245</v>
      </c>
      <c r="B2619" s="12">
        <v>251101</v>
      </c>
      <c r="C2619" s="12" t="s">
        <v>343</v>
      </c>
      <c r="D2619" s="12" t="s">
        <v>344</v>
      </c>
      <c r="E2619" s="12" t="s">
        <v>345</v>
      </c>
      <c r="F2619" s="12" t="s">
        <v>346</v>
      </c>
      <c r="G2619" s="12" t="s">
        <v>347</v>
      </c>
      <c r="H2619" s="12">
        <v>8.1199999999999992</v>
      </c>
      <c r="I2619" s="12">
        <v>15.88</v>
      </c>
      <c r="J2619" s="12">
        <v>6.5</v>
      </c>
      <c r="K2619" s="12">
        <v>1.62</v>
      </c>
      <c r="L2619" s="12">
        <v>18.07</v>
      </c>
      <c r="M2619" s="12">
        <v>4</v>
      </c>
      <c r="N2619" s="12">
        <v>0</v>
      </c>
      <c r="O2619" s="12">
        <v>0</v>
      </c>
      <c r="P2619" s="12">
        <v>0</v>
      </c>
      <c r="Q2619" s="12">
        <v>0</v>
      </c>
      <c r="R2619" s="12">
        <v>10</v>
      </c>
      <c r="S2619" s="12">
        <v>0</v>
      </c>
      <c r="T2619" s="12">
        <v>1</v>
      </c>
    </row>
    <row r="2620" spans="1:20" ht="17.399999999999999" x14ac:dyDescent="0.3">
      <c r="A2620" s="11">
        <v>45246</v>
      </c>
      <c r="B2620" s="12">
        <v>251101</v>
      </c>
      <c r="C2620" s="12" t="s">
        <v>343</v>
      </c>
      <c r="D2620" s="12" t="s">
        <v>344</v>
      </c>
      <c r="E2620" s="12" t="s">
        <v>345</v>
      </c>
      <c r="F2620" s="12" t="s">
        <v>346</v>
      </c>
      <c r="G2620" s="12" t="s">
        <v>347</v>
      </c>
      <c r="H2620" s="12">
        <v>0</v>
      </c>
      <c r="I2620" s="12">
        <v>24</v>
      </c>
      <c r="J2620" s="12">
        <v>0</v>
      </c>
      <c r="K2620" s="12">
        <v>0</v>
      </c>
      <c r="L2620" s="12">
        <v>0</v>
      </c>
      <c r="M2620" s="12">
        <v>0</v>
      </c>
      <c r="N2620" s="12">
        <v>0</v>
      </c>
      <c r="O2620" s="12">
        <v>0</v>
      </c>
      <c r="P2620" s="12">
        <v>0</v>
      </c>
      <c r="Q2620" s="12">
        <v>0</v>
      </c>
      <c r="R2620" s="12">
        <v>0</v>
      </c>
      <c r="S2620" s="12">
        <v>0</v>
      </c>
      <c r="T2620" s="12">
        <v>0</v>
      </c>
    </row>
    <row r="2621" spans="1:20" ht="17.399999999999999" x14ac:dyDescent="0.3">
      <c r="A2621" s="11">
        <v>45247</v>
      </c>
      <c r="B2621" s="12">
        <v>251101</v>
      </c>
      <c r="C2621" s="12" t="s">
        <v>343</v>
      </c>
      <c r="D2621" s="12" t="s">
        <v>344</v>
      </c>
      <c r="E2621" s="12" t="s">
        <v>345</v>
      </c>
      <c r="F2621" s="12" t="s">
        <v>346</v>
      </c>
      <c r="G2621" s="12" t="s">
        <v>347</v>
      </c>
      <c r="H2621" s="12">
        <v>0.62</v>
      </c>
      <c r="I2621" s="12">
        <v>23.38</v>
      </c>
      <c r="J2621" s="12">
        <v>0.5</v>
      </c>
      <c r="K2621" s="12">
        <v>0.12</v>
      </c>
      <c r="L2621" s="12">
        <v>0.78</v>
      </c>
      <c r="M2621" s="12">
        <v>5</v>
      </c>
      <c r="N2621" s="12">
        <v>0</v>
      </c>
      <c r="O2621" s="12">
        <v>0</v>
      </c>
      <c r="P2621" s="12">
        <v>0</v>
      </c>
      <c r="Q2621" s="12">
        <v>0</v>
      </c>
      <c r="R2621" s="12">
        <v>0</v>
      </c>
      <c r="S2621" s="12">
        <v>0</v>
      </c>
      <c r="T2621" s="12">
        <v>0</v>
      </c>
    </row>
    <row r="2622" spans="1:20" ht="17.399999999999999" x14ac:dyDescent="0.3">
      <c r="A2622" s="11">
        <v>45248</v>
      </c>
      <c r="B2622" s="12">
        <v>251101</v>
      </c>
      <c r="C2622" s="12" t="s">
        <v>343</v>
      </c>
      <c r="D2622" s="12" t="s">
        <v>344</v>
      </c>
      <c r="E2622" s="12" t="s">
        <v>345</v>
      </c>
      <c r="F2622" s="12" t="s">
        <v>346</v>
      </c>
      <c r="G2622" s="12" t="s">
        <v>347</v>
      </c>
      <c r="H2622" s="12">
        <v>0</v>
      </c>
      <c r="I2622" s="12">
        <v>24</v>
      </c>
      <c r="J2622" s="12">
        <v>0</v>
      </c>
      <c r="K2622" s="12">
        <v>0</v>
      </c>
      <c r="L2622" s="12">
        <v>0</v>
      </c>
      <c r="M2622" s="12">
        <v>0</v>
      </c>
      <c r="N2622" s="12">
        <v>0</v>
      </c>
      <c r="O2622" s="12">
        <v>0</v>
      </c>
      <c r="P2622" s="12">
        <v>0</v>
      </c>
      <c r="Q2622" s="12">
        <v>0</v>
      </c>
      <c r="R2622" s="12">
        <v>0</v>
      </c>
      <c r="S2622" s="12">
        <v>0</v>
      </c>
      <c r="T2622" s="12">
        <v>0</v>
      </c>
    </row>
    <row r="2623" spans="1:20" ht="17.399999999999999" x14ac:dyDescent="0.3">
      <c r="A2623" s="11">
        <v>45397</v>
      </c>
      <c r="B2623" s="12">
        <v>251101</v>
      </c>
      <c r="C2623" s="12" t="s">
        <v>343</v>
      </c>
      <c r="D2623" s="12" t="s">
        <v>344</v>
      </c>
      <c r="E2623" s="12" t="s">
        <v>345</v>
      </c>
      <c r="F2623" s="12" t="s">
        <v>346</v>
      </c>
      <c r="G2623" s="12" t="s">
        <v>347</v>
      </c>
      <c r="H2623" s="12">
        <v>0.03</v>
      </c>
      <c r="I2623" s="12">
        <v>23.97</v>
      </c>
      <c r="J2623" s="12">
        <v>0</v>
      </c>
      <c r="K2623" s="12">
        <v>0.03</v>
      </c>
      <c r="L2623" s="12">
        <v>0</v>
      </c>
      <c r="M2623" s="12">
        <v>0</v>
      </c>
      <c r="N2623" s="12">
        <v>0</v>
      </c>
      <c r="O2623" s="12">
        <v>0</v>
      </c>
      <c r="P2623" s="12">
        <v>0</v>
      </c>
      <c r="Q2623" s="12">
        <v>0</v>
      </c>
      <c r="R2623" s="12">
        <v>0</v>
      </c>
      <c r="S2623" s="12">
        <v>0</v>
      </c>
      <c r="T2623" s="12">
        <v>0</v>
      </c>
    </row>
    <row r="2624" spans="1:20" ht="17.399999999999999" x14ac:dyDescent="0.3">
      <c r="A2624" s="11">
        <v>45412</v>
      </c>
      <c r="B2624" s="12">
        <v>251101</v>
      </c>
      <c r="C2624" s="12" t="s">
        <v>343</v>
      </c>
      <c r="D2624" s="12" t="s">
        <v>344</v>
      </c>
      <c r="E2624" s="12" t="s">
        <v>345</v>
      </c>
      <c r="F2624" s="12" t="s">
        <v>346</v>
      </c>
      <c r="G2624" s="12" t="s">
        <v>347</v>
      </c>
      <c r="H2624" s="12">
        <v>1.42</v>
      </c>
      <c r="I2624" s="12">
        <v>22.58</v>
      </c>
      <c r="J2624" s="12">
        <v>0.05</v>
      </c>
      <c r="K2624" s="12">
        <v>1.37</v>
      </c>
      <c r="L2624" s="12">
        <v>0.01</v>
      </c>
      <c r="M2624" s="12">
        <v>0</v>
      </c>
      <c r="N2624" s="12">
        <v>0</v>
      </c>
      <c r="O2624" s="12">
        <v>0</v>
      </c>
      <c r="P2624" s="12">
        <v>0</v>
      </c>
      <c r="Q2624" s="12">
        <v>0</v>
      </c>
      <c r="R2624" s="12">
        <v>7</v>
      </c>
      <c r="S2624" s="12">
        <v>0</v>
      </c>
      <c r="T2624" s="12">
        <v>2</v>
      </c>
    </row>
    <row r="2625" spans="1:20" ht="17.399999999999999" x14ac:dyDescent="0.3">
      <c r="A2625" s="11">
        <v>45413</v>
      </c>
      <c r="B2625" s="12">
        <v>251101</v>
      </c>
      <c r="C2625" s="12" t="s">
        <v>343</v>
      </c>
      <c r="D2625" s="12" t="s">
        <v>344</v>
      </c>
      <c r="E2625" s="12" t="s">
        <v>345</v>
      </c>
      <c r="F2625" s="12" t="s">
        <v>346</v>
      </c>
      <c r="G2625" s="12" t="s">
        <v>347</v>
      </c>
      <c r="H2625" s="12">
        <v>0.08</v>
      </c>
      <c r="I2625" s="12">
        <v>23.92</v>
      </c>
      <c r="J2625" s="12">
        <v>0.03</v>
      </c>
      <c r="K2625" s="12">
        <v>0.05</v>
      </c>
      <c r="L2625" s="12">
        <v>0.05</v>
      </c>
      <c r="M2625" s="12">
        <v>0</v>
      </c>
      <c r="N2625" s="12">
        <v>0</v>
      </c>
      <c r="O2625" s="12">
        <v>0</v>
      </c>
      <c r="P2625" s="12">
        <v>0</v>
      </c>
      <c r="Q2625" s="12">
        <v>0</v>
      </c>
      <c r="R2625" s="12">
        <v>0</v>
      </c>
      <c r="S2625" s="12">
        <v>0</v>
      </c>
      <c r="T2625" s="12">
        <v>0</v>
      </c>
    </row>
    <row r="2626" spans="1:20" ht="17.399999999999999" x14ac:dyDescent="0.3">
      <c r="A2626" s="11">
        <v>45414</v>
      </c>
      <c r="B2626" s="12">
        <v>251101</v>
      </c>
      <c r="C2626" s="12" t="s">
        <v>343</v>
      </c>
      <c r="D2626" s="12" t="s">
        <v>344</v>
      </c>
      <c r="E2626" s="12" t="s">
        <v>345</v>
      </c>
      <c r="F2626" s="12" t="s">
        <v>346</v>
      </c>
      <c r="G2626" s="12" t="s">
        <v>347</v>
      </c>
      <c r="H2626" s="12">
        <v>4.2300000000000004</v>
      </c>
      <c r="I2626" s="12">
        <v>19.77</v>
      </c>
      <c r="J2626" s="12">
        <v>2.08</v>
      </c>
      <c r="K2626" s="12">
        <v>2.15</v>
      </c>
      <c r="L2626" s="12">
        <v>5.0599999999999996</v>
      </c>
      <c r="M2626" s="12">
        <v>5</v>
      </c>
      <c r="N2626" s="12">
        <v>0</v>
      </c>
      <c r="O2626" s="12">
        <v>8</v>
      </c>
      <c r="P2626" s="12">
        <v>0</v>
      </c>
      <c r="Q2626" s="12">
        <v>0</v>
      </c>
      <c r="R2626" s="12">
        <v>10</v>
      </c>
      <c r="S2626" s="12">
        <v>12</v>
      </c>
      <c r="T2626" s="12">
        <v>1</v>
      </c>
    </row>
    <row r="2627" spans="1:20" ht="17.399999999999999" x14ac:dyDescent="0.3">
      <c r="A2627" s="11">
        <v>45415</v>
      </c>
      <c r="B2627" s="12">
        <v>251101</v>
      </c>
      <c r="C2627" s="12" t="s">
        <v>343</v>
      </c>
      <c r="D2627" s="12" t="s">
        <v>344</v>
      </c>
      <c r="E2627" s="12" t="s">
        <v>345</v>
      </c>
      <c r="F2627" s="12" t="s">
        <v>346</v>
      </c>
      <c r="G2627" s="12" t="s">
        <v>347</v>
      </c>
      <c r="H2627" s="12">
        <v>12.08</v>
      </c>
      <c r="I2627" s="12">
        <v>11.92</v>
      </c>
      <c r="J2627" s="12">
        <v>11.18</v>
      </c>
      <c r="K2627" s="12">
        <v>0.9</v>
      </c>
      <c r="L2627" s="12">
        <v>50.62</v>
      </c>
      <c r="M2627" s="12">
        <v>6</v>
      </c>
      <c r="N2627" s="12">
        <v>0</v>
      </c>
      <c r="O2627" s="12">
        <v>202</v>
      </c>
      <c r="P2627" s="12">
        <v>23</v>
      </c>
      <c r="Q2627" s="12">
        <v>2</v>
      </c>
      <c r="R2627" s="12">
        <v>4</v>
      </c>
      <c r="S2627" s="12">
        <v>226</v>
      </c>
      <c r="T2627" s="12">
        <v>0</v>
      </c>
    </row>
    <row r="2628" spans="1:20" ht="17.399999999999999" x14ac:dyDescent="0.3">
      <c r="A2628" s="11">
        <v>45416</v>
      </c>
      <c r="B2628" s="12">
        <v>251101</v>
      </c>
      <c r="C2628" s="12" t="s">
        <v>343</v>
      </c>
      <c r="D2628" s="12" t="s">
        <v>344</v>
      </c>
      <c r="E2628" s="12" t="s">
        <v>345</v>
      </c>
      <c r="F2628" s="12" t="s">
        <v>346</v>
      </c>
      <c r="G2628" s="12" t="s">
        <v>347</v>
      </c>
      <c r="H2628" s="12">
        <v>20.23</v>
      </c>
      <c r="I2628" s="12">
        <v>3.77</v>
      </c>
      <c r="J2628" s="12">
        <v>18.079999999999998</v>
      </c>
      <c r="K2628" s="12">
        <v>2.15</v>
      </c>
      <c r="L2628" s="12">
        <v>62.28</v>
      </c>
      <c r="M2628" s="12">
        <v>5</v>
      </c>
      <c r="N2628" s="12">
        <v>0</v>
      </c>
      <c r="O2628" s="12">
        <v>115</v>
      </c>
      <c r="P2628" s="12">
        <v>28</v>
      </c>
      <c r="Q2628" s="12">
        <v>0</v>
      </c>
      <c r="R2628" s="12">
        <v>6</v>
      </c>
      <c r="S2628" s="12">
        <v>128</v>
      </c>
      <c r="T2628" s="12">
        <v>0</v>
      </c>
    </row>
    <row r="2629" spans="1:20" ht="17.399999999999999" x14ac:dyDescent="0.3">
      <c r="A2629" s="11">
        <v>45417</v>
      </c>
      <c r="B2629" s="12">
        <v>251101</v>
      </c>
      <c r="C2629" s="12" t="s">
        <v>343</v>
      </c>
      <c r="D2629" s="12" t="s">
        <v>344</v>
      </c>
      <c r="E2629" s="12" t="s">
        <v>345</v>
      </c>
      <c r="F2629" s="12" t="s">
        <v>346</v>
      </c>
      <c r="G2629" s="12" t="s">
        <v>347</v>
      </c>
      <c r="H2629" s="12">
        <v>5.42</v>
      </c>
      <c r="I2629" s="12">
        <v>18.579999999999998</v>
      </c>
      <c r="J2629" s="12">
        <v>4.9000000000000004</v>
      </c>
      <c r="K2629" s="12">
        <v>0.52</v>
      </c>
      <c r="L2629" s="12">
        <v>20.100000000000001</v>
      </c>
      <c r="M2629" s="12">
        <v>7</v>
      </c>
      <c r="N2629" s="12">
        <v>0</v>
      </c>
      <c r="O2629" s="12">
        <v>96</v>
      </c>
      <c r="P2629" s="12">
        <v>3</v>
      </c>
      <c r="Q2629" s="12">
        <v>0</v>
      </c>
      <c r="R2629" s="12">
        <v>0</v>
      </c>
      <c r="S2629" s="12">
        <v>107</v>
      </c>
      <c r="T2629" s="12">
        <v>0</v>
      </c>
    </row>
    <row r="2630" spans="1:20" ht="17.399999999999999" x14ac:dyDescent="0.3">
      <c r="A2630" s="11">
        <v>45418</v>
      </c>
      <c r="B2630" s="12">
        <v>251101</v>
      </c>
      <c r="C2630" s="12" t="s">
        <v>343</v>
      </c>
      <c r="D2630" s="12" t="s">
        <v>344</v>
      </c>
      <c r="E2630" s="12" t="s">
        <v>345</v>
      </c>
      <c r="F2630" s="12" t="s">
        <v>346</v>
      </c>
      <c r="G2630" s="12" t="s">
        <v>347</v>
      </c>
      <c r="H2630" s="12">
        <v>10.83</v>
      </c>
      <c r="I2630" s="12">
        <v>13.17</v>
      </c>
      <c r="J2630" s="12">
        <v>9.1</v>
      </c>
      <c r="K2630" s="12">
        <v>1.73</v>
      </c>
      <c r="L2630" s="12">
        <v>23.22</v>
      </c>
      <c r="M2630" s="12">
        <v>5</v>
      </c>
      <c r="N2630" s="12">
        <v>0</v>
      </c>
      <c r="O2630" s="12">
        <v>28</v>
      </c>
      <c r="P2630" s="12">
        <v>1</v>
      </c>
      <c r="Q2630" s="12">
        <v>0</v>
      </c>
      <c r="R2630" s="12">
        <v>4</v>
      </c>
      <c r="S2630" s="12">
        <v>35</v>
      </c>
      <c r="T2630" s="12">
        <v>0</v>
      </c>
    </row>
    <row r="2631" spans="1:20" ht="17.399999999999999" x14ac:dyDescent="0.3">
      <c r="A2631" s="11">
        <v>45419</v>
      </c>
      <c r="B2631" s="12">
        <v>251101</v>
      </c>
      <c r="C2631" s="12" t="s">
        <v>343</v>
      </c>
      <c r="D2631" s="12" t="s">
        <v>344</v>
      </c>
      <c r="E2631" s="12" t="s">
        <v>345</v>
      </c>
      <c r="F2631" s="12" t="s">
        <v>346</v>
      </c>
      <c r="G2631" s="12" t="s">
        <v>347</v>
      </c>
      <c r="H2631" s="12">
        <v>16.57</v>
      </c>
      <c r="I2631" s="12">
        <v>7.43</v>
      </c>
      <c r="J2631" s="12">
        <v>13.77</v>
      </c>
      <c r="K2631" s="12">
        <v>2.8</v>
      </c>
      <c r="L2631" s="12">
        <v>43.28</v>
      </c>
      <c r="M2631" s="12">
        <v>4</v>
      </c>
      <c r="N2631" s="12">
        <v>0</v>
      </c>
      <c r="O2631" s="12">
        <v>86</v>
      </c>
      <c r="P2631" s="12">
        <v>1</v>
      </c>
      <c r="Q2631" s="12">
        <v>0</v>
      </c>
      <c r="R2631" s="12">
        <v>13</v>
      </c>
      <c r="S2631" s="12">
        <v>95</v>
      </c>
      <c r="T2631" s="12">
        <v>1</v>
      </c>
    </row>
    <row r="2632" spans="1:20" ht="17.399999999999999" x14ac:dyDescent="0.3">
      <c r="A2632" s="11">
        <v>45420</v>
      </c>
      <c r="B2632" s="12">
        <v>251101</v>
      </c>
      <c r="C2632" s="12" t="s">
        <v>343</v>
      </c>
      <c r="D2632" s="12" t="s">
        <v>344</v>
      </c>
      <c r="E2632" s="12" t="s">
        <v>345</v>
      </c>
      <c r="F2632" s="12" t="s">
        <v>346</v>
      </c>
      <c r="G2632" s="12" t="s">
        <v>347</v>
      </c>
      <c r="H2632" s="12">
        <v>15.63</v>
      </c>
      <c r="I2632" s="12">
        <v>8.3699999999999992</v>
      </c>
      <c r="J2632" s="12">
        <v>13.23</v>
      </c>
      <c r="K2632" s="12">
        <v>2.4</v>
      </c>
      <c r="L2632" s="12">
        <v>38.49</v>
      </c>
      <c r="M2632" s="12">
        <v>5</v>
      </c>
      <c r="N2632" s="12">
        <v>0</v>
      </c>
      <c r="O2632" s="12">
        <v>80</v>
      </c>
      <c r="P2632" s="12">
        <v>7</v>
      </c>
      <c r="Q2632" s="12">
        <v>0</v>
      </c>
      <c r="R2632" s="12">
        <v>5</v>
      </c>
      <c r="S2632" s="12">
        <v>87</v>
      </c>
      <c r="T2632" s="12">
        <v>0</v>
      </c>
    </row>
    <row r="2633" spans="1:20" ht="17.399999999999999" x14ac:dyDescent="0.3">
      <c r="A2633" s="11">
        <v>45421</v>
      </c>
      <c r="B2633" s="12">
        <v>251101</v>
      </c>
      <c r="C2633" s="12" t="s">
        <v>343</v>
      </c>
      <c r="D2633" s="12" t="s">
        <v>344</v>
      </c>
      <c r="E2633" s="12" t="s">
        <v>345</v>
      </c>
      <c r="F2633" s="12" t="s">
        <v>346</v>
      </c>
      <c r="G2633" s="12" t="s">
        <v>347</v>
      </c>
      <c r="H2633" s="12">
        <v>19.37</v>
      </c>
      <c r="I2633" s="12">
        <v>4.63</v>
      </c>
      <c r="J2633" s="12">
        <v>16.63</v>
      </c>
      <c r="K2633" s="12">
        <v>2.73</v>
      </c>
      <c r="L2633" s="12">
        <v>54.44</v>
      </c>
      <c r="M2633" s="12">
        <v>5</v>
      </c>
      <c r="N2633" s="12">
        <v>0</v>
      </c>
      <c r="O2633" s="12">
        <v>120</v>
      </c>
      <c r="P2633" s="12">
        <v>2</v>
      </c>
      <c r="Q2633" s="12">
        <v>0</v>
      </c>
      <c r="R2633" s="12">
        <v>3</v>
      </c>
      <c r="S2633" s="12">
        <v>139</v>
      </c>
      <c r="T2633" s="12">
        <v>0</v>
      </c>
    </row>
    <row r="2634" spans="1:20" ht="17.399999999999999" x14ac:dyDescent="0.3">
      <c r="A2634" s="11">
        <v>45422</v>
      </c>
      <c r="B2634" s="12">
        <v>251101</v>
      </c>
      <c r="C2634" s="12" t="s">
        <v>343</v>
      </c>
      <c r="D2634" s="12" t="s">
        <v>344</v>
      </c>
      <c r="E2634" s="12" t="s">
        <v>345</v>
      </c>
      <c r="F2634" s="12" t="s">
        <v>346</v>
      </c>
      <c r="G2634" s="12" t="s">
        <v>347</v>
      </c>
      <c r="H2634" s="12">
        <v>21.03</v>
      </c>
      <c r="I2634" s="12">
        <v>2.97</v>
      </c>
      <c r="J2634" s="12">
        <v>19.12</v>
      </c>
      <c r="K2634" s="12">
        <v>1.92</v>
      </c>
      <c r="L2634" s="12">
        <v>61.83</v>
      </c>
      <c r="M2634" s="12">
        <v>5</v>
      </c>
      <c r="N2634" s="12">
        <v>0</v>
      </c>
      <c r="O2634" s="12">
        <v>161</v>
      </c>
      <c r="P2634" s="12">
        <v>10</v>
      </c>
      <c r="Q2634" s="12">
        <v>2</v>
      </c>
      <c r="R2634" s="12">
        <v>2</v>
      </c>
      <c r="S2634" s="12">
        <v>183</v>
      </c>
      <c r="T2634" s="12">
        <v>0</v>
      </c>
    </row>
    <row r="2635" spans="1:20" ht="17.399999999999999" x14ac:dyDescent="0.3">
      <c r="A2635" s="11">
        <v>45423</v>
      </c>
      <c r="B2635" s="12">
        <v>251101</v>
      </c>
      <c r="C2635" s="12" t="s">
        <v>343</v>
      </c>
      <c r="D2635" s="12" t="s">
        <v>344</v>
      </c>
      <c r="E2635" s="12" t="s">
        <v>345</v>
      </c>
      <c r="F2635" s="12" t="s">
        <v>346</v>
      </c>
      <c r="G2635" s="12" t="s">
        <v>347</v>
      </c>
      <c r="H2635" s="12">
        <v>17.37</v>
      </c>
      <c r="I2635" s="12">
        <v>6.63</v>
      </c>
      <c r="J2635" s="12">
        <v>14.07</v>
      </c>
      <c r="K2635" s="12">
        <v>3.3</v>
      </c>
      <c r="L2635" s="12">
        <v>48.48</v>
      </c>
      <c r="M2635" s="12">
        <v>5</v>
      </c>
      <c r="N2635" s="12">
        <v>0</v>
      </c>
      <c r="O2635" s="12">
        <v>119</v>
      </c>
      <c r="P2635" s="12">
        <v>9</v>
      </c>
      <c r="Q2635" s="12">
        <v>1</v>
      </c>
      <c r="R2635" s="12">
        <v>15</v>
      </c>
      <c r="S2635" s="12">
        <v>142</v>
      </c>
      <c r="T2635" s="12">
        <v>2</v>
      </c>
    </row>
    <row r="2636" spans="1:20" ht="17.399999999999999" x14ac:dyDescent="0.3">
      <c r="A2636" s="11">
        <v>45424</v>
      </c>
      <c r="B2636" s="12">
        <v>251101</v>
      </c>
      <c r="C2636" s="12" t="s">
        <v>343</v>
      </c>
      <c r="D2636" s="12" t="s">
        <v>344</v>
      </c>
      <c r="E2636" s="12" t="s">
        <v>345</v>
      </c>
      <c r="F2636" s="12" t="s">
        <v>346</v>
      </c>
      <c r="G2636" s="12" t="s">
        <v>347</v>
      </c>
      <c r="H2636" s="12">
        <v>2.98</v>
      </c>
      <c r="I2636" s="12">
        <v>21.02</v>
      </c>
      <c r="J2636" s="12">
        <v>2.2799999999999998</v>
      </c>
      <c r="K2636" s="12">
        <v>0.7</v>
      </c>
      <c r="L2636" s="12">
        <v>10.17</v>
      </c>
      <c r="M2636" s="12">
        <v>6</v>
      </c>
      <c r="N2636" s="12">
        <v>0</v>
      </c>
      <c r="O2636" s="12">
        <v>27</v>
      </c>
      <c r="P2636" s="12">
        <v>1</v>
      </c>
      <c r="Q2636" s="12">
        <v>0</v>
      </c>
      <c r="R2636" s="12">
        <v>4</v>
      </c>
      <c r="S2636" s="12">
        <v>30</v>
      </c>
      <c r="T2636" s="12">
        <v>0</v>
      </c>
    </row>
    <row r="2637" spans="1:20" ht="17.399999999999999" x14ac:dyDescent="0.3">
      <c r="A2637" s="11">
        <v>45425</v>
      </c>
      <c r="B2637" s="12">
        <v>251101</v>
      </c>
      <c r="C2637" s="12" t="s">
        <v>343</v>
      </c>
      <c r="D2637" s="12" t="s">
        <v>344</v>
      </c>
      <c r="E2637" s="12" t="s">
        <v>345</v>
      </c>
      <c r="F2637" s="12" t="s">
        <v>346</v>
      </c>
      <c r="G2637" s="12" t="s">
        <v>347</v>
      </c>
      <c r="H2637" s="12">
        <v>18.63</v>
      </c>
      <c r="I2637" s="12">
        <v>5.37</v>
      </c>
      <c r="J2637" s="12">
        <v>16</v>
      </c>
      <c r="K2637" s="12">
        <v>2.63</v>
      </c>
      <c r="L2637" s="12">
        <v>61.35</v>
      </c>
      <c r="M2637" s="12">
        <v>5</v>
      </c>
      <c r="N2637" s="12">
        <v>0</v>
      </c>
      <c r="O2637" s="12">
        <v>204</v>
      </c>
      <c r="P2637" s="12">
        <v>17</v>
      </c>
      <c r="Q2637" s="12">
        <v>3</v>
      </c>
      <c r="R2637" s="12">
        <v>7</v>
      </c>
      <c r="S2637" s="12">
        <v>225</v>
      </c>
      <c r="T2637" s="12">
        <v>1</v>
      </c>
    </row>
    <row r="2638" spans="1:20" ht="17.399999999999999" x14ac:dyDescent="0.3">
      <c r="A2638" s="11">
        <v>45426</v>
      </c>
      <c r="B2638" s="12">
        <v>251101</v>
      </c>
      <c r="C2638" s="12" t="s">
        <v>343</v>
      </c>
      <c r="D2638" s="12" t="s">
        <v>344</v>
      </c>
      <c r="E2638" s="12" t="s">
        <v>345</v>
      </c>
      <c r="F2638" s="12" t="s">
        <v>346</v>
      </c>
      <c r="G2638" s="12" t="s">
        <v>347</v>
      </c>
      <c r="H2638" s="12">
        <v>19.77</v>
      </c>
      <c r="I2638" s="12">
        <v>4.2300000000000004</v>
      </c>
      <c r="J2638" s="12">
        <v>17.850000000000001</v>
      </c>
      <c r="K2638" s="12">
        <v>1.92</v>
      </c>
      <c r="L2638" s="12">
        <v>64.81</v>
      </c>
      <c r="M2638" s="12">
        <v>5</v>
      </c>
      <c r="N2638" s="12">
        <v>0</v>
      </c>
      <c r="O2638" s="12">
        <v>155</v>
      </c>
      <c r="P2638" s="12">
        <v>10</v>
      </c>
      <c r="Q2638" s="12">
        <v>1</v>
      </c>
      <c r="R2638" s="12">
        <v>4</v>
      </c>
      <c r="S2638" s="12">
        <v>187</v>
      </c>
      <c r="T2638" s="12">
        <v>0</v>
      </c>
    </row>
    <row r="2639" spans="1:20" ht="17.399999999999999" x14ac:dyDescent="0.3">
      <c r="A2639" s="11">
        <v>45427</v>
      </c>
      <c r="B2639" s="12">
        <v>251101</v>
      </c>
      <c r="C2639" s="12" t="s">
        <v>343</v>
      </c>
      <c r="D2639" s="12" t="s">
        <v>344</v>
      </c>
      <c r="E2639" s="12" t="s">
        <v>345</v>
      </c>
      <c r="F2639" s="12" t="s">
        <v>346</v>
      </c>
      <c r="G2639" s="12" t="s">
        <v>347</v>
      </c>
      <c r="H2639" s="12">
        <v>21.5</v>
      </c>
      <c r="I2639" s="12">
        <v>2.5</v>
      </c>
      <c r="J2639" s="12">
        <v>20.2</v>
      </c>
      <c r="K2639" s="12">
        <v>1.3</v>
      </c>
      <c r="L2639" s="12">
        <v>74.58</v>
      </c>
      <c r="M2639" s="12">
        <v>5</v>
      </c>
      <c r="N2639" s="12">
        <v>0</v>
      </c>
      <c r="O2639" s="12">
        <v>233</v>
      </c>
      <c r="P2639" s="12">
        <v>17</v>
      </c>
      <c r="Q2639" s="12">
        <v>2</v>
      </c>
      <c r="R2639" s="12">
        <v>0</v>
      </c>
      <c r="S2639" s="12">
        <v>253</v>
      </c>
      <c r="T2639" s="12">
        <v>0</v>
      </c>
    </row>
    <row r="2640" spans="1:20" ht="17.399999999999999" x14ac:dyDescent="0.3">
      <c r="A2640" s="11">
        <v>45428</v>
      </c>
      <c r="B2640" s="12">
        <v>251101</v>
      </c>
      <c r="C2640" s="12" t="s">
        <v>343</v>
      </c>
      <c r="D2640" s="12" t="s">
        <v>344</v>
      </c>
      <c r="E2640" s="12" t="s">
        <v>345</v>
      </c>
      <c r="F2640" s="12" t="s">
        <v>346</v>
      </c>
      <c r="G2640" s="12" t="s">
        <v>347</v>
      </c>
      <c r="H2640" s="12">
        <v>23.25</v>
      </c>
      <c r="I2640" s="12">
        <v>0.75</v>
      </c>
      <c r="J2640" s="12">
        <v>21.38</v>
      </c>
      <c r="K2640" s="12">
        <v>1.87</v>
      </c>
      <c r="L2640" s="12">
        <v>83.22</v>
      </c>
      <c r="M2640" s="12">
        <v>6</v>
      </c>
      <c r="N2640" s="12">
        <v>0</v>
      </c>
      <c r="O2640" s="12">
        <v>271</v>
      </c>
      <c r="P2640" s="12">
        <v>30</v>
      </c>
      <c r="Q2640" s="12">
        <v>5</v>
      </c>
      <c r="R2640" s="12">
        <v>3</v>
      </c>
      <c r="S2640" s="12">
        <v>319</v>
      </c>
      <c r="T2640" s="12">
        <v>0</v>
      </c>
    </row>
    <row r="2641" spans="1:20" ht="17.399999999999999" x14ac:dyDescent="0.3">
      <c r="A2641" s="11">
        <v>45429</v>
      </c>
      <c r="B2641" s="12">
        <v>251101</v>
      </c>
      <c r="C2641" s="12" t="s">
        <v>343</v>
      </c>
      <c r="D2641" s="12" t="s">
        <v>344</v>
      </c>
      <c r="E2641" s="12" t="s">
        <v>345</v>
      </c>
      <c r="F2641" s="12" t="s">
        <v>346</v>
      </c>
      <c r="G2641" s="12" t="s">
        <v>347</v>
      </c>
      <c r="H2641" s="12">
        <v>21.18</v>
      </c>
      <c r="I2641" s="12">
        <v>2.82</v>
      </c>
      <c r="J2641" s="12">
        <v>19.52</v>
      </c>
      <c r="K2641" s="12">
        <v>1.67</v>
      </c>
      <c r="L2641" s="12">
        <v>64.38</v>
      </c>
      <c r="M2641" s="12">
        <v>5</v>
      </c>
      <c r="N2641" s="12">
        <v>0</v>
      </c>
      <c r="O2641" s="12">
        <v>217</v>
      </c>
      <c r="P2641" s="12">
        <v>6</v>
      </c>
      <c r="Q2641" s="12">
        <v>6</v>
      </c>
      <c r="R2641" s="12">
        <v>5</v>
      </c>
      <c r="S2641" s="12">
        <v>237</v>
      </c>
      <c r="T2641" s="12">
        <v>0</v>
      </c>
    </row>
    <row r="2642" spans="1:20" ht="17.399999999999999" x14ac:dyDescent="0.3">
      <c r="A2642" s="11">
        <v>45430</v>
      </c>
      <c r="B2642" s="12">
        <v>251101</v>
      </c>
      <c r="C2642" s="12" t="s">
        <v>343</v>
      </c>
      <c r="D2642" s="12" t="s">
        <v>344</v>
      </c>
      <c r="E2642" s="12" t="s">
        <v>345</v>
      </c>
      <c r="F2642" s="12" t="s">
        <v>346</v>
      </c>
      <c r="G2642" s="12" t="s">
        <v>347</v>
      </c>
      <c r="H2642" s="12">
        <v>18.97</v>
      </c>
      <c r="I2642" s="12">
        <v>5.03</v>
      </c>
      <c r="J2642" s="12">
        <v>17</v>
      </c>
      <c r="K2642" s="12">
        <v>1.97</v>
      </c>
      <c r="L2642" s="12">
        <v>74.989999999999995</v>
      </c>
      <c r="M2642" s="12">
        <v>6</v>
      </c>
      <c r="N2642" s="12">
        <v>0</v>
      </c>
      <c r="O2642" s="12">
        <v>283</v>
      </c>
      <c r="P2642" s="12">
        <v>28</v>
      </c>
      <c r="Q2642" s="12">
        <v>1</v>
      </c>
      <c r="R2642" s="12">
        <v>8</v>
      </c>
      <c r="S2642" s="12">
        <v>329</v>
      </c>
      <c r="T2642" s="12">
        <v>1</v>
      </c>
    </row>
    <row r="2643" spans="1:20" ht="17.399999999999999" x14ac:dyDescent="0.3">
      <c r="A2643" s="11">
        <v>45431</v>
      </c>
      <c r="B2643" s="12">
        <v>251101</v>
      </c>
      <c r="C2643" s="12" t="s">
        <v>343</v>
      </c>
      <c r="D2643" s="12" t="s">
        <v>344</v>
      </c>
      <c r="E2643" s="12" t="s">
        <v>345</v>
      </c>
      <c r="F2643" s="12" t="s">
        <v>346</v>
      </c>
      <c r="G2643" s="12" t="s">
        <v>347</v>
      </c>
      <c r="H2643" s="12">
        <v>4.17</v>
      </c>
      <c r="I2643" s="12">
        <v>19.829999999999998</v>
      </c>
      <c r="J2643" s="12">
        <v>2.98</v>
      </c>
      <c r="K2643" s="12">
        <v>1.18</v>
      </c>
      <c r="L2643" s="12">
        <v>11.88</v>
      </c>
      <c r="M2643" s="12">
        <v>5</v>
      </c>
      <c r="N2643" s="12">
        <v>0</v>
      </c>
      <c r="O2643" s="12">
        <v>16</v>
      </c>
      <c r="P2643" s="12">
        <v>2</v>
      </c>
      <c r="Q2643" s="12">
        <v>0</v>
      </c>
      <c r="R2643" s="12">
        <v>5</v>
      </c>
      <c r="S2643" s="12">
        <v>19</v>
      </c>
      <c r="T2643" s="12">
        <v>0</v>
      </c>
    </row>
    <row r="2644" spans="1:20" ht="17.399999999999999" x14ac:dyDescent="0.3">
      <c r="A2644" s="11">
        <v>45432</v>
      </c>
      <c r="B2644" s="12">
        <v>251101</v>
      </c>
      <c r="C2644" s="12" t="s">
        <v>343</v>
      </c>
      <c r="D2644" s="12" t="s">
        <v>344</v>
      </c>
      <c r="E2644" s="12" t="s">
        <v>345</v>
      </c>
      <c r="F2644" s="12" t="s">
        <v>346</v>
      </c>
      <c r="G2644" s="12" t="s">
        <v>347</v>
      </c>
      <c r="H2644" s="12">
        <v>4.47</v>
      </c>
      <c r="I2644" s="12">
        <v>19.53</v>
      </c>
      <c r="J2644" s="12">
        <v>3.78</v>
      </c>
      <c r="K2644" s="12">
        <v>0.68</v>
      </c>
      <c r="L2644" s="12">
        <v>15.99</v>
      </c>
      <c r="M2644" s="12">
        <v>6</v>
      </c>
      <c r="N2644" s="12">
        <v>0</v>
      </c>
      <c r="O2644" s="12">
        <v>34</v>
      </c>
      <c r="P2644" s="12">
        <v>1</v>
      </c>
      <c r="Q2644" s="12">
        <v>0</v>
      </c>
      <c r="R2644" s="12">
        <v>0</v>
      </c>
      <c r="S2644" s="12">
        <v>41</v>
      </c>
      <c r="T2644" s="12">
        <v>0</v>
      </c>
    </row>
    <row r="2645" spans="1:20" ht="17.399999999999999" x14ac:dyDescent="0.3">
      <c r="A2645" s="11">
        <v>45433</v>
      </c>
      <c r="B2645" s="12">
        <v>251101</v>
      </c>
      <c r="C2645" s="12" t="s">
        <v>343</v>
      </c>
      <c r="D2645" s="12" t="s">
        <v>344</v>
      </c>
      <c r="E2645" s="12" t="s">
        <v>345</v>
      </c>
      <c r="F2645" s="12" t="s">
        <v>346</v>
      </c>
      <c r="G2645" s="12" t="s">
        <v>347</v>
      </c>
      <c r="H2645" s="12">
        <v>20.23</v>
      </c>
      <c r="I2645" s="12">
        <v>3.77</v>
      </c>
      <c r="J2645" s="12">
        <v>18.93</v>
      </c>
      <c r="K2645" s="12">
        <v>1.3</v>
      </c>
      <c r="L2645" s="12">
        <v>69.150000000000006</v>
      </c>
      <c r="M2645" s="12">
        <v>5</v>
      </c>
      <c r="N2645" s="12">
        <v>0</v>
      </c>
      <c r="O2645" s="12">
        <v>248</v>
      </c>
      <c r="P2645" s="12">
        <v>18</v>
      </c>
      <c r="Q2645" s="12">
        <v>2</v>
      </c>
      <c r="R2645" s="12">
        <v>3</v>
      </c>
      <c r="S2645" s="12">
        <v>270</v>
      </c>
      <c r="T2645" s="12">
        <v>0</v>
      </c>
    </row>
    <row r="2646" spans="1:20" ht="17.399999999999999" x14ac:dyDescent="0.3">
      <c r="A2646" s="11">
        <v>45434</v>
      </c>
      <c r="B2646" s="12">
        <v>251101</v>
      </c>
      <c r="C2646" s="12" t="s">
        <v>343</v>
      </c>
      <c r="D2646" s="12" t="s">
        <v>344</v>
      </c>
      <c r="E2646" s="12" t="s">
        <v>345</v>
      </c>
      <c r="F2646" s="12" t="s">
        <v>346</v>
      </c>
      <c r="G2646" s="12" t="s">
        <v>347</v>
      </c>
      <c r="H2646" s="12">
        <v>19.579999999999998</v>
      </c>
      <c r="I2646" s="12">
        <v>4.42</v>
      </c>
      <c r="J2646" s="12">
        <v>16.93</v>
      </c>
      <c r="K2646" s="12">
        <v>2.65</v>
      </c>
      <c r="L2646" s="12">
        <v>60.97</v>
      </c>
      <c r="M2646" s="12">
        <v>6</v>
      </c>
      <c r="N2646" s="12">
        <v>0</v>
      </c>
      <c r="O2646" s="12">
        <v>219</v>
      </c>
      <c r="P2646" s="12">
        <v>17</v>
      </c>
      <c r="Q2646" s="12">
        <v>6</v>
      </c>
      <c r="R2646" s="12">
        <v>6</v>
      </c>
      <c r="S2646" s="12">
        <v>258</v>
      </c>
      <c r="T2646" s="12">
        <v>1</v>
      </c>
    </row>
    <row r="2647" spans="1:20" ht="17.399999999999999" x14ac:dyDescent="0.3">
      <c r="A2647" s="11">
        <v>45435</v>
      </c>
      <c r="B2647" s="12">
        <v>251101</v>
      </c>
      <c r="C2647" s="12" t="s">
        <v>343</v>
      </c>
      <c r="D2647" s="12" t="s">
        <v>344</v>
      </c>
      <c r="E2647" s="12" t="s">
        <v>345</v>
      </c>
      <c r="F2647" s="12" t="s">
        <v>346</v>
      </c>
      <c r="G2647" s="12" t="s">
        <v>347</v>
      </c>
      <c r="H2647" s="12">
        <v>21.2</v>
      </c>
      <c r="I2647" s="12">
        <v>2.8</v>
      </c>
      <c r="J2647" s="12">
        <v>19.28</v>
      </c>
      <c r="K2647" s="12">
        <v>1.92</v>
      </c>
      <c r="L2647" s="12">
        <v>74.58</v>
      </c>
      <c r="M2647" s="12">
        <v>5</v>
      </c>
      <c r="N2647" s="12">
        <v>0</v>
      </c>
      <c r="O2647" s="12">
        <v>191</v>
      </c>
      <c r="P2647" s="12">
        <v>4</v>
      </c>
      <c r="Q2647" s="12">
        <v>1</v>
      </c>
      <c r="R2647" s="12">
        <v>3</v>
      </c>
      <c r="S2647" s="12">
        <v>225</v>
      </c>
      <c r="T2647" s="12">
        <v>0</v>
      </c>
    </row>
    <row r="2648" spans="1:20" ht="17.399999999999999" x14ac:dyDescent="0.3">
      <c r="A2648" s="11">
        <v>45436</v>
      </c>
      <c r="B2648" s="12">
        <v>251101</v>
      </c>
      <c r="C2648" s="12" t="s">
        <v>343</v>
      </c>
      <c r="D2648" s="12" t="s">
        <v>344</v>
      </c>
      <c r="E2648" s="12" t="s">
        <v>345</v>
      </c>
      <c r="F2648" s="12" t="s">
        <v>346</v>
      </c>
      <c r="G2648" s="12" t="s">
        <v>347</v>
      </c>
      <c r="H2648" s="12">
        <v>12.15</v>
      </c>
      <c r="I2648" s="12">
        <v>11.85</v>
      </c>
      <c r="J2648" s="12">
        <v>9.75</v>
      </c>
      <c r="K2648" s="12">
        <v>2.4</v>
      </c>
      <c r="L2648" s="12">
        <v>30.78</v>
      </c>
      <c r="M2648" s="12">
        <v>6</v>
      </c>
      <c r="N2648" s="12">
        <v>0</v>
      </c>
      <c r="O2648" s="12">
        <v>87</v>
      </c>
      <c r="P2648" s="12">
        <v>7</v>
      </c>
      <c r="Q2648" s="12">
        <v>0</v>
      </c>
      <c r="R2648" s="12">
        <v>3</v>
      </c>
      <c r="S2648" s="12">
        <v>97</v>
      </c>
      <c r="T2648" s="12">
        <v>0</v>
      </c>
    </row>
    <row r="2649" spans="1:20" ht="17.399999999999999" x14ac:dyDescent="0.3">
      <c r="A2649" s="11">
        <v>45437</v>
      </c>
      <c r="B2649" s="12">
        <v>251101</v>
      </c>
      <c r="C2649" s="12" t="s">
        <v>343</v>
      </c>
      <c r="D2649" s="12" t="s">
        <v>344</v>
      </c>
      <c r="E2649" s="12" t="s">
        <v>345</v>
      </c>
      <c r="F2649" s="12" t="s">
        <v>346</v>
      </c>
      <c r="G2649" s="12" t="s">
        <v>347</v>
      </c>
      <c r="H2649" s="12">
        <v>11.45</v>
      </c>
      <c r="I2649" s="12">
        <v>12.55</v>
      </c>
      <c r="J2649" s="12">
        <v>8.07</v>
      </c>
      <c r="K2649" s="12">
        <v>3.38</v>
      </c>
      <c r="L2649" s="12">
        <v>30.47</v>
      </c>
      <c r="M2649" s="12">
        <v>5</v>
      </c>
      <c r="N2649" s="12">
        <v>0</v>
      </c>
      <c r="O2649" s="12">
        <v>28</v>
      </c>
      <c r="P2649" s="12">
        <v>3</v>
      </c>
      <c r="Q2649" s="12">
        <v>0</v>
      </c>
      <c r="R2649" s="12">
        <v>14</v>
      </c>
      <c r="S2649" s="12">
        <v>31</v>
      </c>
      <c r="T2649" s="12">
        <v>2</v>
      </c>
    </row>
    <row r="2650" spans="1:20" ht="17.399999999999999" x14ac:dyDescent="0.3">
      <c r="A2650" s="11">
        <v>45438</v>
      </c>
      <c r="B2650" s="12">
        <v>251101</v>
      </c>
      <c r="C2650" s="12" t="s">
        <v>343</v>
      </c>
      <c r="D2650" s="12" t="s">
        <v>344</v>
      </c>
      <c r="E2650" s="12" t="s">
        <v>345</v>
      </c>
      <c r="F2650" s="12" t="s">
        <v>346</v>
      </c>
      <c r="G2650" s="12" t="s">
        <v>347</v>
      </c>
      <c r="H2650" s="12">
        <v>0.37</v>
      </c>
      <c r="I2650" s="12">
        <v>23.63</v>
      </c>
      <c r="J2650" s="12">
        <v>0.2</v>
      </c>
      <c r="K2650" s="12">
        <v>0.17</v>
      </c>
      <c r="L2650" s="12">
        <v>0.84</v>
      </c>
      <c r="M2650" s="12">
        <v>5</v>
      </c>
      <c r="N2650" s="12">
        <v>0</v>
      </c>
      <c r="O2650" s="12">
        <v>0</v>
      </c>
      <c r="P2650" s="12">
        <v>0</v>
      </c>
      <c r="Q2650" s="12">
        <v>0</v>
      </c>
      <c r="R2650" s="12">
        <v>1</v>
      </c>
      <c r="S2650" s="12">
        <v>0</v>
      </c>
      <c r="T2650" s="12">
        <v>0</v>
      </c>
    </row>
    <row r="2651" spans="1:20" ht="17.399999999999999" x14ac:dyDescent="0.3">
      <c r="A2651" s="11">
        <v>45439</v>
      </c>
      <c r="B2651" s="12">
        <v>251101</v>
      </c>
      <c r="C2651" s="12" t="s">
        <v>343</v>
      </c>
      <c r="D2651" s="12" t="s">
        <v>344</v>
      </c>
      <c r="E2651" s="12" t="s">
        <v>345</v>
      </c>
      <c r="F2651" s="12" t="s">
        <v>346</v>
      </c>
      <c r="G2651" s="12" t="s">
        <v>347</v>
      </c>
      <c r="H2651" s="12">
        <v>4.57</v>
      </c>
      <c r="I2651" s="12">
        <v>19.43</v>
      </c>
      <c r="J2651" s="12">
        <v>4.13</v>
      </c>
      <c r="K2651" s="12">
        <v>0.43</v>
      </c>
      <c r="L2651" s="12">
        <v>11</v>
      </c>
      <c r="M2651" s="12">
        <v>3</v>
      </c>
      <c r="N2651" s="12">
        <v>0</v>
      </c>
      <c r="O2651" s="12">
        <v>9</v>
      </c>
      <c r="P2651" s="12">
        <v>2</v>
      </c>
      <c r="Q2651" s="12">
        <v>0</v>
      </c>
      <c r="R2651" s="12">
        <v>3</v>
      </c>
      <c r="S2651" s="12">
        <v>9</v>
      </c>
      <c r="T2651" s="12">
        <v>1</v>
      </c>
    </row>
    <row r="2652" spans="1:20" ht="17.399999999999999" x14ac:dyDescent="0.3">
      <c r="A2652" s="11">
        <v>45440</v>
      </c>
      <c r="B2652" s="12">
        <v>251101</v>
      </c>
      <c r="C2652" s="12" t="s">
        <v>343</v>
      </c>
      <c r="D2652" s="12" t="s">
        <v>344</v>
      </c>
      <c r="E2652" s="12" t="s">
        <v>345</v>
      </c>
      <c r="F2652" s="12" t="s">
        <v>346</v>
      </c>
      <c r="G2652" s="12" t="s">
        <v>347</v>
      </c>
      <c r="H2652" s="12">
        <v>22.05</v>
      </c>
      <c r="I2652" s="12">
        <v>1.95</v>
      </c>
      <c r="J2652" s="12">
        <v>20.7</v>
      </c>
      <c r="K2652" s="12">
        <v>1.35</v>
      </c>
      <c r="L2652" s="12">
        <v>68.099999999999994</v>
      </c>
      <c r="M2652" s="12">
        <v>5</v>
      </c>
      <c r="N2652" s="12">
        <v>0</v>
      </c>
      <c r="O2652" s="12">
        <v>146</v>
      </c>
      <c r="P2652" s="12">
        <v>11</v>
      </c>
      <c r="Q2652" s="12">
        <v>1</v>
      </c>
      <c r="R2652" s="12">
        <v>0</v>
      </c>
      <c r="S2652" s="12">
        <v>159</v>
      </c>
      <c r="T2652" s="12">
        <v>0</v>
      </c>
    </row>
    <row r="2653" spans="1:20" ht="17.399999999999999" x14ac:dyDescent="0.3">
      <c r="A2653" s="11">
        <v>45441</v>
      </c>
      <c r="B2653" s="12">
        <v>251101</v>
      </c>
      <c r="C2653" s="12" t="s">
        <v>343</v>
      </c>
      <c r="D2653" s="12" t="s">
        <v>344</v>
      </c>
      <c r="E2653" s="12" t="s">
        <v>345</v>
      </c>
      <c r="F2653" s="12" t="s">
        <v>346</v>
      </c>
      <c r="G2653" s="12" t="s">
        <v>347</v>
      </c>
      <c r="H2653" s="12">
        <v>21.48</v>
      </c>
      <c r="I2653" s="12">
        <v>2.52</v>
      </c>
      <c r="J2653" s="12">
        <v>18.75</v>
      </c>
      <c r="K2653" s="12">
        <v>2.73</v>
      </c>
      <c r="L2653" s="12">
        <v>55.29</v>
      </c>
      <c r="M2653" s="12">
        <v>5</v>
      </c>
      <c r="N2653" s="12">
        <v>0</v>
      </c>
      <c r="O2653" s="12">
        <v>85</v>
      </c>
      <c r="P2653" s="12">
        <v>5</v>
      </c>
      <c r="Q2653" s="12">
        <v>1</v>
      </c>
      <c r="R2653" s="12">
        <v>9</v>
      </c>
      <c r="S2653" s="12">
        <v>97</v>
      </c>
      <c r="T2653" s="12">
        <v>0</v>
      </c>
    </row>
    <row r="2654" spans="1:20" ht="17.399999999999999" x14ac:dyDescent="0.3">
      <c r="A2654" s="11">
        <v>45442</v>
      </c>
      <c r="B2654" s="12">
        <v>251101</v>
      </c>
      <c r="C2654" s="12" t="s">
        <v>343</v>
      </c>
      <c r="D2654" s="12" t="s">
        <v>344</v>
      </c>
      <c r="E2654" s="12" t="s">
        <v>345</v>
      </c>
      <c r="F2654" s="12" t="s">
        <v>346</v>
      </c>
      <c r="G2654" s="12" t="s">
        <v>347</v>
      </c>
      <c r="H2654" s="12">
        <v>20.27</v>
      </c>
      <c r="I2654" s="12">
        <v>3.73</v>
      </c>
      <c r="J2654" s="12">
        <v>18.53</v>
      </c>
      <c r="K2654" s="12">
        <v>1.73</v>
      </c>
      <c r="L2654" s="12">
        <v>53.08</v>
      </c>
      <c r="M2654" s="12">
        <v>4</v>
      </c>
      <c r="N2654" s="12">
        <v>0</v>
      </c>
      <c r="O2654" s="12">
        <v>90</v>
      </c>
      <c r="P2654" s="12">
        <v>9</v>
      </c>
      <c r="Q2654" s="12">
        <v>1</v>
      </c>
      <c r="R2654" s="12">
        <v>5</v>
      </c>
      <c r="S2654" s="12">
        <v>102</v>
      </c>
      <c r="T2654" s="12">
        <v>1</v>
      </c>
    </row>
    <row r="2655" spans="1:20" ht="17.399999999999999" x14ac:dyDescent="0.3">
      <c r="A2655" s="11">
        <v>45443</v>
      </c>
      <c r="B2655" s="12">
        <v>251101</v>
      </c>
      <c r="C2655" s="12" t="s">
        <v>343</v>
      </c>
      <c r="D2655" s="12" t="s">
        <v>344</v>
      </c>
      <c r="E2655" s="12" t="s">
        <v>345</v>
      </c>
      <c r="F2655" s="12" t="s">
        <v>346</v>
      </c>
      <c r="G2655" s="12" t="s">
        <v>347</v>
      </c>
      <c r="H2655" s="12">
        <v>21.33</v>
      </c>
      <c r="I2655" s="12">
        <v>2.67</v>
      </c>
      <c r="J2655" s="12">
        <v>20.05</v>
      </c>
      <c r="K2655" s="12">
        <v>1.28</v>
      </c>
      <c r="L2655" s="12">
        <v>74.959999999999994</v>
      </c>
      <c r="M2655" s="12">
        <v>5</v>
      </c>
      <c r="N2655" s="12">
        <v>0</v>
      </c>
      <c r="O2655" s="12">
        <v>126</v>
      </c>
      <c r="P2655" s="12">
        <v>7</v>
      </c>
      <c r="Q2655" s="12">
        <v>1</v>
      </c>
      <c r="R2655" s="12">
        <v>4</v>
      </c>
      <c r="S2655" s="12">
        <v>149</v>
      </c>
      <c r="T2655" s="12">
        <v>0</v>
      </c>
    </row>
    <row r="2656" spans="1:20" ht="17.399999999999999" x14ac:dyDescent="0.3">
      <c r="A2656" s="11">
        <v>45444</v>
      </c>
      <c r="B2656" s="12">
        <v>251101</v>
      </c>
      <c r="C2656" s="12" t="s">
        <v>343</v>
      </c>
      <c r="D2656" s="12" t="s">
        <v>344</v>
      </c>
      <c r="E2656" s="12" t="s">
        <v>345</v>
      </c>
      <c r="F2656" s="12" t="s">
        <v>346</v>
      </c>
      <c r="G2656" s="12" t="s">
        <v>347</v>
      </c>
      <c r="H2656" s="12">
        <v>16.72</v>
      </c>
      <c r="I2656" s="12">
        <v>7.28</v>
      </c>
      <c r="J2656" s="12">
        <v>14.08</v>
      </c>
      <c r="K2656" s="12">
        <v>2.63</v>
      </c>
      <c r="L2656" s="12">
        <v>49.49</v>
      </c>
      <c r="M2656" s="12">
        <v>5</v>
      </c>
      <c r="N2656" s="12">
        <v>0</v>
      </c>
      <c r="O2656" s="12">
        <v>139</v>
      </c>
      <c r="P2656" s="12">
        <v>6</v>
      </c>
      <c r="Q2656" s="12">
        <v>1</v>
      </c>
      <c r="R2656" s="12">
        <v>14</v>
      </c>
      <c r="S2656" s="12">
        <v>159</v>
      </c>
      <c r="T2656" s="12">
        <v>2</v>
      </c>
    </row>
    <row r="2657" spans="1:20" ht="17.399999999999999" x14ac:dyDescent="0.3">
      <c r="A2657" s="11">
        <v>45445</v>
      </c>
      <c r="B2657" s="12">
        <v>251101</v>
      </c>
      <c r="C2657" s="12" t="s">
        <v>343</v>
      </c>
      <c r="D2657" s="12" t="s">
        <v>344</v>
      </c>
      <c r="E2657" s="12" t="s">
        <v>345</v>
      </c>
      <c r="F2657" s="12" t="s">
        <v>346</v>
      </c>
      <c r="G2657" s="12" t="s">
        <v>347</v>
      </c>
      <c r="H2657" s="12">
        <v>0.75</v>
      </c>
      <c r="I2657" s="12">
        <v>23.25</v>
      </c>
      <c r="J2657" s="12">
        <v>0.42</v>
      </c>
      <c r="K2657" s="12">
        <v>0.33</v>
      </c>
      <c r="L2657" s="12">
        <v>1.43</v>
      </c>
      <c r="M2657" s="12">
        <v>4</v>
      </c>
      <c r="N2657" s="12">
        <v>0</v>
      </c>
      <c r="O2657" s="12">
        <v>0</v>
      </c>
      <c r="P2657" s="12">
        <v>0</v>
      </c>
      <c r="Q2657" s="12">
        <v>0</v>
      </c>
      <c r="R2657" s="12">
        <v>1</v>
      </c>
      <c r="S2657" s="12">
        <v>0</v>
      </c>
      <c r="T2657" s="12">
        <v>0</v>
      </c>
    </row>
    <row r="2658" spans="1:20" ht="17.399999999999999" x14ac:dyDescent="0.3">
      <c r="A2658" s="11">
        <v>45446</v>
      </c>
      <c r="B2658" s="12">
        <v>251101</v>
      </c>
      <c r="C2658" s="12" t="s">
        <v>343</v>
      </c>
      <c r="D2658" s="12" t="s">
        <v>344</v>
      </c>
      <c r="E2658" s="12" t="s">
        <v>345</v>
      </c>
      <c r="F2658" s="12" t="s">
        <v>346</v>
      </c>
      <c r="G2658" s="12" t="s">
        <v>347</v>
      </c>
      <c r="H2658" s="12">
        <v>6.78</v>
      </c>
      <c r="I2658" s="12">
        <v>17.22</v>
      </c>
      <c r="J2658" s="12">
        <v>6.22</v>
      </c>
      <c r="K2658" s="12">
        <v>0.56999999999999995</v>
      </c>
      <c r="L2658" s="12">
        <v>22.11</v>
      </c>
      <c r="M2658" s="12">
        <v>5</v>
      </c>
      <c r="N2658" s="12">
        <v>0</v>
      </c>
      <c r="O2658" s="12">
        <v>37</v>
      </c>
      <c r="P2658" s="12">
        <v>2</v>
      </c>
      <c r="Q2658" s="12">
        <v>0</v>
      </c>
      <c r="R2658" s="12">
        <v>2</v>
      </c>
      <c r="S2658" s="12">
        <v>41</v>
      </c>
      <c r="T2658" s="12">
        <v>0</v>
      </c>
    </row>
    <row r="2659" spans="1:20" ht="17.399999999999999" x14ac:dyDescent="0.3">
      <c r="A2659" s="11">
        <v>45447</v>
      </c>
      <c r="B2659" s="12">
        <v>251101</v>
      </c>
      <c r="C2659" s="12" t="s">
        <v>343</v>
      </c>
      <c r="D2659" s="12" t="s">
        <v>344</v>
      </c>
      <c r="E2659" s="12" t="s">
        <v>345</v>
      </c>
      <c r="F2659" s="12" t="s">
        <v>346</v>
      </c>
      <c r="G2659" s="12" t="s">
        <v>347</v>
      </c>
      <c r="H2659" s="12">
        <v>9.93</v>
      </c>
      <c r="I2659" s="12">
        <v>14.07</v>
      </c>
      <c r="J2659" s="12">
        <v>9.52</v>
      </c>
      <c r="K2659" s="12">
        <v>0.42</v>
      </c>
      <c r="L2659" s="12">
        <v>31.69</v>
      </c>
      <c r="M2659" s="12">
        <v>4</v>
      </c>
      <c r="N2659" s="12">
        <v>0</v>
      </c>
      <c r="O2659" s="12">
        <v>51</v>
      </c>
      <c r="P2659" s="12">
        <v>9</v>
      </c>
      <c r="Q2659" s="12">
        <v>0</v>
      </c>
      <c r="R2659" s="12">
        <v>0</v>
      </c>
      <c r="S2659" s="12">
        <v>58</v>
      </c>
      <c r="T2659" s="12">
        <v>0</v>
      </c>
    </row>
    <row r="2660" spans="1:20" ht="17.399999999999999" x14ac:dyDescent="0.3">
      <c r="A2660" s="11">
        <v>45448</v>
      </c>
      <c r="B2660" s="12">
        <v>251101</v>
      </c>
      <c r="C2660" s="12" t="s">
        <v>343</v>
      </c>
      <c r="D2660" s="12" t="s">
        <v>344</v>
      </c>
      <c r="E2660" s="12" t="s">
        <v>345</v>
      </c>
      <c r="F2660" s="12" t="s">
        <v>346</v>
      </c>
      <c r="G2660" s="12" t="s">
        <v>347</v>
      </c>
      <c r="H2660" s="12">
        <v>18.5</v>
      </c>
      <c r="I2660" s="12">
        <v>5.5</v>
      </c>
      <c r="J2660" s="12">
        <v>16.05</v>
      </c>
      <c r="K2660" s="12">
        <v>2.4500000000000002</v>
      </c>
      <c r="L2660" s="12">
        <v>54.47</v>
      </c>
      <c r="M2660" s="12">
        <v>5</v>
      </c>
      <c r="N2660" s="12">
        <v>0</v>
      </c>
      <c r="O2660" s="12">
        <v>86</v>
      </c>
      <c r="P2660" s="12">
        <v>7</v>
      </c>
      <c r="Q2660" s="12">
        <v>2</v>
      </c>
      <c r="R2660" s="12">
        <v>9</v>
      </c>
      <c r="S2660" s="12">
        <v>103</v>
      </c>
      <c r="T2660" s="12">
        <v>1</v>
      </c>
    </row>
    <row r="2661" spans="1:20" ht="17.399999999999999" x14ac:dyDescent="0.3">
      <c r="A2661" s="11">
        <v>45449</v>
      </c>
      <c r="B2661" s="12">
        <v>251101</v>
      </c>
      <c r="C2661" s="12" t="s">
        <v>343</v>
      </c>
      <c r="D2661" s="12" t="s">
        <v>344</v>
      </c>
      <c r="E2661" s="12" t="s">
        <v>345</v>
      </c>
      <c r="F2661" s="12" t="s">
        <v>346</v>
      </c>
      <c r="G2661" s="12" t="s">
        <v>347</v>
      </c>
      <c r="H2661" s="12">
        <v>11.23</v>
      </c>
      <c r="I2661" s="12">
        <v>12.77</v>
      </c>
      <c r="J2661" s="12">
        <v>10.4</v>
      </c>
      <c r="K2661" s="12">
        <v>0.83</v>
      </c>
      <c r="L2661" s="12">
        <v>33.340000000000003</v>
      </c>
      <c r="M2661" s="12">
        <v>5</v>
      </c>
      <c r="N2661" s="12">
        <v>0</v>
      </c>
      <c r="O2661" s="12">
        <v>60</v>
      </c>
      <c r="P2661" s="12">
        <v>1</v>
      </c>
      <c r="Q2661" s="12">
        <v>0</v>
      </c>
      <c r="R2661" s="12">
        <v>1</v>
      </c>
      <c r="S2661" s="12">
        <v>65</v>
      </c>
      <c r="T2661" s="12">
        <v>0</v>
      </c>
    </row>
    <row r="2662" spans="1:20" ht="17.399999999999999" x14ac:dyDescent="0.3">
      <c r="A2662" s="11">
        <v>45450</v>
      </c>
      <c r="B2662" s="12">
        <v>251101</v>
      </c>
      <c r="C2662" s="12" t="s">
        <v>343</v>
      </c>
      <c r="D2662" s="12" t="s">
        <v>344</v>
      </c>
      <c r="E2662" s="12" t="s">
        <v>345</v>
      </c>
      <c r="F2662" s="12" t="s">
        <v>346</v>
      </c>
      <c r="G2662" s="12" t="s">
        <v>347</v>
      </c>
      <c r="H2662" s="12">
        <v>19.149999999999999</v>
      </c>
      <c r="I2662" s="12">
        <v>4.8499999999999996</v>
      </c>
      <c r="J2662" s="12">
        <v>18.78</v>
      </c>
      <c r="K2662" s="12">
        <v>0.37</v>
      </c>
      <c r="L2662" s="12">
        <v>72.34</v>
      </c>
      <c r="M2662" s="12">
        <v>4</v>
      </c>
      <c r="N2662" s="12">
        <v>0</v>
      </c>
      <c r="O2662" s="12">
        <v>179</v>
      </c>
      <c r="P2662" s="12">
        <v>19</v>
      </c>
      <c r="Q2662" s="12">
        <v>3</v>
      </c>
      <c r="R2662" s="12">
        <v>1</v>
      </c>
      <c r="S2662" s="12">
        <v>203</v>
      </c>
      <c r="T2662" s="12">
        <v>0</v>
      </c>
    </row>
    <row r="2663" spans="1:20" ht="17.399999999999999" x14ac:dyDescent="0.3">
      <c r="A2663" s="11">
        <v>45451</v>
      </c>
      <c r="B2663" s="12">
        <v>251101</v>
      </c>
      <c r="C2663" s="12" t="s">
        <v>343</v>
      </c>
      <c r="D2663" s="12" t="s">
        <v>344</v>
      </c>
      <c r="E2663" s="12" t="s">
        <v>345</v>
      </c>
      <c r="F2663" s="12" t="s">
        <v>346</v>
      </c>
      <c r="G2663" s="12" t="s">
        <v>347</v>
      </c>
      <c r="H2663" s="12">
        <v>12.33</v>
      </c>
      <c r="I2663" s="12">
        <v>11.67</v>
      </c>
      <c r="J2663" s="12">
        <v>10.95</v>
      </c>
      <c r="K2663" s="12">
        <v>1.38</v>
      </c>
      <c r="L2663" s="12">
        <v>41.6</v>
      </c>
      <c r="M2663" s="12">
        <v>4</v>
      </c>
      <c r="N2663" s="12">
        <v>0</v>
      </c>
      <c r="O2663" s="12">
        <v>123</v>
      </c>
      <c r="P2663" s="12">
        <v>17</v>
      </c>
      <c r="Q2663" s="12">
        <v>5</v>
      </c>
      <c r="R2663" s="12">
        <v>7</v>
      </c>
      <c r="S2663" s="12">
        <v>136</v>
      </c>
      <c r="T2663" s="12">
        <v>1</v>
      </c>
    </row>
    <row r="2664" spans="1:20" ht="17.399999999999999" x14ac:dyDescent="0.3">
      <c r="A2664" s="11">
        <v>45452</v>
      </c>
      <c r="B2664" s="12">
        <v>251101</v>
      </c>
      <c r="C2664" s="12" t="s">
        <v>343</v>
      </c>
      <c r="D2664" s="12" t="s">
        <v>344</v>
      </c>
      <c r="E2664" s="12" t="s">
        <v>345</v>
      </c>
      <c r="F2664" s="12" t="s">
        <v>346</v>
      </c>
      <c r="G2664" s="12" t="s">
        <v>347</v>
      </c>
      <c r="H2664" s="12">
        <v>0.05</v>
      </c>
      <c r="I2664" s="12">
        <v>23.95</v>
      </c>
      <c r="J2664" s="12">
        <v>0</v>
      </c>
      <c r="K2664" s="12">
        <v>0.05</v>
      </c>
      <c r="L2664" s="12">
        <v>0</v>
      </c>
      <c r="M2664" s="12">
        <v>0</v>
      </c>
      <c r="N2664" s="12">
        <v>0</v>
      </c>
      <c r="O2664" s="12">
        <v>0</v>
      </c>
      <c r="P2664" s="12">
        <v>0</v>
      </c>
      <c r="Q2664" s="12">
        <v>0</v>
      </c>
      <c r="R2664" s="12">
        <v>0</v>
      </c>
      <c r="S2664" s="12">
        <v>0</v>
      </c>
      <c r="T2664" s="12">
        <v>0</v>
      </c>
    </row>
    <row r="2665" spans="1:20" ht="17.399999999999999" x14ac:dyDescent="0.3">
      <c r="A2665" s="11">
        <v>45453</v>
      </c>
      <c r="B2665" s="12">
        <v>251101</v>
      </c>
      <c r="C2665" s="12" t="s">
        <v>343</v>
      </c>
      <c r="D2665" s="12" t="s">
        <v>344</v>
      </c>
      <c r="E2665" s="12" t="s">
        <v>345</v>
      </c>
      <c r="F2665" s="12" t="s">
        <v>346</v>
      </c>
      <c r="G2665" s="12" t="s">
        <v>347</v>
      </c>
      <c r="H2665" s="12">
        <v>0</v>
      </c>
      <c r="I2665" s="12">
        <v>24</v>
      </c>
      <c r="J2665" s="12">
        <v>0</v>
      </c>
      <c r="K2665" s="12">
        <v>0</v>
      </c>
      <c r="L2665" s="12">
        <v>0</v>
      </c>
      <c r="M2665" s="12">
        <v>0</v>
      </c>
      <c r="N2665" s="12">
        <v>0</v>
      </c>
      <c r="O2665" s="12">
        <v>0</v>
      </c>
      <c r="P2665" s="12">
        <v>0</v>
      </c>
      <c r="Q2665" s="12">
        <v>0</v>
      </c>
      <c r="R2665" s="12">
        <v>0</v>
      </c>
      <c r="S2665" s="12">
        <v>0</v>
      </c>
      <c r="T2665" s="12">
        <v>0</v>
      </c>
    </row>
    <row r="2666" spans="1:20" ht="17.399999999999999" x14ac:dyDescent="0.3">
      <c r="A2666" s="11">
        <v>45454</v>
      </c>
      <c r="B2666" s="12">
        <v>251101</v>
      </c>
      <c r="C2666" s="12" t="s">
        <v>343</v>
      </c>
      <c r="D2666" s="12" t="s">
        <v>344</v>
      </c>
      <c r="E2666" s="12" t="s">
        <v>345</v>
      </c>
      <c r="F2666" s="12" t="s">
        <v>346</v>
      </c>
      <c r="G2666" s="12" t="s">
        <v>347</v>
      </c>
      <c r="H2666" s="12">
        <v>0</v>
      </c>
      <c r="I2666" s="12">
        <v>24</v>
      </c>
      <c r="J2666" s="12">
        <v>0</v>
      </c>
      <c r="K2666" s="12">
        <v>0</v>
      </c>
      <c r="L2666" s="12">
        <v>0</v>
      </c>
      <c r="M2666" s="12">
        <v>0</v>
      </c>
      <c r="N2666" s="12">
        <v>0</v>
      </c>
      <c r="O2666" s="12">
        <v>0</v>
      </c>
      <c r="P2666" s="12">
        <v>0</v>
      </c>
      <c r="Q2666" s="12">
        <v>0</v>
      </c>
      <c r="R2666" s="12">
        <v>0</v>
      </c>
      <c r="S2666" s="12">
        <v>0</v>
      </c>
      <c r="T2666" s="12">
        <v>0</v>
      </c>
    </row>
    <row r="2667" spans="1:20" ht="17.399999999999999" x14ac:dyDescent="0.3">
      <c r="A2667" s="11">
        <v>45455</v>
      </c>
      <c r="B2667" s="12">
        <v>251101</v>
      </c>
      <c r="C2667" s="12" t="s">
        <v>343</v>
      </c>
      <c r="D2667" s="12" t="s">
        <v>344</v>
      </c>
      <c r="E2667" s="12" t="s">
        <v>345</v>
      </c>
      <c r="F2667" s="12" t="s">
        <v>346</v>
      </c>
      <c r="G2667" s="12" t="s">
        <v>347</v>
      </c>
      <c r="H2667" s="12">
        <v>0</v>
      </c>
      <c r="I2667" s="12">
        <v>24</v>
      </c>
      <c r="J2667" s="12">
        <v>0</v>
      </c>
      <c r="K2667" s="12">
        <v>0</v>
      </c>
      <c r="L2667" s="12">
        <v>0</v>
      </c>
      <c r="M2667" s="12">
        <v>0</v>
      </c>
      <c r="N2667" s="12">
        <v>0</v>
      </c>
      <c r="O2667" s="12">
        <v>0</v>
      </c>
      <c r="P2667" s="12">
        <v>0</v>
      </c>
      <c r="Q2667" s="12">
        <v>0</v>
      </c>
      <c r="R2667" s="12">
        <v>0</v>
      </c>
      <c r="S2667" s="12">
        <v>0</v>
      </c>
      <c r="T2667" s="12">
        <v>0</v>
      </c>
    </row>
    <row r="2668" spans="1:20" ht="17.399999999999999" x14ac:dyDescent="0.3">
      <c r="A2668" s="11">
        <v>45456</v>
      </c>
      <c r="B2668" s="12">
        <v>251101</v>
      </c>
      <c r="C2668" s="12" t="s">
        <v>343</v>
      </c>
      <c r="D2668" s="12" t="s">
        <v>344</v>
      </c>
      <c r="E2668" s="12" t="s">
        <v>345</v>
      </c>
      <c r="F2668" s="12" t="s">
        <v>346</v>
      </c>
      <c r="G2668" s="12" t="s">
        <v>347</v>
      </c>
      <c r="H2668" s="12">
        <v>0</v>
      </c>
      <c r="I2668" s="12">
        <v>24</v>
      </c>
      <c r="J2668" s="12">
        <v>0</v>
      </c>
      <c r="K2668" s="12">
        <v>0</v>
      </c>
      <c r="L2668" s="12">
        <v>0</v>
      </c>
      <c r="M2668" s="12">
        <v>0</v>
      </c>
      <c r="N2668" s="12">
        <v>0</v>
      </c>
      <c r="O2668" s="12">
        <v>0</v>
      </c>
      <c r="P2668" s="12">
        <v>0</v>
      </c>
      <c r="Q2668" s="12">
        <v>0</v>
      </c>
      <c r="R2668" s="12">
        <v>0</v>
      </c>
      <c r="S2668" s="12">
        <v>0</v>
      </c>
      <c r="T2668" s="12">
        <v>0</v>
      </c>
    </row>
    <row r="2669" spans="1:20" ht="17.399999999999999" x14ac:dyDescent="0.3">
      <c r="A2669" s="11">
        <v>45457</v>
      </c>
      <c r="B2669" s="12">
        <v>251101</v>
      </c>
      <c r="C2669" s="12" t="s">
        <v>343</v>
      </c>
      <c r="D2669" s="12" t="s">
        <v>344</v>
      </c>
      <c r="E2669" s="12" t="s">
        <v>345</v>
      </c>
      <c r="F2669" s="12" t="s">
        <v>346</v>
      </c>
      <c r="G2669" s="12" t="s">
        <v>347</v>
      </c>
      <c r="H2669" s="12">
        <v>0</v>
      </c>
      <c r="I2669" s="12">
        <v>24</v>
      </c>
      <c r="J2669" s="12">
        <v>0</v>
      </c>
      <c r="K2669" s="12">
        <v>0</v>
      </c>
      <c r="L2669" s="12">
        <v>0</v>
      </c>
      <c r="M2669" s="12">
        <v>0</v>
      </c>
      <c r="N2669" s="12">
        <v>0</v>
      </c>
      <c r="O2669" s="12">
        <v>0</v>
      </c>
      <c r="P2669" s="12">
        <v>0</v>
      </c>
      <c r="Q2669" s="12">
        <v>0</v>
      </c>
      <c r="R2669" s="12">
        <v>0</v>
      </c>
      <c r="S2669" s="12">
        <v>0</v>
      </c>
      <c r="T2669" s="12">
        <v>0</v>
      </c>
    </row>
    <row r="2670" spans="1:20" ht="17.399999999999999" x14ac:dyDescent="0.3">
      <c r="A2670" s="11">
        <v>45458</v>
      </c>
      <c r="B2670" s="12">
        <v>251101</v>
      </c>
      <c r="C2670" s="12" t="s">
        <v>343</v>
      </c>
      <c r="D2670" s="12" t="s">
        <v>344</v>
      </c>
      <c r="E2670" s="12" t="s">
        <v>345</v>
      </c>
      <c r="F2670" s="12" t="s">
        <v>346</v>
      </c>
      <c r="G2670" s="12" t="s">
        <v>347</v>
      </c>
      <c r="H2670" s="12">
        <v>0</v>
      </c>
      <c r="I2670" s="12">
        <v>24</v>
      </c>
      <c r="J2670" s="12">
        <v>0</v>
      </c>
      <c r="K2670" s="12">
        <v>0</v>
      </c>
      <c r="L2670" s="12">
        <v>0</v>
      </c>
      <c r="M2670" s="12">
        <v>0</v>
      </c>
      <c r="N2670" s="12">
        <v>0</v>
      </c>
      <c r="O2670" s="12">
        <v>0</v>
      </c>
      <c r="P2670" s="12">
        <v>0</v>
      </c>
      <c r="Q2670" s="12">
        <v>0</v>
      </c>
      <c r="R2670" s="12">
        <v>0</v>
      </c>
      <c r="S2670" s="12">
        <v>0</v>
      </c>
      <c r="T2670" s="12">
        <v>0</v>
      </c>
    </row>
    <row r="2671" spans="1:20" ht="17.399999999999999" x14ac:dyDescent="0.3">
      <c r="A2671" s="11">
        <v>45459</v>
      </c>
      <c r="B2671" s="12">
        <v>251101</v>
      </c>
      <c r="C2671" s="12" t="s">
        <v>343</v>
      </c>
      <c r="D2671" s="12" t="s">
        <v>344</v>
      </c>
      <c r="E2671" s="12" t="s">
        <v>345</v>
      </c>
      <c r="F2671" s="12" t="s">
        <v>346</v>
      </c>
      <c r="G2671" s="12" t="s">
        <v>347</v>
      </c>
      <c r="H2671" s="12">
        <v>0</v>
      </c>
      <c r="I2671" s="12">
        <v>24</v>
      </c>
      <c r="J2671" s="12">
        <v>0</v>
      </c>
      <c r="K2671" s="12">
        <v>0</v>
      </c>
      <c r="L2671" s="12">
        <v>0</v>
      </c>
      <c r="M2671" s="12">
        <v>0</v>
      </c>
      <c r="N2671" s="12">
        <v>0</v>
      </c>
      <c r="O2671" s="12">
        <v>0</v>
      </c>
      <c r="P2671" s="12">
        <v>0</v>
      </c>
      <c r="Q2671" s="12">
        <v>0</v>
      </c>
      <c r="R2671" s="12">
        <v>0</v>
      </c>
      <c r="S2671" s="12">
        <v>0</v>
      </c>
      <c r="T2671" s="12">
        <v>0</v>
      </c>
    </row>
    <row r="2672" spans="1:20" ht="17.399999999999999" x14ac:dyDescent="0.3">
      <c r="A2672" s="11">
        <v>45460</v>
      </c>
      <c r="B2672" s="12">
        <v>251101</v>
      </c>
      <c r="C2672" s="12" t="s">
        <v>343</v>
      </c>
      <c r="D2672" s="12" t="s">
        <v>344</v>
      </c>
      <c r="E2672" s="12" t="s">
        <v>345</v>
      </c>
      <c r="F2672" s="12" t="s">
        <v>346</v>
      </c>
      <c r="G2672" s="12" t="s">
        <v>347</v>
      </c>
      <c r="H2672" s="12">
        <v>0</v>
      </c>
      <c r="I2672" s="12">
        <v>24</v>
      </c>
      <c r="J2672" s="12">
        <v>0</v>
      </c>
      <c r="K2672" s="12">
        <v>0</v>
      </c>
      <c r="L2672" s="12">
        <v>0</v>
      </c>
      <c r="M2672" s="12">
        <v>0</v>
      </c>
      <c r="N2672" s="12">
        <v>0</v>
      </c>
      <c r="O2672" s="12">
        <v>0</v>
      </c>
      <c r="P2672" s="12">
        <v>0</v>
      </c>
      <c r="Q2672" s="12">
        <v>0</v>
      </c>
      <c r="R2672" s="12">
        <v>0</v>
      </c>
      <c r="S2672" s="12">
        <v>0</v>
      </c>
      <c r="T2672" s="12">
        <v>0</v>
      </c>
    </row>
    <row r="2673" spans="1:20" ht="17.399999999999999" x14ac:dyDescent="0.3">
      <c r="A2673" s="11">
        <v>45461</v>
      </c>
      <c r="B2673" s="12">
        <v>251101</v>
      </c>
      <c r="C2673" s="12" t="s">
        <v>343</v>
      </c>
      <c r="D2673" s="12" t="s">
        <v>344</v>
      </c>
      <c r="E2673" s="12" t="s">
        <v>345</v>
      </c>
      <c r="F2673" s="12" t="s">
        <v>346</v>
      </c>
      <c r="G2673" s="12" t="s">
        <v>347</v>
      </c>
      <c r="H2673" s="12">
        <v>0</v>
      </c>
      <c r="I2673" s="12">
        <v>24</v>
      </c>
      <c r="J2673" s="12">
        <v>0</v>
      </c>
      <c r="K2673" s="12">
        <v>0</v>
      </c>
      <c r="L2673" s="12">
        <v>0</v>
      </c>
      <c r="M2673" s="12">
        <v>0</v>
      </c>
      <c r="N2673" s="12">
        <v>0</v>
      </c>
      <c r="O2673" s="12">
        <v>0</v>
      </c>
      <c r="P2673" s="12">
        <v>0</v>
      </c>
      <c r="Q2673" s="12">
        <v>0</v>
      </c>
      <c r="R2673" s="12">
        <v>0</v>
      </c>
      <c r="S2673" s="12">
        <v>0</v>
      </c>
      <c r="T2673" s="12">
        <v>0</v>
      </c>
    </row>
    <row r="2674" spans="1:20" ht="17.399999999999999" x14ac:dyDescent="0.3">
      <c r="A2674" s="11">
        <v>45462</v>
      </c>
      <c r="B2674" s="12">
        <v>251101</v>
      </c>
      <c r="C2674" s="12" t="s">
        <v>343</v>
      </c>
      <c r="D2674" s="12" t="s">
        <v>344</v>
      </c>
      <c r="E2674" s="12" t="s">
        <v>345</v>
      </c>
      <c r="F2674" s="12" t="s">
        <v>346</v>
      </c>
      <c r="G2674" s="12" t="s">
        <v>347</v>
      </c>
      <c r="H2674" s="12">
        <v>0</v>
      </c>
      <c r="I2674" s="12">
        <v>24</v>
      </c>
      <c r="J2674" s="12">
        <v>0</v>
      </c>
      <c r="K2674" s="12">
        <v>0</v>
      </c>
      <c r="L2674" s="12">
        <v>0</v>
      </c>
      <c r="M2674" s="12">
        <v>0</v>
      </c>
      <c r="N2674" s="12">
        <v>0</v>
      </c>
      <c r="O2674" s="12">
        <v>0</v>
      </c>
      <c r="P2674" s="12">
        <v>0</v>
      </c>
      <c r="Q2674" s="12">
        <v>0</v>
      </c>
      <c r="R2674" s="12">
        <v>0</v>
      </c>
      <c r="S2674" s="12">
        <v>0</v>
      </c>
      <c r="T2674" s="12">
        <v>0</v>
      </c>
    </row>
    <row r="2675" spans="1:20" ht="17.399999999999999" x14ac:dyDescent="0.3">
      <c r="A2675" s="11">
        <v>45463</v>
      </c>
      <c r="B2675" s="12">
        <v>251101</v>
      </c>
      <c r="C2675" s="12" t="s">
        <v>343</v>
      </c>
      <c r="D2675" s="12" t="s">
        <v>344</v>
      </c>
      <c r="E2675" s="12" t="s">
        <v>345</v>
      </c>
      <c r="F2675" s="12" t="s">
        <v>346</v>
      </c>
      <c r="G2675" s="12" t="s">
        <v>347</v>
      </c>
      <c r="H2675" s="12">
        <v>0</v>
      </c>
      <c r="I2675" s="12">
        <v>24</v>
      </c>
      <c r="J2675" s="12">
        <v>0</v>
      </c>
      <c r="K2675" s="12">
        <v>0</v>
      </c>
      <c r="L2675" s="12">
        <v>0</v>
      </c>
      <c r="M2675" s="12">
        <v>0</v>
      </c>
      <c r="N2675" s="12">
        <v>0</v>
      </c>
      <c r="O2675" s="12">
        <v>0</v>
      </c>
      <c r="P2675" s="12">
        <v>0</v>
      </c>
      <c r="Q2675" s="12">
        <v>0</v>
      </c>
      <c r="R2675" s="12">
        <v>0</v>
      </c>
      <c r="S2675" s="12">
        <v>0</v>
      </c>
      <c r="T2675" s="12">
        <v>0</v>
      </c>
    </row>
    <row r="2676" spans="1:20" ht="17.399999999999999" x14ac:dyDescent="0.3">
      <c r="A2676" s="11">
        <v>45464</v>
      </c>
      <c r="B2676" s="12">
        <v>251101</v>
      </c>
      <c r="C2676" s="12" t="s">
        <v>343</v>
      </c>
      <c r="D2676" s="12" t="s">
        <v>344</v>
      </c>
      <c r="E2676" s="12" t="s">
        <v>345</v>
      </c>
      <c r="F2676" s="12" t="s">
        <v>346</v>
      </c>
      <c r="G2676" s="12" t="s">
        <v>347</v>
      </c>
      <c r="H2676" s="12">
        <v>0</v>
      </c>
      <c r="I2676" s="12">
        <v>24</v>
      </c>
      <c r="J2676" s="12">
        <v>0</v>
      </c>
      <c r="K2676" s="12">
        <v>0</v>
      </c>
      <c r="L2676" s="12">
        <v>0</v>
      </c>
      <c r="M2676" s="12">
        <v>0</v>
      </c>
      <c r="N2676" s="12">
        <v>0</v>
      </c>
      <c r="O2676" s="12">
        <v>0</v>
      </c>
      <c r="P2676" s="12">
        <v>0</v>
      </c>
      <c r="Q2676" s="12">
        <v>0</v>
      </c>
      <c r="R2676" s="12">
        <v>0</v>
      </c>
      <c r="S2676" s="12">
        <v>0</v>
      </c>
      <c r="T2676" s="12">
        <v>0</v>
      </c>
    </row>
    <row r="2677" spans="1:20" ht="17.399999999999999" x14ac:dyDescent="0.3">
      <c r="A2677" s="11">
        <v>45465</v>
      </c>
      <c r="B2677" s="12">
        <v>251101</v>
      </c>
      <c r="C2677" s="12" t="s">
        <v>343</v>
      </c>
      <c r="D2677" s="12" t="s">
        <v>344</v>
      </c>
      <c r="E2677" s="12" t="s">
        <v>345</v>
      </c>
      <c r="F2677" s="12" t="s">
        <v>346</v>
      </c>
      <c r="G2677" s="12" t="s">
        <v>347</v>
      </c>
      <c r="H2677" s="12">
        <v>0.13</v>
      </c>
      <c r="I2677" s="12">
        <v>23.87</v>
      </c>
      <c r="J2677" s="12">
        <v>0.03</v>
      </c>
      <c r="K2677" s="12">
        <v>0.1</v>
      </c>
      <c r="L2677" s="12">
        <v>0.02</v>
      </c>
      <c r="M2677" s="12">
        <v>0</v>
      </c>
      <c r="N2677" s="12">
        <v>0</v>
      </c>
      <c r="O2677" s="12">
        <v>0</v>
      </c>
      <c r="P2677" s="12">
        <v>0</v>
      </c>
      <c r="Q2677" s="12">
        <v>0</v>
      </c>
      <c r="R2677" s="12">
        <v>0</v>
      </c>
      <c r="S2677" s="12">
        <v>0</v>
      </c>
      <c r="T2677" s="12">
        <v>0</v>
      </c>
    </row>
    <row r="2678" spans="1:20" ht="17.399999999999999" x14ac:dyDescent="0.3">
      <c r="A2678" s="11">
        <v>45466</v>
      </c>
      <c r="B2678" s="12">
        <v>251101</v>
      </c>
      <c r="C2678" s="12" t="s">
        <v>343</v>
      </c>
      <c r="D2678" s="12" t="s">
        <v>344</v>
      </c>
      <c r="E2678" s="12" t="s">
        <v>345</v>
      </c>
      <c r="F2678" s="12" t="s">
        <v>346</v>
      </c>
      <c r="G2678" s="12" t="s">
        <v>347</v>
      </c>
      <c r="H2678" s="12">
        <v>0</v>
      </c>
      <c r="I2678" s="12">
        <v>24</v>
      </c>
      <c r="J2678" s="12">
        <v>0</v>
      </c>
      <c r="K2678" s="12">
        <v>0</v>
      </c>
      <c r="L2678" s="12">
        <v>0</v>
      </c>
      <c r="M2678" s="12">
        <v>0</v>
      </c>
      <c r="N2678" s="12">
        <v>0</v>
      </c>
      <c r="O2678" s="12">
        <v>0</v>
      </c>
      <c r="P2678" s="12">
        <v>0</v>
      </c>
      <c r="Q2678" s="12">
        <v>0</v>
      </c>
      <c r="R2678" s="12">
        <v>0</v>
      </c>
      <c r="S2678" s="12">
        <v>0</v>
      </c>
      <c r="T2678" s="12">
        <v>0</v>
      </c>
    </row>
    <row r="2679" spans="1:20" ht="17.399999999999999" x14ac:dyDescent="0.3">
      <c r="A2679" s="11">
        <v>45467</v>
      </c>
      <c r="B2679" s="12">
        <v>251101</v>
      </c>
      <c r="C2679" s="12" t="s">
        <v>343</v>
      </c>
      <c r="D2679" s="12" t="s">
        <v>344</v>
      </c>
      <c r="E2679" s="12" t="s">
        <v>345</v>
      </c>
      <c r="F2679" s="12" t="s">
        <v>346</v>
      </c>
      <c r="G2679" s="12" t="s">
        <v>347</v>
      </c>
      <c r="H2679" s="12">
        <v>0.13</v>
      </c>
      <c r="I2679" s="12">
        <v>23.87</v>
      </c>
      <c r="J2679" s="12">
        <v>0.12</v>
      </c>
      <c r="K2679" s="12">
        <v>0.02</v>
      </c>
      <c r="L2679" s="12">
        <v>0.43</v>
      </c>
      <c r="M2679" s="12">
        <v>7</v>
      </c>
      <c r="N2679" s="12">
        <v>0</v>
      </c>
      <c r="O2679" s="12">
        <v>0</v>
      </c>
      <c r="P2679" s="12">
        <v>0</v>
      </c>
      <c r="Q2679" s="12">
        <v>0</v>
      </c>
      <c r="R2679" s="12">
        <v>0</v>
      </c>
      <c r="S2679" s="12">
        <v>0</v>
      </c>
      <c r="T2679" s="12">
        <v>0</v>
      </c>
    </row>
    <row r="2680" spans="1:20" ht="17.399999999999999" x14ac:dyDescent="0.3">
      <c r="A2680" s="11">
        <v>45468</v>
      </c>
      <c r="B2680" s="12">
        <v>251101</v>
      </c>
      <c r="C2680" s="12" t="s">
        <v>343</v>
      </c>
      <c r="D2680" s="12" t="s">
        <v>344</v>
      </c>
      <c r="E2680" s="12" t="s">
        <v>345</v>
      </c>
      <c r="F2680" s="12" t="s">
        <v>346</v>
      </c>
      <c r="G2680" s="12" t="s">
        <v>347</v>
      </c>
      <c r="H2680" s="12">
        <v>0</v>
      </c>
      <c r="I2680" s="12">
        <v>24</v>
      </c>
      <c r="J2680" s="12">
        <v>0</v>
      </c>
      <c r="K2680" s="12">
        <v>0</v>
      </c>
      <c r="L2680" s="12">
        <v>0</v>
      </c>
      <c r="M2680" s="12">
        <v>0</v>
      </c>
      <c r="N2680" s="12">
        <v>0</v>
      </c>
      <c r="O2680" s="12">
        <v>0</v>
      </c>
      <c r="P2680" s="12">
        <v>0</v>
      </c>
      <c r="Q2680" s="12">
        <v>0</v>
      </c>
      <c r="R2680" s="12">
        <v>0</v>
      </c>
      <c r="S2680" s="12">
        <v>0</v>
      </c>
      <c r="T2680" s="12">
        <v>0</v>
      </c>
    </row>
    <row r="2681" spans="1:20" ht="17.399999999999999" x14ac:dyDescent="0.3">
      <c r="A2681" s="11">
        <v>45469</v>
      </c>
      <c r="B2681" s="12">
        <v>251101</v>
      </c>
      <c r="C2681" s="12" t="s">
        <v>343</v>
      </c>
      <c r="D2681" s="12" t="s">
        <v>344</v>
      </c>
      <c r="E2681" s="12" t="s">
        <v>345</v>
      </c>
      <c r="F2681" s="12" t="s">
        <v>346</v>
      </c>
      <c r="G2681" s="12" t="s">
        <v>347</v>
      </c>
      <c r="H2681" s="12">
        <v>0.25</v>
      </c>
      <c r="I2681" s="12">
        <v>23.75</v>
      </c>
      <c r="J2681" s="12">
        <v>0.08</v>
      </c>
      <c r="K2681" s="12">
        <v>0.17</v>
      </c>
      <c r="L2681" s="12">
        <v>7.0000000000000007E-2</v>
      </c>
      <c r="M2681" s="12">
        <v>0</v>
      </c>
      <c r="N2681" s="12">
        <v>0</v>
      </c>
      <c r="O2681" s="12">
        <v>0</v>
      </c>
      <c r="P2681" s="12">
        <v>0</v>
      </c>
      <c r="Q2681" s="12">
        <v>0</v>
      </c>
      <c r="R2681" s="12">
        <v>0</v>
      </c>
      <c r="S2681" s="12">
        <v>0</v>
      </c>
      <c r="T2681" s="12">
        <v>0</v>
      </c>
    </row>
    <row r="2682" spans="1:20" ht="17.399999999999999" x14ac:dyDescent="0.3">
      <c r="A2682" s="11">
        <v>45470</v>
      </c>
      <c r="B2682" s="12">
        <v>251101</v>
      </c>
      <c r="C2682" s="12" t="s">
        <v>343</v>
      </c>
      <c r="D2682" s="12" t="s">
        <v>344</v>
      </c>
      <c r="E2682" s="12" t="s">
        <v>345</v>
      </c>
      <c r="F2682" s="12" t="s">
        <v>346</v>
      </c>
      <c r="G2682" s="12" t="s">
        <v>347</v>
      </c>
      <c r="H2682" s="12">
        <v>10.65</v>
      </c>
      <c r="I2682" s="12">
        <v>13.35</v>
      </c>
      <c r="J2682" s="12">
        <v>9.73</v>
      </c>
      <c r="K2682" s="12">
        <v>0.92</v>
      </c>
      <c r="L2682" s="12">
        <v>35.96</v>
      </c>
      <c r="M2682" s="12">
        <v>4</v>
      </c>
      <c r="N2682" s="12">
        <v>0</v>
      </c>
      <c r="O2682" s="12">
        <v>29</v>
      </c>
      <c r="P2682" s="12">
        <v>2</v>
      </c>
      <c r="Q2682" s="12">
        <v>0</v>
      </c>
      <c r="R2682" s="12">
        <v>5</v>
      </c>
      <c r="S2682" s="12">
        <v>32</v>
      </c>
      <c r="T2682" s="12">
        <v>0</v>
      </c>
    </row>
    <row r="2683" spans="1:20" ht="17.399999999999999" x14ac:dyDescent="0.3">
      <c r="A2683" s="11">
        <v>45471</v>
      </c>
      <c r="B2683" s="12">
        <v>251101</v>
      </c>
      <c r="C2683" s="12" t="s">
        <v>343</v>
      </c>
      <c r="D2683" s="12" t="s">
        <v>344</v>
      </c>
      <c r="E2683" s="12" t="s">
        <v>345</v>
      </c>
      <c r="F2683" s="12" t="s">
        <v>346</v>
      </c>
      <c r="G2683" s="12" t="s">
        <v>347</v>
      </c>
      <c r="H2683" s="12">
        <v>11.88</v>
      </c>
      <c r="I2683" s="12">
        <v>12.12</v>
      </c>
      <c r="J2683" s="12">
        <v>11.38</v>
      </c>
      <c r="K2683" s="12">
        <v>0.5</v>
      </c>
      <c r="L2683" s="12">
        <v>41.67</v>
      </c>
      <c r="M2683" s="12">
        <v>5</v>
      </c>
      <c r="N2683" s="12">
        <v>0</v>
      </c>
      <c r="O2683" s="12">
        <v>71</v>
      </c>
      <c r="P2683" s="12">
        <v>6</v>
      </c>
      <c r="Q2683" s="12">
        <v>0</v>
      </c>
      <c r="R2683" s="12">
        <v>1</v>
      </c>
      <c r="S2683" s="12">
        <v>82</v>
      </c>
      <c r="T2683" s="12">
        <v>0</v>
      </c>
    </row>
    <row r="2684" spans="1:20" ht="17.399999999999999" x14ac:dyDescent="0.3">
      <c r="A2684" s="11">
        <v>45472</v>
      </c>
      <c r="B2684" s="12">
        <v>251101</v>
      </c>
      <c r="C2684" s="12" t="s">
        <v>343</v>
      </c>
      <c r="D2684" s="12" t="s">
        <v>344</v>
      </c>
      <c r="E2684" s="12" t="s">
        <v>345</v>
      </c>
      <c r="F2684" s="12" t="s">
        <v>346</v>
      </c>
      <c r="G2684" s="12" t="s">
        <v>347</v>
      </c>
      <c r="H2684" s="12">
        <v>9.4</v>
      </c>
      <c r="I2684" s="12">
        <v>14.6</v>
      </c>
      <c r="J2684" s="12">
        <v>8.8800000000000008</v>
      </c>
      <c r="K2684" s="12">
        <v>0.52</v>
      </c>
      <c r="L2684" s="12">
        <v>29.65</v>
      </c>
      <c r="M2684" s="12">
        <v>4</v>
      </c>
      <c r="N2684" s="12">
        <v>0</v>
      </c>
      <c r="O2684" s="12">
        <v>23</v>
      </c>
      <c r="P2684" s="12">
        <v>1</v>
      </c>
      <c r="Q2684" s="12">
        <v>0</v>
      </c>
      <c r="R2684" s="12">
        <v>1</v>
      </c>
      <c r="S2684" s="12">
        <v>24</v>
      </c>
      <c r="T2684" s="12">
        <v>0</v>
      </c>
    </row>
    <row r="2685" spans="1:20" ht="17.399999999999999" x14ac:dyDescent="0.3">
      <c r="A2685" s="11">
        <v>45473</v>
      </c>
      <c r="B2685" s="12">
        <v>251101</v>
      </c>
      <c r="C2685" s="12" t="s">
        <v>343</v>
      </c>
      <c r="D2685" s="12" t="s">
        <v>344</v>
      </c>
      <c r="E2685" s="12" t="s">
        <v>345</v>
      </c>
      <c r="F2685" s="12" t="s">
        <v>346</v>
      </c>
      <c r="G2685" s="12" t="s">
        <v>347</v>
      </c>
      <c r="H2685" s="12">
        <v>0</v>
      </c>
      <c r="I2685" s="12">
        <v>24</v>
      </c>
      <c r="J2685" s="12">
        <v>0</v>
      </c>
      <c r="K2685" s="12">
        <v>0</v>
      </c>
      <c r="L2685" s="12">
        <v>0</v>
      </c>
      <c r="M2685" s="12">
        <v>0</v>
      </c>
      <c r="N2685" s="12">
        <v>0</v>
      </c>
      <c r="O2685" s="12">
        <v>0</v>
      </c>
      <c r="P2685" s="12">
        <v>0</v>
      </c>
      <c r="Q2685" s="12">
        <v>0</v>
      </c>
      <c r="R2685" s="12">
        <v>0</v>
      </c>
      <c r="S2685" s="12">
        <v>0</v>
      </c>
      <c r="T2685" s="12">
        <v>0</v>
      </c>
    </row>
    <row r="2686" spans="1:20" ht="17.399999999999999" x14ac:dyDescent="0.3">
      <c r="A2686" s="11">
        <v>45474</v>
      </c>
      <c r="B2686" s="12">
        <v>251101</v>
      </c>
      <c r="C2686" s="12" t="s">
        <v>343</v>
      </c>
      <c r="D2686" s="12" t="s">
        <v>344</v>
      </c>
      <c r="E2686" s="12" t="s">
        <v>345</v>
      </c>
      <c r="F2686" s="12" t="s">
        <v>346</v>
      </c>
      <c r="G2686" s="12" t="s">
        <v>347</v>
      </c>
      <c r="H2686" s="12">
        <v>4.92</v>
      </c>
      <c r="I2686" s="12">
        <v>19.079999999999998</v>
      </c>
      <c r="J2686" s="12">
        <v>4.47</v>
      </c>
      <c r="K2686" s="12">
        <v>0.45</v>
      </c>
      <c r="L2686" s="12">
        <v>15.31</v>
      </c>
      <c r="M2686" s="12">
        <v>4</v>
      </c>
      <c r="N2686" s="12">
        <v>0</v>
      </c>
      <c r="O2686" s="12">
        <v>4</v>
      </c>
      <c r="P2686" s="12">
        <v>0</v>
      </c>
      <c r="Q2686" s="12">
        <v>0</v>
      </c>
      <c r="R2686" s="12">
        <v>1</v>
      </c>
      <c r="S2686" s="12">
        <v>4</v>
      </c>
      <c r="T2686" s="12">
        <v>0</v>
      </c>
    </row>
    <row r="2687" spans="1:20" ht="17.399999999999999" x14ac:dyDescent="0.3">
      <c r="A2687" s="11">
        <v>45475</v>
      </c>
      <c r="B2687" s="12">
        <v>251101</v>
      </c>
      <c r="C2687" s="12" t="s">
        <v>343</v>
      </c>
      <c r="D2687" s="12" t="s">
        <v>344</v>
      </c>
      <c r="E2687" s="12" t="s">
        <v>345</v>
      </c>
      <c r="F2687" s="12" t="s">
        <v>346</v>
      </c>
      <c r="G2687" s="12" t="s">
        <v>347</v>
      </c>
      <c r="H2687" s="12">
        <v>15.92</v>
      </c>
      <c r="I2687" s="12">
        <v>8.08</v>
      </c>
      <c r="J2687" s="12">
        <v>14.9</v>
      </c>
      <c r="K2687" s="12">
        <v>1.02</v>
      </c>
      <c r="L2687" s="12">
        <v>50.62</v>
      </c>
      <c r="M2687" s="12">
        <v>4</v>
      </c>
      <c r="N2687" s="12">
        <v>0</v>
      </c>
      <c r="O2687" s="12">
        <v>91</v>
      </c>
      <c r="P2687" s="12">
        <v>4</v>
      </c>
      <c r="Q2687" s="12">
        <v>0</v>
      </c>
      <c r="R2687" s="12">
        <v>5</v>
      </c>
      <c r="S2687" s="12">
        <v>101</v>
      </c>
      <c r="T2687" s="12">
        <v>0</v>
      </c>
    </row>
    <row r="2688" spans="1:20" ht="17.399999999999999" x14ac:dyDescent="0.3">
      <c r="A2688" s="11">
        <v>45476</v>
      </c>
      <c r="B2688" s="12">
        <v>251101</v>
      </c>
      <c r="C2688" s="12" t="s">
        <v>343</v>
      </c>
      <c r="D2688" s="12" t="s">
        <v>344</v>
      </c>
      <c r="E2688" s="12" t="s">
        <v>345</v>
      </c>
      <c r="F2688" s="12" t="s">
        <v>346</v>
      </c>
      <c r="G2688" s="12" t="s">
        <v>347</v>
      </c>
      <c r="H2688" s="12">
        <v>15.73</v>
      </c>
      <c r="I2688" s="12">
        <v>8.27</v>
      </c>
      <c r="J2688" s="12">
        <v>15.35</v>
      </c>
      <c r="K2688" s="12">
        <v>0.38</v>
      </c>
      <c r="L2688" s="12">
        <v>58.64</v>
      </c>
      <c r="M2688" s="12">
        <v>5</v>
      </c>
      <c r="N2688" s="12">
        <v>0</v>
      </c>
      <c r="O2688" s="12">
        <v>116</v>
      </c>
      <c r="P2688" s="12">
        <v>1</v>
      </c>
      <c r="Q2688" s="12">
        <v>1</v>
      </c>
      <c r="R2688" s="12">
        <v>0</v>
      </c>
      <c r="S2688" s="12">
        <v>131</v>
      </c>
      <c r="T2688" s="12">
        <v>0</v>
      </c>
    </row>
    <row r="2689" spans="1:20" ht="17.399999999999999" x14ac:dyDescent="0.3">
      <c r="A2689" s="11">
        <v>45477</v>
      </c>
      <c r="B2689" s="12">
        <v>251101</v>
      </c>
      <c r="C2689" s="12" t="s">
        <v>343</v>
      </c>
      <c r="D2689" s="12" t="s">
        <v>344</v>
      </c>
      <c r="E2689" s="12" t="s">
        <v>345</v>
      </c>
      <c r="F2689" s="12" t="s">
        <v>346</v>
      </c>
      <c r="G2689" s="12" t="s">
        <v>347</v>
      </c>
      <c r="H2689" s="12">
        <v>19.07</v>
      </c>
      <c r="I2689" s="12">
        <v>4.93</v>
      </c>
      <c r="J2689" s="12">
        <v>17.03</v>
      </c>
      <c r="K2689" s="12">
        <v>2.0299999999999998</v>
      </c>
      <c r="L2689" s="12">
        <v>60.7</v>
      </c>
      <c r="M2689" s="12">
        <v>4</v>
      </c>
      <c r="N2689" s="12">
        <v>0</v>
      </c>
      <c r="O2689" s="12">
        <v>82</v>
      </c>
      <c r="P2689" s="12">
        <v>7</v>
      </c>
      <c r="Q2689" s="12">
        <v>0</v>
      </c>
      <c r="R2689" s="12">
        <v>9</v>
      </c>
      <c r="S2689" s="12">
        <v>88</v>
      </c>
      <c r="T2689" s="12">
        <v>1</v>
      </c>
    </row>
    <row r="2690" spans="1:20" ht="17.399999999999999" x14ac:dyDescent="0.3">
      <c r="A2690" s="11">
        <v>45478</v>
      </c>
      <c r="B2690" s="12">
        <v>251101</v>
      </c>
      <c r="C2690" s="12" t="s">
        <v>343</v>
      </c>
      <c r="D2690" s="12" t="s">
        <v>344</v>
      </c>
      <c r="E2690" s="12" t="s">
        <v>345</v>
      </c>
      <c r="F2690" s="12" t="s">
        <v>346</v>
      </c>
      <c r="G2690" s="12" t="s">
        <v>347</v>
      </c>
      <c r="H2690" s="12">
        <v>18.45</v>
      </c>
      <c r="I2690" s="12">
        <v>5.55</v>
      </c>
      <c r="J2690" s="12">
        <v>16.420000000000002</v>
      </c>
      <c r="K2690" s="12">
        <v>2.0299999999999998</v>
      </c>
      <c r="L2690" s="12">
        <v>59.65</v>
      </c>
      <c r="M2690" s="12">
        <v>5</v>
      </c>
      <c r="N2690" s="12">
        <v>0</v>
      </c>
      <c r="O2690" s="12">
        <v>112</v>
      </c>
      <c r="P2690" s="12">
        <v>3</v>
      </c>
      <c r="Q2690" s="12">
        <v>1</v>
      </c>
      <c r="R2690" s="12">
        <v>17</v>
      </c>
      <c r="S2690" s="12">
        <v>126</v>
      </c>
      <c r="T2690" s="12">
        <v>2</v>
      </c>
    </row>
    <row r="2691" spans="1:20" ht="17.399999999999999" x14ac:dyDescent="0.3">
      <c r="A2691" s="11">
        <v>45479</v>
      </c>
      <c r="B2691" s="12">
        <v>251101</v>
      </c>
      <c r="C2691" s="12" t="s">
        <v>343</v>
      </c>
      <c r="D2691" s="12" t="s">
        <v>344</v>
      </c>
      <c r="E2691" s="12" t="s">
        <v>345</v>
      </c>
      <c r="F2691" s="12" t="s">
        <v>346</v>
      </c>
      <c r="G2691" s="12" t="s">
        <v>347</v>
      </c>
      <c r="H2691" s="12">
        <v>14.8</v>
      </c>
      <c r="I2691" s="12">
        <v>9.1999999999999993</v>
      </c>
      <c r="J2691" s="12">
        <v>13.92</v>
      </c>
      <c r="K2691" s="12">
        <v>0.88</v>
      </c>
      <c r="L2691" s="12">
        <v>49.21</v>
      </c>
      <c r="M2691" s="12">
        <v>4</v>
      </c>
      <c r="N2691" s="12">
        <v>0</v>
      </c>
      <c r="O2691" s="12">
        <v>96</v>
      </c>
      <c r="P2691" s="12">
        <v>4</v>
      </c>
      <c r="Q2691" s="12">
        <v>0</v>
      </c>
      <c r="R2691" s="12">
        <v>3</v>
      </c>
      <c r="S2691" s="12">
        <v>105</v>
      </c>
      <c r="T2691" s="12">
        <v>0</v>
      </c>
    </row>
    <row r="2692" spans="1:20" ht="17.399999999999999" x14ac:dyDescent="0.3">
      <c r="A2692" s="11">
        <v>45480</v>
      </c>
      <c r="B2692" s="12">
        <v>251101</v>
      </c>
      <c r="C2692" s="12" t="s">
        <v>343</v>
      </c>
      <c r="D2692" s="12" t="s">
        <v>344</v>
      </c>
      <c r="E2692" s="12" t="s">
        <v>345</v>
      </c>
      <c r="F2692" s="12" t="s">
        <v>346</v>
      </c>
      <c r="G2692" s="12" t="s">
        <v>347</v>
      </c>
      <c r="H2692" s="12">
        <v>6.27</v>
      </c>
      <c r="I2692" s="12">
        <v>17.73</v>
      </c>
      <c r="J2692" s="12">
        <v>6.08</v>
      </c>
      <c r="K2692" s="12">
        <v>0.18</v>
      </c>
      <c r="L2692" s="12">
        <v>22.09</v>
      </c>
      <c r="M2692" s="12">
        <v>4</v>
      </c>
      <c r="N2692" s="12">
        <v>0</v>
      </c>
      <c r="O2692" s="12">
        <v>40</v>
      </c>
      <c r="P2692" s="12">
        <v>0</v>
      </c>
      <c r="Q2692" s="12">
        <v>0</v>
      </c>
      <c r="R2692" s="12">
        <v>0</v>
      </c>
      <c r="S2692" s="12">
        <v>45</v>
      </c>
      <c r="T2692" s="12">
        <v>0</v>
      </c>
    </row>
    <row r="2693" spans="1:20" ht="17.399999999999999" x14ac:dyDescent="0.3">
      <c r="A2693" s="11">
        <v>45481</v>
      </c>
      <c r="B2693" s="12">
        <v>251101</v>
      </c>
      <c r="C2693" s="12" t="s">
        <v>343</v>
      </c>
      <c r="D2693" s="12" t="s">
        <v>344</v>
      </c>
      <c r="E2693" s="12" t="s">
        <v>345</v>
      </c>
      <c r="F2693" s="12" t="s">
        <v>346</v>
      </c>
      <c r="G2693" s="12" t="s">
        <v>347</v>
      </c>
      <c r="H2693" s="12">
        <v>19.23</v>
      </c>
      <c r="I2693" s="12">
        <v>4.7699999999999996</v>
      </c>
      <c r="J2693" s="12">
        <v>18.02</v>
      </c>
      <c r="K2693" s="12">
        <v>1.22</v>
      </c>
      <c r="L2693" s="12">
        <v>65.680000000000007</v>
      </c>
      <c r="M2693" s="12">
        <v>4</v>
      </c>
      <c r="N2693" s="12">
        <v>0</v>
      </c>
      <c r="O2693" s="12">
        <v>100</v>
      </c>
      <c r="P2693" s="12">
        <v>6</v>
      </c>
      <c r="Q2693" s="12">
        <v>0</v>
      </c>
      <c r="R2693" s="12">
        <v>6</v>
      </c>
      <c r="S2693" s="12">
        <v>116</v>
      </c>
      <c r="T2693" s="12">
        <v>0</v>
      </c>
    </row>
    <row r="2694" spans="1:20" ht="17.399999999999999" x14ac:dyDescent="0.3">
      <c r="A2694" s="11">
        <v>45482</v>
      </c>
      <c r="B2694" s="12">
        <v>251101</v>
      </c>
      <c r="C2694" s="12" t="s">
        <v>343</v>
      </c>
      <c r="D2694" s="12" t="s">
        <v>344</v>
      </c>
      <c r="E2694" s="12" t="s">
        <v>345</v>
      </c>
      <c r="F2694" s="12" t="s">
        <v>346</v>
      </c>
      <c r="G2694" s="12" t="s">
        <v>347</v>
      </c>
      <c r="H2694" s="12">
        <v>18.82</v>
      </c>
      <c r="I2694" s="12">
        <v>5.18</v>
      </c>
      <c r="J2694" s="12">
        <v>17.12</v>
      </c>
      <c r="K2694" s="12">
        <v>1.7</v>
      </c>
      <c r="L2694" s="12">
        <v>58.58</v>
      </c>
      <c r="M2694" s="12">
        <v>4</v>
      </c>
      <c r="N2694" s="12">
        <v>0</v>
      </c>
      <c r="O2694" s="12">
        <v>107</v>
      </c>
      <c r="P2694" s="12">
        <v>4</v>
      </c>
      <c r="Q2694" s="12">
        <v>0</v>
      </c>
      <c r="R2694" s="12">
        <v>6</v>
      </c>
      <c r="S2694" s="12">
        <v>129</v>
      </c>
      <c r="T2694" s="12">
        <v>0</v>
      </c>
    </row>
    <row r="2695" spans="1:20" ht="17.399999999999999" x14ac:dyDescent="0.3">
      <c r="A2695" s="11">
        <v>45483</v>
      </c>
      <c r="B2695" s="12">
        <v>251101</v>
      </c>
      <c r="C2695" s="12" t="s">
        <v>343</v>
      </c>
      <c r="D2695" s="12" t="s">
        <v>344</v>
      </c>
      <c r="E2695" s="12" t="s">
        <v>345</v>
      </c>
      <c r="F2695" s="12" t="s">
        <v>346</v>
      </c>
      <c r="G2695" s="12" t="s">
        <v>347</v>
      </c>
      <c r="H2695" s="12">
        <v>15.03</v>
      </c>
      <c r="I2695" s="12">
        <v>8.9700000000000006</v>
      </c>
      <c r="J2695" s="12">
        <v>13.38</v>
      </c>
      <c r="K2695" s="12">
        <v>1.65</v>
      </c>
      <c r="L2695" s="12">
        <v>46.52</v>
      </c>
      <c r="M2695" s="12">
        <v>4</v>
      </c>
      <c r="N2695" s="12">
        <v>0</v>
      </c>
      <c r="O2695" s="12">
        <v>129</v>
      </c>
      <c r="P2695" s="12">
        <v>7</v>
      </c>
      <c r="Q2695" s="12">
        <v>0</v>
      </c>
      <c r="R2695" s="12">
        <v>13</v>
      </c>
      <c r="S2695" s="12">
        <v>143</v>
      </c>
      <c r="T2695" s="12">
        <v>1</v>
      </c>
    </row>
    <row r="2696" spans="1:20" ht="17.399999999999999" x14ac:dyDescent="0.3">
      <c r="A2696" s="11">
        <v>45484</v>
      </c>
      <c r="B2696" s="12">
        <v>251101</v>
      </c>
      <c r="C2696" s="12" t="s">
        <v>343</v>
      </c>
      <c r="D2696" s="12" t="s">
        <v>344</v>
      </c>
      <c r="E2696" s="12" t="s">
        <v>345</v>
      </c>
      <c r="F2696" s="12" t="s">
        <v>346</v>
      </c>
      <c r="G2696" s="12" t="s">
        <v>347</v>
      </c>
      <c r="H2696" s="12">
        <v>7.63</v>
      </c>
      <c r="I2696" s="12">
        <v>16.37</v>
      </c>
      <c r="J2696" s="12">
        <v>7.12</v>
      </c>
      <c r="K2696" s="12">
        <v>0.52</v>
      </c>
      <c r="L2696" s="12">
        <v>22.65</v>
      </c>
      <c r="M2696" s="12">
        <v>4</v>
      </c>
      <c r="N2696" s="12">
        <v>0</v>
      </c>
      <c r="O2696" s="12">
        <v>31</v>
      </c>
      <c r="P2696" s="12">
        <v>2</v>
      </c>
      <c r="Q2696" s="12">
        <v>0</v>
      </c>
      <c r="R2696" s="12">
        <v>2</v>
      </c>
      <c r="S2696" s="12">
        <v>34</v>
      </c>
      <c r="T2696" s="12">
        <v>0</v>
      </c>
    </row>
    <row r="2697" spans="1:20" ht="17.399999999999999" x14ac:dyDescent="0.3">
      <c r="A2697" s="11">
        <v>45485</v>
      </c>
      <c r="B2697" s="12">
        <v>251101</v>
      </c>
      <c r="C2697" s="12" t="s">
        <v>343</v>
      </c>
      <c r="D2697" s="12" t="s">
        <v>344</v>
      </c>
      <c r="E2697" s="12" t="s">
        <v>345</v>
      </c>
      <c r="F2697" s="12" t="s">
        <v>346</v>
      </c>
      <c r="G2697" s="12" t="s">
        <v>347</v>
      </c>
      <c r="H2697" s="12">
        <v>3.05</v>
      </c>
      <c r="I2697" s="12">
        <v>20.95</v>
      </c>
      <c r="J2697" s="12">
        <v>2.77</v>
      </c>
      <c r="K2697" s="12">
        <v>0.28000000000000003</v>
      </c>
      <c r="L2697" s="12">
        <v>9.69</v>
      </c>
      <c r="M2697" s="12">
        <v>5</v>
      </c>
      <c r="N2697" s="12">
        <v>0</v>
      </c>
      <c r="O2697" s="12">
        <v>34</v>
      </c>
      <c r="P2697" s="12">
        <v>3</v>
      </c>
      <c r="Q2697" s="12">
        <v>1</v>
      </c>
      <c r="R2697" s="12">
        <v>1</v>
      </c>
      <c r="S2697" s="12">
        <v>42</v>
      </c>
      <c r="T2697" s="12">
        <v>0</v>
      </c>
    </row>
    <row r="2698" spans="1:20" ht="17.399999999999999" x14ac:dyDescent="0.3">
      <c r="A2698" s="11">
        <v>45486</v>
      </c>
      <c r="B2698" s="12">
        <v>251101</v>
      </c>
      <c r="C2698" s="12" t="s">
        <v>343</v>
      </c>
      <c r="D2698" s="12" t="s">
        <v>344</v>
      </c>
      <c r="E2698" s="12" t="s">
        <v>345</v>
      </c>
      <c r="F2698" s="12" t="s">
        <v>346</v>
      </c>
      <c r="G2698" s="12" t="s">
        <v>347</v>
      </c>
      <c r="H2698" s="12">
        <v>1.47</v>
      </c>
      <c r="I2698" s="12">
        <v>22.53</v>
      </c>
      <c r="J2698" s="12">
        <v>0.87</v>
      </c>
      <c r="K2698" s="12">
        <v>0.6</v>
      </c>
      <c r="L2698" s="12">
        <v>1.84</v>
      </c>
      <c r="M2698" s="12">
        <v>4</v>
      </c>
      <c r="N2698" s="12">
        <v>0</v>
      </c>
      <c r="O2698" s="12">
        <v>0</v>
      </c>
      <c r="P2698" s="12">
        <v>0</v>
      </c>
      <c r="Q2698" s="12">
        <v>0</v>
      </c>
      <c r="R2698" s="12">
        <v>3</v>
      </c>
      <c r="S2698" s="12">
        <v>0</v>
      </c>
      <c r="T2698" s="12">
        <v>0</v>
      </c>
    </row>
    <row r="2699" spans="1:20" ht="17.399999999999999" x14ac:dyDescent="0.3">
      <c r="A2699" s="11">
        <v>45487</v>
      </c>
      <c r="B2699" s="12">
        <v>251101</v>
      </c>
      <c r="C2699" s="12" t="s">
        <v>343</v>
      </c>
      <c r="D2699" s="12" t="s">
        <v>344</v>
      </c>
      <c r="E2699" s="12" t="s">
        <v>345</v>
      </c>
      <c r="F2699" s="12" t="s">
        <v>346</v>
      </c>
      <c r="G2699" s="12" t="s">
        <v>347</v>
      </c>
      <c r="H2699" s="12">
        <v>4.7699999999999996</v>
      </c>
      <c r="I2699" s="12">
        <v>19.23</v>
      </c>
      <c r="J2699" s="12">
        <v>3.63</v>
      </c>
      <c r="K2699" s="12">
        <v>1.1299999999999999</v>
      </c>
      <c r="L2699" s="12">
        <v>8.93</v>
      </c>
      <c r="M2699" s="12">
        <v>4</v>
      </c>
      <c r="N2699" s="12">
        <v>0</v>
      </c>
      <c r="O2699" s="12">
        <v>8</v>
      </c>
      <c r="P2699" s="12">
        <v>0</v>
      </c>
      <c r="Q2699" s="12">
        <v>0</v>
      </c>
      <c r="R2699" s="12">
        <v>8</v>
      </c>
      <c r="S2699" s="12">
        <v>9</v>
      </c>
      <c r="T2699" s="12">
        <v>2</v>
      </c>
    </row>
    <row r="2700" spans="1:20" ht="17.399999999999999" x14ac:dyDescent="0.3">
      <c r="A2700" s="11">
        <v>45488</v>
      </c>
      <c r="B2700" s="12">
        <v>251101</v>
      </c>
      <c r="C2700" s="12" t="s">
        <v>343</v>
      </c>
      <c r="D2700" s="12" t="s">
        <v>344</v>
      </c>
      <c r="E2700" s="12" t="s">
        <v>345</v>
      </c>
      <c r="F2700" s="12" t="s">
        <v>346</v>
      </c>
      <c r="G2700" s="12" t="s">
        <v>347</v>
      </c>
      <c r="H2700" s="12">
        <v>5.12</v>
      </c>
      <c r="I2700" s="12">
        <v>18.88</v>
      </c>
      <c r="J2700" s="12">
        <v>3.83</v>
      </c>
      <c r="K2700" s="12">
        <v>1.28</v>
      </c>
      <c r="L2700" s="12">
        <v>14.17</v>
      </c>
      <c r="M2700" s="12">
        <v>5</v>
      </c>
      <c r="N2700" s="12">
        <v>0</v>
      </c>
      <c r="O2700" s="12">
        <v>7</v>
      </c>
      <c r="P2700" s="12">
        <v>0</v>
      </c>
      <c r="Q2700" s="12">
        <v>0</v>
      </c>
      <c r="R2700" s="12">
        <v>8</v>
      </c>
      <c r="S2700" s="12">
        <v>8</v>
      </c>
      <c r="T2700" s="12">
        <v>1</v>
      </c>
    </row>
    <row r="2701" spans="1:20" ht="17.399999999999999" x14ac:dyDescent="0.3">
      <c r="A2701" s="11">
        <v>45489</v>
      </c>
      <c r="B2701" s="12">
        <v>251101</v>
      </c>
      <c r="C2701" s="12" t="s">
        <v>343</v>
      </c>
      <c r="D2701" s="12" t="s">
        <v>344</v>
      </c>
      <c r="E2701" s="12" t="s">
        <v>345</v>
      </c>
      <c r="F2701" s="12" t="s">
        <v>346</v>
      </c>
      <c r="G2701" s="12" t="s">
        <v>347</v>
      </c>
      <c r="H2701" s="12">
        <v>4.03</v>
      </c>
      <c r="I2701" s="12">
        <v>19.97</v>
      </c>
      <c r="J2701" s="12">
        <v>3.62</v>
      </c>
      <c r="K2701" s="12">
        <v>0.42</v>
      </c>
      <c r="L2701" s="12">
        <v>11.45</v>
      </c>
      <c r="M2701" s="12">
        <v>5</v>
      </c>
      <c r="N2701" s="12">
        <v>0</v>
      </c>
      <c r="O2701" s="12">
        <v>19</v>
      </c>
      <c r="P2701" s="12">
        <v>4</v>
      </c>
      <c r="Q2701" s="12">
        <v>0</v>
      </c>
      <c r="R2701" s="12">
        <v>1</v>
      </c>
      <c r="S2701" s="12">
        <v>23</v>
      </c>
      <c r="T2701" s="12">
        <v>0</v>
      </c>
    </row>
    <row r="2702" spans="1:20" ht="17.399999999999999" x14ac:dyDescent="0.3">
      <c r="A2702" s="11">
        <v>45490</v>
      </c>
      <c r="B2702" s="12">
        <v>251101</v>
      </c>
      <c r="C2702" s="12" t="s">
        <v>343</v>
      </c>
      <c r="D2702" s="12" t="s">
        <v>344</v>
      </c>
      <c r="E2702" s="12" t="s">
        <v>345</v>
      </c>
      <c r="F2702" s="12" t="s">
        <v>346</v>
      </c>
      <c r="G2702" s="12" t="s">
        <v>347</v>
      </c>
      <c r="H2702" s="12">
        <v>3.37</v>
      </c>
      <c r="I2702" s="12">
        <v>20.63</v>
      </c>
      <c r="J2702" s="12">
        <v>2.93</v>
      </c>
      <c r="K2702" s="12">
        <v>0.43</v>
      </c>
      <c r="L2702" s="12">
        <v>8.42</v>
      </c>
      <c r="M2702" s="12">
        <v>4</v>
      </c>
      <c r="N2702" s="12">
        <v>0</v>
      </c>
      <c r="O2702" s="12">
        <v>6</v>
      </c>
      <c r="P2702" s="12">
        <v>0</v>
      </c>
      <c r="Q2702" s="12">
        <v>0</v>
      </c>
      <c r="R2702" s="12">
        <v>3</v>
      </c>
      <c r="S2702" s="12">
        <v>7</v>
      </c>
      <c r="T2702" s="12">
        <v>0</v>
      </c>
    </row>
    <row r="2703" spans="1:20" ht="17.399999999999999" x14ac:dyDescent="0.3">
      <c r="A2703" s="11">
        <v>45491</v>
      </c>
      <c r="B2703" s="12">
        <v>251101</v>
      </c>
      <c r="C2703" s="12" t="s">
        <v>343</v>
      </c>
      <c r="D2703" s="12" t="s">
        <v>344</v>
      </c>
      <c r="E2703" s="12" t="s">
        <v>345</v>
      </c>
      <c r="F2703" s="12" t="s">
        <v>346</v>
      </c>
      <c r="G2703" s="12" t="s">
        <v>347</v>
      </c>
      <c r="H2703" s="12">
        <v>0</v>
      </c>
      <c r="I2703" s="12">
        <v>24</v>
      </c>
      <c r="J2703" s="12">
        <v>0</v>
      </c>
      <c r="K2703" s="12">
        <v>0</v>
      </c>
      <c r="L2703" s="12">
        <v>0</v>
      </c>
      <c r="M2703" s="12">
        <v>0</v>
      </c>
      <c r="N2703" s="12">
        <v>0</v>
      </c>
      <c r="O2703" s="12">
        <v>0</v>
      </c>
      <c r="P2703" s="12">
        <v>0</v>
      </c>
      <c r="Q2703" s="12">
        <v>0</v>
      </c>
      <c r="R2703" s="12">
        <v>0</v>
      </c>
      <c r="S2703" s="12">
        <v>0</v>
      </c>
      <c r="T2703" s="12">
        <v>0</v>
      </c>
    </row>
    <row r="2704" spans="1:20" ht="17.399999999999999" x14ac:dyDescent="0.3">
      <c r="A2704" s="11">
        <v>45492</v>
      </c>
      <c r="B2704" s="12">
        <v>251101</v>
      </c>
      <c r="C2704" s="12" t="s">
        <v>343</v>
      </c>
      <c r="D2704" s="12" t="s">
        <v>344</v>
      </c>
      <c r="E2704" s="12" t="s">
        <v>345</v>
      </c>
      <c r="F2704" s="12" t="s">
        <v>346</v>
      </c>
      <c r="G2704" s="12" t="s">
        <v>347</v>
      </c>
      <c r="H2704" s="12">
        <v>0</v>
      </c>
      <c r="I2704" s="12">
        <v>24</v>
      </c>
      <c r="J2704" s="12">
        <v>0</v>
      </c>
      <c r="K2704" s="12">
        <v>0</v>
      </c>
      <c r="L2704" s="12">
        <v>0</v>
      </c>
      <c r="M2704" s="12">
        <v>0</v>
      </c>
      <c r="N2704" s="12">
        <v>0</v>
      </c>
      <c r="O2704" s="12">
        <v>0</v>
      </c>
      <c r="P2704" s="12">
        <v>0</v>
      </c>
      <c r="Q2704" s="12">
        <v>0</v>
      </c>
      <c r="R2704" s="12">
        <v>0</v>
      </c>
      <c r="S2704" s="12">
        <v>0</v>
      </c>
      <c r="T2704" s="12">
        <v>0</v>
      </c>
    </row>
    <row r="2705" spans="1:20" ht="17.399999999999999" x14ac:dyDescent="0.3">
      <c r="A2705" s="11">
        <v>45494</v>
      </c>
      <c r="B2705" s="12">
        <v>251101</v>
      </c>
      <c r="C2705" s="12" t="s">
        <v>343</v>
      </c>
      <c r="D2705" s="12" t="s">
        <v>344</v>
      </c>
      <c r="E2705" s="12" t="s">
        <v>345</v>
      </c>
      <c r="F2705" s="12" t="s">
        <v>346</v>
      </c>
      <c r="G2705" s="12" t="s">
        <v>347</v>
      </c>
      <c r="H2705" s="12">
        <v>7.0000000000000007E-2</v>
      </c>
      <c r="I2705" s="12">
        <v>23.93</v>
      </c>
      <c r="J2705" s="12">
        <v>7.0000000000000007E-2</v>
      </c>
      <c r="K2705" s="12">
        <v>0</v>
      </c>
      <c r="L2705" s="12">
        <v>0.16</v>
      </c>
      <c r="M2705" s="12">
        <v>5</v>
      </c>
      <c r="N2705" s="12">
        <v>0</v>
      </c>
      <c r="O2705" s="12">
        <v>0</v>
      </c>
      <c r="P2705" s="12">
        <v>0</v>
      </c>
      <c r="Q2705" s="12">
        <v>0</v>
      </c>
      <c r="R2705" s="12">
        <v>0</v>
      </c>
      <c r="S2705" s="12">
        <v>0</v>
      </c>
      <c r="T2705" s="12">
        <v>0</v>
      </c>
    </row>
    <row r="2706" spans="1:20" ht="17.399999999999999" x14ac:dyDescent="0.3">
      <c r="A2706" s="11">
        <v>45495</v>
      </c>
      <c r="B2706" s="12">
        <v>251101</v>
      </c>
      <c r="C2706" s="12" t="s">
        <v>343</v>
      </c>
      <c r="D2706" s="12" t="s">
        <v>344</v>
      </c>
      <c r="E2706" s="12" t="s">
        <v>345</v>
      </c>
      <c r="F2706" s="12" t="s">
        <v>346</v>
      </c>
      <c r="G2706" s="12" t="s">
        <v>347</v>
      </c>
      <c r="H2706" s="12">
        <v>15.8</v>
      </c>
      <c r="I2706" s="12">
        <v>8.1999999999999993</v>
      </c>
      <c r="J2706" s="12">
        <v>14.77</v>
      </c>
      <c r="K2706" s="12">
        <v>1.03</v>
      </c>
      <c r="L2706" s="12">
        <v>52.12</v>
      </c>
      <c r="M2706" s="12">
        <v>5</v>
      </c>
      <c r="N2706" s="12">
        <v>0</v>
      </c>
      <c r="O2706" s="12">
        <v>84</v>
      </c>
      <c r="P2706" s="12">
        <v>6</v>
      </c>
      <c r="Q2706" s="12">
        <v>0</v>
      </c>
      <c r="R2706" s="12">
        <v>1</v>
      </c>
      <c r="S2706" s="12">
        <v>91</v>
      </c>
      <c r="T2706" s="12">
        <v>0</v>
      </c>
    </row>
    <row r="2707" spans="1:20" ht="17.399999999999999" x14ac:dyDescent="0.3">
      <c r="A2707" s="11">
        <v>45496</v>
      </c>
      <c r="B2707" s="12">
        <v>251101</v>
      </c>
      <c r="C2707" s="12" t="s">
        <v>343</v>
      </c>
      <c r="D2707" s="12" t="s">
        <v>344</v>
      </c>
      <c r="E2707" s="12" t="s">
        <v>345</v>
      </c>
      <c r="F2707" s="12" t="s">
        <v>346</v>
      </c>
      <c r="G2707" s="12" t="s">
        <v>347</v>
      </c>
      <c r="H2707" s="12">
        <v>21.52</v>
      </c>
      <c r="I2707" s="12">
        <v>2.48</v>
      </c>
      <c r="J2707" s="12">
        <v>20.7</v>
      </c>
      <c r="K2707" s="12">
        <v>0.82</v>
      </c>
      <c r="L2707" s="12">
        <v>79.38</v>
      </c>
      <c r="M2707" s="12">
        <v>5</v>
      </c>
      <c r="N2707" s="12">
        <v>0</v>
      </c>
      <c r="O2707" s="12">
        <v>179</v>
      </c>
      <c r="P2707" s="12">
        <v>14</v>
      </c>
      <c r="Q2707" s="12">
        <v>4</v>
      </c>
      <c r="R2707" s="12">
        <v>2</v>
      </c>
      <c r="S2707" s="12">
        <v>191</v>
      </c>
      <c r="T2707" s="12">
        <v>0</v>
      </c>
    </row>
    <row r="2708" spans="1:20" ht="17.399999999999999" x14ac:dyDescent="0.3">
      <c r="A2708" s="11">
        <v>45497</v>
      </c>
      <c r="B2708" s="12">
        <v>251101</v>
      </c>
      <c r="C2708" s="12" t="s">
        <v>343</v>
      </c>
      <c r="D2708" s="12" t="s">
        <v>344</v>
      </c>
      <c r="E2708" s="12" t="s">
        <v>345</v>
      </c>
      <c r="F2708" s="12" t="s">
        <v>346</v>
      </c>
      <c r="G2708" s="12" t="s">
        <v>347</v>
      </c>
      <c r="H2708" s="12">
        <v>21.98</v>
      </c>
      <c r="I2708" s="12">
        <v>2.02</v>
      </c>
      <c r="J2708" s="12">
        <v>20.77</v>
      </c>
      <c r="K2708" s="12">
        <v>1.22</v>
      </c>
      <c r="L2708" s="12">
        <v>69.72</v>
      </c>
      <c r="M2708" s="12">
        <v>4</v>
      </c>
      <c r="N2708" s="12">
        <v>0</v>
      </c>
      <c r="O2708" s="12">
        <v>88</v>
      </c>
      <c r="P2708" s="12">
        <v>13</v>
      </c>
      <c r="Q2708" s="12">
        <v>0</v>
      </c>
      <c r="R2708" s="12">
        <v>5</v>
      </c>
      <c r="S2708" s="12">
        <v>100</v>
      </c>
      <c r="T2708" s="12">
        <v>0</v>
      </c>
    </row>
    <row r="2709" spans="1:20" ht="17.399999999999999" x14ac:dyDescent="0.3">
      <c r="A2709" s="11">
        <v>45498</v>
      </c>
      <c r="B2709" s="12">
        <v>251101</v>
      </c>
      <c r="C2709" s="12" t="s">
        <v>343</v>
      </c>
      <c r="D2709" s="12" t="s">
        <v>344</v>
      </c>
      <c r="E2709" s="12" t="s">
        <v>345</v>
      </c>
      <c r="F2709" s="12" t="s">
        <v>346</v>
      </c>
      <c r="G2709" s="12" t="s">
        <v>347</v>
      </c>
      <c r="H2709" s="12">
        <v>21.53</v>
      </c>
      <c r="I2709" s="12">
        <v>2.4700000000000002</v>
      </c>
      <c r="J2709" s="12">
        <v>20.57</v>
      </c>
      <c r="K2709" s="12">
        <v>0.97</v>
      </c>
      <c r="L2709" s="12">
        <v>82.24</v>
      </c>
      <c r="M2709" s="12">
        <v>5</v>
      </c>
      <c r="N2709" s="12">
        <v>0</v>
      </c>
      <c r="O2709" s="12">
        <v>85</v>
      </c>
      <c r="P2709" s="12">
        <v>9</v>
      </c>
      <c r="Q2709" s="12">
        <v>0</v>
      </c>
      <c r="R2709" s="12">
        <v>2</v>
      </c>
      <c r="S2709" s="12">
        <v>93</v>
      </c>
      <c r="T2709" s="12">
        <v>0</v>
      </c>
    </row>
    <row r="2710" spans="1:20" ht="17.399999999999999" x14ac:dyDescent="0.3">
      <c r="A2710" s="11">
        <v>45499</v>
      </c>
      <c r="B2710" s="12">
        <v>251101</v>
      </c>
      <c r="C2710" s="12" t="s">
        <v>343</v>
      </c>
      <c r="D2710" s="12" t="s">
        <v>344</v>
      </c>
      <c r="E2710" s="12" t="s">
        <v>345</v>
      </c>
      <c r="F2710" s="12" t="s">
        <v>346</v>
      </c>
      <c r="G2710" s="12" t="s">
        <v>347</v>
      </c>
      <c r="H2710" s="12">
        <v>19.05</v>
      </c>
      <c r="I2710" s="12">
        <v>4.95</v>
      </c>
      <c r="J2710" s="12">
        <v>18.03</v>
      </c>
      <c r="K2710" s="12">
        <v>1.02</v>
      </c>
      <c r="L2710" s="12">
        <v>73.83</v>
      </c>
      <c r="M2710" s="12">
        <v>4</v>
      </c>
      <c r="N2710" s="12">
        <v>0</v>
      </c>
      <c r="O2710" s="12">
        <v>142</v>
      </c>
      <c r="P2710" s="12">
        <v>10</v>
      </c>
      <c r="Q2710" s="12">
        <v>0</v>
      </c>
      <c r="R2710" s="12">
        <v>5</v>
      </c>
      <c r="S2710" s="12">
        <v>161</v>
      </c>
      <c r="T2710" s="12">
        <v>0</v>
      </c>
    </row>
    <row r="2711" spans="1:20" ht="17.399999999999999" x14ac:dyDescent="0.3">
      <c r="A2711" s="11">
        <v>45500</v>
      </c>
      <c r="B2711" s="12">
        <v>251101</v>
      </c>
      <c r="C2711" s="12" t="s">
        <v>343</v>
      </c>
      <c r="D2711" s="12" t="s">
        <v>344</v>
      </c>
      <c r="E2711" s="12" t="s">
        <v>345</v>
      </c>
      <c r="F2711" s="12" t="s">
        <v>346</v>
      </c>
      <c r="G2711" s="12" t="s">
        <v>347</v>
      </c>
      <c r="H2711" s="12">
        <v>4.7300000000000004</v>
      </c>
      <c r="I2711" s="12">
        <v>19.27</v>
      </c>
      <c r="J2711" s="12">
        <v>4.45</v>
      </c>
      <c r="K2711" s="12">
        <v>0.28000000000000003</v>
      </c>
      <c r="L2711" s="12">
        <v>14.22</v>
      </c>
      <c r="M2711" s="12">
        <v>4</v>
      </c>
      <c r="N2711" s="12">
        <v>0</v>
      </c>
      <c r="O2711" s="12">
        <v>3</v>
      </c>
      <c r="P2711" s="12">
        <v>0</v>
      </c>
      <c r="Q2711" s="12">
        <v>0</v>
      </c>
      <c r="R2711" s="12">
        <v>1</v>
      </c>
      <c r="S2711" s="12">
        <v>3</v>
      </c>
      <c r="T2711" s="12">
        <v>0</v>
      </c>
    </row>
    <row r="2712" spans="1:20" ht="17.399999999999999" x14ac:dyDescent="0.3">
      <c r="A2712" s="11">
        <v>45501</v>
      </c>
      <c r="B2712" s="12">
        <v>251101</v>
      </c>
      <c r="C2712" s="12" t="s">
        <v>343</v>
      </c>
      <c r="D2712" s="12" t="s">
        <v>344</v>
      </c>
      <c r="E2712" s="12" t="s">
        <v>345</v>
      </c>
      <c r="F2712" s="12" t="s">
        <v>346</v>
      </c>
      <c r="G2712" s="12" t="s">
        <v>347</v>
      </c>
      <c r="H2712" s="12">
        <v>0</v>
      </c>
      <c r="I2712" s="12">
        <v>24</v>
      </c>
      <c r="J2712" s="12">
        <v>0</v>
      </c>
      <c r="K2712" s="12">
        <v>0</v>
      </c>
      <c r="L2712" s="12">
        <v>0</v>
      </c>
      <c r="M2712" s="12">
        <v>0</v>
      </c>
      <c r="N2712" s="12">
        <v>0</v>
      </c>
      <c r="O2712" s="12">
        <v>0</v>
      </c>
      <c r="P2712" s="12">
        <v>0</v>
      </c>
      <c r="Q2712" s="12">
        <v>0</v>
      </c>
      <c r="R2712" s="12">
        <v>0</v>
      </c>
      <c r="S2712" s="12">
        <v>0</v>
      </c>
      <c r="T2712" s="12">
        <v>0</v>
      </c>
    </row>
    <row r="2713" spans="1:20" ht="17.399999999999999" x14ac:dyDescent="0.3">
      <c r="A2713" s="11">
        <v>45502</v>
      </c>
      <c r="B2713" s="12">
        <v>251101</v>
      </c>
      <c r="C2713" s="12" t="s">
        <v>343</v>
      </c>
      <c r="D2713" s="12" t="s">
        <v>344</v>
      </c>
      <c r="E2713" s="12" t="s">
        <v>345</v>
      </c>
      <c r="F2713" s="12" t="s">
        <v>346</v>
      </c>
      <c r="G2713" s="12" t="s">
        <v>347</v>
      </c>
      <c r="H2713" s="12">
        <v>2.95</v>
      </c>
      <c r="I2713" s="12">
        <v>21.05</v>
      </c>
      <c r="J2713" s="12">
        <v>2.73</v>
      </c>
      <c r="K2713" s="12">
        <v>0.22</v>
      </c>
      <c r="L2713" s="12">
        <v>7.76</v>
      </c>
      <c r="M2713" s="12">
        <v>4</v>
      </c>
      <c r="N2713" s="12">
        <v>0</v>
      </c>
      <c r="O2713" s="12">
        <v>6</v>
      </c>
      <c r="P2713" s="12">
        <v>1</v>
      </c>
      <c r="Q2713" s="12">
        <v>1</v>
      </c>
      <c r="R2713" s="12">
        <v>1</v>
      </c>
      <c r="S2713" s="12">
        <v>7</v>
      </c>
      <c r="T2713" s="12">
        <v>0</v>
      </c>
    </row>
    <row r="2714" spans="1:20" ht="17.399999999999999" x14ac:dyDescent="0.3">
      <c r="A2714" s="11">
        <v>45503</v>
      </c>
      <c r="B2714" s="12">
        <v>251101</v>
      </c>
      <c r="C2714" s="12" t="s">
        <v>343</v>
      </c>
      <c r="D2714" s="12" t="s">
        <v>344</v>
      </c>
      <c r="E2714" s="12" t="s">
        <v>345</v>
      </c>
      <c r="F2714" s="12" t="s">
        <v>346</v>
      </c>
      <c r="G2714" s="12" t="s">
        <v>347</v>
      </c>
      <c r="H2714" s="12">
        <v>7.55</v>
      </c>
      <c r="I2714" s="12">
        <v>16.45</v>
      </c>
      <c r="J2714" s="12">
        <v>6.42</v>
      </c>
      <c r="K2714" s="12">
        <v>1.1299999999999999</v>
      </c>
      <c r="L2714" s="12">
        <v>23.28</v>
      </c>
      <c r="M2714" s="12">
        <v>5</v>
      </c>
      <c r="N2714" s="12">
        <v>0</v>
      </c>
      <c r="O2714" s="12">
        <v>22</v>
      </c>
      <c r="P2714" s="12">
        <v>2</v>
      </c>
      <c r="Q2714" s="12">
        <v>1</v>
      </c>
      <c r="R2714" s="12">
        <v>5</v>
      </c>
      <c r="S2714" s="12">
        <v>30</v>
      </c>
      <c r="T2714" s="12">
        <v>0</v>
      </c>
    </row>
    <row r="2715" spans="1:20" ht="17.399999999999999" x14ac:dyDescent="0.3">
      <c r="A2715" s="11">
        <v>45504</v>
      </c>
      <c r="B2715" s="12">
        <v>251101</v>
      </c>
      <c r="C2715" s="12" t="s">
        <v>343</v>
      </c>
      <c r="D2715" s="12" t="s">
        <v>344</v>
      </c>
      <c r="E2715" s="12" t="s">
        <v>345</v>
      </c>
      <c r="F2715" s="12" t="s">
        <v>346</v>
      </c>
      <c r="G2715" s="12" t="s">
        <v>347</v>
      </c>
      <c r="H2715" s="12">
        <v>6.4</v>
      </c>
      <c r="I2715" s="12">
        <v>17.600000000000001</v>
      </c>
      <c r="J2715" s="12">
        <v>5.35</v>
      </c>
      <c r="K2715" s="12">
        <v>1.05</v>
      </c>
      <c r="L2715" s="12">
        <v>15.05</v>
      </c>
      <c r="M2715" s="12">
        <v>4</v>
      </c>
      <c r="N2715" s="12">
        <v>0</v>
      </c>
      <c r="O2715" s="12">
        <v>3</v>
      </c>
      <c r="P2715" s="12">
        <v>0</v>
      </c>
      <c r="Q2715" s="12">
        <v>0</v>
      </c>
      <c r="R2715" s="12">
        <v>4</v>
      </c>
      <c r="S2715" s="12">
        <v>3</v>
      </c>
      <c r="T2715" s="12">
        <v>1</v>
      </c>
    </row>
    <row r="2716" spans="1:20" ht="17.399999999999999" x14ac:dyDescent="0.3">
      <c r="A2716" s="11">
        <v>45505</v>
      </c>
      <c r="B2716" s="12">
        <v>251101</v>
      </c>
      <c r="C2716" s="12" t="s">
        <v>343</v>
      </c>
      <c r="D2716" s="12" t="s">
        <v>344</v>
      </c>
      <c r="E2716" s="12" t="s">
        <v>345</v>
      </c>
      <c r="F2716" s="12" t="s">
        <v>346</v>
      </c>
      <c r="G2716" s="12" t="s">
        <v>347</v>
      </c>
      <c r="H2716" s="12">
        <v>14.68</v>
      </c>
      <c r="I2716" s="12">
        <v>9.32</v>
      </c>
      <c r="J2716" s="12">
        <v>12.87</v>
      </c>
      <c r="K2716" s="12">
        <v>1.82</v>
      </c>
      <c r="L2716" s="12">
        <v>45.03</v>
      </c>
      <c r="M2716" s="12">
        <v>4</v>
      </c>
      <c r="N2716" s="12">
        <v>0</v>
      </c>
      <c r="O2716" s="12">
        <v>58</v>
      </c>
      <c r="P2716" s="12">
        <v>7</v>
      </c>
      <c r="Q2716" s="12">
        <v>0</v>
      </c>
      <c r="R2716" s="12">
        <v>11</v>
      </c>
      <c r="S2716" s="12">
        <v>63</v>
      </c>
      <c r="T2716" s="12">
        <v>1</v>
      </c>
    </row>
    <row r="2717" spans="1:20" ht="17.399999999999999" x14ac:dyDescent="0.3">
      <c r="A2717" s="11">
        <v>45506</v>
      </c>
      <c r="B2717" s="12">
        <v>251101</v>
      </c>
      <c r="C2717" s="12" t="s">
        <v>343</v>
      </c>
      <c r="D2717" s="12" t="s">
        <v>344</v>
      </c>
      <c r="E2717" s="12" t="s">
        <v>345</v>
      </c>
      <c r="F2717" s="12" t="s">
        <v>346</v>
      </c>
      <c r="G2717" s="12" t="s">
        <v>347</v>
      </c>
      <c r="H2717" s="12">
        <v>18.8</v>
      </c>
      <c r="I2717" s="12">
        <v>5.2</v>
      </c>
      <c r="J2717" s="12">
        <v>17.600000000000001</v>
      </c>
      <c r="K2717" s="12">
        <v>1.2</v>
      </c>
      <c r="L2717" s="12">
        <v>59.83</v>
      </c>
      <c r="M2717" s="12">
        <v>4</v>
      </c>
      <c r="N2717" s="12">
        <v>0</v>
      </c>
      <c r="O2717" s="12">
        <v>42</v>
      </c>
      <c r="P2717" s="12">
        <v>3</v>
      </c>
      <c r="Q2717" s="12">
        <v>1</v>
      </c>
      <c r="R2717" s="12">
        <v>3</v>
      </c>
      <c r="S2717" s="12">
        <v>48</v>
      </c>
      <c r="T2717" s="12">
        <v>0</v>
      </c>
    </row>
    <row r="2718" spans="1:20" ht="17.399999999999999" x14ac:dyDescent="0.3">
      <c r="A2718" s="11">
        <v>45507</v>
      </c>
      <c r="B2718" s="12">
        <v>251101</v>
      </c>
      <c r="C2718" s="12" t="s">
        <v>343</v>
      </c>
      <c r="D2718" s="12" t="s">
        <v>344</v>
      </c>
      <c r="E2718" s="12" t="s">
        <v>345</v>
      </c>
      <c r="F2718" s="12" t="s">
        <v>346</v>
      </c>
      <c r="G2718" s="12" t="s">
        <v>347</v>
      </c>
      <c r="H2718" s="12">
        <v>16.18</v>
      </c>
      <c r="I2718" s="12">
        <v>7.82</v>
      </c>
      <c r="J2718" s="12">
        <v>15.35</v>
      </c>
      <c r="K2718" s="12">
        <v>0.83</v>
      </c>
      <c r="L2718" s="12">
        <v>53.6</v>
      </c>
      <c r="M2718" s="12">
        <v>4</v>
      </c>
      <c r="N2718" s="12">
        <v>0</v>
      </c>
      <c r="O2718" s="12">
        <v>77</v>
      </c>
      <c r="P2718" s="12">
        <v>4</v>
      </c>
      <c r="Q2718" s="12">
        <v>0</v>
      </c>
      <c r="R2718" s="12">
        <v>5</v>
      </c>
      <c r="S2718" s="12">
        <v>93</v>
      </c>
      <c r="T2718" s="12">
        <v>0</v>
      </c>
    </row>
    <row r="2719" spans="1:20" ht="17.399999999999999" x14ac:dyDescent="0.3">
      <c r="A2719" s="11">
        <v>45508</v>
      </c>
      <c r="B2719" s="12">
        <v>251101</v>
      </c>
      <c r="C2719" s="12" t="s">
        <v>343</v>
      </c>
      <c r="D2719" s="12" t="s">
        <v>344</v>
      </c>
      <c r="E2719" s="12" t="s">
        <v>345</v>
      </c>
      <c r="F2719" s="12" t="s">
        <v>346</v>
      </c>
      <c r="G2719" s="12" t="s">
        <v>347</v>
      </c>
      <c r="H2719" s="12">
        <v>5.6</v>
      </c>
      <c r="I2719" s="12">
        <v>18.399999999999999</v>
      </c>
      <c r="J2719" s="12">
        <v>4.63</v>
      </c>
      <c r="K2719" s="12">
        <v>0.97</v>
      </c>
      <c r="L2719" s="12">
        <v>16.11</v>
      </c>
      <c r="M2719" s="12">
        <v>4</v>
      </c>
      <c r="N2719" s="12">
        <v>0</v>
      </c>
      <c r="O2719" s="12">
        <v>0</v>
      </c>
      <c r="P2719" s="12">
        <v>0</v>
      </c>
      <c r="Q2719" s="12">
        <v>0</v>
      </c>
      <c r="R2719" s="12">
        <v>6</v>
      </c>
      <c r="S2719" s="12">
        <v>0</v>
      </c>
      <c r="T2719" s="12">
        <v>1</v>
      </c>
    </row>
    <row r="2720" spans="1:20" ht="17.399999999999999" x14ac:dyDescent="0.3">
      <c r="A2720" s="11">
        <v>45509</v>
      </c>
      <c r="B2720" s="12">
        <v>251101</v>
      </c>
      <c r="C2720" s="12" t="s">
        <v>343</v>
      </c>
      <c r="D2720" s="12" t="s">
        <v>344</v>
      </c>
      <c r="E2720" s="12" t="s">
        <v>345</v>
      </c>
      <c r="F2720" s="12" t="s">
        <v>346</v>
      </c>
      <c r="G2720" s="12" t="s">
        <v>347</v>
      </c>
      <c r="H2720" s="12">
        <v>16.98</v>
      </c>
      <c r="I2720" s="12">
        <v>7.02</v>
      </c>
      <c r="J2720" s="12">
        <v>15.55</v>
      </c>
      <c r="K2720" s="12">
        <v>1.43</v>
      </c>
      <c r="L2720" s="12">
        <v>54.49</v>
      </c>
      <c r="M2720" s="12">
        <v>4</v>
      </c>
      <c r="N2720" s="12">
        <v>0</v>
      </c>
      <c r="O2720" s="12">
        <v>30</v>
      </c>
      <c r="P2720" s="12">
        <v>5</v>
      </c>
      <c r="Q2720" s="12">
        <v>1</v>
      </c>
      <c r="R2720" s="12">
        <v>6</v>
      </c>
      <c r="S2720" s="12">
        <v>33</v>
      </c>
      <c r="T2720" s="12">
        <v>1</v>
      </c>
    </row>
    <row r="2721" spans="1:20" ht="17.399999999999999" x14ac:dyDescent="0.3">
      <c r="A2721" s="11">
        <v>45510</v>
      </c>
      <c r="B2721" s="12">
        <v>251101</v>
      </c>
      <c r="C2721" s="12" t="s">
        <v>343</v>
      </c>
      <c r="D2721" s="12" t="s">
        <v>344</v>
      </c>
      <c r="E2721" s="12" t="s">
        <v>345</v>
      </c>
      <c r="F2721" s="12" t="s">
        <v>346</v>
      </c>
      <c r="G2721" s="12" t="s">
        <v>347</v>
      </c>
      <c r="H2721" s="12">
        <v>17.8</v>
      </c>
      <c r="I2721" s="12">
        <v>6.2</v>
      </c>
      <c r="J2721" s="12">
        <v>16.37</v>
      </c>
      <c r="K2721" s="12">
        <v>1.43</v>
      </c>
      <c r="L2721" s="12">
        <v>56.81</v>
      </c>
      <c r="M2721" s="12">
        <v>4</v>
      </c>
      <c r="N2721" s="12">
        <v>0</v>
      </c>
      <c r="O2721" s="12">
        <v>83</v>
      </c>
      <c r="P2721" s="12">
        <v>15</v>
      </c>
      <c r="Q2721" s="12">
        <v>3</v>
      </c>
      <c r="R2721" s="12">
        <v>10</v>
      </c>
      <c r="S2721" s="12">
        <v>94</v>
      </c>
      <c r="T2721" s="12">
        <v>2</v>
      </c>
    </row>
    <row r="2722" spans="1:20" ht="17.399999999999999" x14ac:dyDescent="0.3">
      <c r="A2722" s="11">
        <v>45511</v>
      </c>
      <c r="B2722" s="12">
        <v>251101</v>
      </c>
      <c r="C2722" s="12" t="s">
        <v>343</v>
      </c>
      <c r="D2722" s="12" t="s">
        <v>344</v>
      </c>
      <c r="E2722" s="12" t="s">
        <v>345</v>
      </c>
      <c r="F2722" s="12" t="s">
        <v>346</v>
      </c>
      <c r="G2722" s="12" t="s">
        <v>347</v>
      </c>
      <c r="H2722" s="12">
        <v>19</v>
      </c>
      <c r="I2722" s="12">
        <v>5</v>
      </c>
      <c r="J2722" s="12">
        <v>18.350000000000001</v>
      </c>
      <c r="K2722" s="12">
        <v>0.65</v>
      </c>
      <c r="L2722" s="12">
        <v>71.95</v>
      </c>
      <c r="M2722" s="12">
        <v>4</v>
      </c>
      <c r="N2722" s="12">
        <v>0</v>
      </c>
      <c r="O2722" s="12">
        <v>100</v>
      </c>
      <c r="P2722" s="12">
        <v>28</v>
      </c>
      <c r="Q2722" s="12">
        <v>5</v>
      </c>
      <c r="R2722" s="12">
        <v>1</v>
      </c>
      <c r="S2722" s="12">
        <v>111</v>
      </c>
      <c r="T2722" s="12">
        <v>0</v>
      </c>
    </row>
    <row r="2723" spans="1:20" ht="17.399999999999999" x14ac:dyDescent="0.3">
      <c r="A2723" s="11">
        <v>45512</v>
      </c>
      <c r="B2723" s="12">
        <v>251101</v>
      </c>
      <c r="C2723" s="12" t="s">
        <v>343</v>
      </c>
      <c r="D2723" s="12" t="s">
        <v>344</v>
      </c>
      <c r="E2723" s="12" t="s">
        <v>345</v>
      </c>
      <c r="F2723" s="12" t="s">
        <v>346</v>
      </c>
      <c r="G2723" s="12" t="s">
        <v>347</v>
      </c>
      <c r="H2723" s="12">
        <v>20.7</v>
      </c>
      <c r="I2723" s="12">
        <v>3.3</v>
      </c>
      <c r="J2723" s="12">
        <v>20.02</v>
      </c>
      <c r="K2723" s="12">
        <v>0.68</v>
      </c>
      <c r="L2723" s="12">
        <v>82.71</v>
      </c>
      <c r="M2723" s="12">
        <v>5</v>
      </c>
      <c r="N2723" s="12">
        <v>0</v>
      </c>
      <c r="O2723" s="12">
        <v>162</v>
      </c>
      <c r="P2723" s="12">
        <v>50</v>
      </c>
      <c r="Q2723" s="12">
        <v>4</v>
      </c>
      <c r="R2723" s="12">
        <v>1</v>
      </c>
      <c r="S2723" s="12">
        <v>186</v>
      </c>
      <c r="T2723" s="12">
        <v>0</v>
      </c>
    </row>
    <row r="2724" spans="1:20" ht="17.399999999999999" x14ac:dyDescent="0.3">
      <c r="A2724" s="11">
        <v>45513</v>
      </c>
      <c r="B2724" s="12">
        <v>251101</v>
      </c>
      <c r="C2724" s="12" t="s">
        <v>343</v>
      </c>
      <c r="D2724" s="12" t="s">
        <v>344</v>
      </c>
      <c r="E2724" s="12" t="s">
        <v>345</v>
      </c>
      <c r="F2724" s="12" t="s">
        <v>346</v>
      </c>
      <c r="G2724" s="12" t="s">
        <v>347</v>
      </c>
      <c r="H2724" s="12">
        <v>16.62</v>
      </c>
      <c r="I2724" s="12">
        <v>7.38</v>
      </c>
      <c r="J2724" s="12">
        <v>15.43</v>
      </c>
      <c r="K2724" s="12">
        <v>1.18</v>
      </c>
      <c r="L2724" s="12">
        <v>65.58</v>
      </c>
      <c r="M2724" s="12">
        <v>5</v>
      </c>
      <c r="N2724" s="12">
        <v>0</v>
      </c>
      <c r="O2724" s="12">
        <v>120</v>
      </c>
      <c r="P2724" s="12">
        <v>26</v>
      </c>
      <c r="Q2724" s="12">
        <v>4</v>
      </c>
      <c r="R2724" s="12">
        <v>3</v>
      </c>
      <c r="S2724" s="12">
        <v>133</v>
      </c>
      <c r="T2724" s="12">
        <v>0</v>
      </c>
    </row>
    <row r="2725" spans="1:20" ht="17.399999999999999" x14ac:dyDescent="0.3">
      <c r="A2725" s="11">
        <v>45514</v>
      </c>
      <c r="B2725" s="12">
        <v>251101</v>
      </c>
      <c r="C2725" s="12" t="s">
        <v>343</v>
      </c>
      <c r="D2725" s="12" t="s">
        <v>344</v>
      </c>
      <c r="E2725" s="12" t="s">
        <v>345</v>
      </c>
      <c r="F2725" s="12" t="s">
        <v>346</v>
      </c>
      <c r="G2725" s="12" t="s">
        <v>347</v>
      </c>
      <c r="H2725" s="12">
        <v>15.83</v>
      </c>
      <c r="I2725" s="12">
        <v>8.17</v>
      </c>
      <c r="J2725" s="12">
        <v>14.45</v>
      </c>
      <c r="K2725" s="12">
        <v>1.38</v>
      </c>
      <c r="L2725" s="12">
        <v>48.16</v>
      </c>
      <c r="M2725" s="12">
        <v>5</v>
      </c>
      <c r="N2725" s="12">
        <v>0</v>
      </c>
      <c r="O2725" s="12">
        <v>74</v>
      </c>
      <c r="P2725" s="12">
        <v>14</v>
      </c>
      <c r="Q2725" s="12">
        <v>2</v>
      </c>
      <c r="R2725" s="12">
        <v>5</v>
      </c>
      <c r="S2725" s="12">
        <v>84</v>
      </c>
      <c r="T2725" s="12">
        <v>0</v>
      </c>
    </row>
    <row r="2726" spans="1:20" ht="17.399999999999999" x14ac:dyDescent="0.3">
      <c r="A2726" s="11">
        <v>45515</v>
      </c>
      <c r="B2726" s="12">
        <v>251101</v>
      </c>
      <c r="C2726" s="12" t="s">
        <v>343</v>
      </c>
      <c r="D2726" s="12" t="s">
        <v>344</v>
      </c>
      <c r="E2726" s="12" t="s">
        <v>345</v>
      </c>
      <c r="F2726" s="12" t="s">
        <v>346</v>
      </c>
      <c r="G2726" s="12" t="s">
        <v>347</v>
      </c>
      <c r="H2726" s="12">
        <v>7.8</v>
      </c>
      <c r="I2726" s="12">
        <v>16.2</v>
      </c>
      <c r="J2726" s="12">
        <v>7.4</v>
      </c>
      <c r="K2726" s="12">
        <v>0.4</v>
      </c>
      <c r="L2726" s="12">
        <v>28.56</v>
      </c>
      <c r="M2726" s="12">
        <v>4</v>
      </c>
      <c r="N2726" s="12">
        <v>0</v>
      </c>
      <c r="O2726" s="12">
        <v>68</v>
      </c>
      <c r="P2726" s="12">
        <v>6</v>
      </c>
      <c r="Q2726" s="12">
        <v>2</v>
      </c>
      <c r="R2726" s="12">
        <v>2</v>
      </c>
      <c r="S2726" s="12">
        <v>72</v>
      </c>
      <c r="T2726" s="12">
        <v>0</v>
      </c>
    </row>
    <row r="2727" spans="1:20" ht="17.399999999999999" x14ac:dyDescent="0.3">
      <c r="A2727" s="11">
        <v>45516</v>
      </c>
      <c r="B2727" s="12">
        <v>251101</v>
      </c>
      <c r="C2727" s="12" t="s">
        <v>343</v>
      </c>
      <c r="D2727" s="12" t="s">
        <v>344</v>
      </c>
      <c r="E2727" s="12" t="s">
        <v>345</v>
      </c>
      <c r="F2727" s="12" t="s">
        <v>346</v>
      </c>
      <c r="G2727" s="12" t="s">
        <v>347</v>
      </c>
      <c r="H2727" s="12">
        <v>13.67</v>
      </c>
      <c r="I2727" s="12">
        <v>10.33</v>
      </c>
      <c r="J2727" s="12">
        <v>12.15</v>
      </c>
      <c r="K2727" s="12">
        <v>1.52</v>
      </c>
      <c r="L2727" s="12">
        <v>51.48</v>
      </c>
      <c r="M2727" s="12">
        <v>4</v>
      </c>
      <c r="N2727" s="12">
        <v>0</v>
      </c>
      <c r="O2727" s="12">
        <v>61</v>
      </c>
      <c r="P2727" s="12">
        <v>5</v>
      </c>
      <c r="Q2727" s="12">
        <v>2</v>
      </c>
      <c r="R2727" s="12">
        <v>8</v>
      </c>
      <c r="S2727" s="12">
        <v>74</v>
      </c>
      <c r="T2727" s="12">
        <v>0</v>
      </c>
    </row>
    <row r="2728" spans="1:20" ht="17.399999999999999" x14ac:dyDescent="0.3">
      <c r="A2728" s="11">
        <v>45517</v>
      </c>
      <c r="B2728" s="12">
        <v>251101</v>
      </c>
      <c r="C2728" s="12" t="s">
        <v>343</v>
      </c>
      <c r="D2728" s="12" t="s">
        <v>344</v>
      </c>
      <c r="E2728" s="12" t="s">
        <v>345</v>
      </c>
      <c r="F2728" s="12" t="s">
        <v>346</v>
      </c>
      <c r="G2728" s="12" t="s">
        <v>347</v>
      </c>
      <c r="H2728" s="12">
        <v>12.48</v>
      </c>
      <c r="I2728" s="12">
        <v>11.52</v>
      </c>
      <c r="J2728" s="12">
        <v>11.78</v>
      </c>
      <c r="K2728" s="12">
        <v>0.7</v>
      </c>
      <c r="L2728" s="12">
        <v>47.42</v>
      </c>
      <c r="M2728" s="12">
        <v>4</v>
      </c>
      <c r="N2728" s="12">
        <v>0</v>
      </c>
      <c r="O2728" s="12">
        <v>60</v>
      </c>
      <c r="P2728" s="12">
        <v>7</v>
      </c>
      <c r="Q2728" s="12">
        <v>3</v>
      </c>
      <c r="R2728" s="12">
        <v>2</v>
      </c>
      <c r="S2728" s="12">
        <v>68</v>
      </c>
      <c r="T2728" s="12">
        <v>0</v>
      </c>
    </row>
    <row r="2729" spans="1:20" ht="17.399999999999999" x14ac:dyDescent="0.3">
      <c r="A2729" s="11">
        <v>45518</v>
      </c>
      <c r="B2729" s="12">
        <v>251101</v>
      </c>
      <c r="C2729" s="12" t="s">
        <v>343</v>
      </c>
      <c r="D2729" s="12" t="s">
        <v>344</v>
      </c>
      <c r="E2729" s="12" t="s">
        <v>345</v>
      </c>
      <c r="F2729" s="12" t="s">
        <v>346</v>
      </c>
      <c r="G2729" s="12" t="s">
        <v>347</v>
      </c>
      <c r="H2729" s="12">
        <v>19.97</v>
      </c>
      <c r="I2729" s="12">
        <v>4.03</v>
      </c>
      <c r="J2729" s="12">
        <v>19.22</v>
      </c>
      <c r="K2729" s="12">
        <v>0.75</v>
      </c>
      <c r="L2729" s="12">
        <v>69.540000000000006</v>
      </c>
      <c r="M2729" s="12">
        <v>4</v>
      </c>
      <c r="N2729" s="12">
        <v>0</v>
      </c>
      <c r="O2729" s="12">
        <v>125</v>
      </c>
      <c r="P2729" s="12">
        <v>26</v>
      </c>
      <c r="Q2729" s="12">
        <v>0</v>
      </c>
      <c r="R2729" s="12">
        <v>2</v>
      </c>
      <c r="S2729" s="12">
        <v>146</v>
      </c>
      <c r="T2729" s="12">
        <v>0</v>
      </c>
    </row>
    <row r="2730" spans="1:20" ht="17.399999999999999" x14ac:dyDescent="0.3">
      <c r="A2730" s="11">
        <v>45519</v>
      </c>
      <c r="B2730" s="12">
        <v>251101</v>
      </c>
      <c r="C2730" s="12" t="s">
        <v>343</v>
      </c>
      <c r="D2730" s="12" t="s">
        <v>344</v>
      </c>
      <c r="E2730" s="12" t="s">
        <v>345</v>
      </c>
      <c r="F2730" s="12" t="s">
        <v>346</v>
      </c>
      <c r="G2730" s="12" t="s">
        <v>347</v>
      </c>
      <c r="H2730" s="12">
        <v>21.07</v>
      </c>
      <c r="I2730" s="12">
        <v>2.93</v>
      </c>
      <c r="J2730" s="12">
        <v>19.95</v>
      </c>
      <c r="K2730" s="12">
        <v>1.1200000000000001</v>
      </c>
      <c r="L2730" s="12">
        <v>80.27</v>
      </c>
      <c r="M2730" s="12">
        <v>5</v>
      </c>
      <c r="N2730" s="12">
        <v>0</v>
      </c>
      <c r="O2730" s="12">
        <v>189</v>
      </c>
      <c r="P2730" s="12">
        <v>35</v>
      </c>
      <c r="Q2730" s="12">
        <v>6</v>
      </c>
      <c r="R2730" s="12">
        <v>4</v>
      </c>
      <c r="S2730" s="12">
        <v>222</v>
      </c>
      <c r="T2730" s="12">
        <v>0</v>
      </c>
    </row>
    <row r="2731" spans="1:20" ht="17.399999999999999" x14ac:dyDescent="0.3">
      <c r="A2731" s="11">
        <v>45520</v>
      </c>
      <c r="B2731" s="12">
        <v>251101</v>
      </c>
      <c r="C2731" s="12" t="s">
        <v>343</v>
      </c>
      <c r="D2731" s="12" t="s">
        <v>344</v>
      </c>
      <c r="E2731" s="12" t="s">
        <v>345</v>
      </c>
      <c r="F2731" s="12" t="s">
        <v>346</v>
      </c>
      <c r="G2731" s="12" t="s">
        <v>347</v>
      </c>
      <c r="H2731" s="12">
        <v>21.02</v>
      </c>
      <c r="I2731" s="12">
        <v>2.98</v>
      </c>
      <c r="J2731" s="12">
        <v>20.87</v>
      </c>
      <c r="K2731" s="12">
        <v>0.15</v>
      </c>
      <c r="L2731" s="12">
        <v>77.03</v>
      </c>
      <c r="M2731" s="12">
        <v>4</v>
      </c>
      <c r="N2731" s="12">
        <v>0</v>
      </c>
      <c r="O2731" s="12">
        <v>120</v>
      </c>
      <c r="P2731" s="12">
        <v>27</v>
      </c>
      <c r="Q2731" s="12">
        <v>2</v>
      </c>
      <c r="R2731" s="12">
        <v>0</v>
      </c>
      <c r="S2731" s="12">
        <v>139</v>
      </c>
      <c r="T2731" s="12">
        <v>0</v>
      </c>
    </row>
    <row r="2732" spans="1:20" ht="17.399999999999999" x14ac:dyDescent="0.3">
      <c r="A2732" s="11">
        <v>45521</v>
      </c>
      <c r="B2732" s="12">
        <v>251101</v>
      </c>
      <c r="C2732" s="12" t="s">
        <v>343</v>
      </c>
      <c r="D2732" s="12" t="s">
        <v>344</v>
      </c>
      <c r="E2732" s="12" t="s">
        <v>345</v>
      </c>
      <c r="F2732" s="12" t="s">
        <v>346</v>
      </c>
      <c r="G2732" s="12" t="s">
        <v>347</v>
      </c>
      <c r="H2732" s="12">
        <v>14.92</v>
      </c>
      <c r="I2732" s="12">
        <v>9.08</v>
      </c>
      <c r="J2732" s="12">
        <v>14.25</v>
      </c>
      <c r="K2732" s="12">
        <v>0.67</v>
      </c>
      <c r="L2732" s="12">
        <v>61.71</v>
      </c>
      <c r="M2732" s="12">
        <v>5</v>
      </c>
      <c r="N2732" s="12">
        <v>0</v>
      </c>
      <c r="O2732" s="12">
        <v>151</v>
      </c>
      <c r="P2732" s="12">
        <v>24</v>
      </c>
      <c r="Q2732" s="12">
        <v>5</v>
      </c>
      <c r="R2732" s="12">
        <v>2</v>
      </c>
      <c r="S2732" s="12">
        <v>166</v>
      </c>
      <c r="T2732" s="12">
        <v>0</v>
      </c>
    </row>
    <row r="2733" spans="1:20" ht="17.399999999999999" x14ac:dyDescent="0.3">
      <c r="A2733" s="11">
        <v>45522</v>
      </c>
      <c r="B2733" s="12">
        <v>251101</v>
      </c>
      <c r="C2733" s="12" t="s">
        <v>343</v>
      </c>
      <c r="D2733" s="12" t="s">
        <v>344</v>
      </c>
      <c r="E2733" s="12" t="s">
        <v>345</v>
      </c>
      <c r="F2733" s="12" t="s">
        <v>346</v>
      </c>
      <c r="G2733" s="12" t="s">
        <v>347</v>
      </c>
      <c r="H2733" s="12">
        <v>0</v>
      </c>
      <c r="I2733" s="12">
        <v>24</v>
      </c>
      <c r="J2733" s="12">
        <v>0</v>
      </c>
      <c r="K2733" s="12">
        <v>0</v>
      </c>
      <c r="L2733" s="12">
        <v>0</v>
      </c>
      <c r="M2733" s="12">
        <v>0</v>
      </c>
      <c r="N2733" s="12">
        <v>0</v>
      </c>
      <c r="O2733" s="12">
        <v>0</v>
      </c>
      <c r="P2733" s="12">
        <v>0</v>
      </c>
      <c r="Q2733" s="12">
        <v>0</v>
      </c>
      <c r="R2733" s="12">
        <v>0</v>
      </c>
      <c r="S2733" s="12">
        <v>0</v>
      </c>
      <c r="T2733" s="12">
        <v>0</v>
      </c>
    </row>
    <row r="2734" spans="1:20" ht="17.399999999999999" x14ac:dyDescent="0.3">
      <c r="A2734" s="11">
        <v>45523</v>
      </c>
      <c r="B2734" s="12">
        <v>251101</v>
      </c>
      <c r="C2734" s="12" t="s">
        <v>343</v>
      </c>
      <c r="D2734" s="12" t="s">
        <v>344</v>
      </c>
      <c r="E2734" s="12" t="s">
        <v>345</v>
      </c>
      <c r="F2734" s="12" t="s">
        <v>346</v>
      </c>
      <c r="G2734" s="12" t="s">
        <v>347</v>
      </c>
      <c r="H2734" s="12">
        <v>9.83</v>
      </c>
      <c r="I2734" s="12">
        <v>14.17</v>
      </c>
      <c r="J2734" s="12">
        <v>9.2799999999999994</v>
      </c>
      <c r="K2734" s="12">
        <v>0.55000000000000004</v>
      </c>
      <c r="L2734" s="12">
        <v>37.659999999999997</v>
      </c>
      <c r="M2734" s="12">
        <v>5</v>
      </c>
      <c r="N2734" s="12">
        <v>0</v>
      </c>
      <c r="O2734" s="12">
        <v>84</v>
      </c>
      <c r="P2734" s="12">
        <v>18</v>
      </c>
      <c r="Q2734" s="12">
        <v>2</v>
      </c>
      <c r="R2734" s="12">
        <v>3</v>
      </c>
      <c r="S2734" s="12">
        <v>97</v>
      </c>
      <c r="T2734" s="12">
        <v>0</v>
      </c>
    </row>
    <row r="2735" spans="1:20" ht="17.399999999999999" x14ac:dyDescent="0.3">
      <c r="A2735" s="11">
        <v>45524</v>
      </c>
      <c r="B2735" s="12">
        <v>251101</v>
      </c>
      <c r="C2735" s="12" t="s">
        <v>343</v>
      </c>
      <c r="D2735" s="12" t="s">
        <v>344</v>
      </c>
      <c r="E2735" s="12" t="s">
        <v>345</v>
      </c>
      <c r="F2735" s="12" t="s">
        <v>346</v>
      </c>
      <c r="G2735" s="12" t="s">
        <v>347</v>
      </c>
      <c r="H2735" s="12">
        <v>12.63</v>
      </c>
      <c r="I2735" s="12">
        <v>11.37</v>
      </c>
      <c r="J2735" s="12">
        <v>12.38</v>
      </c>
      <c r="K2735" s="12">
        <v>0.25</v>
      </c>
      <c r="L2735" s="12">
        <v>56.97</v>
      </c>
      <c r="M2735" s="12">
        <v>5</v>
      </c>
      <c r="N2735" s="12">
        <v>0</v>
      </c>
      <c r="O2735" s="12">
        <v>165</v>
      </c>
      <c r="P2735" s="12">
        <v>43</v>
      </c>
      <c r="Q2735" s="12">
        <v>8</v>
      </c>
      <c r="R2735" s="12">
        <v>0</v>
      </c>
      <c r="S2735" s="12">
        <v>190</v>
      </c>
      <c r="T2735" s="12">
        <v>0</v>
      </c>
    </row>
    <row r="2736" spans="1:20" ht="17.399999999999999" x14ac:dyDescent="0.3">
      <c r="A2736" s="11">
        <v>45525</v>
      </c>
      <c r="B2736" s="12">
        <v>251101</v>
      </c>
      <c r="C2736" s="12" t="s">
        <v>343</v>
      </c>
      <c r="D2736" s="12" t="s">
        <v>344</v>
      </c>
      <c r="E2736" s="12" t="s">
        <v>345</v>
      </c>
      <c r="F2736" s="12" t="s">
        <v>346</v>
      </c>
      <c r="G2736" s="12" t="s">
        <v>347</v>
      </c>
      <c r="H2736" s="12">
        <v>15.4</v>
      </c>
      <c r="I2736" s="12">
        <v>8.6</v>
      </c>
      <c r="J2736" s="12">
        <v>14.57</v>
      </c>
      <c r="K2736" s="12">
        <v>0.83</v>
      </c>
      <c r="L2736" s="12">
        <v>58.05</v>
      </c>
      <c r="M2736" s="12">
        <v>5</v>
      </c>
      <c r="N2736" s="12">
        <v>0</v>
      </c>
      <c r="O2736" s="12">
        <v>154</v>
      </c>
      <c r="P2736" s="12">
        <v>18</v>
      </c>
      <c r="Q2736" s="12">
        <v>10</v>
      </c>
      <c r="R2736" s="12">
        <v>3</v>
      </c>
      <c r="S2736" s="12">
        <v>179</v>
      </c>
      <c r="T2736" s="12">
        <v>0</v>
      </c>
    </row>
    <row r="2737" spans="1:20" ht="17.399999999999999" x14ac:dyDescent="0.3">
      <c r="A2737" s="11">
        <v>45526</v>
      </c>
      <c r="B2737" s="12">
        <v>251101</v>
      </c>
      <c r="C2737" s="12" t="s">
        <v>343</v>
      </c>
      <c r="D2737" s="12" t="s">
        <v>344</v>
      </c>
      <c r="E2737" s="12" t="s">
        <v>345</v>
      </c>
      <c r="F2737" s="12" t="s">
        <v>346</v>
      </c>
      <c r="G2737" s="12" t="s">
        <v>347</v>
      </c>
      <c r="H2737" s="12">
        <v>18.079999999999998</v>
      </c>
      <c r="I2737" s="12">
        <v>5.92</v>
      </c>
      <c r="J2737" s="12">
        <v>16.82</v>
      </c>
      <c r="K2737" s="12">
        <v>1.27</v>
      </c>
      <c r="L2737" s="12">
        <v>68.39</v>
      </c>
      <c r="M2737" s="12">
        <v>4</v>
      </c>
      <c r="N2737" s="12">
        <v>0</v>
      </c>
      <c r="O2737" s="12">
        <v>95</v>
      </c>
      <c r="P2737" s="12">
        <v>21</v>
      </c>
      <c r="Q2737" s="12">
        <v>3</v>
      </c>
      <c r="R2737" s="12">
        <v>3</v>
      </c>
      <c r="S2737" s="12">
        <v>105</v>
      </c>
      <c r="T2737" s="12">
        <v>0</v>
      </c>
    </row>
    <row r="2738" spans="1:20" ht="17.399999999999999" x14ac:dyDescent="0.3">
      <c r="A2738" s="11">
        <v>45527</v>
      </c>
      <c r="B2738" s="12">
        <v>251101</v>
      </c>
      <c r="C2738" s="12" t="s">
        <v>343</v>
      </c>
      <c r="D2738" s="12" t="s">
        <v>344</v>
      </c>
      <c r="E2738" s="12" t="s">
        <v>345</v>
      </c>
      <c r="F2738" s="12" t="s">
        <v>346</v>
      </c>
      <c r="G2738" s="12" t="s">
        <v>347</v>
      </c>
      <c r="H2738" s="12">
        <v>16.600000000000001</v>
      </c>
      <c r="I2738" s="12">
        <v>7.4</v>
      </c>
      <c r="J2738" s="12">
        <v>15.18</v>
      </c>
      <c r="K2738" s="12">
        <v>1.42</v>
      </c>
      <c r="L2738" s="12">
        <v>62.73</v>
      </c>
      <c r="M2738" s="12">
        <v>5</v>
      </c>
      <c r="N2738" s="12">
        <v>0</v>
      </c>
      <c r="O2738" s="12">
        <v>133</v>
      </c>
      <c r="P2738" s="12">
        <v>22</v>
      </c>
      <c r="Q2738" s="12">
        <v>6</v>
      </c>
      <c r="R2738" s="12">
        <v>10</v>
      </c>
      <c r="S2738" s="12">
        <v>146</v>
      </c>
      <c r="T2738" s="12">
        <v>1</v>
      </c>
    </row>
    <row r="2739" spans="1:20" ht="17.399999999999999" x14ac:dyDescent="0.3">
      <c r="A2739" s="11">
        <v>45528</v>
      </c>
      <c r="B2739" s="12">
        <v>251101</v>
      </c>
      <c r="C2739" s="12" t="s">
        <v>343</v>
      </c>
      <c r="D2739" s="12" t="s">
        <v>344</v>
      </c>
      <c r="E2739" s="12" t="s">
        <v>345</v>
      </c>
      <c r="F2739" s="12" t="s">
        <v>346</v>
      </c>
      <c r="G2739" s="12" t="s">
        <v>347</v>
      </c>
      <c r="H2739" s="12">
        <v>7.23</v>
      </c>
      <c r="I2739" s="12">
        <v>16.77</v>
      </c>
      <c r="J2739" s="12">
        <v>6.75</v>
      </c>
      <c r="K2739" s="12">
        <v>0.48</v>
      </c>
      <c r="L2739" s="12">
        <v>24.3</v>
      </c>
      <c r="M2739" s="12">
        <v>5</v>
      </c>
      <c r="N2739" s="12">
        <v>0</v>
      </c>
      <c r="O2739" s="12">
        <v>47</v>
      </c>
      <c r="P2739" s="12">
        <v>9</v>
      </c>
      <c r="Q2739" s="12">
        <v>0</v>
      </c>
      <c r="R2739" s="12">
        <v>4</v>
      </c>
      <c r="S2739" s="12">
        <v>55</v>
      </c>
      <c r="T2739" s="12">
        <v>1</v>
      </c>
    </row>
    <row r="2740" spans="1:20" ht="17.399999999999999" x14ac:dyDescent="0.3">
      <c r="A2740" s="11">
        <v>45529</v>
      </c>
      <c r="B2740" s="12">
        <v>251101</v>
      </c>
      <c r="C2740" s="12" t="s">
        <v>343</v>
      </c>
      <c r="D2740" s="12" t="s">
        <v>344</v>
      </c>
      <c r="E2740" s="12" t="s">
        <v>345</v>
      </c>
      <c r="F2740" s="12" t="s">
        <v>346</v>
      </c>
      <c r="G2740" s="12" t="s">
        <v>347</v>
      </c>
      <c r="H2740" s="12">
        <v>0</v>
      </c>
      <c r="I2740" s="12">
        <v>24</v>
      </c>
      <c r="J2740" s="12">
        <v>0</v>
      </c>
      <c r="K2740" s="12">
        <v>0</v>
      </c>
      <c r="L2740" s="12">
        <v>0</v>
      </c>
      <c r="M2740" s="12">
        <v>0</v>
      </c>
      <c r="N2740" s="12">
        <v>0</v>
      </c>
      <c r="O2740" s="12">
        <v>0</v>
      </c>
      <c r="P2740" s="12">
        <v>0</v>
      </c>
      <c r="Q2740" s="12">
        <v>0</v>
      </c>
      <c r="R2740" s="12">
        <v>0</v>
      </c>
      <c r="S2740" s="12">
        <v>0</v>
      </c>
      <c r="T2740" s="12">
        <v>0</v>
      </c>
    </row>
    <row r="2741" spans="1:20" ht="17.399999999999999" x14ac:dyDescent="0.3">
      <c r="A2741" s="11">
        <v>45530</v>
      </c>
      <c r="B2741" s="12">
        <v>251101</v>
      </c>
      <c r="C2741" s="12" t="s">
        <v>343</v>
      </c>
      <c r="D2741" s="12" t="s">
        <v>344</v>
      </c>
      <c r="E2741" s="12" t="s">
        <v>345</v>
      </c>
      <c r="F2741" s="12" t="s">
        <v>346</v>
      </c>
      <c r="G2741" s="12" t="s">
        <v>347</v>
      </c>
      <c r="H2741" s="12">
        <v>13.52</v>
      </c>
      <c r="I2741" s="12">
        <v>10.48</v>
      </c>
      <c r="J2741" s="12">
        <v>12.62</v>
      </c>
      <c r="K2741" s="12">
        <v>0.9</v>
      </c>
      <c r="L2741" s="12">
        <v>48.12</v>
      </c>
      <c r="M2741" s="12">
        <v>5</v>
      </c>
      <c r="N2741" s="12">
        <v>0</v>
      </c>
      <c r="O2741" s="12">
        <v>43</v>
      </c>
      <c r="P2741" s="12">
        <v>4</v>
      </c>
      <c r="Q2741" s="12">
        <v>1</v>
      </c>
      <c r="R2741" s="12">
        <v>1</v>
      </c>
      <c r="S2741" s="12">
        <v>53</v>
      </c>
      <c r="T2741" s="12">
        <v>0</v>
      </c>
    </row>
    <row r="2742" spans="1:20" ht="17.399999999999999" x14ac:dyDescent="0.3">
      <c r="A2742" s="11">
        <v>45531</v>
      </c>
      <c r="B2742" s="12">
        <v>251101</v>
      </c>
      <c r="C2742" s="12" t="s">
        <v>343</v>
      </c>
      <c r="D2742" s="12" t="s">
        <v>344</v>
      </c>
      <c r="E2742" s="12" t="s">
        <v>345</v>
      </c>
      <c r="F2742" s="12" t="s">
        <v>346</v>
      </c>
      <c r="G2742" s="12" t="s">
        <v>347</v>
      </c>
      <c r="H2742" s="12">
        <v>19.05</v>
      </c>
      <c r="I2742" s="12">
        <v>4.95</v>
      </c>
      <c r="J2742" s="12">
        <v>18.2</v>
      </c>
      <c r="K2742" s="12">
        <v>0.85</v>
      </c>
      <c r="L2742" s="12">
        <v>72.42</v>
      </c>
      <c r="M2742" s="12">
        <v>5</v>
      </c>
      <c r="N2742" s="12">
        <v>0</v>
      </c>
      <c r="O2742" s="12">
        <v>181</v>
      </c>
      <c r="P2742" s="12">
        <v>21</v>
      </c>
      <c r="Q2742" s="12">
        <v>2</v>
      </c>
      <c r="R2742" s="12">
        <v>2</v>
      </c>
      <c r="S2742" s="12">
        <v>211</v>
      </c>
      <c r="T2742" s="12">
        <v>0</v>
      </c>
    </row>
    <row r="2743" spans="1:20" ht="17.399999999999999" x14ac:dyDescent="0.3">
      <c r="A2743" s="11">
        <v>45532</v>
      </c>
      <c r="B2743" s="12">
        <v>251101</v>
      </c>
      <c r="C2743" s="12" t="s">
        <v>343</v>
      </c>
      <c r="D2743" s="12" t="s">
        <v>344</v>
      </c>
      <c r="E2743" s="12" t="s">
        <v>345</v>
      </c>
      <c r="F2743" s="12" t="s">
        <v>346</v>
      </c>
      <c r="G2743" s="12" t="s">
        <v>347</v>
      </c>
      <c r="H2743" s="12">
        <v>18.98</v>
      </c>
      <c r="I2743" s="12">
        <v>5.0199999999999996</v>
      </c>
      <c r="J2743" s="12">
        <v>18.350000000000001</v>
      </c>
      <c r="K2743" s="12">
        <v>0.63</v>
      </c>
      <c r="L2743" s="12">
        <v>67.14</v>
      </c>
      <c r="M2743" s="12">
        <v>4</v>
      </c>
      <c r="N2743" s="12">
        <v>0</v>
      </c>
      <c r="O2743" s="12">
        <v>90</v>
      </c>
      <c r="P2743" s="12">
        <v>14</v>
      </c>
      <c r="Q2743" s="12">
        <v>2</v>
      </c>
      <c r="R2743" s="12">
        <v>1</v>
      </c>
      <c r="S2743" s="12">
        <v>104</v>
      </c>
      <c r="T2743" s="12">
        <v>0</v>
      </c>
    </row>
    <row r="2744" spans="1:20" ht="17.399999999999999" x14ac:dyDescent="0.3">
      <c r="A2744" s="11">
        <v>44986</v>
      </c>
      <c r="B2744" s="12">
        <v>251199</v>
      </c>
      <c r="C2744" s="12" t="s">
        <v>343</v>
      </c>
      <c r="D2744" s="12" t="s">
        <v>344</v>
      </c>
      <c r="E2744" s="12" t="s">
        <v>345</v>
      </c>
      <c r="F2744" s="12"/>
      <c r="G2744" s="12"/>
      <c r="H2744" s="12">
        <v>20.68</v>
      </c>
      <c r="I2744" s="12">
        <v>3.32</v>
      </c>
      <c r="J2744" s="12">
        <v>20.68</v>
      </c>
      <c r="K2744" s="12">
        <v>0</v>
      </c>
      <c r="L2744" s="12">
        <v>69.75</v>
      </c>
      <c r="M2744" s="12">
        <v>4</v>
      </c>
      <c r="N2744" s="12">
        <v>0</v>
      </c>
      <c r="O2744" s="12">
        <v>133</v>
      </c>
      <c r="P2744" s="12">
        <v>0</v>
      </c>
      <c r="Q2744" s="12">
        <v>0</v>
      </c>
      <c r="R2744" s="12">
        <v>0</v>
      </c>
      <c r="S2744" s="12">
        <v>121</v>
      </c>
      <c r="T2744" s="12">
        <v>0</v>
      </c>
    </row>
    <row r="2745" spans="1:20" ht="17.399999999999999" x14ac:dyDescent="0.3">
      <c r="A2745" s="11">
        <v>44987</v>
      </c>
      <c r="B2745" s="12">
        <v>251199</v>
      </c>
      <c r="C2745" s="12" t="s">
        <v>343</v>
      </c>
      <c r="D2745" s="12" t="s">
        <v>344</v>
      </c>
      <c r="E2745" s="12" t="s">
        <v>345</v>
      </c>
      <c r="F2745" s="12"/>
      <c r="G2745" s="12"/>
      <c r="H2745" s="12">
        <v>14.25</v>
      </c>
      <c r="I2745" s="12">
        <v>9.75</v>
      </c>
      <c r="J2745" s="12">
        <v>14.25</v>
      </c>
      <c r="K2745" s="12">
        <v>0</v>
      </c>
      <c r="L2745" s="12">
        <v>43.68</v>
      </c>
      <c r="M2745" s="12">
        <v>4</v>
      </c>
      <c r="N2745" s="12">
        <v>0</v>
      </c>
      <c r="O2745" s="12">
        <v>77</v>
      </c>
      <c r="P2745" s="12">
        <v>0</v>
      </c>
      <c r="Q2745" s="12">
        <v>0</v>
      </c>
      <c r="R2745" s="12">
        <v>0</v>
      </c>
      <c r="S2745" s="12">
        <v>71</v>
      </c>
      <c r="T2745" s="12">
        <v>0</v>
      </c>
    </row>
    <row r="2746" spans="1:20" ht="17.399999999999999" x14ac:dyDescent="0.3">
      <c r="A2746" s="11">
        <v>44988</v>
      </c>
      <c r="B2746" s="12">
        <v>251199</v>
      </c>
      <c r="C2746" s="12" t="s">
        <v>343</v>
      </c>
      <c r="D2746" s="12" t="s">
        <v>344</v>
      </c>
      <c r="E2746" s="12" t="s">
        <v>345</v>
      </c>
      <c r="F2746" s="12"/>
      <c r="G2746" s="12"/>
      <c r="H2746" s="12">
        <v>20.52</v>
      </c>
      <c r="I2746" s="12">
        <v>3.48</v>
      </c>
      <c r="J2746" s="12">
        <v>20.52</v>
      </c>
      <c r="K2746" s="12">
        <v>0</v>
      </c>
      <c r="L2746" s="12">
        <v>57.66</v>
      </c>
      <c r="M2746" s="12">
        <v>4</v>
      </c>
      <c r="N2746" s="12">
        <v>0</v>
      </c>
      <c r="O2746" s="12">
        <v>118</v>
      </c>
      <c r="P2746" s="12">
        <v>1</v>
      </c>
      <c r="Q2746" s="12">
        <v>0</v>
      </c>
      <c r="R2746" s="12">
        <v>0</v>
      </c>
      <c r="S2746" s="12">
        <v>133</v>
      </c>
      <c r="T2746" s="12">
        <v>0</v>
      </c>
    </row>
    <row r="2747" spans="1:20" ht="17.399999999999999" x14ac:dyDescent="0.3">
      <c r="A2747" s="11">
        <v>44989</v>
      </c>
      <c r="B2747" s="12">
        <v>251199</v>
      </c>
      <c r="C2747" s="12" t="s">
        <v>343</v>
      </c>
      <c r="D2747" s="12" t="s">
        <v>344</v>
      </c>
      <c r="E2747" s="12" t="s">
        <v>345</v>
      </c>
      <c r="F2747" s="12"/>
      <c r="G2747" s="12"/>
      <c r="H2747" s="12">
        <v>17.27</v>
      </c>
      <c r="I2747" s="12">
        <v>6.73</v>
      </c>
      <c r="J2747" s="12">
        <v>17.27</v>
      </c>
      <c r="K2747" s="12">
        <v>0</v>
      </c>
      <c r="L2747" s="12">
        <v>63.71</v>
      </c>
      <c r="M2747" s="12">
        <v>5</v>
      </c>
      <c r="N2747" s="12">
        <v>0</v>
      </c>
      <c r="O2747" s="12">
        <v>200</v>
      </c>
      <c r="P2747" s="12">
        <v>5</v>
      </c>
      <c r="Q2747" s="12">
        <v>1</v>
      </c>
      <c r="R2747" s="12">
        <v>0</v>
      </c>
      <c r="S2747" s="12">
        <v>238</v>
      </c>
      <c r="T2747" s="12">
        <v>0</v>
      </c>
    </row>
    <row r="2748" spans="1:20" ht="17.399999999999999" x14ac:dyDescent="0.3">
      <c r="A2748" s="11">
        <v>44990</v>
      </c>
      <c r="B2748" s="12">
        <v>251199</v>
      </c>
      <c r="C2748" s="12" t="s">
        <v>343</v>
      </c>
      <c r="D2748" s="12" t="s">
        <v>344</v>
      </c>
      <c r="E2748" s="12" t="s">
        <v>345</v>
      </c>
      <c r="F2748" s="12"/>
      <c r="G2748" s="12"/>
      <c r="H2748" s="12">
        <v>0</v>
      </c>
      <c r="I2748" s="12">
        <v>24</v>
      </c>
      <c r="J2748" s="12">
        <v>0</v>
      </c>
      <c r="K2748" s="12">
        <v>0</v>
      </c>
      <c r="L2748" s="12">
        <v>0</v>
      </c>
      <c r="M2748" s="12">
        <v>0</v>
      </c>
      <c r="N2748" s="12">
        <v>0</v>
      </c>
      <c r="O2748" s="12">
        <v>0</v>
      </c>
      <c r="P2748" s="12">
        <v>0</v>
      </c>
      <c r="Q2748" s="12">
        <v>0</v>
      </c>
      <c r="R2748" s="12">
        <v>0</v>
      </c>
      <c r="S2748" s="12">
        <v>0</v>
      </c>
      <c r="T2748" s="12">
        <v>0</v>
      </c>
    </row>
    <row r="2749" spans="1:20" ht="17.399999999999999" x14ac:dyDescent="0.3">
      <c r="A2749" s="11">
        <v>44991</v>
      </c>
      <c r="B2749" s="12">
        <v>251199</v>
      </c>
      <c r="C2749" s="12" t="s">
        <v>343</v>
      </c>
      <c r="D2749" s="12" t="s">
        <v>344</v>
      </c>
      <c r="E2749" s="12" t="s">
        <v>345</v>
      </c>
      <c r="F2749" s="12"/>
      <c r="G2749" s="12"/>
      <c r="H2749" s="12">
        <v>11.48</v>
      </c>
      <c r="I2749" s="12">
        <v>12.52</v>
      </c>
      <c r="J2749" s="12">
        <v>11.48</v>
      </c>
      <c r="K2749" s="12">
        <v>0</v>
      </c>
      <c r="L2749" s="12">
        <v>32.299999999999997</v>
      </c>
      <c r="M2749" s="12">
        <v>6</v>
      </c>
      <c r="N2749" s="12">
        <v>0</v>
      </c>
      <c r="O2749" s="12">
        <v>89</v>
      </c>
      <c r="P2749" s="12">
        <v>0</v>
      </c>
      <c r="Q2749" s="12">
        <v>1</v>
      </c>
      <c r="R2749" s="12">
        <v>0</v>
      </c>
      <c r="S2749" s="12">
        <v>108</v>
      </c>
      <c r="T2749" s="12">
        <v>0</v>
      </c>
    </row>
    <row r="2750" spans="1:20" ht="17.399999999999999" x14ac:dyDescent="0.3">
      <c r="A2750" s="11">
        <v>44992</v>
      </c>
      <c r="B2750" s="12">
        <v>251199</v>
      </c>
      <c r="C2750" s="12" t="s">
        <v>343</v>
      </c>
      <c r="D2750" s="12" t="s">
        <v>344</v>
      </c>
      <c r="E2750" s="12" t="s">
        <v>345</v>
      </c>
      <c r="F2750" s="12"/>
      <c r="G2750" s="12"/>
      <c r="H2750" s="12">
        <v>15.63</v>
      </c>
      <c r="I2750" s="12">
        <v>8.3699999999999992</v>
      </c>
      <c r="J2750" s="12">
        <v>15.63</v>
      </c>
      <c r="K2750" s="12">
        <v>0</v>
      </c>
      <c r="L2750" s="12">
        <v>52.13</v>
      </c>
      <c r="M2750" s="12">
        <v>5</v>
      </c>
      <c r="N2750" s="12">
        <v>0</v>
      </c>
      <c r="O2750" s="12">
        <v>201</v>
      </c>
      <c r="P2750" s="12">
        <v>2</v>
      </c>
      <c r="Q2750" s="12">
        <v>1</v>
      </c>
      <c r="R2750" s="12">
        <v>0</v>
      </c>
      <c r="S2750" s="12">
        <v>227</v>
      </c>
      <c r="T2750" s="12">
        <v>0</v>
      </c>
    </row>
    <row r="2751" spans="1:20" ht="17.399999999999999" x14ac:dyDescent="0.3">
      <c r="A2751" s="11">
        <v>44993</v>
      </c>
      <c r="B2751" s="12">
        <v>251199</v>
      </c>
      <c r="C2751" s="12" t="s">
        <v>343</v>
      </c>
      <c r="D2751" s="12" t="s">
        <v>344</v>
      </c>
      <c r="E2751" s="12" t="s">
        <v>345</v>
      </c>
      <c r="F2751" s="12"/>
      <c r="G2751" s="12"/>
      <c r="H2751" s="12">
        <v>10.23</v>
      </c>
      <c r="I2751" s="12">
        <v>13.77</v>
      </c>
      <c r="J2751" s="12">
        <v>10.029999999999999</v>
      </c>
      <c r="K2751" s="12">
        <v>0.2</v>
      </c>
      <c r="L2751" s="12">
        <v>34.71</v>
      </c>
      <c r="M2751" s="12">
        <v>4</v>
      </c>
      <c r="N2751" s="12">
        <v>0</v>
      </c>
      <c r="O2751" s="12">
        <v>54</v>
      </c>
      <c r="P2751" s="12">
        <v>0</v>
      </c>
      <c r="Q2751" s="12">
        <v>0</v>
      </c>
      <c r="R2751" s="12">
        <v>0</v>
      </c>
      <c r="S2751" s="12">
        <v>66</v>
      </c>
      <c r="T2751" s="12">
        <v>0</v>
      </c>
    </row>
    <row r="2752" spans="1:20" ht="17.399999999999999" x14ac:dyDescent="0.3">
      <c r="A2752" s="11">
        <v>44994</v>
      </c>
      <c r="B2752" s="12">
        <v>251199</v>
      </c>
      <c r="C2752" s="12" t="s">
        <v>343</v>
      </c>
      <c r="D2752" s="12" t="s">
        <v>344</v>
      </c>
      <c r="E2752" s="12" t="s">
        <v>345</v>
      </c>
      <c r="F2752" s="12"/>
      <c r="G2752" s="12"/>
      <c r="H2752" s="12">
        <v>19.37</v>
      </c>
      <c r="I2752" s="12">
        <v>4.63</v>
      </c>
      <c r="J2752" s="12">
        <v>18.649999999999999</v>
      </c>
      <c r="K2752" s="12">
        <v>0.72</v>
      </c>
      <c r="L2752" s="12">
        <v>49.25</v>
      </c>
      <c r="M2752" s="12">
        <v>5</v>
      </c>
      <c r="N2752" s="12">
        <v>0</v>
      </c>
      <c r="O2752" s="12">
        <v>148</v>
      </c>
      <c r="P2752" s="12">
        <v>0</v>
      </c>
      <c r="Q2752" s="12">
        <v>0</v>
      </c>
      <c r="R2752" s="12">
        <v>6</v>
      </c>
      <c r="S2752" s="12">
        <v>165</v>
      </c>
      <c r="T2752" s="12">
        <v>1</v>
      </c>
    </row>
    <row r="2753" spans="1:20" ht="17.399999999999999" x14ac:dyDescent="0.3">
      <c r="A2753" s="11">
        <v>44995</v>
      </c>
      <c r="B2753" s="12">
        <v>251199</v>
      </c>
      <c r="C2753" s="12" t="s">
        <v>343</v>
      </c>
      <c r="D2753" s="12" t="s">
        <v>344</v>
      </c>
      <c r="E2753" s="12" t="s">
        <v>345</v>
      </c>
      <c r="F2753" s="12"/>
      <c r="G2753" s="12"/>
      <c r="H2753" s="12">
        <v>14.52</v>
      </c>
      <c r="I2753" s="12">
        <v>9.48</v>
      </c>
      <c r="J2753" s="12">
        <v>14.43</v>
      </c>
      <c r="K2753" s="12">
        <v>0.08</v>
      </c>
      <c r="L2753" s="12">
        <v>40.1</v>
      </c>
      <c r="M2753" s="12">
        <v>5</v>
      </c>
      <c r="N2753" s="12">
        <v>0</v>
      </c>
      <c r="O2753" s="12">
        <v>118</v>
      </c>
      <c r="P2753" s="12">
        <v>0</v>
      </c>
      <c r="Q2753" s="12">
        <v>0</v>
      </c>
      <c r="R2753" s="12">
        <v>2</v>
      </c>
      <c r="S2753" s="12">
        <v>133</v>
      </c>
      <c r="T2753" s="12">
        <v>0</v>
      </c>
    </row>
    <row r="2754" spans="1:20" ht="17.399999999999999" x14ac:dyDescent="0.3">
      <c r="A2754" s="11">
        <v>44996</v>
      </c>
      <c r="B2754" s="12">
        <v>251199</v>
      </c>
      <c r="C2754" s="12" t="s">
        <v>343</v>
      </c>
      <c r="D2754" s="12" t="s">
        <v>344</v>
      </c>
      <c r="E2754" s="12" t="s">
        <v>345</v>
      </c>
      <c r="F2754" s="12"/>
      <c r="G2754" s="12"/>
      <c r="H2754" s="12">
        <v>16.03</v>
      </c>
      <c r="I2754" s="12">
        <v>7.97</v>
      </c>
      <c r="J2754" s="12">
        <v>16.03</v>
      </c>
      <c r="K2754" s="12">
        <v>0</v>
      </c>
      <c r="L2754" s="12">
        <v>47.82</v>
      </c>
      <c r="M2754" s="12">
        <v>5</v>
      </c>
      <c r="N2754" s="12">
        <v>0</v>
      </c>
      <c r="O2754" s="12">
        <v>105</v>
      </c>
      <c r="P2754" s="12">
        <v>0</v>
      </c>
      <c r="Q2754" s="12">
        <v>0</v>
      </c>
      <c r="R2754" s="12">
        <v>0</v>
      </c>
      <c r="S2754" s="12">
        <v>124</v>
      </c>
      <c r="T2754" s="12">
        <v>0</v>
      </c>
    </row>
    <row r="2755" spans="1:20" ht="17.399999999999999" x14ac:dyDescent="0.3">
      <c r="A2755" s="11">
        <v>44997</v>
      </c>
      <c r="B2755" s="12">
        <v>251199</v>
      </c>
      <c r="C2755" s="12" t="s">
        <v>343</v>
      </c>
      <c r="D2755" s="12" t="s">
        <v>344</v>
      </c>
      <c r="E2755" s="12" t="s">
        <v>345</v>
      </c>
      <c r="F2755" s="12"/>
      <c r="G2755" s="12"/>
      <c r="H2755" s="12">
        <v>3.95</v>
      </c>
      <c r="I2755" s="12">
        <v>20.05</v>
      </c>
      <c r="J2755" s="12">
        <v>3.6</v>
      </c>
      <c r="K2755" s="12">
        <v>0.35</v>
      </c>
      <c r="L2755" s="12">
        <v>11.95</v>
      </c>
      <c r="M2755" s="12">
        <v>5</v>
      </c>
      <c r="N2755" s="12">
        <v>0</v>
      </c>
      <c r="O2755" s="12">
        <v>9</v>
      </c>
      <c r="P2755" s="12">
        <v>0</v>
      </c>
      <c r="Q2755" s="12">
        <v>0</v>
      </c>
      <c r="R2755" s="12">
        <v>2</v>
      </c>
      <c r="S2755" s="12">
        <v>9</v>
      </c>
      <c r="T2755" s="12">
        <v>0</v>
      </c>
    </row>
    <row r="2756" spans="1:20" ht="17.399999999999999" x14ac:dyDescent="0.3">
      <c r="A2756" s="11">
        <v>44998</v>
      </c>
      <c r="B2756" s="12">
        <v>251199</v>
      </c>
      <c r="C2756" s="12" t="s">
        <v>343</v>
      </c>
      <c r="D2756" s="12" t="s">
        <v>344</v>
      </c>
      <c r="E2756" s="12" t="s">
        <v>345</v>
      </c>
      <c r="F2756" s="12"/>
      <c r="G2756" s="12"/>
      <c r="H2756" s="12">
        <v>16.399999999999999</v>
      </c>
      <c r="I2756" s="12">
        <v>7.6</v>
      </c>
      <c r="J2756" s="12">
        <v>16.399999999999999</v>
      </c>
      <c r="K2756" s="12">
        <v>0</v>
      </c>
      <c r="L2756" s="12">
        <v>42.14</v>
      </c>
      <c r="M2756" s="12">
        <v>4</v>
      </c>
      <c r="N2756" s="12">
        <v>0</v>
      </c>
      <c r="O2756" s="12">
        <v>70</v>
      </c>
      <c r="P2756" s="12">
        <v>0</v>
      </c>
      <c r="Q2756" s="12">
        <v>0</v>
      </c>
      <c r="R2756" s="12">
        <v>0</v>
      </c>
      <c r="S2756" s="12">
        <v>80</v>
      </c>
      <c r="T2756" s="12">
        <v>0</v>
      </c>
    </row>
    <row r="2757" spans="1:20" ht="17.399999999999999" x14ac:dyDescent="0.3">
      <c r="A2757" s="11">
        <v>44999</v>
      </c>
      <c r="B2757" s="12">
        <v>251199</v>
      </c>
      <c r="C2757" s="12" t="s">
        <v>343</v>
      </c>
      <c r="D2757" s="12" t="s">
        <v>344</v>
      </c>
      <c r="E2757" s="12" t="s">
        <v>345</v>
      </c>
      <c r="F2757" s="12"/>
      <c r="G2757" s="12"/>
      <c r="H2757" s="12">
        <v>20.149999999999999</v>
      </c>
      <c r="I2757" s="12">
        <v>3.85</v>
      </c>
      <c r="J2757" s="12">
        <v>20.149999999999999</v>
      </c>
      <c r="K2757" s="12">
        <v>0</v>
      </c>
      <c r="L2757" s="12">
        <v>81.010000000000005</v>
      </c>
      <c r="M2757" s="12">
        <v>6</v>
      </c>
      <c r="N2757" s="12">
        <v>0</v>
      </c>
      <c r="O2757" s="12">
        <v>366</v>
      </c>
      <c r="P2757" s="12">
        <v>2</v>
      </c>
      <c r="Q2757" s="12">
        <v>0</v>
      </c>
      <c r="R2757" s="12">
        <v>0</v>
      </c>
      <c r="S2757" s="12">
        <v>426</v>
      </c>
      <c r="T2757" s="12">
        <v>0</v>
      </c>
    </row>
    <row r="2758" spans="1:20" ht="17.399999999999999" x14ac:dyDescent="0.3">
      <c r="A2758" s="11">
        <v>45000</v>
      </c>
      <c r="B2758" s="12">
        <v>251199</v>
      </c>
      <c r="C2758" s="12" t="s">
        <v>343</v>
      </c>
      <c r="D2758" s="12" t="s">
        <v>344</v>
      </c>
      <c r="E2758" s="12" t="s">
        <v>345</v>
      </c>
      <c r="F2758" s="12"/>
      <c r="G2758" s="12"/>
      <c r="H2758" s="12">
        <v>19.649999999999999</v>
      </c>
      <c r="I2758" s="12">
        <v>4.3499999999999996</v>
      </c>
      <c r="J2758" s="12">
        <v>19.45</v>
      </c>
      <c r="K2758" s="12">
        <v>0.2</v>
      </c>
      <c r="L2758" s="12">
        <v>68.11</v>
      </c>
      <c r="M2758" s="12">
        <v>5</v>
      </c>
      <c r="N2758" s="12">
        <v>0</v>
      </c>
      <c r="O2758" s="12">
        <v>162</v>
      </c>
      <c r="P2758" s="12">
        <v>1</v>
      </c>
      <c r="Q2758" s="12">
        <v>0</v>
      </c>
      <c r="R2758" s="12">
        <v>1</v>
      </c>
      <c r="S2758" s="12">
        <v>182</v>
      </c>
      <c r="T2758" s="12">
        <v>0</v>
      </c>
    </row>
    <row r="2759" spans="1:20" ht="17.399999999999999" x14ac:dyDescent="0.3">
      <c r="A2759" s="11">
        <v>45001</v>
      </c>
      <c r="B2759" s="12">
        <v>251199</v>
      </c>
      <c r="C2759" s="12" t="s">
        <v>343</v>
      </c>
      <c r="D2759" s="12" t="s">
        <v>344</v>
      </c>
      <c r="E2759" s="12" t="s">
        <v>345</v>
      </c>
      <c r="F2759" s="12"/>
      <c r="G2759" s="12"/>
      <c r="H2759" s="12">
        <v>18.3</v>
      </c>
      <c r="I2759" s="12">
        <v>5.7</v>
      </c>
      <c r="J2759" s="12">
        <v>18.3</v>
      </c>
      <c r="K2759" s="12">
        <v>0</v>
      </c>
      <c r="L2759" s="12">
        <v>57.66</v>
      </c>
      <c r="M2759" s="12">
        <v>5</v>
      </c>
      <c r="N2759" s="12">
        <v>0</v>
      </c>
      <c r="O2759" s="12">
        <v>141</v>
      </c>
      <c r="P2759" s="12">
        <v>0</v>
      </c>
      <c r="Q2759" s="12">
        <v>0</v>
      </c>
      <c r="R2759" s="12">
        <v>0</v>
      </c>
      <c r="S2759" s="12">
        <v>160</v>
      </c>
      <c r="T2759" s="12">
        <v>0</v>
      </c>
    </row>
    <row r="2760" spans="1:20" ht="17.399999999999999" x14ac:dyDescent="0.3">
      <c r="A2760" s="11">
        <v>45002</v>
      </c>
      <c r="B2760" s="12">
        <v>251199</v>
      </c>
      <c r="C2760" s="12" t="s">
        <v>343</v>
      </c>
      <c r="D2760" s="12" t="s">
        <v>344</v>
      </c>
      <c r="E2760" s="12" t="s">
        <v>345</v>
      </c>
      <c r="F2760" s="12"/>
      <c r="G2760" s="12"/>
      <c r="H2760" s="12">
        <v>19.02</v>
      </c>
      <c r="I2760" s="12">
        <v>4.9800000000000004</v>
      </c>
      <c r="J2760" s="12">
        <v>18.47</v>
      </c>
      <c r="K2760" s="12">
        <v>0.55000000000000004</v>
      </c>
      <c r="L2760" s="12">
        <v>54.09</v>
      </c>
      <c r="M2760" s="12">
        <v>4</v>
      </c>
      <c r="N2760" s="12">
        <v>0</v>
      </c>
      <c r="O2760" s="12">
        <v>112</v>
      </c>
      <c r="P2760" s="12">
        <v>0</v>
      </c>
      <c r="Q2760" s="12">
        <v>0</v>
      </c>
      <c r="R2760" s="12">
        <v>2</v>
      </c>
      <c r="S2760" s="12">
        <v>121</v>
      </c>
      <c r="T2760" s="12">
        <v>0</v>
      </c>
    </row>
    <row r="2761" spans="1:20" ht="17.399999999999999" x14ac:dyDescent="0.3">
      <c r="A2761" s="11">
        <v>45003</v>
      </c>
      <c r="B2761" s="12">
        <v>251199</v>
      </c>
      <c r="C2761" s="12" t="s">
        <v>343</v>
      </c>
      <c r="D2761" s="12" t="s">
        <v>344</v>
      </c>
      <c r="E2761" s="12" t="s">
        <v>345</v>
      </c>
      <c r="F2761" s="12"/>
      <c r="G2761" s="12"/>
      <c r="H2761" s="12">
        <v>18.52</v>
      </c>
      <c r="I2761" s="12">
        <v>5.48</v>
      </c>
      <c r="J2761" s="12">
        <v>18.22</v>
      </c>
      <c r="K2761" s="12">
        <v>0.3</v>
      </c>
      <c r="L2761" s="12">
        <v>55.26</v>
      </c>
      <c r="M2761" s="12">
        <v>4</v>
      </c>
      <c r="N2761" s="12">
        <v>0</v>
      </c>
      <c r="O2761" s="12">
        <v>69</v>
      </c>
      <c r="P2761" s="12">
        <v>2</v>
      </c>
      <c r="Q2761" s="12">
        <v>1</v>
      </c>
      <c r="R2761" s="12">
        <v>0</v>
      </c>
      <c r="S2761" s="12">
        <v>79</v>
      </c>
      <c r="T2761" s="12">
        <v>0</v>
      </c>
    </row>
    <row r="2762" spans="1:20" ht="17.399999999999999" x14ac:dyDescent="0.3">
      <c r="A2762" s="11">
        <v>45004</v>
      </c>
      <c r="B2762" s="12">
        <v>251199</v>
      </c>
      <c r="C2762" s="12" t="s">
        <v>343</v>
      </c>
      <c r="D2762" s="12" t="s">
        <v>344</v>
      </c>
      <c r="E2762" s="12" t="s">
        <v>345</v>
      </c>
      <c r="F2762" s="12"/>
      <c r="G2762" s="12"/>
      <c r="H2762" s="12">
        <v>14.12</v>
      </c>
      <c r="I2762" s="12">
        <v>9.8800000000000008</v>
      </c>
      <c r="J2762" s="12">
        <v>12.72</v>
      </c>
      <c r="K2762" s="12">
        <v>1.4</v>
      </c>
      <c r="L2762" s="12">
        <v>41.02</v>
      </c>
      <c r="M2762" s="12">
        <v>4</v>
      </c>
      <c r="N2762" s="12">
        <v>0</v>
      </c>
      <c r="O2762" s="12">
        <v>77</v>
      </c>
      <c r="P2762" s="12">
        <v>0</v>
      </c>
      <c r="Q2762" s="12">
        <v>0</v>
      </c>
      <c r="R2762" s="12">
        <v>5</v>
      </c>
      <c r="S2762" s="12">
        <v>86</v>
      </c>
      <c r="T2762" s="12">
        <v>0</v>
      </c>
    </row>
    <row r="2763" spans="1:20" ht="17.399999999999999" x14ac:dyDescent="0.3">
      <c r="A2763" s="11">
        <v>45005</v>
      </c>
      <c r="B2763" s="12">
        <v>251199</v>
      </c>
      <c r="C2763" s="12" t="s">
        <v>343</v>
      </c>
      <c r="D2763" s="12" t="s">
        <v>344</v>
      </c>
      <c r="E2763" s="12" t="s">
        <v>345</v>
      </c>
      <c r="F2763" s="12"/>
      <c r="G2763" s="12"/>
      <c r="H2763" s="12">
        <v>14.27</v>
      </c>
      <c r="I2763" s="12">
        <v>9.73</v>
      </c>
      <c r="J2763" s="12">
        <v>14.22</v>
      </c>
      <c r="K2763" s="12">
        <v>0.05</v>
      </c>
      <c r="L2763" s="12">
        <v>55.18</v>
      </c>
      <c r="M2763" s="12">
        <v>5</v>
      </c>
      <c r="N2763" s="12">
        <v>0</v>
      </c>
      <c r="O2763" s="12">
        <v>188</v>
      </c>
      <c r="P2763" s="12">
        <v>2</v>
      </c>
      <c r="Q2763" s="12">
        <v>0</v>
      </c>
      <c r="R2763" s="12">
        <v>1</v>
      </c>
      <c r="S2763" s="12">
        <v>220</v>
      </c>
      <c r="T2763" s="12">
        <v>0</v>
      </c>
    </row>
    <row r="2764" spans="1:20" ht="17.399999999999999" x14ac:dyDescent="0.3">
      <c r="A2764" s="11">
        <v>45006</v>
      </c>
      <c r="B2764" s="12">
        <v>251199</v>
      </c>
      <c r="C2764" s="12" t="s">
        <v>343</v>
      </c>
      <c r="D2764" s="12" t="s">
        <v>344</v>
      </c>
      <c r="E2764" s="12" t="s">
        <v>345</v>
      </c>
      <c r="F2764" s="12"/>
      <c r="G2764" s="12"/>
      <c r="H2764" s="12">
        <v>20.02</v>
      </c>
      <c r="I2764" s="12">
        <v>3.98</v>
      </c>
      <c r="J2764" s="12">
        <v>19.87</v>
      </c>
      <c r="K2764" s="12">
        <v>0.15</v>
      </c>
      <c r="L2764" s="12">
        <v>65.13</v>
      </c>
      <c r="M2764" s="12">
        <v>4</v>
      </c>
      <c r="N2764" s="12">
        <v>0</v>
      </c>
      <c r="O2764" s="12">
        <v>108</v>
      </c>
      <c r="P2764" s="12">
        <v>2</v>
      </c>
      <c r="Q2764" s="12">
        <v>0</v>
      </c>
      <c r="R2764" s="12">
        <v>2</v>
      </c>
      <c r="S2764" s="12">
        <v>125</v>
      </c>
      <c r="T2764" s="12">
        <v>0</v>
      </c>
    </row>
    <row r="2765" spans="1:20" ht="17.399999999999999" x14ac:dyDescent="0.3">
      <c r="A2765" s="11">
        <v>45007</v>
      </c>
      <c r="B2765" s="12">
        <v>251199</v>
      </c>
      <c r="C2765" s="12" t="s">
        <v>343</v>
      </c>
      <c r="D2765" s="12" t="s">
        <v>344</v>
      </c>
      <c r="E2765" s="12" t="s">
        <v>345</v>
      </c>
      <c r="F2765" s="12"/>
      <c r="G2765" s="12"/>
      <c r="H2765" s="12">
        <v>20.27</v>
      </c>
      <c r="I2765" s="12">
        <v>3.73</v>
      </c>
      <c r="J2765" s="12">
        <v>19.22</v>
      </c>
      <c r="K2765" s="12">
        <v>1.05</v>
      </c>
      <c r="L2765" s="12">
        <v>53.9</v>
      </c>
      <c r="M2765" s="12">
        <v>4</v>
      </c>
      <c r="N2765" s="12">
        <v>0</v>
      </c>
      <c r="O2765" s="12">
        <v>114</v>
      </c>
      <c r="P2765" s="12">
        <v>0</v>
      </c>
      <c r="Q2765" s="12">
        <v>0</v>
      </c>
      <c r="R2765" s="12">
        <v>2</v>
      </c>
      <c r="S2765" s="12">
        <v>123</v>
      </c>
      <c r="T2765" s="12">
        <v>0</v>
      </c>
    </row>
    <row r="2766" spans="1:20" ht="17.399999999999999" x14ac:dyDescent="0.3">
      <c r="A2766" s="11">
        <v>45008</v>
      </c>
      <c r="B2766" s="12">
        <v>251199</v>
      </c>
      <c r="C2766" s="12" t="s">
        <v>343</v>
      </c>
      <c r="D2766" s="12" t="s">
        <v>344</v>
      </c>
      <c r="E2766" s="12" t="s">
        <v>345</v>
      </c>
      <c r="F2766" s="12"/>
      <c r="G2766" s="12"/>
      <c r="H2766" s="12">
        <v>21.95</v>
      </c>
      <c r="I2766" s="12">
        <v>2.0499999999999998</v>
      </c>
      <c r="J2766" s="12">
        <v>21.6</v>
      </c>
      <c r="K2766" s="12">
        <v>0.35</v>
      </c>
      <c r="L2766" s="12">
        <v>74.08</v>
      </c>
      <c r="M2766" s="12">
        <v>5</v>
      </c>
      <c r="N2766" s="12">
        <v>0</v>
      </c>
      <c r="O2766" s="12">
        <v>258</v>
      </c>
      <c r="P2766" s="12">
        <v>1</v>
      </c>
      <c r="Q2766" s="12">
        <v>1</v>
      </c>
      <c r="R2766" s="12">
        <v>2</v>
      </c>
      <c r="S2766" s="12">
        <v>296</v>
      </c>
      <c r="T2766" s="12">
        <v>0</v>
      </c>
    </row>
    <row r="2767" spans="1:20" ht="17.399999999999999" x14ac:dyDescent="0.3">
      <c r="A2767" s="11">
        <v>45009</v>
      </c>
      <c r="B2767" s="12">
        <v>251199</v>
      </c>
      <c r="C2767" s="12" t="s">
        <v>343</v>
      </c>
      <c r="D2767" s="12" t="s">
        <v>344</v>
      </c>
      <c r="E2767" s="12" t="s">
        <v>345</v>
      </c>
      <c r="F2767" s="12"/>
      <c r="G2767" s="12"/>
      <c r="H2767" s="12">
        <v>21.37</v>
      </c>
      <c r="I2767" s="12">
        <v>2.63</v>
      </c>
      <c r="J2767" s="12">
        <v>20.82</v>
      </c>
      <c r="K2767" s="12">
        <v>0.55000000000000004</v>
      </c>
      <c r="L2767" s="12">
        <v>77.599999999999994</v>
      </c>
      <c r="M2767" s="12">
        <v>6</v>
      </c>
      <c r="N2767" s="12">
        <v>0</v>
      </c>
      <c r="O2767" s="12">
        <v>345</v>
      </c>
      <c r="P2767" s="12">
        <v>1</v>
      </c>
      <c r="Q2767" s="12">
        <v>4</v>
      </c>
      <c r="R2767" s="12">
        <v>3</v>
      </c>
      <c r="S2767" s="12">
        <v>401</v>
      </c>
      <c r="T2767" s="12">
        <v>1</v>
      </c>
    </row>
    <row r="2768" spans="1:20" ht="17.399999999999999" x14ac:dyDescent="0.3">
      <c r="A2768" s="11">
        <v>45010</v>
      </c>
      <c r="B2768" s="12">
        <v>251199</v>
      </c>
      <c r="C2768" s="12" t="s">
        <v>343</v>
      </c>
      <c r="D2768" s="12" t="s">
        <v>344</v>
      </c>
      <c r="E2768" s="12" t="s">
        <v>345</v>
      </c>
      <c r="F2768" s="12"/>
      <c r="G2768" s="12"/>
      <c r="H2768" s="12">
        <v>21.07</v>
      </c>
      <c r="I2768" s="12">
        <v>2.93</v>
      </c>
      <c r="J2768" s="12">
        <v>20.399999999999999</v>
      </c>
      <c r="K2768" s="12">
        <v>0.67</v>
      </c>
      <c r="L2768" s="12">
        <v>75.12</v>
      </c>
      <c r="M2768" s="12">
        <v>5</v>
      </c>
      <c r="N2768" s="12">
        <v>0</v>
      </c>
      <c r="O2768" s="12">
        <v>206</v>
      </c>
      <c r="P2768" s="12">
        <v>5</v>
      </c>
      <c r="Q2768" s="12">
        <v>2</v>
      </c>
      <c r="R2768" s="12">
        <v>5</v>
      </c>
      <c r="S2768" s="12">
        <v>239</v>
      </c>
      <c r="T2768" s="12">
        <v>1</v>
      </c>
    </row>
    <row r="2769" spans="1:20" ht="17.399999999999999" x14ac:dyDescent="0.3">
      <c r="A2769" s="11">
        <v>45011</v>
      </c>
      <c r="B2769" s="12">
        <v>251199</v>
      </c>
      <c r="C2769" s="12" t="s">
        <v>343</v>
      </c>
      <c r="D2769" s="12" t="s">
        <v>344</v>
      </c>
      <c r="E2769" s="12" t="s">
        <v>345</v>
      </c>
      <c r="F2769" s="12"/>
      <c r="G2769" s="12"/>
      <c r="H2769" s="12">
        <v>15.35</v>
      </c>
      <c r="I2769" s="12">
        <v>8.65</v>
      </c>
      <c r="J2769" s="12">
        <v>14.37</v>
      </c>
      <c r="K2769" s="12">
        <v>0.98</v>
      </c>
      <c r="L2769" s="12">
        <v>39</v>
      </c>
      <c r="M2769" s="12">
        <v>5</v>
      </c>
      <c r="N2769" s="12">
        <v>0</v>
      </c>
      <c r="O2769" s="12">
        <v>59</v>
      </c>
      <c r="P2769" s="12">
        <v>1</v>
      </c>
      <c r="Q2769" s="12">
        <v>0</v>
      </c>
      <c r="R2769" s="12">
        <v>2</v>
      </c>
      <c r="S2769" s="12">
        <v>74</v>
      </c>
      <c r="T2769" s="12">
        <v>0</v>
      </c>
    </row>
    <row r="2770" spans="1:20" ht="17.399999999999999" x14ac:dyDescent="0.3">
      <c r="A2770" s="11">
        <v>45012</v>
      </c>
      <c r="B2770" s="12">
        <v>251199</v>
      </c>
      <c r="C2770" s="12" t="s">
        <v>343</v>
      </c>
      <c r="D2770" s="12" t="s">
        <v>344</v>
      </c>
      <c r="E2770" s="12" t="s">
        <v>345</v>
      </c>
      <c r="F2770" s="12"/>
      <c r="G2770" s="12"/>
      <c r="H2770" s="12">
        <v>20.83</v>
      </c>
      <c r="I2770" s="12">
        <v>3.17</v>
      </c>
      <c r="J2770" s="12">
        <v>19.38</v>
      </c>
      <c r="K2770" s="12">
        <v>1.45</v>
      </c>
      <c r="L2770" s="12">
        <v>65.89</v>
      </c>
      <c r="M2770" s="12">
        <v>5</v>
      </c>
      <c r="N2770" s="12">
        <v>0</v>
      </c>
      <c r="O2770" s="12">
        <v>197</v>
      </c>
      <c r="P2770" s="12">
        <v>1</v>
      </c>
      <c r="Q2770" s="12">
        <v>0</v>
      </c>
      <c r="R2770" s="12">
        <v>7</v>
      </c>
      <c r="S2770" s="12">
        <v>222</v>
      </c>
      <c r="T2770" s="12">
        <v>1</v>
      </c>
    </row>
    <row r="2771" spans="1:20" ht="17.399999999999999" x14ac:dyDescent="0.3">
      <c r="A2771" s="11">
        <v>45013</v>
      </c>
      <c r="B2771" s="12">
        <v>251199</v>
      </c>
      <c r="C2771" s="12" t="s">
        <v>343</v>
      </c>
      <c r="D2771" s="12" t="s">
        <v>344</v>
      </c>
      <c r="E2771" s="12" t="s">
        <v>345</v>
      </c>
      <c r="F2771" s="12"/>
      <c r="G2771" s="12"/>
      <c r="H2771" s="12">
        <v>18.75</v>
      </c>
      <c r="I2771" s="12">
        <v>5.25</v>
      </c>
      <c r="J2771" s="12">
        <v>17.829999999999998</v>
      </c>
      <c r="K2771" s="12">
        <v>0.92</v>
      </c>
      <c r="L2771" s="12">
        <v>53.86</v>
      </c>
      <c r="M2771" s="12">
        <v>5</v>
      </c>
      <c r="N2771" s="12">
        <v>0</v>
      </c>
      <c r="O2771" s="12">
        <v>198</v>
      </c>
      <c r="P2771" s="12">
        <v>0</v>
      </c>
      <c r="Q2771" s="12">
        <v>0</v>
      </c>
      <c r="R2771" s="12">
        <v>1</v>
      </c>
      <c r="S2771" s="12">
        <v>220</v>
      </c>
      <c r="T2771" s="12">
        <v>0</v>
      </c>
    </row>
    <row r="2772" spans="1:20" ht="17.399999999999999" x14ac:dyDescent="0.3">
      <c r="A2772" s="11">
        <v>45014</v>
      </c>
      <c r="B2772" s="12">
        <v>251199</v>
      </c>
      <c r="C2772" s="12" t="s">
        <v>343</v>
      </c>
      <c r="D2772" s="12" t="s">
        <v>344</v>
      </c>
      <c r="E2772" s="12" t="s">
        <v>345</v>
      </c>
      <c r="F2772" s="12"/>
      <c r="G2772" s="12"/>
      <c r="H2772" s="12">
        <v>19.72</v>
      </c>
      <c r="I2772" s="12">
        <v>4.28</v>
      </c>
      <c r="J2772" s="12">
        <v>18.78</v>
      </c>
      <c r="K2772" s="12">
        <v>0.93</v>
      </c>
      <c r="L2772" s="12">
        <v>65.63</v>
      </c>
      <c r="M2772" s="12">
        <v>5</v>
      </c>
      <c r="N2772" s="12">
        <v>0</v>
      </c>
      <c r="O2772" s="12">
        <v>224</v>
      </c>
      <c r="P2772" s="12">
        <v>0</v>
      </c>
      <c r="Q2772" s="12">
        <v>0</v>
      </c>
      <c r="R2772" s="12">
        <v>4</v>
      </c>
      <c r="S2772" s="12">
        <v>245</v>
      </c>
      <c r="T2772" s="12">
        <v>0</v>
      </c>
    </row>
    <row r="2773" spans="1:20" ht="17.399999999999999" x14ac:dyDescent="0.3">
      <c r="A2773" s="11">
        <v>45015</v>
      </c>
      <c r="B2773" s="12">
        <v>251199</v>
      </c>
      <c r="C2773" s="12" t="s">
        <v>343</v>
      </c>
      <c r="D2773" s="12" t="s">
        <v>344</v>
      </c>
      <c r="E2773" s="12" t="s">
        <v>345</v>
      </c>
      <c r="F2773" s="12"/>
      <c r="G2773" s="12"/>
      <c r="H2773" s="12">
        <v>16.57</v>
      </c>
      <c r="I2773" s="12">
        <v>7.43</v>
      </c>
      <c r="J2773" s="12">
        <v>15.57</v>
      </c>
      <c r="K2773" s="12">
        <v>1</v>
      </c>
      <c r="L2773" s="12">
        <v>58.19</v>
      </c>
      <c r="M2773" s="12">
        <v>5</v>
      </c>
      <c r="N2773" s="12">
        <v>0</v>
      </c>
      <c r="O2773" s="12">
        <v>129</v>
      </c>
      <c r="P2773" s="12">
        <v>3</v>
      </c>
      <c r="Q2773" s="12">
        <v>0</v>
      </c>
      <c r="R2773" s="12">
        <v>3</v>
      </c>
      <c r="S2773" s="12">
        <v>146</v>
      </c>
      <c r="T2773" s="12">
        <v>0</v>
      </c>
    </row>
    <row r="2774" spans="1:20" ht="17.399999999999999" x14ac:dyDescent="0.3">
      <c r="A2774" s="11">
        <v>45016</v>
      </c>
      <c r="B2774" s="12">
        <v>251199</v>
      </c>
      <c r="C2774" s="12" t="s">
        <v>343</v>
      </c>
      <c r="D2774" s="12" t="s">
        <v>344</v>
      </c>
      <c r="E2774" s="12" t="s">
        <v>345</v>
      </c>
      <c r="F2774" s="12"/>
      <c r="G2774" s="12"/>
      <c r="H2774" s="12">
        <v>19.43</v>
      </c>
      <c r="I2774" s="12">
        <v>4.57</v>
      </c>
      <c r="J2774" s="12">
        <v>18.87</v>
      </c>
      <c r="K2774" s="12">
        <v>0.56999999999999995</v>
      </c>
      <c r="L2774" s="12">
        <v>76.19</v>
      </c>
      <c r="M2774" s="12">
        <v>5</v>
      </c>
      <c r="N2774" s="12">
        <v>0</v>
      </c>
      <c r="O2774" s="12">
        <v>229</v>
      </c>
      <c r="P2774" s="12">
        <v>3</v>
      </c>
      <c r="Q2774" s="12">
        <v>0</v>
      </c>
      <c r="R2774" s="12">
        <v>5</v>
      </c>
      <c r="S2774" s="12">
        <v>262</v>
      </c>
      <c r="T2774" s="12">
        <v>1</v>
      </c>
    </row>
    <row r="2775" spans="1:20" ht="17.399999999999999" x14ac:dyDescent="0.3">
      <c r="A2775" s="11">
        <v>45017</v>
      </c>
      <c r="B2775" s="12">
        <v>251199</v>
      </c>
      <c r="C2775" s="12" t="s">
        <v>343</v>
      </c>
      <c r="D2775" s="12" t="s">
        <v>344</v>
      </c>
      <c r="E2775" s="12" t="s">
        <v>345</v>
      </c>
      <c r="F2775" s="12"/>
      <c r="G2775" s="12"/>
      <c r="H2775" s="12">
        <v>17.170000000000002</v>
      </c>
      <c r="I2775" s="12">
        <v>6.83</v>
      </c>
      <c r="J2775" s="12">
        <v>15.62</v>
      </c>
      <c r="K2775" s="12">
        <v>1.55</v>
      </c>
      <c r="L2775" s="12">
        <v>52.16</v>
      </c>
      <c r="M2775" s="12">
        <v>5</v>
      </c>
      <c r="N2775" s="12">
        <v>0</v>
      </c>
      <c r="O2775" s="12">
        <v>174</v>
      </c>
      <c r="P2775" s="12">
        <v>0</v>
      </c>
      <c r="Q2775" s="12">
        <v>2</v>
      </c>
      <c r="R2775" s="12">
        <v>7</v>
      </c>
      <c r="S2775" s="12">
        <v>197</v>
      </c>
      <c r="T2775" s="12">
        <v>0</v>
      </c>
    </row>
    <row r="2776" spans="1:20" ht="17.399999999999999" x14ac:dyDescent="0.3">
      <c r="A2776" s="11">
        <v>45018</v>
      </c>
      <c r="B2776" s="12">
        <v>251199</v>
      </c>
      <c r="C2776" s="12" t="s">
        <v>343</v>
      </c>
      <c r="D2776" s="12" t="s">
        <v>344</v>
      </c>
      <c r="E2776" s="12" t="s">
        <v>345</v>
      </c>
      <c r="F2776" s="12"/>
      <c r="G2776" s="12"/>
      <c r="H2776" s="12">
        <v>17.05</v>
      </c>
      <c r="I2776" s="12">
        <v>6.95</v>
      </c>
      <c r="J2776" s="12">
        <v>16.28</v>
      </c>
      <c r="K2776" s="12">
        <v>0.77</v>
      </c>
      <c r="L2776" s="12">
        <v>58.34</v>
      </c>
      <c r="M2776" s="12">
        <v>5</v>
      </c>
      <c r="N2776" s="12">
        <v>0</v>
      </c>
      <c r="O2776" s="12">
        <v>183</v>
      </c>
      <c r="P2776" s="12">
        <v>0</v>
      </c>
      <c r="Q2776" s="12">
        <v>0</v>
      </c>
      <c r="R2776" s="12">
        <v>3</v>
      </c>
      <c r="S2776" s="12">
        <v>209</v>
      </c>
      <c r="T2776" s="12">
        <v>0</v>
      </c>
    </row>
    <row r="2777" spans="1:20" ht="17.399999999999999" x14ac:dyDescent="0.3">
      <c r="A2777" s="11">
        <v>45019</v>
      </c>
      <c r="B2777" s="12">
        <v>251199</v>
      </c>
      <c r="C2777" s="12" t="s">
        <v>343</v>
      </c>
      <c r="D2777" s="12" t="s">
        <v>344</v>
      </c>
      <c r="E2777" s="12" t="s">
        <v>345</v>
      </c>
      <c r="F2777" s="12"/>
      <c r="G2777" s="12"/>
      <c r="H2777" s="12">
        <v>18.100000000000001</v>
      </c>
      <c r="I2777" s="12">
        <v>5.9</v>
      </c>
      <c r="J2777" s="12">
        <v>17.78</v>
      </c>
      <c r="K2777" s="12">
        <v>0.32</v>
      </c>
      <c r="L2777" s="12">
        <v>47.13</v>
      </c>
      <c r="M2777" s="12">
        <v>4</v>
      </c>
      <c r="N2777" s="12">
        <v>0</v>
      </c>
      <c r="O2777" s="12">
        <v>120</v>
      </c>
      <c r="P2777" s="12">
        <v>2</v>
      </c>
      <c r="Q2777" s="12">
        <v>1</v>
      </c>
      <c r="R2777" s="12">
        <v>0</v>
      </c>
      <c r="S2777" s="12">
        <v>134</v>
      </c>
      <c r="T2777" s="12">
        <v>0</v>
      </c>
    </row>
    <row r="2778" spans="1:20" ht="17.399999999999999" x14ac:dyDescent="0.3">
      <c r="A2778" s="11">
        <v>45020</v>
      </c>
      <c r="B2778" s="12">
        <v>251199</v>
      </c>
      <c r="C2778" s="12" t="s">
        <v>343</v>
      </c>
      <c r="D2778" s="12" t="s">
        <v>344</v>
      </c>
      <c r="E2778" s="12" t="s">
        <v>345</v>
      </c>
      <c r="F2778" s="12"/>
      <c r="G2778" s="12"/>
      <c r="H2778" s="12">
        <v>17.399999999999999</v>
      </c>
      <c r="I2778" s="12">
        <v>6.6</v>
      </c>
      <c r="J2778" s="12">
        <v>17.32</v>
      </c>
      <c r="K2778" s="12">
        <v>0.08</v>
      </c>
      <c r="L2778" s="12">
        <v>58.47</v>
      </c>
      <c r="M2778" s="12">
        <v>5</v>
      </c>
      <c r="N2778" s="12">
        <v>0</v>
      </c>
      <c r="O2778" s="12">
        <v>203</v>
      </c>
      <c r="P2778" s="12">
        <v>2</v>
      </c>
      <c r="Q2778" s="12">
        <v>0</v>
      </c>
      <c r="R2778" s="12">
        <v>1</v>
      </c>
      <c r="S2778" s="12">
        <v>228</v>
      </c>
      <c r="T2778" s="12">
        <v>0</v>
      </c>
    </row>
    <row r="2779" spans="1:20" ht="17.399999999999999" x14ac:dyDescent="0.3">
      <c r="A2779" s="11">
        <v>45021</v>
      </c>
      <c r="B2779" s="12">
        <v>251199</v>
      </c>
      <c r="C2779" s="12" t="s">
        <v>343</v>
      </c>
      <c r="D2779" s="12" t="s">
        <v>344</v>
      </c>
      <c r="E2779" s="12" t="s">
        <v>345</v>
      </c>
      <c r="F2779" s="12"/>
      <c r="G2779" s="12"/>
      <c r="H2779" s="12">
        <v>19.149999999999999</v>
      </c>
      <c r="I2779" s="12">
        <v>4.8499999999999996</v>
      </c>
      <c r="J2779" s="12">
        <v>17.98</v>
      </c>
      <c r="K2779" s="12">
        <v>1.17</v>
      </c>
      <c r="L2779" s="12">
        <v>66.44</v>
      </c>
      <c r="M2779" s="12">
        <v>5</v>
      </c>
      <c r="N2779" s="12">
        <v>0</v>
      </c>
      <c r="O2779" s="12">
        <v>203</v>
      </c>
      <c r="P2779" s="12">
        <v>6</v>
      </c>
      <c r="Q2779" s="12">
        <v>0</v>
      </c>
      <c r="R2779" s="12">
        <v>5</v>
      </c>
      <c r="S2779" s="12">
        <v>225</v>
      </c>
      <c r="T2779" s="12">
        <v>0</v>
      </c>
    </row>
    <row r="2780" spans="1:20" ht="17.399999999999999" x14ac:dyDescent="0.3">
      <c r="A2780" s="11">
        <v>45022</v>
      </c>
      <c r="B2780" s="12">
        <v>251199</v>
      </c>
      <c r="C2780" s="12" t="s">
        <v>343</v>
      </c>
      <c r="D2780" s="12" t="s">
        <v>344</v>
      </c>
      <c r="E2780" s="12" t="s">
        <v>345</v>
      </c>
      <c r="F2780" s="12"/>
      <c r="G2780" s="12"/>
      <c r="H2780" s="12">
        <v>17.45</v>
      </c>
      <c r="I2780" s="12">
        <v>6.55</v>
      </c>
      <c r="J2780" s="12">
        <v>16.3</v>
      </c>
      <c r="K2780" s="12">
        <v>1.1499999999999999</v>
      </c>
      <c r="L2780" s="12">
        <v>50.85</v>
      </c>
      <c r="M2780" s="12">
        <v>4</v>
      </c>
      <c r="N2780" s="12">
        <v>0</v>
      </c>
      <c r="O2780" s="12">
        <v>103</v>
      </c>
      <c r="P2780" s="12">
        <v>1</v>
      </c>
      <c r="Q2780" s="12">
        <v>0</v>
      </c>
      <c r="R2780" s="12">
        <v>10</v>
      </c>
      <c r="S2780" s="12">
        <v>117</v>
      </c>
      <c r="T2780" s="12">
        <v>1</v>
      </c>
    </row>
    <row r="2781" spans="1:20" ht="17.399999999999999" x14ac:dyDescent="0.3">
      <c r="A2781" s="11">
        <v>45023</v>
      </c>
      <c r="B2781" s="12">
        <v>251199</v>
      </c>
      <c r="C2781" s="12" t="s">
        <v>343</v>
      </c>
      <c r="D2781" s="12" t="s">
        <v>344</v>
      </c>
      <c r="E2781" s="12" t="s">
        <v>345</v>
      </c>
      <c r="F2781" s="12"/>
      <c r="G2781" s="12"/>
      <c r="H2781" s="12">
        <v>4.5999999999999996</v>
      </c>
      <c r="I2781" s="12">
        <v>19.399999999999999</v>
      </c>
      <c r="J2781" s="12">
        <v>4.5999999999999996</v>
      </c>
      <c r="K2781" s="12">
        <v>0</v>
      </c>
      <c r="L2781" s="12">
        <v>13.47</v>
      </c>
      <c r="M2781" s="12">
        <v>5</v>
      </c>
      <c r="N2781" s="12">
        <v>0</v>
      </c>
      <c r="O2781" s="12">
        <v>18</v>
      </c>
      <c r="P2781" s="12">
        <v>0</v>
      </c>
      <c r="Q2781" s="12">
        <v>0</v>
      </c>
      <c r="R2781" s="12">
        <v>0</v>
      </c>
      <c r="S2781" s="12">
        <v>20</v>
      </c>
      <c r="T2781" s="12">
        <v>0</v>
      </c>
    </row>
    <row r="2782" spans="1:20" ht="17.399999999999999" x14ac:dyDescent="0.3">
      <c r="A2782" s="11">
        <v>45024</v>
      </c>
      <c r="B2782" s="12">
        <v>251199</v>
      </c>
      <c r="C2782" s="12" t="s">
        <v>343</v>
      </c>
      <c r="D2782" s="12" t="s">
        <v>344</v>
      </c>
      <c r="E2782" s="12" t="s">
        <v>345</v>
      </c>
      <c r="F2782" s="12"/>
      <c r="G2782" s="12"/>
      <c r="H2782" s="12">
        <v>11.38</v>
      </c>
      <c r="I2782" s="12">
        <v>12.62</v>
      </c>
      <c r="J2782" s="12">
        <v>10.52</v>
      </c>
      <c r="K2782" s="12">
        <v>0.87</v>
      </c>
      <c r="L2782" s="12">
        <v>25.26</v>
      </c>
      <c r="M2782" s="12">
        <v>5</v>
      </c>
      <c r="N2782" s="12">
        <v>0</v>
      </c>
      <c r="O2782" s="12">
        <v>84</v>
      </c>
      <c r="P2782" s="12">
        <v>0</v>
      </c>
      <c r="Q2782" s="12">
        <v>0</v>
      </c>
      <c r="R2782" s="12">
        <v>7</v>
      </c>
      <c r="S2782" s="12">
        <v>96</v>
      </c>
      <c r="T2782" s="12">
        <v>0</v>
      </c>
    </row>
    <row r="2783" spans="1:20" ht="17.399999999999999" x14ac:dyDescent="0.3">
      <c r="A2783" s="11">
        <v>45025</v>
      </c>
      <c r="B2783" s="12">
        <v>251199</v>
      </c>
      <c r="C2783" s="12" t="s">
        <v>343</v>
      </c>
      <c r="D2783" s="12" t="s">
        <v>344</v>
      </c>
      <c r="E2783" s="12" t="s">
        <v>345</v>
      </c>
      <c r="F2783" s="12"/>
      <c r="G2783" s="12"/>
      <c r="H2783" s="12">
        <v>7.07</v>
      </c>
      <c r="I2783" s="12">
        <v>16.93</v>
      </c>
      <c r="J2783" s="12">
        <v>7.07</v>
      </c>
      <c r="K2783" s="12">
        <v>0</v>
      </c>
      <c r="L2783" s="12">
        <v>16.53</v>
      </c>
      <c r="M2783" s="12">
        <v>4</v>
      </c>
      <c r="N2783" s="12">
        <v>0</v>
      </c>
      <c r="O2783" s="12">
        <v>21</v>
      </c>
      <c r="P2783" s="12">
        <v>1</v>
      </c>
      <c r="Q2783" s="12">
        <v>0</v>
      </c>
      <c r="R2783" s="12">
        <v>0</v>
      </c>
      <c r="S2783" s="12">
        <v>23</v>
      </c>
      <c r="T2783" s="12">
        <v>0</v>
      </c>
    </row>
    <row r="2784" spans="1:20" ht="17.399999999999999" x14ac:dyDescent="0.3">
      <c r="A2784" s="11">
        <v>45026</v>
      </c>
      <c r="B2784" s="12">
        <v>251199</v>
      </c>
      <c r="C2784" s="12" t="s">
        <v>343</v>
      </c>
      <c r="D2784" s="12" t="s">
        <v>344</v>
      </c>
      <c r="E2784" s="12" t="s">
        <v>345</v>
      </c>
      <c r="F2784" s="12"/>
      <c r="G2784" s="12"/>
      <c r="H2784" s="12">
        <v>19.73</v>
      </c>
      <c r="I2784" s="12">
        <v>4.2699999999999996</v>
      </c>
      <c r="J2784" s="12">
        <v>19.73</v>
      </c>
      <c r="K2784" s="12">
        <v>0</v>
      </c>
      <c r="L2784" s="12">
        <v>61.52</v>
      </c>
      <c r="M2784" s="12">
        <v>5</v>
      </c>
      <c r="N2784" s="12">
        <v>0</v>
      </c>
      <c r="O2784" s="12">
        <v>170</v>
      </c>
      <c r="P2784" s="12">
        <v>0</v>
      </c>
      <c r="Q2784" s="12">
        <v>0</v>
      </c>
      <c r="R2784" s="12">
        <v>1</v>
      </c>
      <c r="S2784" s="12">
        <v>195</v>
      </c>
      <c r="T2784" s="12">
        <v>0</v>
      </c>
    </row>
    <row r="2785" spans="1:20" ht="17.399999999999999" x14ac:dyDescent="0.3">
      <c r="A2785" s="11">
        <v>45027</v>
      </c>
      <c r="B2785" s="12">
        <v>251199</v>
      </c>
      <c r="C2785" s="12" t="s">
        <v>343</v>
      </c>
      <c r="D2785" s="12" t="s">
        <v>344</v>
      </c>
      <c r="E2785" s="12" t="s">
        <v>345</v>
      </c>
      <c r="F2785" s="12"/>
      <c r="G2785" s="12"/>
      <c r="H2785" s="12">
        <v>19.37</v>
      </c>
      <c r="I2785" s="12">
        <v>4.63</v>
      </c>
      <c r="J2785" s="12">
        <v>19.37</v>
      </c>
      <c r="K2785" s="12">
        <v>0</v>
      </c>
      <c r="L2785" s="12">
        <v>45.91</v>
      </c>
      <c r="M2785" s="12">
        <v>4</v>
      </c>
      <c r="N2785" s="12">
        <v>0</v>
      </c>
      <c r="O2785" s="12">
        <v>83</v>
      </c>
      <c r="P2785" s="12">
        <v>0</v>
      </c>
      <c r="Q2785" s="12">
        <v>0</v>
      </c>
      <c r="R2785" s="12">
        <v>0</v>
      </c>
      <c r="S2785" s="12">
        <v>93</v>
      </c>
      <c r="T2785" s="12">
        <v>0</v>
      </c>
    </row>
    <row r="2786" spans="1:20" ht="17.399999999999999" x14ac:dyDescent="0.3">
      <c r="A2786" s="11">
        <v>45028</v>
      </c>
      <c r="B2786" s="12">
        <v>251199</v>
      </c>
      <c r="C2786" s="12" t="s">
        <v>343</v>
      </c>
      <c r="D2786" s="12" t="s">
        <v>344</v>
      </c>
      <c r="E2786" s="12" t="s">
        <v>345</v>
      </c>
      <c r="F2786" s="12"/>
      <c r="G2786" s="12"/>
      <c r="H2786" s="12">
        <v>20.25</v>
      </c>
      <c r="I2786" s="12">
        <v>3.75</v>
      </c>
      <c r="J2786" s="12">
        <v>20.25</v>
      </c>
      <c r="K2786" s="12">
        <v>0</v>
      </c>
      <c r="L2786" s="12">
        <v>52.82</v>
      </c>
      <c r="M2786" s="12">
        <v>4</v>
      </c>
      <c r="N2786" s="12">
        <v>0</v>
      </c>
      <c r="O2786" s="12">
        <v>112</v>
      </c>
      <c r="P2786" s="12">
        <v>1</v>
      </c>
      <c r="Q2786" s="12">
        <v>0</v>
      </c>
      <c r="R2786" s="12">
        <v>0</v>
      </c>
      <c r="S2786" s="12">
        <v>122</v>
      </c>
      <c r="T2786" s="12">
        <v>0</v>
      </c>
    </row>
    <row r="2787" spans="1:20" ht="17.399999999999999" x14ac:dyDescent="0.3">
      <c r="A2787" s="11">
        <v>45029</v>
      </c>
      <c r="B2787" s="12">
        <v>251199</v>
      </c>
      <c r="C2787" s="12" t="s">
        <v>343</v>
      </c>
      <c r="D2787" s="12" t="s">
        <v>344</v>
      </c>
      <c r="E2787" s="12" t="s">
        <v>345</v>
      </c>
      <c r="F2787" s="12"/>
      <c r="G2787" s="12"/>
      <c r="H2787" s="12">
        <v>17</v>
      </c>
      <c r="I2787" s="12">
        <v>7</v>
      </c>
      <c r="J2787" s="12">
        <v>17</v>
      </c>
      <c r="K2787" s="12">
        <v>0</v>
      </c>
      <c r="L2787" s="12">
        <v>58.69</v>
      </c>
      <c r="M2787" s="12">
        <v>5</v>
      </c>
      <c r="N2787" s="12">
        <v>0</v>
      </c>
      <c r="O2787" s="12">
        <v>125</v>
      </c>
      <c r="P2787" s="12">
        <v>5</v>
      </c>
      <c r="Q2787" s="12">
        <v>0</v>
      </c>
      <c r="R2787" s="12">
        <v>0</v>
      </c>
      <c r="S2787" s="12">
        <v>141</v>
      </c>
      <c r="T2787" s="12">
        <v>0</v>
      </c>
    </row>
    <row r="2788" spans="1:20" ht="17.399999999999999" x14ac:dyDescent="0.3">
      <c r="A2788" s="11">
        <v>45030</v>
      </c>
      <c r="B2788" s="12">
        <v>251199</v>
      </c>
      <c r="C2788" s="12" t="s">
        <v>343</v>
      </c>
      <c r="D2788" s="12" t="s">
        <v>344</v>
      </c>
      <c r="E2788" s="12" t="s">
        <v>345</v>
      </c>
      <c r="F2788" s="12"/>
      <c r="G2788" s="12"/>
      <c r="H2788" s="12">
        <v>17.3</v>
      </c>
      <c r="I2788" s="12">
        <v>6.7</v>
      </c>
      <c r="J2788" s="12">
        <v>17.3</v>
      </c>
      <c r="K2788" s="12">
        <v>0</v>
      </c>
      <c r="L2788" s="12">
        <v>56.58</v>
      </c>
      <c r="M2788" s="12">
        <v>4</v>
      </c>
      <c r="N2788" s="12">
        <v>0</v>
      </c>
      <c r="O2788" s="12">
        <v>123</v>
      </c>
      <c r="P2788" s="12">
        <v>7</v>
      </c>
      <c r="Q2788" s="12">
        <v>0</v>
      </c>
      <c r="R2788" s="12">
        <v>0</v>
      </c>
      <c r="S2788" s="12">
        <v>141</v>
      </c>
      <c r="T2788" s="12">
        <v>0</v>
      </c>
    </row>
    <row r="2789" spans="1:20" ht="17.399999999999999" x14ac:dyDescent="0.3">
      <c r="A2789" s="11">
        <v>45031</v>
      </c>
      <c r="B2789" s="12">
        <v>251199</v>
      </c>
      <c r="C2789" s="12" t="s">
        <v>343</v>
      </c>
      <c r="D2789" s="12" t="s">
        <v>344</v>
      </c>
      <c r="E2789" s="12" t="s">
        <v>345</v>
      </c>
      <c r="F2789" s="12"/>
      <c r="G2789" s="12"/>
      <c r="H2789" s="12">
        <v>12.3</v>
      </c>
      <c r="I2789" s="12">
        <v>11.7</v>
      </c>
      <c r="J2789" s="12">
        <v>12.3</v>
      </c>
      <c r="K2789" s="12">
        <v>0</v>
      </c>
      <c r="L2789" s="12">
        <v>39.15</v>
      </c>
      <c r="M2789" s="12">
        <v>4</v>
      </c>
      <c r="N2789" s="12">
        <v>0</v>
      </c>
      <c r="O2789" s="12">
        <v>106</v>
      </c>
      <c r="P2789" s="12">
        <v>0</v>
      </c>
      <c r="Q2789" s="12">
        <v>0</v>
      </c>
      <c r="R2789" s="12">
        <v>0</v>
      </c>
      <c r="S2789" s="12">
        <v>117</v>
      </c>
      <c r="T2789" s="12">
        <v>0</v>
      </c>
    </row>
    <row r="2790" spans="1:20" ht="17.399999999999999" x14ac:dyDescent="0.3">
      <c r="A2790" s="11">
        <v>45032</v>
      </c>
      <c r="B2790" s="12">
        <v>251199</v>
      </c>
      <c r="C2790" s="12" t="s">
        <v>343</v>
      </c>
      <c r="D2790" s="12" t="s">
        <v>344</v>
      </c>
      <c r="E2790" s="12" t="s">
        <v>345</v>
      </c>
      <c r="F2790" s="12"/>
      <c r="G2790" s="12"/>
      <c r="H2790" s="12">
        <v>0.22</v>
      </c>
      <c r="I2790" s="12">
        <v>23.78</v>
      </c>
      <c r="J2790" s="12">
        <v>0.03</v>
      </c>
      <c r="K2790" s="12">
        <v>0.18</v>
      </c>
      <c r="L2790" s="12">
        <v>0</v>
      </c>
      <c r="M2790" s="12">
        <v>0</v>
      </c>
      <c r="N2790" s="12">
        <v>0</v>
      </c>
      <c r="O2790" s="12">
        <v>0</v>
      </c>
      <c r="P2790" s="12">
        <v>0</v>
      </c>
      <c r="Q2790" s="12">
        <v>0</v>
      </c>
      <c r="R2790" s="12">
        <v>0</v>
      </c>
      <c r="S2790" s="12">
        <v>0</v>
      </c>
      <c r="T2790" s="12">
        <v>0</v>
      </c>
    </row>
    <row r="2791" spans="1:20" ht="17.399999999999999" x14ac:dyDescent="0.3">
      <c r="A2791" s="11">
        <v>45033</v>
      </c>
      <c r="B2791" s="12">
        <v>251199</v>
      </c>
      <c r="C2791" s="12" t="s">
        <v>343</v>
      </c>
      <c r="D2791" s="12" t="s">
        <v>344</v>
      </c>
      <c r="E2791" s="12" t="s">
        <v>345</v>
      </c>
      <c r="F2791" s="12"/>
      <c r="G2791" s="12"/>
      <c r="H2791" s="12">
        <v>0</v>
      </c>
      <c r="I2791" s="12">
        <v>24</v>
      </c>
      <c r="J2791" s="12">
        <v>0</v>
      </c>
      <c r="K2791" s="12">
        <v>0</v>
      </c>
      <c r="L2791" s="12">
        <v>0</v>
      </c>
      <c r="M2791" s="12">
        <v>0</v>
      </c>
      <c r="N2791" s="12">
        <v>0</v>
      </c>
      <c r="O2791" s="12">
        <v>0</v>
      </c>
      <c r="P2791" s="12">
        <v>0</v>
      </c>
      <c r="Q2791" s="12">
        <v>0</v>
      </c>
      <c r="R2791" s="12">
        <v>0</v>
      </c>
      <c r="S2791" s="12">
        <v>0</v>
      </c>
      <c r="T2791" s="12">
        <v>0</v>
      </c>
    </row>
    <row r="2792" spans="1:20" ht="17.399999999999999" x14ac:dyDescent="0.3">
      <c r="A2792" s="11">
        <v>45034</v>
      </c>
      <c r="B2792" s="12">
        <v>251199</v>
      </c>
      <c r="C2792" s="12" t="s">
        <v>343</v>
      </c>
      <c r="D2792" s="12" t="s">
        <v>344</v>
      </c>
      <c r="E2792" s="12" t="s">
        <v>345</v>
      </c>
      <c r="F2792" s="12"/>
      <c r="G2792" s="12"/>
      <c r="H2792" s="12">
        <v>13.2</v>
      </c>
      <c r="I2792" s="12">
        <v>10.8</v>
      </c>
      <c r="J2792" s="12">
        <v>13.2</v>
      </c>
      <c r="K2792" s="12">
        <v>0</v>
      </c>
      <c r="L2792" s="12">
        <v>53.55</v>
      </c>
      <c r="M2792" s="12">
        <v>5</v>
      </c>
      <c r="N2792" s="12">
        <v>0</v>
      </c>
      <c r="O2792" s="12">
        <v>128</v>
      </c>
      <c r="P2792" s="12">
        <v>5</v>
      </c>
      <c r="Q2792" s="12">
        <v>0</v>
      </c>
      <c r="R2792" s="12">
        <v>0</v>
      </c>
      <c r="S2792" s="12">
        <v>149</v>
      </c>
      <c r="T2792" s="12">
        <v>0</v>
      </c>
    </row>
    <row r="2793" spans="1:20" ht="17.399999999999999" x14ac:dyDescent="0.3">
      <c r="A2793" s="11">
        <v>45035</v>
      </c>
      <c r="B2793" s="12">
        <v>251199</v>
      </c>
      <c r="C2793" s="12" t="s">
        <v>343</v>
      </c>
      <c r="D2793" s="12" t="s">
        <v>344</v>
      </c>
      <c r="E2793" s="12" t="s">
        <v>345</v>
      </c>
      <c r="F2793" s="12"/>
      <c r="G2793" s="12"/>
      <c r="H2793" s="12">
        <v>22.32</v>
      </c>
      <c r="I2793" s="12">
        <v>1.68</v>
      </c>
      <c r="J2793" s="12">
        <v>22.32</v>
      </c>
      <c r="K2793" s="12">
        <v>0</v>
      </c>
      <c r="L2793" s="12">
        <v>84.94</v>
      </c>
      <c r="M2793" s="12">
        <v>4</v>
      </c>
      <c r="N2793" s="12">
        <v>0</v>
      </c>
      <c r="O2793" s="12">
        <v>121</v>
      </c>
      <c r="P2793" s="12">
        <v>2</v>
      </c>
      <c r="Q2793" s="12">
        <v>1</v>
      </c>
      <c r="R2793" s="12">
        <v>0</v>
      </c>
      <c r="S2793" s="12">
        <v>145</v>
      </c>
      <c r="T2793" s="12">
        <v>0</v>
      </c>
    </row>
    <row r="2794" spans="1:20" ht="17.399999999999999" x14ac:dyDescent="0.3">
      <c r="A2794" s="11">
        <v>45036</v>
      </c>
      <c r="B2794" s="12">
        <v>251199</v>
      </c>
      <c r="C2794" s="12" t="s">
        <v>343</v>
      </c>
      <c r="D2794" s="12" t="s">
        <v>344</v>
      </c>
      <c r="E2794" s="12" t="s">
        <v>345</v>
      </c>
      <c r="F2794" s="12"/>
      <c r="G2794" s="12"/>
      <c r="H2794" s="12">
        <v>22.37</v>
      </c>
      <c r="I2794" s="12">
        <v>1.63</v>
      </c>
      <c r="J2794" s="12">
        <v>22.37</v>
      </c>
      <c r="K2794" s="12">
        <v>0</v>
      </c>
      <c r="L2794" s="12">
        <v>83.19</v>
      </c>
      <c r="M2794" s="12">
        <v>4</v>
      </c>
      <c r="N2794" s="12">
        <v>0</v>
      </c>
      <c r="O2794" s="12">
        <v>137</v>
      </c>
      <c r="P2794" s="12">
        <v>2</v>
      </c>
      <c r="Q2794" s="12">
        <v>0</v>
      </c>
      <c r="R2794" s="12">
        <v>0</v>
      </c>
      <c r="S2794" s="12">
        <v>164</v>
      </c>
      <c r="T2794" s="12">
        <v>0</v>
      </c>
    </row>
    <row r="2795" spans="1:20" ht="17.399999999999999" x14ac:dyDescent="0.3">
      <c r="A2795" s="11">
        <v>45037</v>
      </c>
      <c r="B2795" s="12">
        <v>251199</v>
      </c>
      <c r="C2795" s="12" t="s">
        <v>343</v>
      </c>
      <c r="D2795" s="12" t="s">
        <v>344</v>
      </c>
      <c r="E2795" s="12" t="s">
        <v>345</v>
      </c>
      <c r="F2795" s="12"/>
      <c r="G2795" s="12"/>
      <c r="H2795" s="12">
        <v>20.78</v>
      </c>
      <c r="I2795" s="12">
        <v>3.22</v>
      </c>
      <c r="J2795" s="12">
        <v>20.78</v>
      </c>
      <c r="K2795" s="12">
        <v>0</v>
      </c>
      <c r="L2795" s="12">
        <v>70.36</v>
      </c>
      <c r="M2795" s="12">
        <v>4</v>
      </c>
      <c r="N2795" s="12">
        <v>0</v>
      </c>
      <c r="O2795" s="12">
        <v>177</v>
      </c>
      <c r="P2795" s="12">
        <v>6</v>
      </c>
      <c r="Q2795" s="12">
        <v>1</v>
      </c>
      <c r="R2795" s="12">
        <v>0</v>
      </c>
      <c r="S2795" s="12">
        <v>195</v>
      </c>
      <c r="T2795" s="12">
        <v>0</v>
      </c>
    </row>
    <row r="2796" spans="1:20" ht="17.399999999999999" x14ac:dyDescent="0.3">
      <c r="A2796" s="11">
        <v>45038</v>
      </c>
      <c r="B2796" s="12">
        <v>251199</v>
      </c>
      <c r="C2796" s="12" t="s">
        <v>343</v>
      </c>
      <c r="D2796" s="12" t="s">
        <v>344</v>
      </c>
      <c r="E2796" s="12" t="s">
        <v>345</v>
      </c>
      <c r="F2796" s="12"/>
      <c r="G2796" s="12"/>
      <c r="H2796" s="12">
        <v>19.97</v>
      </c>
      <c r="I2796" s="12">
        <v>4.03</v>
      </c>
      <c r="J2796" s="12">
        <v>19.97</v>
      </c>
      <c r="K2796" s="12">
        <v>0</v>
      </c>
      <c r="L2796" s="12">
        <v>72.67</v>
      </c>
      <c r="M2796" s="12">
        <v>4</v>
      </c>
      <c r="N2796" s="12">
        <v>0</v>
      </c>
      <c r="O2796" s="12">
        <v>246</v>
      </c>
      <c r="P2796" s="12">
        <v>16</v>
      </c>
      <c r="Q2796" s="12">
        <v>2</v>
      </c>
      <c r="R2796" s="12">
        <v>1</v>
      </c>
      <c r="S2796" s="12">
        <v>269</v>
      </c>
      <c r="T2796" s="12">
        <v>0</v>
      </c>
    </row>
    <row r="2797" spans="1:20" ht="17.399999999999999" x14ac:dyDescent="0.3">
      <c r="A2797" s="11">
        <v>45039</v>
      </c>
      <c r="B2797" s="12">
        <v>251199</v>
      </c>
      <c r="C2797" s="12" t="s">
        <v>343</v>
      </c>
      <c r="D2797" s="12" t="s">
        <v>344</v>
      </c>
      <c r="E2797" s="12" t="s">
        <v>345</v>
      </c>
      <c r="F2797" s="12"/>
      <c r="G2797" s="12"/>
      <c r="H2797" s="12">
        <v>16.47</v>
      </c>
      <c r="I2797" s="12">
        <v>7.53</v>
      </c>
      <c r="J2797" s="12">
        <v>16.47</v>
      </c>
      <c r="K2797" s="12">
        <v>0</v>
      </c>
      <c r="L2797" s="12">
        <v>55.41</v>
      </c>
      <c r="M2797" s="12">
        <v>5</v>
      </c>
      <c r="N2797" s="12">
        <v>0</v>
      </c>
      <c r="O2797" s="12">
        <v>129</v>
      </c>
      <c r="P2797" s="12">
        <v>4</v>
      </c>
      <c r="Q2797" s="12">
        <v>0</v>
      </c>
      <c r="R2797" s="12">
        <v>0</v>
      </c>
      <c r="S2797" s="12">
        <v>148</v>
      </c>
      <c r="T2797" s="12">
        <v>0</v>
      </c>
    </row>
    <row r="2798" spans="1:20" ht="17.399999999999999" x14ac:dyDescent="0.3">
      <c r="A2798" s="11">
        <v>45040</v>
      </c>
      <c r="B2798" s="12">
        <v>251199</v>
      </c>
      <c r="C2798" s="12" t="s">
        <v>343</v>
      </c>
      <c r="D2798" s="12" t="s">
        <v>344</v>
      </c>
      <c r="E2798" s="12" t="s">
        <v>345</v>
      </c>
      <c r="F2798" s="12"/>
      <c r="G2798" s="12"/>
      <c r="H2798" s="12">
        <v>20.95</v>
      </c>
      <c r="I2798" s="12">
        <v>3.05</v>
      </c>
      <c r="J2798" s="12">
        <v>20.95</v>
      </c>
      <c r="K2798" s="12">
        <v>0</v>
      </c>
      <c r="L2798" s="12">
        <v>71.48</v>
      </c>
      <c r="M2798" s="12">
        <v>5</v>
      </c>
      <c r="N2798" s="12">
        <v>0</v>
      </c>
      <c r="O2798" s="12">
        <v>188</v>
      </c>
      <c r="P2798" s="12">
        <v>1</v>
      </c>
      <c r="Q2798" s="12">
        <v>0</v>
      </c>
      <c r="R2798" s="12">
        <v>0</v>
      </c>
      <c r="S2798" s="12">
        <v>219</v>
      </c>
      <c r="T2798" s="12">
        <v>0</v>
      </c>
    </row>
    <row r="2799" spans="1:20" ht="17.399999999999999" x14ac:dyDescent="0.3">
      <c r="A2799" s="11">
        <v>45041</v>
      </c>
      <c r="B2799" s="12">
        <v>251199</v>
      </c>
      <c r="C2799" s="12" t="s">
        <v>343</v>
      </c>
      <c r="D2799" s="12" t="s">
        <v>344</v>
      </c>
      <c r="E2799" s="12" t="s">
        <v>345</v>
      </c>
      <c r="F2799" s="12"/>
      <c r="G2799" s="12"/>
      <c r="H2799" s="12">
        <v>20.03</v>
      </c>
      <c r="I2799" s="12">
        <v>3.97</v>
      </c>
      <c r="J2799" s="12">
        <v>20.03</v>
      </c>
      <c r="K2799" s="12">
        <v>0</v>
      </c>
      <c r="L2799" s="12">
        <v>72.790000000000006</v>
      </c>
      <c r="M2799" s="12">
        <v>5</v>
      </c>
      <c r="N2799" s="12">
        <v>0</v>
      </c>
      <c r="O2799" s="12">
        <v>212</v>
      </c>
      <c r="P2799" s="12">
        <v>4</v>
      </c>
      <c r="Q2799" s="12">
        <v>1</v>
      </c>
      <c r="R2799" s="12">
        <v>0</v>
      </c>
      <c r="S2799" s="12">
        <v>242</v>
      </c>
      <c r="T2799" s="12">
        <v>0</v>
      </c>
    </row>
    <row r="2800" spans="1:20" ht="17.399999999999999" x14ac:dyDescent="0.3">
      <c r="A2800" s="11">
        <v>45042</v>
      </c>
      <c r="B2800" s="12">
        <v>251199</v>
      </c>
      <c r="C2800" s="12" t="s">
        <v>343</v>
      </c>
      <c r="D2800" s="12" t="s">
        <v>344</v>
      </c>
      <c r="E2800" s="12" t="s">
        <v>345</v>
      </c>
      <c r="F2800" s="12"/>
      <c r="G2800" s="12"/>
      <c r="H2800" s="12">
        <v>16.78</v>
      </c>
      <c r="I2800" s="12">
        <v>7.22</v>
      </c>
      <c r="J2800" s="12">
        <v>16.78</v>
      </c>
      <c r="K2800" s="12">
        <v>0</v>
      </c>
      <c r="L2800" s="12">
        <v>52.22</v>
      </c>
      <c r="M2800" s="12">
        <v>4</v>
      </c>
      <c r="N2800" s="12">
        <v>0</v>
      </c>
      <c r="O2800" s="12">
        <v>104</v>
      </c>
      <c r="P2800" s="12">
        <v>3</v>
      </c>
      <c r="Q2800" s="12">
        <v>1</v>
      </c>
      <c r="R2800" s="12">
        <v>0</v>
      </c>
      <c r="S2800" s="12">
        <v>127</v>
      </c>
      <c r="T2800" s="12">
        <v>0</v>
      </c>
    </row>
    <row r="2801" spans="1:20" ht="17.399999999999999" x14ac:dyDescent="0.3">
      <c r="A2801" s="11">
        <v>45043</v>
      </c>
      <c r="B2801" s="12">
        <v>251199</v>
      </c>
      <c r="C2801" s="12" t="s">
        <v>343</v>
      </c>
      <c r="D2801" s="12" t="s">
        <v>344</v>
      </c>
      <c r="E2801" s="12" t="s">
        <v>345</v>
      </c>
      <c r="F2801" s="12"/>
      <c r="G2801" s="12"/>
      <c r="H2801" s="12">
        <v>21.45</v>
      </c>
      <c r="I2801" s="12">
        <v>2.5499999999999998</v>
      </c>
      <c r="J2801" s="12">
        <v>21.45</v>
      </c>
      <c r="K2801" s="12">
        <v>0</v>
      </c>
      <c r="L2801" s="12">
        <v>57.67</v>
      </c>
      <c r="M2801" s="12">
        <v>4</v>
      </c>
      <c r="N2801" s="12">
        <v>0</v>
      </c>
      <c r="O2801" s="12">
        <v>86</v>
      </c>
      <c r="P2801" s="12">
        <v>1</v>
      </c>
      <c r="Q2801" s="12">
        <v>1</v>
      </c>
      <c r="R2801" s="12">
        <v>1</v>
      </c>
      <c r="S2801" s="12">
        <v>99</v>
      </c>
      <c r="T2801" s="12">
        <v>0</v>
      </c>
    </row>
    <row r="2802" spans="1:20" ht="17.399999999999999" x14ac:dyDescent="0.3">
      <c r="A2802" s="11">
        <v>45044</v>
      </c>
      <c r="B2802" s="12">
        <v>251199</v>
      </c>
      <c r="C2802" s="12" t="s">
        <v>343</v>
      </c>
      <c r="D2802" s="12" t="s">
        <v>344</v>
      </c>
      <c r="E2802" s="12" t="s">
        <v>345</v>
      </c>
      <c r="F2802" s="12"/>
      <c r="G2802" s="12"/>
      <c r="H2802" s="12">
        <v>21.12</v>
      </c>
      <c r="I2802" s="12">
        <v>2.88</v>
      </c>
      <c r="J2802" s="12">
        <v>21.12</v>
      </c>
      <c r="K2802" s="12">
        <v>0</v>
      </c>
      <c r="L2802" s="12">
        <v>61.69</v>
      </c>
      <c r="M2802" s="12">
        <v>4</v>
      </c>
      <c r="N2802" s="12">
        <v>0</v>
      </c>
      <c r="O2802" s="12">
        <v>93</v>
      </c>
      <c r="P2802" s="12">
        <v>2</v>
      </c>
      <c r="Q2802" s="12">
        <v>2</v>
      </c>
      <c r="R2802" s="12">
        <v>0</v>
      </c>
      <c r="S2802" s="12">
        <v>96</v>
      </c>
      <c r="T2802" s="12">
        <v>0</v>
      </c>
    </row>
    <row r="2803" spans="1:20" ht="17.399999999999999" x14ac:dyDescent="0.3">
      <c r="A2803" s="11">
        <v>45045</v>
      </c>
      <c r="B2803" s="12">
        <v>251199</v>
      </c>
      <c r="C2803" s="12" t="s">
        <v>343</v>
      </c>
      <c r="D2803" s="12" t="s">
        <v>344</v>
      </c>
      <c r="E2803" s="12" t="s">
        <v>345</v>
      </c>
      <c r="F2803" s="12"/>
      <c r="G2803" s="12"/>
      <c r="H2803" s="12">
        <v>16.28</v>
      </c>
      <c r="I2803" s="12">
        <v>7.72</v>
      </c>
      <c r="J2803" s="12">
        <v>16.170000000000002</v>
      </c>
      <c r="K2803" s="12">
        <v>0.12</v>
      </c>
      <c r="L2803" s="12">
        <v>54.09</v>
      </c>
      <c r="M2803" s="12">
        <v>4</v>
      </c>
      <c r="N2803" s="12">
        <v>0</v>
      </c>
      <c r="O2803" s="12">
        <v>90</v>
      </c>
      <c r="P2803" s="12">
        <v>2</v>
      </c>
      <c r="Q2803" s="12">
        <v>0</v>
      </c>
      <c r="R2803" s="12">
        <v>0</v>
      </c>
      <c r="S2803" s="12">
        <v>99</v>
      </c>
      <c r="T2803" s="12">
        <v>0</v>
      </c>
    </row>
    <row r="2804" spans="1:20" ht="17.399999999999999" x14ac:dyDescent="0.3">
      <c r="A2804" s="11">
        <v>45046</v>
      </c>
      <c r="B2804" s="12">
        <v>251199</v>
      </c>
      <c r="C2804" s="12" t="s">
        <v>343</v>
      </c>
      <c r="D2804" s="12" t="s">
        <v>344</v>
      </c>
      <c r="E2804" s="12" t="s">
        <v>345</v>
      </c>
      <c r="F2804" s="12"/>
      <c r="G2804" s="12"/>
      <c r="H2804" s="12">
        <v>20.079999999999998</v>
      </c>
      <c r="I2804" s="12">
        <v>3.92</v>
      </c>
      <c r="J2804" s="12">
        <v>19.78</v>
      </c>
      <c r="K2804" s="12">
        <v>0.3</v>
      </c>
      <c r="L2804" s="12">
        <v>68.3</v>
      </c>
      <c r="M2804" s="12">
        <v>5</v>
      </c>
      <c r="N2804" s="12">
        <v>0</v>
      </c>
      <c r="O2804" s="12">
        <v>125</v>
      </c>
      <c r="P2804" s="12">
        <v>2</v>
      </c>
      <c r="Q2804" s="12">
        <v>0</v>
      </c>
      <c r="R2804" s="12">
        <v>0</v>
      </c>
      <c r="S2804" s="12">
        <v>135</v>
      </c>
      <c r="T2804" s="12">
        <v>0</v>
      </c>
    </row>
    <row r="2805" spans="1:20" ht="17.399999999999999" x14ac:dyDescent="0.3">
      <c r="A2805" s="11">
        <v>45047</v>
      </c>
      <c r="B2805" s="12">
        <v>251199</v>
      </c>
      <c r="C2805" s="12" t="s">
        <v>343</v>
      </c>
      <c r="D2805" s="12" t="s">
        <v>344</v>
      </c>
      <c r="E2805" s="12" t="s">
        <v>345</v>
      </c>
      <c r="F2805" s="12"/>
      <c r="G2805" s="12"/>
      <c r="H2805" s="12">
        <v>12.85</v>
      </c>
      <c r="I2805" s="12">
        <v>11.15</v>
      </c>
      <c r="J2805" s="12">
        <v>12.82</v>
      </c>
      <c r="K2805" s="12">
        <v>0.03</v>
      </c>
      <c r="L2805" s="12">
        <v>61.69</v>
      </c>
      <c r="M2805" s="12">
        <v>7</v>
      </c>
      <c r="N2805" s="12">
        <v>0</v>
      </c>
      <c r="O2805" s="12">
        <v>275</v>
      </c>
      <c r="P2805" s="12">
        <v>3</v>
      </c>
      <c r="Q2805" s="12">
        <v>0</v>
      </c>
      <c r="R2805" s="12">
        <v>0</v>
      </c>
      <c r="S2805" s="12">
        <v>365</v>
      </c>
      <c r="T2805" s="12">
        <v>0</v>
      </c>
    </row>
    <row r="2806" spans="1:20" ht="17.399999999999999" x14ac:dyDescent="0.3">
      <c r="A2806" s="11">
        <v>45048</v>
      </c>
      <c r="B2806" s="12">
        <v>251199</v>
      </c>
      <c r="C2806" s="12" t="s">
        <v>343</v>
      </c>
      <c r="D2806" s="12" t="s">
        <v>344</v>
      </c>
      <c r="E2806" s="12" t="s">
        <v>345</v>
      </c>
      <c r="F2806" s="12"/>
      <c r="G2806" s="12"/>
      <c r="H2806" s="12">
        <v>18.52</v>
      </c>
      <c r="I2806" s="12">
        <v>5.48</v>
      </c>
      <c r="J2806" s="12">
        <v>18.07</v>
      </c>
      <c r="K2806" s="12">
        <v>0.45</v>
      </c>
      <c r="L2806" s="12">
        <v>76.709999999999994</v>
      </c>
      <c r="M2806" s="12">
        <v>6</v>
      </c>
      <c r="N2806" s="12">
        <v>0</v>
      </c>
      <c r="O2806" s="12">
        <v>256</v>
      </c>
      <c r="P2806" s="12">
        <v>11</v>
      </c>
      <c r="Q2806" s="12">
        <v>5</v>
      </c>
      <c r="R2806" s="12">
        <v>3</v>
      </c>
      <c r="S2806" s="12">
        <v>314</v>
      </c>
      <c r="T2806" s="12">
        <v>0</v>
      </c>
    </row>
    <row r="2807" spans="1:20" ht="17.399999999999999" x14ac:dyDescent="0.3">
      <c r="A2807" s="11">
        <v>45049</v>
      </c>
      <c r="B2807" s="12">
        <v>251199</v>
      </c>
      <c r="C2807" s="12" t="s">
        <v>343</v>
      </c>
      <c r="D2807" s="12" t="s">
        <v>344</v>
      </c>
      <c r="E2807" s="12" t="s">
        <v>345</v>
      </c>
      <c r="F2807" s="12"/>
      <c r="G2807" s="12"/>
      <c r="H2807" s="12">
        <v>21.07</v>
      </c>
      <c r="I2807" s="12">
        <v>2.93</v>
      </c>
      <c r="J2807" s="12">
        <v>21</v>
      </c>
      <c r="K2807" s="12">
        <v>7.0000000000000007E-2</v>
      </c>
      <c r="L2807" s="12">
        <v>74.09</v>
      </c>
      <c r="M2807" s="12">
        <v>4</v>
      </c>
      <c r="N2807" s="12">
        <v>0</v>
      </c>
      <c r="O2807" s="12">
        <v>183</v>
      </c>
      <c r="P2807" s="12">
        <v>31</v>
      </c>
      <c r="Q2807" s="12">
        <v>0</v>
      </c>
      <c r="R2807" s="12">
        <v>2</v>
      </c>
      <c r="S2807" s="12">
        <v>209</v>
      </c>
      <c r="T2807" s="12">
        <v>0</v>
      </c>
    </row>
    <row r="2808" spans="1:20" ht="17.399999999999999" x14ac:dyDescent="0.3">
      <c r="A2808" s="11">
        <v>45050</v>
      </c>
      <c r="B2808" s="12">
        <v>251199</v>
      </c>
      <c r="C2808" s="12" t="s">
        <v>343</v>
      </c>
      <c r="D2808" s="12" t="s">
        <v>344</v>
      </c>
      <c r="E2808" s="12" t="s">
        <v>345</v>
      </c>
      <c r="F2808" s="12"/>
      <c r="G2808" s="12"/>
      <c r="H2808" s="12">
        <v>18.53</v>
      </c>
      <c r="I2808" s="12">
        <v>5.47</v>
      </c>
      <c r="J2808" s="12">
        <v>18.5</v>
      </c>
      <c r="K2808" s="12">
        <v>0.03</v>
      </c>
      <c r="L2808" s="12">
        <v>62.29</v>
      </c>
      <c r="M2808" s="12">
        <v>4</v>
      </c>
      <c r="N2808" s="12">
        <v>0</v>
      </c>
      <c r="O2808" s="12">
        <v>137</v>
      </c>
      <c r="P2808" s="12">
        <v>11</v>
      </c>
      <c r="Q2808" s="12">
        <v>1</v>
      </c>
      <c r="R2808" s="12">
        <v>0</v>
      </c>
      <c r="S2808" s="12">
        <v>155</v>
      </c>
      <c r="T2808" s="12">
        <v>0</v>
      </c>
    </row>
    <row r="2809" spans="1:20" ht="17.399999999999999" x14ac:dyDescent="0.3">
      <c r="A2809" s="11">
        <v>45051</v>
      </c>
      <c r="B2809" s="12">
        <v>251199</v>
      </c>
      <c r="C2809" s="12" t="s">
        <v>343</v>
      </c>
      <c r="D2809" s="12" t="s">
        <v>344</v>
      </c>
      <c r="E2809" s="12" t="s">
        <v>345</v>
      </c>
      <c r="F2809" s="12"/>
      <c r="G2809" s="12"/>
      <c r="H2809" s="12">
        <v>20.88</v>
      </c>
      <c r="I2809" s="12">
        <v>3.12</v>
      </c>
      <c r="J2809" s="12">
        <v>20.88</v>
      </c>
      <c r="K2809" s="12">
        <v>0</v>
      </c>
      <c r="L2809" s="12">
        <v>69.45</v>
      </c>
      <c r="M2809" s="12">
        <v>4</v>
      </c>
      <c r="N2809" s="12">
        <v>0</v>
      </c>
      <c r="O2809" s="12">
        <v>135</v>
      </c>
      <c r="P2809" s="12">
        <v>26</v>
      </c>
      <c r="Q2809" s="12">
        <v>1</v>
      </c>
      <c r="R2809" s="12">
        <v>0</v>
      </c>
      <c r="S2809" s="12">
        <v>153</v>
      </c>
      <c r="T2809" s="12">
        <v>0</v>
      </c>
    </row>
    <row r="2810" spans="1:20" ht="17.399999999999999" x14ac:dyDescent="0.3">
      <c r="A2810" s="11">
        <v>45052</v>
      </c>
      <c r="B2810" s="12">
        <v>251199</v>
      </c>
      <c r="C2810" s="12" t="s">
        <v>343</v>
      </c>
      <c r="D2810" s="12" t="s">
        <v>344</v>
      </c>
      <c r="E2810" s="12" t="s">
        <v>345</v>
      </c>
      <c r="F2810" s="12"/>
      <c r="G2810" s="12"/>
      <c r="H2810" s="12">
        <v>18.28</v>
      </c>
      <c r="I2810" s="12">
        <v>5.72</v>
      </c>
      <c r="J2810" s="12">
        <v>18.25</v>
      </c>
      <c r="K2810" s="12">
        <v>0.03</v>
      </c>
      <c r="L2810" s="12">
        <v>56.42</v>
      </c>
      <c r="M2810" s="12">
        <v>4</v>
      </c>
      <c r="N2810" s="12">
        <v>0</v>
      </c>
      <c r="O2810" s="12">
        <v>102</v>
      </c>
      <c r="P2810" s="12">
        <v>7</v>
      </c>
      <c r="Q2810" s="12">
        <v>4</v>
      </c>
      <c r="R2810" s="12">
        <v>1</v>
      </c>
      <c r="S2810" s="12">
        <v>120</v>
      </c>
      <c r="T2810" s="12">
        <v>0</v>
      </c>
    </row>
    <row r="2811" spans="1:20" ht="17.399999999999999" x14ac:dyDescent="0.3">
      <c r="A2811" s="11">
        <v>45053</v>
      </c>
      <c r="B2811" s="12">
        <v>251199</v>
      </c>
      <c r="C2811" s="12" t="s">
        <v>343</v>
      </c>
      <c r="D2811" s="12" t="s">
        <v>344</v>
      </c>
      <c r="E2811" s="12" t="s">
        <v>345</v>
      </c>
      <c r="F2811" s="12"/>
      <c r="G2811" s="12"/>
      <c r="H2811" s="12">
        <v>15.37</v>
      </c>
      <c r="I2811" s="12">
        <v>8.6300000000000008</v>
      </c>
      <c r="J2811" s="12">
        <v>14.32</v>
      </c>
      <c r="K2811" s="12">
        <v>1.05</v>
      </c>
      <c r="L2811" s="12">
        <v>43.95</v>
      </c>
      <c r="M2811" s="12">
        <v>5</v>
      </c>
      <c r="N2811" s="12">
        <v>0</v>
      </c>
      <c r="O2811" s="12">
        <v>69</v>
      </c>
      <c r="P2811" s="12">
        <v>13</v>
      </c>
      <c r="Q2811" s="12">
        <v>0</v>
      </c>
      <c r="R2811" s="12">
        <v>3</v>
      </c>
      <c r="S2811" s="12">
        <v>79</v>
      </c>
      <c r="T2811" s="12">
        <v>0</v>
      </c>
    </row>
    <row r="2812" spans="1:20" ht="17.399999999999999" x14ac:dyDescent="0.3">
      <c r="A2812" s="11">
        <v>45054</v>
      </c>
      <c r="B2812" s="12">
        <v>251199</v>
      </c>
      <c r="C2812" s="12" t="s">
        <v>343</v>
      </c>
      <c r="D2812" s="12" t="s">
        <v>344</v>
      </c>
      <c r="E2812" s="12" t="s">
        <v>345</v>
      </c>
      <c r="F2812" s="12"/>
      <c r="G2812" s="12"/>
      <c r="H2812" s="12">
        <v>21.5</v>
      </c>
      <c r="I2812" s="12">
        <v>2.5</v>
      </c>
      <c r="J2812" s="12">
        <v>21.42</v>
      </c>
      <c r="K2812" s="12">
        <v>0.08</v>
      </c>
      <c r="L2812" s="12">
        <v>81.53</v>
      </c>
      <c r="M2812" s="12">
        <v>5</v>
      </c>
      <c r="N2812" s="12">
        <v>0</v>
      </c>
      <c r="O2812" s="12">
        <v>204</v>
      </c>
      <c r="P2812" s="12">
        <v>17</v>
      </c>
      <c r="Q2812" s="12">
        <v>0</v>
      </c>
      <c r="R2812" s="12">
        <v>1</v>
      </c>
      <c r="S2812" s="12">
        <v>239</v>
      </c>
      <c r="T2812" s="12">
        <v>0</v>
      </c>
    </row>
    <row r="2813" spans="1:20" ht="17.399999999999999" x14ac:dyDescent="0.3">
      <c r="A2813" s="11">
        <v>45055</v>
      </c>
      <c r="B2813" s="12">
        <v>251199</v>
      </c>
      <c r="C2813" s="12" t="s">
        <v>343</v>
      </c>
      <c r="D2813" s="12" t="s">
        <v>344</v>
      </c>
      <c r="E2813" s="12" t="s">
        <v>345</v>
      </c>
      <c r="F2813" s="12"/>
      <c r="G2813" s="12"/>
      <c r="H2813" s="12">
        <v>20.43</v>
      </c>
      <c r="I2813" s="12">
        <v>3.57</v>
      </c>
      <c r="J2813" s="12">
        <v>20.399999999999999</v>
      </c>
      <c r="K2813" s="12">
        <v>0.03</v>
      </c>
      <c r="L2813" s="12">
        <v>80.58</v>
      </c>
      <c r="M2813" s="12">
        <v>5</v>
      </c>
      <c r="N2813" s="12">
        <v>0</v>
      </c>
      <c r="O2813" s="12">
        <v>222</v>
      </c>
      <c r="P2813" s="12">
        <v>2</v>
      </c>
      <c r="Q2813" s="12">
        <v>1</v>
      </c>
      <c r="R2813" s="12">
        <v>0</v>
      </c>
      <c r="S2813" s="12">
        <v>246</v>
      </c>
      <c r="T2813" s="12">
        <v>0</v>
      </c>
    </row>
    <row r="2814" spans="1:20" ht="17.399999999999999" x14ac:dyDescent="0.3">
      <c r="A2814" s="11">
        <v>45056</v>
      </c>
      <c r="B2814" s="12">
        <v>251199</v>
      </c>
      <c r="C2814" s="12" t="s">
        <v>343</v>
      </c>
      <c r="D2814" s="12" t="s">
        <v>344</v>
      </c>
      <c r="E2814" s="12" t="s">
        <v>345</v>
      </c>
      <c r="F2814" s="12"/>
      <c r="G2814" s="12"/>
      <c r="H2814" s="12">
        <v>0.05</v>
      </c>
      <c r="I2814" s="12">
        <v>23.95</v>
      </c>
      <c r="J2814" s="12">
        <v>0.05</v>
      </c>
      <c r="K2814" s="12">
        <v>0</v>
      </c>
      <c r="L2814" s="12">
        <v>0</v>
      </c>
      <c r="M2814" s="12">
        <v>0</v>
      </c>
      <c r="N2814" s="12">
        <v>0</v>
      </c>
      <c r="O2814" s="12">
        <v>0</v>
      </c>
      <c r="P2814" s="12">
        <v>0</v>
      </c>
      <c r="Q2814" s="12">
        <v>0</v>
      </c>
      <c r="R2814" s="12">
        <v>0</v>
      </c>
      <c r="S2814" s="12">
        <v>0</v>
      </c>
      <c r="T2814" s="12">
        <v>0</v>
      </c>
    </row>
    <row r="2815" spans="1:20" ht="17.399999999999999" x14ac:dyDescent="0.3">
      <c r="A2815" s="11">
        <v>45057</v>
      </c>
      <c r="B2815" s="12">
        <v>251199</v>
      </c>
      <c r="C2815" s="12" t="s">
        <v>343</v>
      </c>
      <c r="D2815" s="12" t="s">
        <v>344</v>
      </c>
      <c r="E2815" s="12" t="s">
        <v>345</v>
      </c>
      <c r="F2815" s="12"/>
      <c r="G2815" s="12"/>
      <c r="H2815" s="12">
        <v>0</v>
      </c>
      <c r="I2815" s="12">
        <v>24</v>
      </c>
      <c r="J2815" s="12">
        <v>0</v>
      </c>
      <c r="K2815" s="12">
        <v>0</v>
      </c>
      <c r="L2815" s="12">
        <v>0</v>
      </c>
      <c r="M2815" s="12">
        <v>0</v>
      </c>
      <c r="N2815" s="12">
        <v>0</v>
      </c>
      <c r="O2815" s="12">
        <v>0</v>
      </c>
      <c r="P2815" s="12">
        <v>0</v>
      </c>
      <c r="Q2815" s="12">
        <v>0</v>
      </c>
      <c r="R2815" s="12">
        <v>0</v>
      </c>
      <c r="S2815" s="12">
        <v>0</v>
      </c>
      <c r="T2815" s="12">
        <v>0</v>
      </c>
    </row>
    <row r="2816" spans="1:20" ht="17.399999999999999" x14ac:dyDescent="0.3">
      <c r="A2816" s="11">
        <v>45058</v>
      </c>
      <c r="B2816" s="12">
        <v>251199</v>
      </c>
      <c r="C2816" s="12" t="s">
        <v>343</v>
      </c>
      <c r="D2816" s="12" t="s">
        <v>344</v>
      </c>
      <c r="E2816" s="12" t="s">
        <v>345</v>
      </c>
      <c r="F2816" s="12"/>
      <c r="G2816" s="12"/>
      <c r="H2816" s="12">
        <v>6.17</v>
      </c>
      <c r="I2816" s="12">
        <v>17.829999999999998</v>
      </c>
      <c r="J2816" s="12">
        <v>6.17</v>
      </c>
      <c r="K2816" s="12">
        <v>0</v>
      </c>
      <c r="L2816" s="12">
        <v>20.23</v>
      </c>
      <c r="M2816" s="12">
        <v>5</v>
      </c>
      <c r="N2816" s="12">
        <v>0</v>
      </c>
      <c r="O2816" s="12">
        <v>46</v>
      </c>
      <c r="P2816" s="12">
        <v>1</v>
      </c>
      <c r="Q2816" s="12">
        <v>0</v>
      </c>
      <c r="R2816" s="12">
        <v>0</v>
      </c>
      <c r="S2816" s="12">
        <v>53</v>
      </c>
      <c r="T2816" s="12">
        <v>0</v>
      </c>
    </row>
    <row r="2817" spans="1:20" ht="17.399999999999999" x14ac:dyDescent="0.3">
      <c r="A2817" s="11">
        <v>45059</v>
      </c>
      <c r="B2817" s="12">
        <v>251199</v>
      </c>
      <c r="C2817" s="12" t="s">
        <v>343</v>
      </c>
      <c r="D2817" s="12" t="s">
        <v>344</v>
      </c>
      <c r="E2817" s="12" t="s">
        <v>345</v>
      </c>
      <c r="F2817" s="12"/>
      <c r="G2817" s="12"/>
      <c r="H2817" s="12">
        <v>20.95</v>
      </c>
      <c r="I2817" s="12">
        <v>3.05</v>
      </c>
      <c r="J2817" s="12">
        <v>20.95</v>
      </c>
      <c r="K2817" s="12">
        <v>0</v>
      </c>
      <c r="L2817" s="12">
        <v>80.790000000000006</v>
      </c>
      <c r="M2817" s="12">
        <v>5</v>
      </c>
      <c r="N2817" s="12">
        <v>0</v>
      </c>
      <c r="O2817" s="12">
        <v>131</v>
      </c>
      <c r="P2817" s="12">
        <v>14</v>
      </c>
      <c r="Q2817" s="12">
        <v>0</v>
      </c>
      <c r="R2817" s="12">
        <v>1</v>
      </c>
      <c r="S2817" s="12">
        <v>148</v>
      </c>
      <c r="T2817" s="12">
        <v>0</v>
      </c>
    </row>
    <row r="2818" spans="1:20" ht="17.399999999999999" x14ac:dyDescent="0.3">
      <c r="A2818" s="11">
        <v>45060</v>
      </c>
      <c r="B2818" s="12">
        <v>251199</v>
      </c>
      <c r="C2818" s="12" t="s">
        <v>343</v>
      </c>
      <c r="D2818" s="12" t="s">
        <v>344</v>
      </c>
      <c r="E2818" s="12" t="s">
        <v>345</v>
      </c>
      <c r="F2818" s="12"/>
      <c r="G2818" s="12"/>
      <c r="H2818" s="12">
        <v>7.78</v>
      </c>
      <c r="I2818" s="12">
        <v>16.22</v>
      </c>
      <c r="J2818" s="12">
        <v>7.78</v>
      </c>
      <c r="K2818" s="12">
        <v>0</v>
      </c>
      <c r="L2818" s="12">
        <v>21.09</v>
      </c>
      <c r="M2818" s="12">
        <v>4</v>
      </c>
      <c r="N2818" s="12">
        <v>0</v>
      </c>
      <c r="O2818" s="12">
        <v>30</v>
      </c>
      <c r="P2818" s="12">
        <v>0</v>
      </c>
      <c r="Q2818" s="12">
        <v>0</v>
      </c>
      <c r="R2818" s="12">
        <v>0</v>
      </c>
      <c r="S2818" s="12">
        <v>32</v>
      </c>
      <c r="T2818" s="12">
        <v>0</v>
      </c>
    </row>
    <row r="2819" spans="1:20" ht="17.399999999999999" x14ac:dyDescent="0.3">
      <c r="A2819" s="11">
        <v>45061</v>
      </c>
      <c r="B2819" s="12">
        <v>251199</v>
      </c>
      <c r="C2819" s="12" t="s">
        <v>343</v>
      </c>
      <c r="D2819" s="12" t="s">
        <v>344</v>
      </c>
      <c r="E2819" s="12" t="s">
        <v>345</v>
      </c>
      <c r="F2819" s="12"/>
      <c r="G2819" s="12"/>
      <c r="H2819" s="12">
        <v>19.920000000000002</v>
      </c>
      <c r="I2819" s="12">
        <v>4.08</v>
      </c>
      <c r="J2819" s="12">
        <v>19.920000000000002</v>
      </c>
      <c r="K2819" s="12">
        <v>0</v>
      </c>
      <c r="L2819" s="12">
        <v>76.13</v>
      </c>
      <c r="M2819" s="12">
        <v>5</v>
      </c>
      <c r="N2819" s="12">
        <v>0</v>
      </c>
      <c r="O2819" s="12">
        <v>167</v>
      </c>
      <c r="P2819" s="12">
        <v>20</v>
      </c>
      <c r="Q2819" s="12">
        <v>0</v>
      </c>
      <c r="R2819" s="12">
        <v>0</v>
      </c>
      <c r="S2819" s="12">
        <v>183</v>
      </c>
      <c r="T2819" s="12">
        <v>0</v>
      </c>
    </row>
    <row r="2820" spans="1:20" ht="17.399999999999999" x14ac:dyDescent="0.3">
      <c r="A2820" s="11">
        <v>45062</v>
      </c>
      <c r="B2820" s="12">
        <v>251199</v>
      </c>
      <c r="C2820" s="12" t="s">
        <v>343</v>
      </c>
      <c r="D2820" s="12" t="s">
        <v>344</v>
      </c>
      <c r="E2820" s="12" t="s">
        <v>345</v>
      </c>
      <c r="F2820" s="12"/>
      <c r="G2820" s="12"/>
      <c r="H2820" s="12">
        <v>20.93</v>
      </c>
      <c r="I2820" s="12">
        <v>3.07</v>
      </c>
      <c r="J2820" s="12">
        <v>20.93</v>
      </c>
      <c r="K2820" s="12">
        <v>0</v>
      </c>
      <c r="L2820" s="12">
        <v>77.36</v>
      </c>
      <c r="M2820" s="12">
        <v>4</v>
      </c>
      <c r="N2820" s="12">
        <v>0</v>
      </c>
      <c r="O2820" s="12">
        <v>161</v>
      </c>
      <c r="P2820" s="12">
        <v>44</v>
      </c>
      <c r="Q2820" s="12">
        <v>2</v>
      </c>
      <c r="R2820" s="12">
        <v>2</v>
      </c>
      <c r="S2820" s="12">
        <v>183</v>
      </c>
      <c r="T2820" s="12">
        <v>0</v>
      </c>
    </row>
    <row r="2821" spans="1:20" ht="17.399999999999999" x14ac:dyDescent="0.3">
      <c r="A2821" s="11">
        <v>45063</v>
      </c>
      <c r="B2821" s="12">
        <v>251199</v>
      </c>
      <c r="C2821" s="12" t="s">
        <v>343</v>
      </c>
      <c r="D2821" s="12" t="s">
        <v>344</v>
      </c>
      <c r="E2821" s="12" t="s">
        <v>345</v>
      </c>
      <c r="F2821" s="12"/>
      <c r="G2821" s="12"/>
      <c r="H2821" s="12">
        <v>21.77</v>
      </c>
      <c r="I2821" s="12">
        <v>2.23</v>
      </c>
      <c r="J2821" s="12">
        <v>21.77</v>
      </c>
      <c r="K2821" s="12">
        <v>0</v>
      </c>
      <c r="L2821" s="12">
        <v>87.65</v>
      </c>
      <c r="M2821" s="12">
        <v>5</v>
      </c>
      <c r="N2821" s="12">
        <v>0</v>
      </c>
      <c r="O2821" s="12">
        <v>292</v>
      </c>
      <c r="P2821" s="12">
        <v>52</v>
      </c>
      <c r="Q2821" s="12">
        <v>1</v>
      </c>
      <c r="R2821" s="12">
        <v>0</v>
      </c>
      <c r="S2821" s="12">
        <v>334</v>
      </c>
      <c r="T2821" s="12">
        <v>0</v>
      </c>
    </row>
    <row r="2822" spans="1:20" ht="17.399999999999999" x14ac:dyDescent="0.3">
      <c r="A2822" s="11">
        <v>45064</v>
      </c>
      <c r="B2822" s="12">
        <v>251199</v>
      </c>
      <c r="C2822" s="12" t="s">
        <v>343</v>
      </c>
      <c r="D2822" s="12" t="s">
        <v>344</v>
      </c>
      <c r="E2822" s="12" t="s">
        <v>345</v>
      </c>
      <c r="F2822" s="12"/>
      <c r="G2822" s="12"/>
      <c r="H2822" s="12">
        <v>20.68</v>
      </c>
      <c r="I2822" s="12">
        <v>3.32</v>
      </c>
      <c r="J2822" s="12">
        <v>20.68</v>
      </c>
      <c r="K2822" s="12">
        <v>0</v>
      </c>
      <c r="L2822" s="12">
        <v>62.61</v>
      </c>
      <c r="M2822" s="12">
        <v>4</v>
      </c>
      <c r="N2822" s="12">
        <v>0</v>
      </c>
      <c r="O2822" s="12">
        <v>151</v>
      </c>
      <c r="P2822" s="12">
        <v>18</v>
      </c>
      <c r="Q2822" s="12">
        <v>0</v>
      </c>
      <c r="R2822" s="12">
        <v>0</v>
      </c>
      <c r="S2822" s="12">
        <v>164</v>
      </c>
      <c r="T2822" s="12">
        <v>0</v>
      </c>
    </row>
    <row r="2823" spans="1:20" ht="17.399999999999999" x14ac:dyDescent="0.3">
      <c r="A2823" s="11">
        <v>45065</v>
      </c>
      <c r="B2823" s="12">
        <v>251199</v>
      </c>
      <c r="C2823" s="12" t="s">
        <v>343</v>
      </c>
      <c r="D2823" s="12" t="s">
        <v>344</v>
      </c>
      <c r="E2823" s="12" t="s">
        <v>345</v>
      </c>
      <c r="F2823" s="12"/>
      <c r="G2823" s="12"/>
      <c r="H2823" s="12">
        <v>21.55</v>
      </c>
      <c r="I2823" s="12">
        <v>2.4500000000000002</v>
      </c>
      <c r="J2823" s="12">
        <v>21.55</v>
      </c>
      <c r="K2823" s="12">
        <v>0</v>
      </c>
      <c r="L2823" s="12">
        <v>74.22</v>
      </c>
      <c r="M2823" s="12">
        <v>4</v>
      </c>
      <c r="N2823" s="12">
        <v>0</v>
      </c>
      <c r="O2823" s="12">
        <v>193</v>
      </c>
      <c r="P2823" s="12">
        <v>44</v>
      </c>
      <c r="Q2823" s="12">
        <v>1</v>
      </c>
      <c r="R2823" s="12">
        <v>0</v>
      </c>
      <c r="S2823" s="12">
        <v>229</v>
      </c>
      <c r="T2823" s="12">
        <v>0</v>
      </c>
    </row>
    <row r="2824" spans="1:20" ht="17.399999999999999" x14ac:dyDescent="0.3">
      <c r="A2824" s="11">
        <v>45066</v>
      </c>
      <c r="B2824" s="12">
        <v>251199</v>
      </c>
      <c r="C2824" s="12" t="s">
        <v>343</v>
      </c>
      <c r="D2824" s="12" t="s">
        <v>344</v>
      </c>
      <c r="E2824" s="12" t="s">
        <v>345</v>
      </c>
      <c r="F2824" s="12"/>
      <c r="G2824" s="12"/>
      <c r="H2824" s="12">
        <v>21.37</v>
      </c>
      <c r="I2824" s="12">
        <v>2.63</v>
      </c>
      <c r="J2824" s="12">
        <v>21.37</v>
      </c>
      <c r="K2824" s="12">
        <v>0</v>
      </c>
      <c r="L2824" s="12">
        <v>66.39</v>
      </c>
      <c r="M2824" s="12">
        <v>4</v>
      </c>
      <c r="N2824" s="12">
        <v>0</v>
      </c>
      <c r="O2824" s="12">
        <v>172</v>
      </c>
      <c r="P2824" s="12">
        <v>37</v>
      </c>
      <c r="Q2824" s="12">
        <v>2</v>
      </c>
      <c r="R2824" s="12">
        <v>0</v>
      </c>
      <c r="S2824" s="12">
        <v>198</v>
      </c>
      <c r="T2824" s="12">
        <v>0</v>
      </c>
    </row>
    <row r="2825" spans="1:20" ht="17.399999999999999" x14ac:dyDescent="0.3">
      <c r="A2825" s="11">
        <v>45067</v>
      </c>
      <c r="B2825" s="12">
        <v>251199</v>
      </c>
      <c r="C2825" s="12" t="s">
        <v>343</v>
      </c>
      <c r="D2825" s="12" t="s">
        <v>344</v>
      </c>
      <c r="E2825" s="12" t="s">
        <v>345</v>
      </c>
      <c r="F2825" s="12"/>
      <c r="G2825" s="12"/>
      <c r="H2825" s="12">
        <v>14.73</v>
      </c>
      <c r="I2825" s="12">
        <v>9.27</v>
      </c>
      <c r="J2825" s="12">
        <v>14.73</v>
      </c>
      <c r="K2825" s="12">
        <v>0</v>
      </c>
      <c r="L2825" s="12">
        <v>46.52</v>
      </c>
      <c r="M2825" s="12">
        <v>5</v>
      </c>
      <c r="N2825" s="12">
        <v>0</v>
      </c>
      <c r="O2825" s="12">
        <v>101</v>
      </c>
      <c r="P2825" s="12">
        <v>5</v>
      </c>
      <c r="Q2825" s="12">
        <v>0</v>
      </c>
      <c r="R2825" s="12">
        <v>0</v>
      </c>
      <c r="S2825" s="12">
        <v>111</v>
      </c>
      <c r="T2825" s="12">
        <v>0</v>
      </c>
    </row>
    <row r="2826" spans="1:20" ht="17.399999999999999" x14ac:dyDescent="0.3">
      <c r="A2826" s="11">
        <v>45068</v>
      </c>
      <c r="B2826" s="12">
        <v>251199</v>
      </c>
      <c r="C2826" s="12" t="s">
        <v>343</v>
      </c>
      <c r="D2826" s="12" t="s">
        <v>344</v>
      </c>
      <c r="E2826" s="12" t="s">
        <v>345</v>
      </c>
      <c r="F2826" s="12"/>
      <c r="G2826" s="12"/>
      <c r="H2826" s="12">
        <v>19.27</v>
      </c>
      <c r="I2826" s="12">
        <v>4.7300000000000004</v>
      </c>
      <c r="J2826" s="12">
        <v>19.27</v>
      </c>
      <c r="K2826" s="12">
        <v>0</v>
      </c>
      <c r="L2826" s="12">
        <v>68.09</v>
      </c>
      <c r="M2826" s="12">
        <v>5</v>
      </c>
      <c r="N2826" s="12">
        <v>0</v>
      </c>
      <c r="O2826" s="12">
        <v>188</v>
      </c>
      <c r="P2826" s="12">
        <v>28</v>
      </c>
      <c r="Q2826" s="12">
        <v>5</v>
      </c>
      <c r="R2826" s="12">
        <v>0</v>
      </c>
      <c r="S2826" s="12">
        <v>222</v>
      </c>
      <c r="T2826" s="12">
        <v>0</v>
      </c>
    </row>
    <row r="2827" spans="1:20" ht="17.399999999999999" x14ac:dyDescent="0.3">
      <c r="A2827" s="11">
        <v>45069</v>
      </c>
      <c r="B2827" s="12">
        <v>251199</v>
      </c>
      <c r="C2827" s="12" t="s">
        <v>343</v>
      </c>
      <c r="D2827" s="12" t="s">
        <v>344</v>
      </c>
      <c r="E2827" s="12" t="s">
        <v>345</v>
      </c>
      <c r="F2827" s="12"/>
      <c r="G2827" s="12"/>
      <c r="H2827" s="12">
        <v>20.420000000000002</v>
      </c>
      <c r="I2827" s="12">
        <v>3.58</v>
      </c>
      <c r="J2827" s="12">
        <v>20.420000000000002</v>
      </c>
      <c r="K2827" s="12">
        <v>0</v>
      </c>
      <c r="L2827" s="12">
        <v>85.27</v>
      </c>
      <c r="M2827" s="12">
        <v>5</v>
      </c>
      <c r="N2827" s="12">
        <v>0</v>
      </c>
      <c r="O2827" s="12">
        <v>258</v>
      </c>
      <c r="P2827" s="12">
        <v>41</v>
      </c>
      <c r="Q2827" s="12">
        <v>5</v>
      </c>
      <c r="R2827" s="12">
        <v>0</v>
      </c>
      <c r="S2827" s="12">
        <v>295</v>
      </c>
      <c r="T2827" s="12">
        <v>0</v>
      </c>
    </row>
    <row r="2828" spans="1:20" ht="17.399999999999999" x14ac:dyDescent="0.3">
      <c r="A2828" s="11">
        <v>45070</v>
      </c>
      <c r="B2828" s="12">
        <v>251199</v>
      </c>
      <c r="C2828" s="12" t="s">
        <v>343</v>
      </c>
      <c r="D2828" s="12" t="s">
        <v>344</v>
      </c>
      <c r="E2828" s="12" t="s">
        <v>345</v>
      </c>
      <c r="F2828" s="12"/>
      <c r="G2828" s="12"/>
      <c r="H2828" s="12">
        <v>19.98</v>
      </c>
      <c r="I2828" s="12">
        <v>4.0199999999999996</v>
      </c>
      <c r="J2828" s="12">
        <v>19.98</v>
      </c>
      <c r="K2828" s="12">
        <v>0</v>
      </c>
      <c r="L2828" s="12">
        <v>75.709999999999994</v>
      </c>
      <c r="M2828" s="12">
        <v>5</v>
      </c>
      <c r="N2828" s="12">
        <v>0</v>
      </c>
      <c r="O2828" s="12">
        <v>212</v>
      </c>
      <c r="P2828" s="12">
        <v>29</v>
      </c>
      <c r="Q2828" s="12">
        <v>2</v>
      </c>
      <c r="R2828" s="12">
        <v>0</v>
      </c>
      <c r="S2828" s="12">
        <v>246</v>
      </c>
      <c r="T2828" s="12">
        <v>0</v>
      </c>
    </row>
    <row r="2829" spans="1:20" ht="17.399999999999999" x14ac:dyDescent="0.3">
      <c r="A2829" s="11">
        <v>45071</v>
      </c>
      <c r="B2829" s="12">
        <v>251199</v>
      </c>
      <c r="C2829" s="12" t="s">
        <v>343</v>
      </c>
      <c r="D2829" s="12" t="s">
        <v>344</v>
      </c>
      <c r="E2829" s="12" t="s">
        <v>345</v>
      </c>
      <c r="F2829" s="12"/>
      <c r="G2829" s="12"/>
      <c r="H2829" s="12">
        <v>21.95</v>
      </c>
      <c r="I2829" s="12">
        <v>2.0499999999999998</v>
      </c>
      <c r="J2829" s="12">
        <v>21.95</v>
      </c>
      <c r="K2829" s="12">
        <v>0</v>
      </c>
      <c r="L2829" s="12">
        <v>82.84</v>
      </c>
      <c r="M2829" s="12">
        <v>5</v>
      </c>
      <c r="N2829" s="12">
        <v>0</v>
      </c>
      <c r="O2829" s="12">
        <v>234</v>
      </c>
      <c r="P2829" s="12">
        <v>28</v>
      </c>
      <c r="Q2829" s="12">
        <v>1</v>
      </c>
      <c r="R2829" s="12">
        <v>0</v>
      </c>
      <c r="S2829" s="12">
        <v>267</v>
      </c>
      <c r="T2829" s="12">
        <v>0</v>
      </c>
    </row>
    <row r="2830" spans="1:20" ht="17.399999999999999" x14ac:dyDescent="0.3">
      <c r="A2830" s="11">
        <v>45072</v>
      </c>
      <c r="B2830" s="12">
        <v>251199</v>
      </c>
      <c r="C2830" s="12" t="s">
        <v>343</v>
      </c>
      <c r="D2830" s="12" t="s">
        <v>344</v>
      </c>
      <c r="E2830" s="12" t="s">
        <v>345</v>
      </c>
      <c r="F2830" s="12"/>
      <c r="G2830" s="12"/>
      <c r="H2830" s="12">
        <v>22.05</v>
      </c>
      <c r="I2830" s="12">
        <v>1.95</v>
      </c>
      <c r="J2830" s="12">
        <v>22.05</v>
      </c>
      <c r="K2830" s="12">
        <v>0</v>
      </c>
      <c r="L2830" s="12">
        <v>94.02</v>
      </c>
      <c r="M2830" s="12">
        <v>5</v>
      </c>
      <c r="N2830" s="12">
        <v>0</v>
      </c>
      <c r="O2830" s="12">
        <v>272</v>
      </c>
      <c r="P2830" s="12">
        <v>20</v>
      </c>
      <c r="Q2830" s="12">
        <v>1</v>
      </c>
      <c r="R2830" s="12">
        <v>0</v>
      </c>
      <c r="S2830" s="12">
        <v>300</v>
      </c>
      <c r="T2830" s="12">
        <v>0</v>
      </c>
    </row>
    <row r="2831" spans="1:20" ht="17.399999999999999" x14ac:dyDescent="0.3">
      <c r="A2831" s="11">
        <v>45073</v>
      </c>
      <c r="B2831" s="12">
        <v>251199</v>
      </c>
      <c r="C2831" s="12" t="s">
        <v>343</v>
      </c>
      <c r="D2831" s="12" t="s">
        <v>344</v>
      </c>
      <c r="E2831" s="12" t="s">
        <v>345</v>
      </c>
      <c r="F2831" s="12"/>
      <c r="G2831" s="12"/>
      <c r="H2831" s="12">
        <v>20.18</v>
      </c>
      <c r="I2831" s="12">
        <v>3.82</v>
      </c>
      <c r="J2831" s="12">
        <v>20.18</v>
      </c>
      <c r="K2831" s="12">
        <v>0</v>
      </c>
      <c r="L2831" s="12">
        <v>76.62</v>
      </c>
      <c r="M2831" s="12">
        <v>5</v>
      </c>
      <c r="N2831" s="12">
        <v>0</v>
      </c>
      <c r="O2831" s="12">
        <v>232</v>
      </c>
      <c r="P2831" s="12">
        <v>21</v>
      </c>
      <c r="Q2831" s="12">
        <v>7</v>
      </c>
      <c r="R2831" s="12">
        <v>0</v>
      </c>
      <c r="S2831" s="12">
        <v>255</v>
      </c>
      <c r="T2831" s="12">
        <v>0</v>
      </c>
    </row>
    <row r="2832" spans="1:20" ht="17.399999999999999" x14ac:dyDescent="0.3">
      <c r="A2832" s="11">
        <v>45074</v>
      </c>
      <c r="B2832" s="12">
        <v>251199</v>
      </c>
      <c r="C2832" s="12" t="s">
        <v>343</v>
      </c>
      <c r="D2832" s="12" t="s">
        <v>344</v>
      </c>
      <c r="E2832" s="12" t="s">
        <v>345</v>
      </c>
      <c r="F2832" s="12"/>
      <c r="G2832" s="12"/>
      <c r="H2832" s="12">
        <v>15.15</v>
      </c>
      <c r="I2832" s="12">
        <v>8.85</v>
      </c>
      <c r="J2832" s="12">
        <v>15.1</v>
      </c>
      <c r="K2832" s="12">
        <v>0.05</v>
      </c>
      <c r="L2832" s="12">
        <v>51.01</v>
      </c>
      <c r="M2832" s="12">
        <v>5</v>
      </c>
      <c r="N2832" s="12">
        <v>0</v>
      </c>
      <c r="O2832" s="12">
        <v>177</v>
      </c>
      <c r="P2832" s="12">
        <v>12</v>
      </c>
      <c r="Q2832" s="12">
        <v>3</v>
      </c>
      <c r="R2832" s="12">
        <v>1</v>
      </c>
      <c r="S2832" s="12">
        <v>200</v>
      </c>
      <c r="T2832" s="12">
        <v>0</v>
      </c>
    </row>
    <row r="2833" spans="1:20" ht="17.399999999999999" x14ac:dyDescent="0.3">
      <c r="A2833" s="11">
        <v>45075</v>
      </c>
      <c r="B2833" s="12">
        <v>251199</v>
      </c>
      <c r="C2833" s="12" t="s">
        <v>343</v>
      </c>
      <c r="D2833" s="12" t="s">
        <v>344</v>
      </c>
      <c r="E2833" s="12" t="s">
        <v>345</v>
      </c>
      <c r="F2833" s="12"/>
      <c r="G2833" s="12"/>
      <c r="H2833" s="12">
        <v>21.92</v>
      </c>
      <c r="I2833" s="12">
        <v>2.08</v>
      </c>
      <c r="J2833" s="12">
        <v>21.92</v>
      </c>
      <c r="K2833" s="12">
        <v>0</v>
      </c>
      <c r="L2833" s="12">
        <v>78.33</v>
      </c>
      <c r="M2833" s="12">
        <v>4</v>
      </c>
      <c r="N2833" s="12">
        <v>0</v>
      </c>
      <c r="O2833" s="12">
        <v>185</v>
      </c>
      <c r="P2833" s="12">
        <v>26</v>
      </c>
      <c r="Q2833" s="12">
        <v>4</v>
      </c>
      <c r="R2833" s="12">
        <v>1</v>
      </c>
      <c r="S2833" s="12">
        <v>212</v>
      </c>
      <c r="T2833" s="12">
        <v>0</v>
      </c>
    </row>
    <row r="2834" spans="1:20" ht="17.399999999999999" x14ac:dyDescent="0.3">
      <c r="A2834" s="11">
        <v>45076</v>
      </c>
      <c r="B2834" s="12">
        <v>251199</v>
      </c>
      <c r="C2834" s="12" t="s">
        <v>343</v>
      </c>
      <c r="D2834" s="12" t="s">
        <v>344</v>
      </c>
      <c r="E2834" s="12" t="s">
        <v>345</v>
      </c>
      <c r="F2834" s="12"/>
      <c r="G2834" s="12"/>
      <c r="H2834" s="12">
        <v>21.53</v>
      </c>
      <c r="I2834" s="12">
        <v>2.4700000000000002</v>
      </c>
      <c r="J2834" s="12">
        <v>21.35</v>
      </c>
      <c r="K2834" s="12">
        <v>0.18</v>
      </c>
      <c r="L2834" s="12">
        <v>87.89</v>
      </c>
      <c r="M2834" s="12">
        <v>5</v>
      </c>
      <c r="N2834" s="12">
        <v>0</v>
      </c>
      <c r="O2834" s="12">
        <v>281</v>
      </c>
      <c r="P2834" s="12">
        <v>29</v>
      </c>
      <c r="Q2834" s="12">
        <v>6</v>
      </c>
      <c r="R2834" s="12">
        <v>4</v>
      </c>
      <c r="S2834" s="12">
        <v>333</v>
      </c>
      <c r="T2834" s="12">
        <v>1</v>
      </c>
    </row>
    <row r="2835" spans="1:20" ht="17.399999999999999" x14ac:dyDescent="0.3">
      <c r="A2835" s="11">
        <v>45077</v>
      </c>
      <c r="B2835" s="12">
        <v>251199</v>
      </c>
      <c r="C2835" s="12" t="s">
        <v>343</v>
      </c>
      <c r="D2835" s="12" t="s">
        <v>344</v>
      </c>
      <c r="E2835" s="12" t="s">
        <v>345</v>
      </c>
      <c r="F2835" s="12"/>
      <c r="G2835" s="12"/>
      <c r="H2835" s="12">
        <v>21.82</v>
      </c>
      <c r="I2835" s="12">
        <v>2.1800000000000002</v>
      </c>
      <c r="J2835" s="12">
        <v>21.78</v>
      </c>
      <c r="K2835" s="12">
        <v>0.03</v>
      </c>
      <c r="L2835" s="12">
        <v>84.29</v>
      </c>
      <c r="M2835" s="12">
        <v>4</v>
      </c>
      <c r="N2835" s="12">
        <v>0</v>
      </c>
      <c r="O2835" s="12">
        <v>258</v>
      </c>
      <c r="P2835" s="12">
        <v>28</v>
      </c>
      <c r="Q2835" s="12">
        <v>6</v>
      </c>
      <c r="R2835" s="12">
        <v>0</v>
      </c>
      <c r="S2835" s="12">
        <v>297</v>
      </c>
      <c r="T2835" s="12">
        <v>0</v>
      </c>
    </row>
    <row r="2836" spans="1:20" ht="17.399999999999999" x14ac:dyDescent="0.3">
      <c r="A2836" s="11">
        <v>45078</v>
      </c>
      <c r="B2836" s="12">
        <v>251199</v>
      </c>
      <c r="C2836" s="12" t="s">
        <v>343</v>
      </c>
      <c r="D2836" s="12" t="s">
        <v>344</v>
      </c>
      <c r="E2836" s="12" t="s">
        <v>345</v>
      </c>
      <c r="F2836" s="12"/>
      <c r="G2836" s="12"/>
      <c r="H2836" s="12">
        <v>21.32</v>
      </c>
      <c r="I2836" s="12">
        <v>2.68</v>
      </c>
      <c r="J2836" s="12">
        <v>21.32</v>
      </c>
      <c r="K2836" s="12">
        <v>0</v>
      </c>
      <c r="L2836" s="12">
        <v>79.61</v>
      </c>
      <c r="M2836" s="12">
        <v>5</v>
      </c>
      <c r="N2836" s="12">
        <v>0</v>
      </c>
      <c r="O2836" s="12">
        <v>237</v>
      </c>
      <c r="P2836" s="12">
        <v>26</v>
      </c>
      <c r="Q2836" s="12">
        <v>3</v>
      </c>
      <c r="R2836" s="12">
        <v>0</v>
      </c>
      <c r="S2836" s="12">
        <v>271</v>
      </c>
      <c r="T2836" s="12">
        <v>0</v>
      </c>
    </row>
    <row r="2837" spans="1:20" ht="17.399999999999999" x14ac:dyDescent="0.3">
      <c r="A2837" s="11">
        <v>45079</v>
      </c>
      <c r="B2837" s="12">
        <v>251199</v>
      </c>
      <c r="C2837" s="12" t="s">
        <v>343</v>
      </c>
      <c r="D2837" s="12" t="s">
        <v>344</v>
      </c>
      <c r="E2837" s="12" t="s">
        <v>345</v>
      </c>
      <c r="F2837" s="12"/>
      <c r="G2837" s="12"/>
      <c r="H2837" s="12">
        <v>22.23</v>
      </c>
      <c r="I2837" s="12">
        <v>1.77</v>
      </c>
      <c r="J2837" s="12">
        <v>22.23</v>
      </c>
      <c r="K2837" s="12">
        <v>0</v>
      </c>
      <c r="L2837" s="12">
        <v>87.29</v>
      </c>
      <c r="M2837" s="12">
        <v>4</v>
      </c>
      <c r="N2837" s="12">
        <v>0</v>
      </c>
      <c r="O2837" s="12">
        <v>251</v>
      </c>
      <c r="P2837" s="12">
        <v>45</v>
      </c>
      <c r="Q2837" s="12">
        <v>7</v>
      </c>
      <c r="R2837" s="12">
        <v>0</v>
      </c>
      <c r="S2837" s="12">
        <v>279</v>
      </c>
      <c r="T2837" s="12">
        <v>0</v>
      </c>
    </row>
    <row r="2838" spans="1:20" ht="17.399999999999999" x14ac:dyDescent="0.3">
      <c r="A2838" s="11">
        <v>45080</v>
      </c>
      <c r="B2838" s="12">
        <v>251199</v>
      </c>
      <c r="C2838" s="12" t="s">
        <v>343</v>
      </c>
      <c r="D2838" s="12" t="s">
        <v>344</v>
      </c>
      <c r="E2838" s="12" t="s">
        <v>345</v>
      </c>
      <c r="F2838" s="12"/>
      <c r="G2838" s="12"/>
      <c r="H2838" s="12">
        <v>21.78</v>
      </c>
      <c r="I2838" s="12">
        <v>2.2200000000000002</v>
      </c>
      <c r="J2838" s="12">
        <v>21.78</v>
      </c>
      <c r="K2838" s="12">
        <v>0</v>
      </c>
      <c r="L2838" s="12">
        <v>80.650000000000006</v>
      </c>
      <c r="M2838" s="12">
        <v>5</v>
      </c>
      <c r="N2838" s="12">
        <v>0</v>
      </c>
      <c r="O2838" s="12">
        <v>235</v>
      </c>
      <c r="P2838" s="12">
        <v>48</v>
      </c>
      <c r="Q2838" s="12">
        <v>5</v>
      </c>
      <c r="R2838" s="12">
        <v>1</v>
      </c>
      <c r="S2838" s="12">
        <v>270</v>
      </c>
      <c r="T2838" s="12">
        <v>0</v>
      </c>
    </row>
    <row r="2839" spans="1:20" ht="17.399999999999999" x14ac:dyDescent="0.3">
      <c r="A2839" s="11">
        <v>45081</v>
      </c>
      <c r="B2839" s="12">
        <v>251199</v>
      </c>
      <c r="C2839" s="12" t="s">
        <v>343</v>
      </c>
      <c r="D2839" s="12" t="s">
        <v>344</v>
      </c>
      <c r="E2839" s="12" t="s">
        <v>345</v>
      </c>
      <c r="F2839" s="12"/>
      <c r="G2839" s="12"/>
      <c r="H2839" s="12">
        <v>16.45</v>
      </c>
      <c r="I2839" s="12">
        <v>7.55</v>
      </c>
      <c r="J2839" s="12">
        <v>16.45</v>
      </c>
      <c r="K2839" s="12">
        <v>0</v>
      </c>
      <c r="L2839" s="12">
        <v>54.1</v>
      </c>
      <c r="M2839" s="12">
        <v>4</v>
      </c>
      <c r="N2839" s="12">
        <v>0</v>
      </c>
      <c r="O2839" s="12">
        <v>77</v>
      </c>
      <c r="P2839" s="12">
        <v>18</v>
      </c>
      <c r="Q2839" s="12">
        <v>0</v>
      </c>
      <c r="R2839" s="12">
        <v>0</v>
      </c>
      <c r="S2839" s="12">
        <v>89</v>
      </c>
      <c r="T2839" s="12">
        <v>0</v>
      </c>
    </row>
    <row r="2840" spans="1:20" ht="17.399999999999999" x14ac:dyDescent="0.3">
      <c r="A2840" s="11">
        <v>45082</v>
      </c>
      <c r="B2840" s="12">
        <v>251199</v>
      </c>
      <c r="C2840" s="12" t="s">
        <v>343</v>
      </c>
      <c r="D2840" s="12" t="s">
        <v>344</v>
      </c>
      <c r="E2840" s="12" t="s">
        <v>345</v>
      </c>
      <c r="F2840" s="12"/>
      <c r="G2840" s="12"/>
      <c r="H2840" s="12">
        <v>17.72</v>
      </c>
      <c r="I2840" s="12">
        <v>6.28</v>
      </c>
      <c r="J2840" s="12">
        <v>17.72</v>
      </c>
      <c r="K2840" s="12">
        <v>0</v>
      </c>
      <c r="L2840" s="12">
        <v>56.08</v>
      </c>
      <c r="M2840" s="12">
        <v>4</v>
      </c>
      <c r="N2840" s="12">
        <v>0</v>
      </c>
      <c r="O2840" s="12">
        <v>140</v>
      </c>
      <c r="P2840" s="12">
        <v>13</v>
      </c>
      <c r="Q2840" s="12">
        <v>3</v>
      </c>
      <c r="R2840" s="12">
        <v>0</v>
      </c>
      <c r="S2840" s="12">
        <v>159</v>
      </c>
      <c r="T2840" s="12">
        <v>0</v>
      </c>
    </row>
    <row r="2841" spans="1:20" ht="17.399999999999999" x14ac:dyDescent="0.3">
      <c r="A2841" s="11">
        <v>45083</v>
      </c>
      <c r="B2841" s="12">
        <v>251199</v>
      </c>
      <c r="C2841" s="12" t="s">
        <v>343</v>
      </c>
      <c r="D2841" s="12" t="s">
        <v>344</v>
      </c>
      <c r="E2841" s="12" t="s">
        <v>345</v>
      </c>
      <c r="F2841" s="12"/>
      <c r="G2841" s="12"/>
      <c r="H2841" s="12">
        <v>18.95</v>
      </c>
      <c r="I2841" s="12">
        <v>5.05</v>
      </c>
      <c r="J2841" s="12">
        <v>18.95</v>
      </c>
      <c r="K2841" s="12">
        <v>0</v>
      </c>
      <c r="L2841" s="12">
        <v>64.900000000000006</v>
      </c>
      <c r="M2841" s="12">
        <v>5</v>
      </c>
      <c r="N2841" s="12">
        <v>0</v>
      </c>
      <c r="O2841" s="12">
        <v>164</v>
      </c>
      <c r="P2841" s="12">
        <v>22</v>
      </c>
      <c r="Q2841" s="12">
        <v>4</v>
      </c>
      <c r="R2841" s="12">
        <v>0</v>
      </c>
      <c r="S2841" s="12">
        <v>191</v>
      </c>
      <c r="T2841" s="12">
        <v>0</v>
      </c>
    </row>
    <row r="2842" spans="1:20" ht="17.399999999999999" x14ac:dyDescent="0.3">
      <c r="A2842" s="11">
        <v>45084</v>
      </c>
      <c r="B2842" s="12">
        <v>251199</v>
      </c>
      <c r="C2842" s="12" t="s">
        <v>343</v>
      </c>
      <c r="D2842" s="12" t="s">
        <v>344</v>
      </c>
      <c r="E2842" s="12" t="s">
        <v>345</v>
      </c>
      <c r="F2842" s="12"/>
      <c r="G2842" s="12"/>
      <c r="H2842" s="12">
        <v>9.65</v>
      </c>
      <c r="I2842" s="12">
        <v>14.35</v>
      </c>
      <c r="J2842" s="12">
        <v>9.65</v>
      </c>
      <c r="K2842" s="12">
        <v>0</v>
      </c>
      <c r="L2842" s="12">
        <v>31.41</v>
      </c>
      <c r="M2842" s="12">
        <v>4</v>
      </c>
      <c r="N2842" s="12">
        <v>0</v>
      </c>
      <c r="O2842" s="12">
        <v>40</v>
      </c>
      <c r="P2842" s="12">
        <v>1</v>
      </c>
      <c r="Q2842" s="12">
        <v>1</v>
      </c>
      <c r="R2842" s="12">
        <v>0</v>
      </c>
      <c r="S2842" s="12">
        <v>42</v>
      </c>
      <c r="T2842" s="12">
        <v>0</v>
      </c>
    </row>
    <row r="2843" spans="1:20" ht="17.399999999999999" x14ac:dyDescent="0.3">
      <c r="A2843" s="11">
        <v>45085</v>
      </c>
      <c r="B2843" s="12">
        <v>251199</v>
      </c>
      <c r="C2843" s="12" t="s">
        <v>343</v>
      </c>
      <c r="D2843" s="12" t="s">
        <v>344</v>
      </c>
      <c r="E2843" s="12" t="s">
        <v>345</v>
      </c>
      <c r="F2843" s="12"/>
      <c r="G2843" s="12"/>
      <c r="H2843" s="12">
        <v>20.27</v>
      </c>
      <c r="I2843" s="12">
        <v>3.73</v>
      </c>
      <c r="J2843" s="12">
        <v>20.27</v>
      </c>
      <c r="K2843" s="12">
        <v>0</v>
      </c>
      <c r="L2843" s="12">
        <v>67.569999999999993</v>
      </c>
      <c r="M2843" s="12">
        <v>4</v>
      </c>
      <c r="N2843" s="12">
        <v>0</v>
      </c>
      <c r="O2843" s="12">
        <v>128</v>
      </c>
      <c r="P2843" s="12">
        <v>16</v>
      </c>
      <c r="Q2843" s="12">
        <v>1</v>
      </c>
      <c r="R2843" s="12">
        <v>0</v>
      </c>
      <c r="S2843" s="12">
        <v>146</v>
      </c>
      <c r="T2843" s="12">
        <v>0</v>
      </c>
    </row>
    <row r="2844" spans="1:20" ht="17.399999999999999" x14ac:dyDescent="0.3">
      <c r="A2844" s="11">
        <v>45086</v>
      </c>
      <c r="B2844" s="12">
        <v>251199</v>
      </c>
      <c r="C2844" s="12" t="s">
        <v>343</v>
      </c>
      <c r="D2844" s="12" t="s">
        <v>344</v>
      </c>
      <c r="E2844" s="12" t="s">
        <v>345</v>
      </c>
      <c r="F2844" s="12"/>
      <c r="G2844" s="12"/>
      <c r="H2844" s="12">
        <v>21.25</v>
      </c>
      <c r="I2844" s="12">
        <v>2.75</v>
      </c>
      <c r="J2844" s="12">
        <v>21.25</v>
      </c>
      <c r="K2844" s="12">
        <v>0</v>
      </c>
      <c r="L2844" s="12">
        <v>80.17</v>
      </c>
      <c r="M2844" s="12">
        <v>4</v>
      </c>
      <c r="N2844" s="12">
        <v>0</v>
      </c>
      <c r="O2844" s="12">
        <v>218</v>
      </c>
      <c r="P2844" s="12">
        <v>28</v>
      </c>
      <c r="Q2844" s="12">
        <v>5</v>
      </c>
      <c r="R2844" s="12">
        <v>0</v>
      </c>
      <c r="S2844" s="12">
        <v>258</v>
      </c>
      <c r="T2844" s="12">
        <v>0</v>
      </c>
    </row>
    <row r="2845" spans="1:20" ht="17.399999999999999" x14ac:dyDescent="0.3">
      <c r="A2845" s="11">
        <v>45087</v>
      </c>
      <c r="B2845" s="12">
        <v>251199</v>
      </c>
      <c r="C2845" s="12" t="s">
        <v>343</v>
      </c>
      <c r="D2845" s="12" t="s">
        <v>344</v>
      </c>
      <c r="E2845" s="12" t="s">
        <v>345</v>
      </c>
      <c r="F2845" s="12"/>
      <c r="G2845" s="12"/>
      <c r="H2845" s="12">
        <v>16.149999999999999</v>
      </c>
      <c r="I2845" s="12">
        <v>7.85</v>
      </c>
      <c r="J2845" s="12">
        <v>16.149999999999999</v>
      </c>
      <c r="K2845" s="12">
        <v>0</v>
      </c>
      <c r="L2845" s="12">
        <v>56.02</v>
      </c>
      <c r="M2845" s="12">
        <v>5</v>
      </c>
      <c r="N2845" s="12">
        <v>0</v>
      </c>
      <c r="O2845" s="12">
        <v>152</v>
      </c>
      <c r="P2845" s="12">
        <v>6</v>
      </c>
      <c r="Q2845" s="12">
        <v>1</v>
      </c>
      <c r="R2845" s="12">
        <v>0</v>
      </c>
      <c r="S2845" s="12">
        <v>175</v>
      </c>
      <c r="T2845" s="12">
        <v>0</v>
      </c>
    </row>
    <row r="2846" spans="1:20" ht="17.399999999999999" x14ac:dyDescent="0.3">
      <c r="A2846" s="11">
        <v>45088</v>
      </c>
      <c r="B2846" s="12">
        <v>251199</v>
      </c>
      <c r="C2846" s="12" t="s">
        <v>343</v>
      </c>
      <c r="D2846" s="12" t="s">
        <v>344</v>
      </c>
      <c r="E2846" s="12" t="s">
        <v>345</v>
      </c>
      <c r="F2846" s="12"/>
      <c r="G2846" s="12"/>
      <c r="H2846" s="12">
        <v>15.25</v>
      </c>
      <c r="I2846" s="12">
        <v>8.75</v>
      </c>
      <c r="J2846" s="12">
        <v>10.28</v>
      </c>
      <c r="K2846" s="12">
        <v>4.97</v>
      </c>
      <c r="L2846" s="12">
        <v>27.25</v>
      </c>
      <c r="M2846" s="12">
        <v>3</v>
      </c>
      <c r="N2846" s="12">
        <v>0</v>
      </c>
      <c r="O2846" s="12">
        <v>22</v>
      </c>
      <c r="P2846" s="12">
        <v>3</v>
      </c>
      <c r="Q2846" s="12">
        <v>0</v>
      </c>
      <c r="R2846" s="12">
        <v>62</v>
      </c>
      <c r="S2846" s="12">
        <v>24</v>
      </c>
      <c r="T2846" s="12">
        <v>1</v>
      </c>
    </row>
    <row r="2847" spans="1:20" ht="17.399999999999999" x14ac:dyDescent="0.3">
      <c r="A2847" s="11">
        <v>45089</v>
      </c>
      <c r="B2847" s="12">
        <v>251199</v>
      </c>
      <c r="C2847" s="12" t="s">
        <v>343</v>
      </c>
      <c r="D2847" s="12" t="s">
        <v>344</v>
      </c>
      <c r="E2847" s="12" t="s">
        <v>345</v>
      </c>
      <c r="F2847" s="12"/>
      <c r="G2847" s="12"/>
      <c r="H2847" s="12">
        <v>17.05</v>
      </c>
      <c r="I2847" s="12">
        <v>6.95</v>
      </c>
      <c r="J2847" s="12">
        <v>17.05</v>
      </c>
      <c r="K2847" s="12">
        <v>0</v>
      </c>
      <c r="L2847" s="12">
        <v>51.52</v>
      </c>
      <c r="M2847" s="12">
        <v>4</v>
      </c>
      <c r="N2847" s="12">
        <v>0</v>
      </c>
      <c r="O2847" s="12">
        <v>69</v>
      </c>
      <c r="P2847" s="12">
        <v>11</v>
      </c>
      <c r="Q2847" s="12">
        <v>1</v>
      </c>
      <c r="R2847" s="12">
        <v>0</v>
      </c>
      <c r="S2847" s="12">
        <v>76</v>
      </c>
      <c r="T2847" s="12">
        <v>0</v>
      </c>
    </row>
    <row r="2848" spans="1:20" ht="17.399999999999999" x14ac:dyDescent="0.3">
      <c r="A2848" s="11">
        <v>45090</v>
      </c>
      <c r="B2848" s="12">
        <v>251199</v>
      </c>
      <c r="C2848" s="12" t="s">
        <v>343</v>
      </c>
      <c r="D2848" s="12" t="s">
        <v>344</v>
      </c>
      <c r="E2848" s="12" t="s">
        <v>345</v>
      </c>
      <c r="F2848" s="12"/>
      <c r="G2848" s="12"/>
      <c r="H2848" s="12">
        <v>13.47</v>
      </c>
      <c r="I2848" s="12">
        <v>10.53</v>
      </c>
      <c r="J2848" s="12">
        <v>13.47</v>
      </c>
      <c r="K2848" s="12">
        <v>0</v>
      </c>
      <c r="L2848" s="12">
        <v>40.200000000000003</v>
      </c>
      <c r="M2848" s="12">
        <v>3</v>
      </c>
      <c r="N2848" s="12">
        <v>0</v>
      </c>
      <c r="O2848" s="12">
        <v>37</v>
      </c>
      <c r="P2848" s="12">
        <v>5</v>
      </c>
      <c r="Q2848" s="12">
        <v>0</v>
      </c>
      <c r="R2848" s="12">
        <v>0</v>
      </c>
      <c r="S2848" s="12">
        <v>43</v>
      </c>
      <c r="T2848" s="12">
        <v>0</v>
      </c>
    </row>
    <row r="2849" spans="1:20" ht="17.399999999999999" x14ac:dyDescent="0.3">
      <c r="A2849" s="11">
        <v>45091</v>
      </c>
      <c r="B2849" s="12">
        <v>251199</v>
      </c>
      <c r="C2849" s="12" t="s">
        <v>343</v>
      </c>
      <c r="D2849" s="12" t="s">
        <v>344</v>
      </c>
      <c r="E2849" s="12" t="s">
        <v>345</v>
      </c>
      <c r="F2849" s="12"/>
      <c r="G2849" s="12"/>
      <c r="H2849" s="12">
        <v>20.98</v>
      </c>
      <c r="I2849" s="12">
        <v>3.02</v>
      </c>
      <c r="J2849" s="12">
        <v>20.98</v>
      </c>
      <c r="K2849" s="12">
        <v>0</v>
      </c>
      <c r="L2849" s="12">
        <v>50.17</v>
      </c>
      <c r="M2849" s="12">
        <v>5</v>
      </c>
      <c r="N2849" s="12">
        <v>0</v>
      </c>
      <c r="O2849" s="12">
        <v>124</v>
      </c>
      <c r="P2849" s="12">
        <v>8</v>
      </c>
      <c r="Q2849" s="12">
        <v>1</v>
      </c>
      <c r="R2849" s="12">
        <v>0</v>
      </c>
      <c r="S2849" s="12">
        <v>139</v>
      </c>
      <c r="T2849" s="12">
        <v>0</v>
      </c>
    </row>
    <row r="2850" spans="1:20" ht="17.399999999999999" x14ac:dyDescent="0.3">
      <c r="A2850" s="11">
        <v>45092</v>
      </c>
      <c r="B2850" s="12">
        <v>251199</v>
      </c>
      <c r="C2850" s="12" t="s">
        <v>343</v>
      </c>
      <c r="D2850" s="12" t="s">
        <v>344</v>
      </c>
      <c r="E2850" s="12" t="s">
        <v>345</v>
      </c>
      <c r="F2850" s="12"/>
      <c r="G2850" s="12"/>
      <c r="H2850" s="12">
        <v>19.72</v>
      </c>
      <c r="I2850" s="12">
        <v>4.28</v>
      </c>
      <c r="J2850" s="12">
        <v>19.72</v>
      </c>
      <c r="K2850" s="12">
        <v>0</v>
      </c>
      <c r="L2850" s="12">
        <v>67.739999999999995</v>
      </c>
      <c r="M2850" s="12">
        <v>5</v>
      </c>
      <c r="N2850" s="12">
        <v>0</v>
      </c>
      <c r="O2850" s="12">
        <v>15</v>
      </c>
      <c r="P2850" s="12">
        <v>26</v>
      </c>
      <c r="Q2850" s="12">
        <v>7</v>
      </c>
      <c r="R2850" s="12">
        <v>0</v>
      </c>
      <c r="S2850" s="12">
        <v>267</v>
      </c>
      <c r="T2850" s="12">
        <v>0</v>
      </c>
    </row>
    <row r="2851" spans="1:20" ht="17.399999999999999" x14ac:dyDescent="0.3">
      <c r="A2851" s="11">
        <v>45093</v>
      </c>
      <c r="B2851" s="12">
        <v>251199</v>
      </c>
      <c r="C2851" s="12" t="s">
        <v>343</v>
      </c>
      <c r="D2851" s="12" t="s">
        <v>344</v>
      </c>
      <c r="E2851" s="12" t="s">
        <v>345</v>
      </c>
      <c r="F2851" s="12"/>
      <c r="G2851" s="12"/>
      <c r="H2851" s="12">
        <v>18.87</v>
      </c>
      <c r="I2851" s="12">
        <v>5.13</v>
      </c>
      <c r="J2851" s="12">
        <v>18.87</v>
      </c>
      <c r="K2851" s="12">
        <v>0</v>
      </c>
      <c r="L2851" s="12">
        <v>62.35</v>
      </c>
      <c r="M2851" s="12">
        <v>4</v>
      </c>
      <c r="N2851" s="12">
        <v>0</v>
      </c>
      <c r="O2851" s="12">
        <v>19</v>
      </c>
      <c r="P2851" s="12">
        <v>16</v>
      </c>
      <c r="Q2851" s="12">
        <v>0</v>
      </c>
      <c r="R2851" s="12">
        <v>0</v>
      </c>
      <c r="S2851" s="12">
        <v>126</v>
      </c>
      <c r="T2851" s="12">
        <v>0</v>
      </c>
    </row>
    <row r="2852" spans="1:20" ht="17.399999999999999" x14ac:dyDescent="0.3">
      <c r="A2852" s="11">
        <v>45094</v>
      </c>
      <c r="B2852" s="12">
        <v>251199</v>
      </c>
      <c r="C2852" s="12" t="s">
        <v>343</v>
      </c>
      <c r="D2852" s="12" t="s">
        <v>344</v>
      </c>
      <c r="E2852" s="12" t="s">
        <v>345</v>
      </c>
      <c r="F2852" s="12"/>
      <c r="G2852" s="12"/>
      <c r="H2852" s="12">
        <v>19.75</v>
      </c>
      <c r="I2852" s="12">
        <v>4.25</v>
      </c>
      <c r="J2852" s="12">
        <v>19.75</v>
      </c>
      <c r="K2852" s="12">
        <v>0</v>
      </c>
      <c r="L2852" s="12">
        <v>51.32</v>
      </c>
      <c r="M2852" s="12">
        <v>4</v>
      </c>
      <c r="N2852" s="12">
        <v>0</v>
      </c>
      <c r="O2852" s="12">
        <v>104</v>
      </c>
      <c r="P2852" s="12">
        <v>14</v>
      </c>
      <c r="Q2852" s="12">
        <v>1</v>
      </c>
      <c r="R2852" s="12">
        <v>0</v>
      </c>
      <c r="S2852" s="12">
        <v>118</v>
      </c>
      <c r="T2852" s="12">
        <v>0</v>
      </c>
    </row>
    <row r="2853" spans="1:20" ht="17.399999999999999" x14ac:dyDescent="0.3">
      <c r="A2853" s="11">
        <v>45095</v>
      </c>
      <c r="B2853" s="12">
        <v>251199</v>
      </c>
      <c r="C2853" s="12" t="s">
        <v>343</v>
      </c>
      <c r="D2853" s="12" t="s">
        <v>344</v>
      </c>
      <c r="E2853" s="12" t="s">
        <v>345</v>
      </c>
      <c r="F2853" s="12"/>
      <c r="G2853" s="12"/>
      <c r="H2853" s="12">
        <v>7.23</v>
      </c>
      <c r="I2853" s="12">
        <v>16.77</v>
      </c>
      <c r="J2853" s="12">
        <v>7.23</v>
      </c>
      <c r="K2853" s="12">
        <v>0</v>
      </c>
      <c r="L2853" s="12">
        <v>20.05</v>
      </c>
      <c r="M2853" s="12">
        <v>5</v>
      </c>
      <c r="N2853" s="12">
        <v>0</v>
      </c>
      <c r="O2853" s="12">
        <v>46</v>
      </c>
      <c r="P2853" s="12">
        <v>9</v>
      </c>
      <c r="Q2853" s="12">
        <v>3</v>
      </c>
      <c r="R2853" s="12">
        <v>0</v>
      </c>
      <c r="S2853" s="12">
        <v>60</v>
      </c>
      <c r="T2853" s="12">
        <v>0</v>
      </c>
    </row>
    <row r="2854" spans="1:20" ht="17.399999999999999" x14ac:dyDescent="0.3">
      <c r="A2854" s="11">
        <v>45096</v>
      </c>
      <c r="B2854" s="12">
        <v>251199</v>
      </c>
      <c r="C2854" s="12" t="s">
        <v>343</v>
      </c>
      <c r="D2854" s="12" t="s">
        <v>344</v>
      </c>
      <c r="E2854" s="12" t="s">
        <v>345</v>
      </c>
      <c r="F2854" s="12"/>
      <c r="G2854" s="12"/>
      <c r="H2854" s="12">
        <v>15.2</v>
      </c>
      <c r="I2854" s="12">
        <v>8.8000000000000007</v>
      </c>
      <c r="J2854" s="12">
        <v>15.2</v>
      </c>
      <c r="K2854" s="12">
        <v>0</v>
      </c>
      <c r="L2854" s="12">
        <v>39.200000000000003</v>
      </c>
      <c r="M2854" s="12">
        <v>4</v>
      </c>
      <c r="N2854" s="12">
        <v>0</v>
      </c>
      <c r="O2854" s="12">
        <v>69</v>
      </c>
      <c r="P2854" s="12">
        <v>13</v>
      </c>
      <c r="Q2854" s="12">
        <v>0</v>
      </c>
      <c r="R2854" s="12">
        <v>0</v>
      </c>
      <c r="S2854" s="12">
        <v>79</v>
      </c>
      <c r="T2854" s="12">
        <v>0</v>
      </c>
    </row>
    <row r="2855" spans="1:20" ht="17.399999999999999" x14ac:dyDescent="0.3">
      <c r="A2855" s="11">
        <v>45097</v>
      </c>
      <c r="B2855" s="12">
        <v>251199</v>
      </c>
      <c r="C2855" s="12" t="s">
        <v>343</v>
      </c>
      <c r="D2855" s="12" t="s">
        <v>344</v>
      </c>
      <c r="E2855" s="12" t="s">
        <v>345</v>
      </c>
      <c r="F2855" s="12"/>
      <c r="G2855" s="12"/>
      <c r="H2855" s="12">
        <v>15.1</v>
      </c>
      <c r="I2855" s="12">
        <v>8.9</v>
      </c>
      <c r="J2855" s="12">
        <v>15.1</v>
      </c>
      <c r="K2855" s="12">
        <v>0</v>
      </c>
      <c r="L2855" s="12">
        <v>39.04</v>
      </c>
      <c r="M2855" s="12">
        <v>4</v>
      </c>
      <c r="N2855" s="12">
        <v>0</v>
      </c>
      <c r="O2855" s="12">
        <v>63</v>
      </c>
      <c r="P2855" s="12">
        <v>9</v>
      </c>
      <c r="Q2855" s="12">
        <v>0</v>
      </c>
      <c r="R2855" s="12">
        <v>0</v>
      </c>
      <c r="S2855" s="12">
        <v>71</v>
      </c>
      <c r="T2855" s="12">
        <v>0</v>
      </c>
    </row>
    <row r="2856" spans="1:20" ht="17.399999999999999" x14ac:dyDescent="0.3">
      <c r="A2856" s="11">
        <v>45098</v>
      </c>
      <c r="B2856" s="12">
        <v>251199</v>
      </c>
      <c r="C2856" s="12" t="s">
        <v>343</v>
      </c>
      <c r="D2856" s="12" t="s">
        <v>344</v>
      </c>
      <c r="E2856" s="12" t="s">
        <v>345</v>
      </c>
      <c r="F2856" s="12"/>
      <c r="G2856" s="12"/>
      <c r="H2856" s="12">
        <v>13.18</v>
      </c>
      <c r="I2856" s="12">
        <v>10.82</v>
      </c>
      <c r="J2856" s="12">
        <v>13.18</v>
      </c>
      <c r="K2856" s="12">
        <v>0</v>
      </c>
      <c r="L2856" s="12">
        <v>30.08</v>
      </c>
      <c r="M2856" s="12">
        <v>4</v>
      </c>
      <c r="N2856" s="12">
        <v>0</v>
      </c>
      <c r="O2856" s="12">
        <v>52</v>
      </c>
      <c r="P2856" s="12">
        <v>4</v>
      </c>
      <c r="Q2856" s="12">
        <v>0</v>
      </c>
      <c r="R2856" s="12">
        <v>0</v>
      </c>
      <c r="S2856" s="12">
        <v>60</v>
      </c>
      <c r="T2856" s="12">
        <v>0</v>
      </c>
    </row>
    <row r="2857" spans="1:20" ht="17.399999999999999" x14ac:dyDescent="0.3">
      <c r="A2857" s="11">
        <v>45099</v>
      </c>
      <c r="B2857" s="12">
        <v>251199</v>
      </c>
      <c r="C2857" s="12" t="s">
        <v>343</v>
      </c>
      <c r="D2857" s="12" t="s">
        <v>344</v>
      </c>
      <c r="E2857" s="12" t="s">
        <v>345</v>
      </c>
      <c r="F2857" s="12"/>
      <c r="G2857" s="12"/>
      <c r="H2857" s="12">
        <v>11.72</v>
      </c>
      <c r="I2857" s="12">
        <v>12.28</v>
      </c>
      <c r="J2857" s="12">
        <v>11.72</v>
      </c>
      <c r="K2857" s="12">
        <v>0</v>
      </c>
      <c r="L2857" s="12">
        <v>36.17</v>
      </c>
      <c r="M2857" s="12">
        <v>5</v>
      </c>
      <c r="N2857" s="12">
        <v>0</v>
      </c>
      <c r="O2857" s="12">
        <v>67</v>
      </c>
      <c r="P2857" s="12">
        <v>9</v>
      </c>
      <c r="Q2857" s="12">
        <v>2</v>
      </c>
      <c r="R2857" s="12">
        <v>0</v>
      </c>
      <c r="S2857" s="12">
        <v>82</v>
      </c>
      <c r="T2857" s="12">
        <v>0</v>
      </c>
    </row>
    <row r="2858" spans="1:20" ht="17.399999999999999" x14ac:dyDescent="0.3">
      <c r="A2858" s="11">
        <v>45100</v>
      </c>
      <c r="B2858" s="12">
        <v>251199</v>
      </c>
      <c r="C2858" s="12" t="s">
        <v>343</v>
      </c>
      <c r="D2858" s="12" t="s">
        <v>344</v>
      </c>
      <c r="E2858" s="12" t="s">
        <v>345</v>
      </c>
      <c r="F2858" s="12"/>
      <c r="G2858" s="12"/>
      <c r="H2858" s="12">
        <v>10</v>
      </c>
      <c r="I2858" s="12">
        <v>14</v>
      </c>
      <c r="J2858" s="12">
        <v>9.5299999999999994</v>
      </c>
      <c r="K2858" s="12">
        <v>0.47</v>
      </c>
      <c r="L2858" s="12">
        <v>30.09</v>
      </c>
      <c r="M2858" s="12">
        <v>6</v>
      </c>
      <c r="N2858" s="12">
        <v>0</v>
      </c>
      <c r="O2858" s="12">
        <v>102</v>
      </c>
      <c r="P2858" s="12">
        <v>4</v>
      </c>
      <c r="Q2858" s="12">
        <v>2</v>
      </c>
      <c r="R2858" s="12">
        <v>5</v>
      </c>
      <c r="S2858" s="12">
        <v>121</v>
      </c>
      <c r="T2858" s="12">
        <v>0</v>
      </c>
    </row>
    <row r="2859" spans="1:20" ht="17.399999999999999" x14ac:dyDescent="0.3">
      <c r="A2859" s="11">
        <v>45101</v>
      </c>
      <c r="B2859" s="12">
        <v>251199</v>
      </c>
      <c r="C2859" s="12" t="s">
        <v>343</v>
      </c>
      <c r="D2859" s="12" t="s">
        <v>344</v>
      </c>
      <c r="E2859" s="12" t="s">
        <v>345</v>
      </c>
      <c r="F2859" s="12"/>
      <c r="G2859" s="12"/>
      <c r="H2859" s="12">
        <v>10.9</v>
      </c>
      <c r="I2859" s="12">
        <v>13.1</v>
      </c>
      <c r="J2859" s="12">
        <v>7.87</v>
      </c>
      <c r="K2859" s="12">
        <v>3.03</v>
      </c>
      <c r="L2859" s="12">
        <v>22.88</v>
      </c>
      <c r="M2859" s="12">
        <v>4</v>
      </c>
      <c r="N2859" s="12">
        <v>0</v>
      </c>
      <c r="O2859" s="12">
        <v>30</v>
      </c>
      <c r="P2859" s="12">
        <v>3</v>
      </c>
      <c r="Q2859" s="12">
        <v>2</v>
      </c>
      <c r="R2859" s="12">
        <v>36</v>
      </c>
      <c r="S2859" s="12">
        <v>39</v>
      </c>
      <c r="T2859" s="12">
        <v>1</v>
      </c>
    </row>
    <row r="2860" spans="1:20" ht="17.399999999999999" x14ac:dyDescent="0.3">
      <c r="A2860" s="11">
        <v>45102</v>
      </c>
      <c r="B2860" s="12">
        <v>251199</v>
      </c>
      <c r="C2860" s="12" t="s">
        <v>343</v>
      </c>
      <c r="D2860" s="12" t="s">
        <v>344</v>
      </c>
      <c r="E2860" s="12" t="s">
        <v>345</v>
      </c>
      <c r="F2860" s="12"/>
      <c r="G2860" s="12"/>
      <c r="H2860" s="12">
        <v>3.07</v>
      </c>
      <c r="I2860" s="12">
        <v>20.93</v>
      </c>
      <c r="J2860" s="12">
        <v>0.22</v>
      </c>
      <c r="K2860" s="12">
        <v>2.85</v>
      </c>
      <c r="L2860" s="12">
        <v>0.15</v>
      </c>
      <c r="M2860" s="12">
        <v>0</v>
      </c>
      <c r="N2860" s="12">
        <v>0</v>
      </c>
      <c r="O2860" s="12">
        <v>0</v>
      </c>
      <c r="P2860" s="12">
        <v>0</v>
      </c>
      <c r="Q2860" s="12">
        <v>0</v>
      </c>
      <c r="R2860" s="12">
        <v>35</v>
      </c>
      <c r="S2860" s="12">
        <v>0</v>
      </c>
      <c r="T2860" s="12">
        <v>1</v>
      </c>
    </row>
    <row r="2861" spans="1:20" ht="17.399999999999999" x14ac:dyDescent="0.3">
      <c r="A2861" s="11">
        <v>45103</v>
      </c>
      <c r="B2861" s="12">
        <v>251199</v>
      </c>
      <c r="C2861" s="12" t="s">
        <v>343</v>
      </c>
      <c r="D2861" s="12" t="s">
        <v>344</v>
      </c>
      <c r="E2861" s="12" t="s">
        <v>345</v>
      </c>
      <c r="F2861" s="12"/>
      <c r="G2861" s="12"/>
      <c r="H2861" s="12">
        <v>11.13</v>
      </c>
      <c r="I2861" s="12">
        <v>12.87</v>
      </c>
      <c r="J2861" s="12">
        <v>7.78</v>
      </c>
      <c r="K2861" s="12">
        <v>3.35</v>
      </c>
      <c r="L2861" s="12">
        <v>16.239999999999998</v>
      </c>
      <c r="M2861" s="12">
        <v>4</v>
      </c>
      <c r="N2861" s="12">
        <v>0</v>
      </c>
      <c r="O2861" s="12">
        <v>21</v>
      </c>
      <c r="P2861" s="12">
        <v>2</v>
      </c>
      <c r="Q2861" s="12">
        <v>0</v>
      </c>
      <c r="R2861" s="12">
        <v>43</v>
      </c>
      <c r="S2861" s="12">
        <v>23</v>
      </c>
      <c r="T2861" s="12">
        <v>0</v>
      </c>
    </row>
    <row r="2862" spans="1:20" ht="17.399999999999999" x14ac:dyDescent="0.3">
      <c r="A2862" s="11">
        <v>45104</v>
      </c>
      <c r="B2862" s="12">
        <v>251199</v>
      </c>
      <c r="C2862" s="12" t="s">
        <v>343</v>
      </c>
      <c r="D2862" s="12" t="s">
        <v>344</v>
      </c>
      <c r="E2862" s="12" t="s">
        <v>345</v>
      </c>
      <c r="F2862" s="12"/>
      <c r="G2862" s="12"/>
      <c r="H2862" s="12">
        <v>17.170000000000002</v>
      </c>
      <c r="I2862" s="12">
        <v>6.83</v>
      </c>
      <c r="J2862" s="12">
        <v>17.170000000000002</v>
      </c>
      <c r="K2862" s="12">
        <v>0</v>
      </c>
      <c r="L2862" s="12">
        <v>48.16</v>
      </c>
      <c r="M2862" s="12">
        <v>4</v>
      </c>
      <c r="N2862" s="12">
        <v>0</v>
      </c>
      <c r="O2862" s="12">
        <v>47</v>
      </c>
      <c r="P2862" s="12">
        <v>7</v>
      </c>
      <c r="Q2862" s="12">
        <v>0</v>
      </c>
      <c r="R2862" s="12">
        <v>0</v>
      </c>
      <c r="S2862" s="12">
        <v>52</v>
      </c>
      <c r="T2862" s="12">
        <v>0</v>
      </c>
    </row>
    <row r="2863" spans="1:20" ht="17.399999999999999" x14ac:dyDescent="0.3">
      <c r="A2863" s="11">
        <v>45105</v>
      </c>
      <c r="B2863" s="12">
        <v>251199</v>
      </c>
      <c r="C2863" s="12" t="s">
        <v>343</v>
      </c>
      <c r="D2863" s="12" t="s">
        <v>344</v>
      </c>
      <c r="E2863" s="12" t="s">
        <v>345</v>
      </c>
      <c r="F2863" s="12"/>
      <c r="G2863" s="12"/>
      <c r="H2863" s="12">
        <v>12.33</v>
      </c>
      <c r="I2863" s="12">
        <v>11.67</v>
      </c>
      <c r="J2863" s="12">
        <v>12.32</v>
      </c>
      <c r="K2863" s="12">
        <v>0.02</v>
      </c>
      <c r="L2863" s="12">
        <v>38.17</v>
      </c>
      <c r="M2863" s="12">
        <v>5</v>
      </c>
      <c r="N2863" s="12">
        <v>0</v>
      </c>
      <c r="O2863" s="12">
        <v>121</v>
      </c>
      <c r="P2863" s="12">
        <v>11</v>
      </c>
      <c r="Q2863" s="12">
        <v>1</v>
      </c>
      <c r="R2863" s="12">
        <v>0</v>
      </c>
      <c r="S2863" s="12">
        <v>135</v>
      </c>
      <c r="T2863" s="12">
        <v>0</v>
      </c>
    </row>
    <row r="2864" spans="1:20" ht="17.399999999999999" x14ac:dyDescent="0.3">
      <c r="A2864" s="11">
        <v>45106</v>
      </c>
      <c r="B2864" s="12">
        <v>251199</v>
      </c>
      <c r="C2864" s="12" t="s">
        <v>343</v>
      </c>
      <c r="D2864" s="12" t="s">
        <v>344</v>
      </c>
      <c r="E2864" s="12" t="s">
        <v>345</v>
      </c>
      <c r="F2864" s="12"/>
      <c r="G2864" s="12"/>
      <c r="H2864" s="12">
        <v>21.17</v>
      </c>
      <c r="I2864" s="12">
        <v>2.83</v>
      </c>
      <c r="J2864" s="12">
        <v>21.17</v>
      </c>
      <c r="K2864" s="12">
        <v>0</v>
      </c>
      <c r="L2864" s="12">
        <v>69.87</v>
      </c>
      <c r="M2864" s="12">
        <v>4</v>
      </c>
      <c r="N2864" s="12">
        <v>0</v>
      </c>
      <c r="O2864" s="12">
        <v>120</v>
      </c>
      <c r="P2864" s="12">
        <v>20</v>
      </c>
      <c r="Q2864" s="12">
        <v>0</v>
      </c>
      <c r="R2864" s="12">
        <v>0</v>
      </c>
      <c r="S2864" s="12">
        <v>136</v>
      </c>
      <c r="T2864" s="12">
        <v>0</v>
      </c>
    </row>
    <row r="2865" spans="1:20" ht="17.399999999999999" x14ac:dyDescent="0.3">
      <c r="A2865" s="11">
        <v>45107</v>
      </c>
      <c r="B2865" s="12">
        <v>251199</v>
      </c>
      <c r="C2865" s="12" t="s">
        <v>343</v>
      </c>
      <c r="D2865" s="12" t="s">
        <v>344</v>
      </c>
      <c r="E2865" s="12" t="s">
        <v>345</v>
      </c>
      <c r="F2865" s="12"/>
      <c r="G2865" s="12"/>
      <c r="H2865" s="12">
        <v>21.2</v>
      </c>
      <c r="I2865" s="12">
        <v>2.8</v>
      </c>
      <c r="J2865" s="12">
        <v>19.670000000000002</v>
      </c>
      <c r="K2865" s="12">
        <v>1.53</v>
      </c>
      <c r="L2865" s="12">
        <v>70.72</v>
      </c>
      <c r="M2865" s="12">
        <v>4</v>
      </c>
      <c r="N2865" s="12">
        <v>0</v>
      </c>
      <c r="O2865" s="12">
        <v>162</v>
      </c>
      <c r="P2865" s="12">
        <v>48</v>
      </c>
      <c r="Q2865" s="12">
        <v>10</v>
      </c>
      <c r="R2865" s="12">
        <v>20</v>
      </c>
      <c r="S2865" s="12">
        <v>192</v>
      </c>
      <c r="T2865" s="12">
        <v>1</v>
      </c>
    </row>
    <row r="2866" spans="1:20" ht="17.399999999999999" x14ac:dyDescent="0.3">
      <c r="A2866" s="11">
        <v>45108</v>
      </c>
      <c r="B2866" s="12">
        <v>251199</v>
      </c>
      <c r="C2866" s="12" t="s">
        <v>343</v>
      </c>
      <c r="D2866" s="12" t="s">
        <v>344</v>
      </c>
      <c r="E2866" s="12" t="s">
        <v>345</v>
      </c>
      <c r="F2866" s="12"/>
      <c r="G2866" s="12"/>
      <c r="H2866" s="12">
        <v>17.82</v>
      </c>
      <c r="I2866" s="12">
        <v>6.18</v>
      </c>
      <c r="J2866" s="12">
        <v>17.82</v>
      </c>
      <c r="K2866" s="12">
        <v>0</v>
      </c>
      <c r="L2866" s="12">
        <v>58.42</v>
      </c>
      <c r="M2866" s="12">
        <v>4</v>
      </c>
      <c r="N2866" s="12">
        <v>0</v>
      </c>
      <c r="O2866" s="12">
        <v>67</v>
      </c>
      <c r="P2866" s="12">
        <v>14</v>
      </c>
      <c r="Q2866" s="12">
        <v>0</v>
      </c>
      <c r="R2866" s="12">
        <v>0</v>
      </c>
      <c r="S2866" s="12">
        <v>73</v>
      </c>
      <c r="T2866" s="12">
        <v>0</v>
      </c>
    </row>
    <row r="2867" spans="1:20" ht="17.399999999999999" x14ac:dyDescent="0.3">
      <c r="A2867" s="11">
        <v>45109</v>
      </c>
      <c r="B2867" s="12">
        <v>251199</v>
      </c>
      <c r="C2867" s="12" t="s">
        <v>343</v>
      </c>
      <c r="D2867" s="12" t="s">
        <v>344</v>
      </c>
      <c r="E2867" s="12" t="s">
        <v>345</v>
      </c>
      <c r="F2867" s="12"/>
      <c r="G2867" s="12"/>
      <c r="H2867" s="12">
        <v>7.77</v>
      </c>
      <c r="I2867" s="12">
        <v>16.23</v>
      </c>
      <c r="J2867" s="12">
        <v>7.77</v>
      </c>
      <c r="K2867" s="12">
        <v>0</v>
      </c>
      <c r="L2867" s="12">
        <v>27.48</v>
      </c>
      <c r="M2867" s="12">
        <v>5</v>
      </c>
      <c r="N2867" s="12">
        <v>0</v>
      </c>
      <c r="O2867" s="12">
        <v>61</v>
      </c>
      <c r="P2867" s="12">
        <v>17</v>
      </c>
      <c r="Q2867" s="12">
        <v>1</v>
      </c>
      <c r="R2867" s="12">
        <v>0</v>
      </c>
      <c r="S2867" s="12">
        <v>70</v>
      </c>
      <c r="T2867" s="12">
        <v>0</v>
      </c>
    </row>
    <row r="2868" spans="1:20" ht="17.399999999999999" x14ac:dyDescent="0.3">
      <c r="A2868" s="11">
        <v>45110</v>
      </c>
      <c r="B2868" s="12">
        <v>251199</v>
      </c>
      <c r="C2868" s="12" t="s">
        <v>343</v>
      </c>
      <c r="D2868" s="12" t="s">
        <v>344</v>
      </c>
      <c r="E2868" s="12" t="s">
        <v>345</v>
      </c>
      <c r="F2868" s="12"/>
      <c r="G2868" s="12"/>
      <c r="H2868" s="12">
        <v>6.52</v>
      </c>
      <c r="I2868" s="12">
        <v>17.48</v>
      </c>
      <c r="J2868" s="12">
        <v>6.3</v>
      </c>
      <c r="K2868" s="12">
        <v>0.22</v>
      </c>
      <c r="L2868" s="12">
        <v>22.19</v>
      </c>
      <c r="M2868" s="12">
        <v>5</v>
      </c>
      <c r="N2868" s="12">
        <v>0</v>
      </c>
      <c r="O2868" s="12">
        <v>68</v>
      </c>
      <c r="P2868" s="12">
        <v>11</v>
      </c>
      <c r="Q2868" s="12">
        <v>0</v>
      </c>
      <c r="R2868" s="12">
        <v>0</v>
      </c>
      <c r="S2868" s="12">
        <v>75</v>
      </c>
      <c r="T2868" s="12">
        <v>0</v>
      </c>
    </row>
    <row r="2869" spans="1:20" ht="17.399999999999999" x14ac:dyDescent="0.3">
      <c r="A2869" s="11">
        <v>45111</v>
      </c>
      <c r="B2869" s="12">
        <v>251199</v>
      </c>
      <c r="C2869" s="12" t="s">
        <v>343</v>
      </c>
      <c r="D2869" s="12" t="s">
        <v>344</v>
      </c>
      <c r="E2869" s="12" t="s">
        <v>345</v>
      </c>
      <c r="F2869" s="12"/>
      <c r="G2869" s="12"/>
      <c r="H2869" s="12">
        <v>13.18</v>
      </c>
      <c r="I2869" s="12">
        <v>10.82</v>
      </c>
      <c r="J2869" s="12">
        <v>12.97</v>
      </c>
      <c r="K2869" s="12">
        <v>0.22</v>
      </c>
      <c r="L2869" s="12">
        <v>38.369999999999997</v>
      </c>
      <c r="M2869" s="12">
        <v>4</v>
      </c>
      <c r="N2869" s="12">
        <v>0</v>
      </c>
      <c r="O2869" s="12">
        <v>52</v>
      </c>
      <c r="P2869" s="12">
        <v>5</v>
      </c>
      <c r="Q2869" s="12">
        <v>0</v>
      </c>
      <c r="R2869" s="12">
        <v>5</v>
      </c>
      <c r="S2869" s="12">
        <v>60</v>
      </c>
      <c r="T2869" s="12">
        <v>0</v>
      </c>
    </row>
    <row r="2870" spans="1:20" ht="17.399999999999999" x14ac:dyDescent="0.3">
      <c r="A2870" s="11">
        <v>45112</v>
      </c>
      <c r="B2870" s="12">
        <v>251199</v>
      </c>
      <c r="C2870" s="12" t="s">
        <v>343</v>
      </c>
      <c r="D2870" s="12" t="s">
        <v>344</v>
      </c>
      <c r="E2870" s="12" t="s">
        <v>345</v>
      </c>
      <c r="F2870" s="12"/>
      <c r="G2870" s="12"/>
      <c r="H2870" s="12">
        <v>17.43</v>
      </c>
      <c r="I2870" s="12">
        <v>6.57</v>
      </c>
      <c r="J2870" s="12">
        <v>17.25</v>
      </c>
      <c r="K2870" s="12">
        <v>0.18</v>
      </c>
      <c r="L2870" s="12">
        <v>56.33</v>
      </c>
      <c r="M2870" s="12">
        <v>4</v>
      </c>
      <c r="N2870" s="12">
        <v>0</v>
      </c>
      <c r="O2870" s="12">
        <v>109</v>
      </c>
      <c r="P2870" s="12">
        <v>7</v>
      </c>
      <c r="Q2870" s="12">
        <v>1</v>
      </c>
      <c r="R2870" s="12">
        <v>1</v>
      </c>
      <c r="S2870" s="12">
        <v>129</v>
      </c>
      <c r="T2870" s="12">
        <v>0</v>
      </c>
    </row>
    <row r="2871" spans="1:20" ht="17.399999999999999" x14ac:dyDescent="0.3">
      <c r="A2871" s="11">
        <v>45113</v>
      </c>
      <c r="B2871" s="12">
        <v>251199</v>
      </c>
      <c r="C2871" s="12" t="s">
        <v>343</v>
      </c>
      <c r="D2871" s="12" t="s">
        <v>344</v>
      </c>
      <c r="E2871" s="12" t="s">
        <v>345</v>
      </c>
      <c r="F2871" s="12"/>
      <c r="G2871" s="12"/>
      <c r="H2871" s="12">
        <v>13.97</v>
      </c>
      <c r="I2871" s="12">
        <v>10.029999999999999</v>
      </c>
      <c r="J2871" s="12">
        <v>13.97</v>
      </c>
      <c r="K2871" s="12">
        <v>0</v>
      </c>
      <c r="L2871" s="12">
        <v>44.19</v>
      </c>
      <c r="M2871" s="12">
        <v>4</v>
      </c>
      <c r="N2871" s="12">
        <v>0</v>
      </c>
      <c r="O2871" s="12">
        <v>76</v>
      </c>
      <c r="P2871" s="12">
        <v>11</v>
      </c>
      <c r="Q2871" s="12">
        <v>1</v>
      </c>
      <c r="R2871" s="12">
        <v>0</v>
      </c>
      <c r="S2871" s="12">
        <v>83</v>
      </c>
      <c r="T2871" s="12">
        <v>0</v>
      </c>
    </row>
    <row r="2872" spans="1:20" ht="17.399999999999999" x14ac:dyDescent="0.3">
      <c r="A2872" s="11">
        <v>45114</v>
      </c>
      <c r="B2872" s="12">
        <v>251199</v>
      </c>
      <c r="C2872" s="12" t="s">
        <v>343</v>
      </c>
      <c r="D2872" s="12" t="s">
        <v>344</v>
      </c>
      <c r="E2872" s="12" t="s">
        <v>345</v>
      </c>
      <c r="F2872" s="12"/>
      <c r="G2872" s="12"/>
      <c r="H2872" s="12">
        <v>17.73</v>
      </c>
      <c r="I2872" s="12">
        <v>6.27</v>
      </c>
      <c r="J2872" s="12">
        <v>17.73</v>
      </c>
      <c r="K2872" s="12">
        <v>0</v>
      </c>
      <c r="L2872" s="12">
        <v>47.81</v>
      </c>
      <c r="M2872" s="12">
        <v>4</v>
      </c>
      <c r="N2872" s="12">
        <v>0</v>
      </c>
      <c r="O2872" s="12">
        <v>53</v>
      </c>
      <c r="P2872" s="12">
        <v>6</v>
      </c>
      <c r="Q2872" s="12">
        <v>0</v>
      </c>
      <c r="R2872" s="12">
        <v>0</v>
      </c>
      <c r="S2872" s="12">
        <v>59</v>
      </c>
      <c r="T2872" s="12">
        <v>0</v>
      </c>
    </row>
    <row r="2873" spans="1:20" ht="17.399999999999999" x14ac:dyDescent="0.3">
      <c r="A2873" s="11">
        <v>45115</v>
      </c>
      <c r="B2873" s="12">
        <v>251199</v>
      </c>
      <c r="C2873" s="12" t="s">
        <v>343</v>
      </c>
      <c r="D2873" s="12" t="s">
        <v>344</v>
      </c>
      <c r="E2873" s="12" t="s">
        <v>345</v>
      </c>
      <c r="F2873" s="12"/>
      <c r="G2873" s="12"/>
      <c r="H2873" s="12">
        <v>18.88</v>
      </c>
      <c r="I2873" s="12">
        <v>5.12</v>
      </c>
      <c r="J2873" s="12">
        <v>18.88</v>
      </c>
      <c r="K2873" s="12">
        <v>0</v>
      </c>
      <c r="L2873" s="12">
        <v>54.91</v>
      </c>
      <c r="M2873" s="12">
        <v>4</v>
      </c>
      <c r="N2873" s="12">
        <v>0</v>
      </c>
      <c r="O2873" s="12">
        <v>52</v>
      </c>
      <c r="P2873" s="12">
        <v>21</v>
      </c>
      <c r="Q2873" s="12">
        <v>0</v>
      </c>
      <c r="R2873" s="12">
        <v>0</v>
      </c>
      <c r="S2873" s="12">
        <v>61</v>
      </c>
      <c r="T2873" s="12">
        <v>0</v>
      </c>
    </row>
    <row r="2874" spans="1:20" ht="17.399999999999999" x14ac:dyDescent="0.3">
      <c r="A2874" s="11">
        <v>45116</v>
      </c>
      <c r="B2874" s="12">
        <v>251199</v>
      </c>
      <c r="C2874" s="12" t="s">
        <v>343</v>
      </c>
      <c r="D2874" s="12" t="s">
        <v>344</v>
      </c>
      <c r="E2874" s="12" t="s">
        <v>345</v>
      </c>
      <c r="F2874" s="12"/>
      <c r="G2874" s="12"/>
      <c r="H2874" s="12">
        <v>7.57</v>
      </c>
      <c r="I2874" s="12">
        <v>16.43</v>
      </c>
      <c r="J2874" s="12">
        <v>7.57</v>
      </c>
      <c r="K2874" s="12">
        <v>0</v>
      </c>
      <c r="L2874" s="12">
        <v>22.62</v>
      </c>
      <c r="M2874" s="12">
        <v>4</v>
      </c>
      <c r="N2874" s="12">
        <v>0</v>
      </c>
      <c r="O2874" s="12">
        <v>23</v>
      </c>
      <c r="P2874" s="12">
        <v>2</v>
      </c>
      <c r="Q2874" s="12">
        <v>0</v>
      </c>
      <c r="R2874" s="12">
        <v>0</v>
      </c>
      <c r="S2874" s="12">
        <v>26</v>
      </c>
      <c r="T2874" s="12">
        <v>0</v>
      </c>
    </row>
    <row r="2875" spans="1:20" ht="17.399999999999999" x14ac:dyDescent="0.3">
      <c r="A2875" s="11">
        <v>45117</v>
      </c>
      <c r="B2875" s="12">
        <v>251199</v>
      </c>
      <c r="C2875" s="12" t="s">
        <v>343</v>
      </c>
      <c r="D2875" s="12" t="s">
        <v>344</v>
      </c>
      <c r="E2875" s="12" t="s">
        <v>345</v>
      </c>
      <c r="F2875" s="12"/>
      <c r="G2875" s="12"/>
      <c r="H2875" s="12">
        <v>20.420000000000002</v>
      </c>
      <c r="I2875" s="12">
        <v>3.58</v>
      </c>
      <c r="J2875" s="12">
        <v>20.420000000000002</v>
      </c>
      <c r="K2875" s="12">
        <v>0</v>
      </c>
      <c r="L2875" s="12">
        <v>69.11</v>
      </c>
      <c r="M2875" s="12">
        <v>4</v>
      </c>
      <c r="N2875" s="12">
        <v>0</v>
      </c>
      <c r="O2875" s="12">
        <v>90</v>
      </c>
      <c r="P2875" s="12">
        <v>11</v>
      </c>
      <c r="Q2875" s="12">
        <v>1</v>
      </c>
      <c r="R2875" s="12">
        <v>0</v>
      </c>
      <c r="S2875" s="12">
        <v>103</v>
      </c>
      <c r="T2875" s="12">
        <v>0</v>
      </c>
    </row>
    <row r="2876" spans="1:20" ht="17.399999999999999" x14ac:dyDescent="0.3">
      <c r="A2876" s="11">
        <v>45118</v>
      </c>
      <c r="B2876" s="12">
        <v>251199</v>
      </c>
      <c r="C2876" s="12" t="s">
        <v>343</v>
      </c>
      <c r="D2876" s="12" t="s">
        <v>344</v>
      </c>
      <c r="E2876" s="12" t="s">
        <v>345</v>
      </c>
      <c r="F2876" s="12"/>
      <c r="G2876" s="12"/>
      <c r="H2876" s="12">
        <v>20.8</v>
      </c>
      <c r="I2876" s="12">
        <v>3.2</v>
      </c>
      <c r="J2876" s="12">
        <v>20.8</v>
      </c>
      <c r="K2876" s="12">
        <v>0</v>
      </c>
      <c r="L2876" s="12">
        <v>66.39</v>
      </c>
      <c r="M2876" s="12">
        <v>4</v>
      </c>
      <c r="N2876" s="12">
        <v>0</v>
      </c>
      <c r="O2876" s="12">
        <v>77</v>
      </c>
      <c r="P2876" s="12">
        <v>22</v>
      </c>
      <c r="Q2876" s="12">
        <v>3</v>
      </c>
      <c r="R2876" s="12">
        <v>0</v>
      </c>
      <c r="S2876" s="12">
        <v>88</v>
      </c>
      <c r="T2876" s="12">
        <v>0</v>
      </c>
    </row>
    <row r="2877" spans="1:20" ht="17.399999999999999" x14ac:dyDescent="0.3">
      <c r="A2877" s="11">
        <v>45119</v>
      </c>
      <c r="B2877" s="12">
        <v>251199</v>
      </c>
      <c r="C2877" s="12" t="s">
        <v>343</v>
      </c>
      <c r="D2877" s="12" t="s">
        <v>344</v>
      </c>
      <c r="E2877" s="12" t="s">
        <v>345</v>
      </c>
      <c r="F2877" s="12"/>
      <c r="G2877" s="12"/>
      <c r="H2877" s="12">
        <v>17.72</v>
      </c>
      <c r="I2877" s="12">
        <v>6.28</v>
      </c>
      <c r="J2877" s="12">
        <v>17.72</v>
      </c>
      <c r="K2877" s="12">
        <v>0</v>
      </c>
      <c r="L2877" s="12">
        <v>54.22</v>
      </c>
      <c r="M2877" s="12">
        <v>4</v>
      </c>
      <c r="N2877" s="12">
        <v>0</v>
      </c>
      <c r="O2877" s="12">
        <v>70</v>
      </c>
      <c r="P2877" s="12">
        <v>28</v>
      </c>
      <c r="Q2877" s="12">
        <v>8</v>
      </c>
      <c r="R2877" s="12">
        <v>0</v>
      </c>
      <c r="S2877" s="12">
        <v>88</v>
      </c>
      <c r="T2877" s="12">
        <v>0</v>
      </c>
    </row>
    <row r="2878" spans="1:20" ht="17.399999999999999" x14ac:dyDescent="0.3">
      <c r="A2878" s="11">
        <v>45120</v>
      </c>
      <c r="B2878" s="12">
        <v>251199</v>
      </c>
      <c r="C2878" s="12" t="s">
        <v>343</v>
      </c>
      <c r="D2878" s="12" t="s">
        <v>344</v>
      </c>
      <c r="E2878" s="12" t="s">
        <v>345</v>
      </c>
      <c r="F2878" s="12"/>
      <c r="G2878" s="12"/>
      <c r="H2878" s="12">
        <v>16.18</v>
      </c>
      <c r="I2878" s="12">
        <v>7.82</v>
      </c>
      <c r="J2878" s="12">
        <v>16.18</v>
      </c>
      <c r="K2878" s="12">
        <v>0</v>
      </c>
      <c r="L2878" s="12">
        <v>52.45</v>
      </c>
      <c r="M2878" s="12">
        <v>4</v>
      </c>
      <c r="N2878" s="12">
        <v>0</v>
      </c>
      <c r="O2878" s="12">
        <v>90</v>
      </c>
      <c r="P2878" s="12">
        <v>12</v>
      </c>
      <c r="Q2878" s="12">
        <v>2</v>
      </c>
      <c r="R2878" s="12">
        <v>1</v>
      </c>
      <c r="S2878" s="12">
        <v>100</v>
      </c>
      <c r="T2878" s="12">
        <v>0</v>
      </c>
    </row>
    <row r="2879" spans="1:20" ht="17.399999999999999" x14ac:dyDescent="0.3">
      <c r="A2879" s="11">
        <v>45121</v>
      </c>
      <c r="B2879" s="12">
        <v>251199</v>
      </c>
      <c r="C2879" s="12" t="s">
        <v>343</v>
      </c>
      <c r="D2879" s="12" t="s">
        <v>344</v>
      </c>
      <c r="E2879" s="12" t="s">
        <v>345</v>
      </c>
      <c r="F2879" s="12"/>
      <c r="G2879" s="12"/>
      <c r="H2879" s="12">
        <v>8.43</v>
      </c>
      <c r="I2879" s="12">
        <v>15.57</v>
      </c>
      <c r="J2879" s="12">
        <v>8.43</v>
      </c>
      <c r="K2879" s="12">
        <v>0</v>
      </c>
      <c r="L2879" s="12">
        <v>27.73</v>
      </c>
      <c r="M2879" s="12">
        <v>5</v>
      </c>
      <c r="N2879" s="12">
        <v>0</v>
      </c>
      <c r="O2879" s="12">
        <v>55</v>
      </c>
      <c r="P2879" s="12">
        <v>5</v>
      </c>
      <c r="Q2879" s="12">
        <v>1</v>
      </c>
      <c r="R2879" s="12">
        <v>0</v>
      </c>
      <c r="S2879" s="12">
        <v>61</v>
      </c>
      <c r="T2879" s="12">
        <v>0</v>
      </c>
    </row>
    <row r="2880" spans="1:20" ht="17.399999999999999" x14ac:dyDescent="0.3">
      <c r="A2880" s="11">
        <v>45122</v>
      </c>
      <c r="B2880" s="12">
        <v>251199</v>
      </c>
      <c r="C2880" s="12" t="s">
        <v>343</v>
      </c>
      <c r="D2880" s="12" t="s">
        <v>344</v>
      </c>
      <c r="E2880" s="12" t="s">
        <v>345</v>
      </c>
      <c r="F2880" s="12"/>
      <c r="G2880" s="12"/>
      <c r="H2880" s="12">
        <v>13.53</v>
      </c>
      <c r="I2880" s="12">
        <v>10.47</v>
      </c>
      <c r="J2880" s="12">
        <v>13.53</v>
      </c>
      <c r="K2880" s="12">
        <v>0</v>
      </c>
      <c r="L2880" s="12">
        <v>45.15</v>
      </c>
      <c r="M2880" s="12">
        <v>5</v>
      </c>
      <c r="N2880" s="12">
        <v>0</v>
      </c>
      <c r="O2880" s="12">
        <v>136</v>
      </c>
      <c r="P2880" s="12">
        <v>12</v>
      </c>
      <c r="Q2880" s="12">
        <v>2</v>
      </c>
      <c r="R2880" s="12">
        <v>0</v>
      </c>
      <c r="S2880" s="12">
        <v>156</v>
      </c>
      <c r="T2880" s="12">
        <v>0</v>
      </c>
    </row>
    <row r="2881" spans="1:20" ht="17.399999999999999" x14ac:dyDescent="0.3">
      <c r="A2881" s="11">
        <v>45123</v>
      </c>
      <c r="B2881" s="12">
        <v>251199</v>
      </c>
      <c r="C2881" s="12" t="s">
        <v>343</v>
      </c>
      <c r="D2881" s="12" t="s">
        <v>344</v>
      </c>
      <c r="E2881" s="12" t="s">
        <v>345</v>
      </c>
      <c r="F2881" s="12"/>
      <c r="G2881" s="12"/>
      <c r="H2881" s="12">
        <v>6.02</v>
      </c>
      <c r="I2881" s="12">
        <v>17.98</v>
      </c>
      <c r="J2881" s="12">
        <v>6.02</v>
      </c>
      <c r="K2881" s="12">
        <v>0</v>
      </c>
      <c r="L2881" s="12">
        <v>15.99</v>
      </c>
      <c r="M2881" s="12">
        <v>4</v>
      </c>
      <c r="N2881" s="12">
        <v>0</v>
      </c>
      <c r="O2881" s="12">
        <v>14</v>
      </c>
      <c r="P2881" s="12">
        <v>5</v>
      </c>
      <c r="Q2881" s="12">
        <v>0</v>
      </c>
      <c r="R2881" s="12">
        <v>0</v>
      </c>
      <c r="S2881" s="12">
        <v>16</v>
      </c>
      <c r="T2881" s="12">
        <v>0</v>
      </c>
    </row>
    <row r="2882" spans="1:20" ht="17.399999999999999" x14ac:dyDescent="0.3">
      <c r="A2882" s="11">
        <v>45124</v>
      </c>
      <c r="B2882" s="12">
        <v>251199</v>
      </c>
      <c r="C2882" s="12" t="s">
        <v>343</v>
      </c>
      <c r="D2882" s="12" t="s">
        <v>344</v>
      </c>
      <c r="E2882" s="12" t="s">
        <v>345</v>
      </c>
      <c r="F2882" s="12"/>
      <c r="G2882" s="12"/>
      <c r="H2882" s="12">
        <v>8.32</v>
      </c>
      <c r="I2882" s="12">
        <v>15.68</v>
      </c>
      <c r="J2882" s="12">
        <v>8.32</v>
      </c>
      <c r="K2882" s="12">
        <v>0</v>
      </c>
      <c r="L2882" s="12">
        <v>23.51</v>
      </c>
      <c r="M2882" s="12">
        <v>4</v>
      </c>
      <c r="N2882" s="12">
        <v>0</v>
      </c>
      <c r="O2882" s="12">
        <v>17</v>
      </c>
      <c r="P2882" s="12">
        <v>2</v>
      </c>
      <c r="Q2882" s="12">
        <v>1</v>
      </c>
      <c r="R2882" s="12">
        <v>0</v>
      </c>
      <c r="S2882" s="12">
        <v>18</v>
      </c>
      <c r="T2882" s="12">
        <v>0</v>
      </c>
    </row>
    <row r="2883" spans="1:20" ht="17.399999999999999" x14ac:dyDescent="0.3">
      <c r="A2883" s="11">
        <v>45125</v>
      </c>
      <c r="B2883" s="12">
        <v>251199</v>
      </c>
      <c r="C2883" s="12" t="s">
        <v>343</v>
      </c>
      <c r="D2883" s="12" t="s">
        <v>344</v>
      </c>
      <c r="E2883" s="12" t="s">
        <v>345</v>
      </c>
      <c r="F2883" s="12"/>
      <c r="G2883" s="12"/>
      <c r="H2883" s="12">
        <v>11.87</v>
      </c>
      <c r="I2883" s="12">
        <v>12.13</v>
      </c>
      <c r="J2883" s="12">
        <v>11.87</v>
      </c>
      <c r="K2883" s="12">
        <v>0</v>
      </c>
      <c r="L2883" s="12">
        <v>35.32</v>
      </c>
      <c r="M2883" s="12">
        <v>5</v>
      </c>
      <c r="N2883" s="12">
        <v>0</v>
      </c>
      <c r="O2883" s="12">
        <v>81</v>
      </c>
      <c r="P2883" s="12">
        <v>5</v>
      </c>
      <c r="Q2883" s="12">
        <v>2</v>
      </c>
      <c r="R2883" s="12">
        <v>0</v>
      </c>
      <c r="S2883" s="12">
        <v>97</v>
      </c>
      <c r="T2883" s="12">
        <v>0</v>
      </c>
    </row>
    <row r="2884" spans="1:20" ht="17.399999999999999" x14ac:dyDescent="0.3">
      <c r="A2884" s="11">
        <v>45126</v>
      </c>
      <c r="B2884" s="12">
        <v>251199</v>
      </c>
      <c r="C2884" s="12" t="s">
        <v>343</v>
      </c>
      <c r="D2884" s="12" t="s">
        <v>344</v>
      </c>
      <c r="E2884" s="12" t="s">
        <v>345</v>
      </c>
      <c r="F2884" s="12"/>
      <c r="G2884" s="12"/>
      <c r="H2884" s="12">
        <v>16.82</v>
      </c>
      <c r="I2884" s="12">
        <v>7.18</v>
      </c>
      <c r="J2884" s="12">
        <v>16.68</v>
      </c>
      <c r="K2884" s="12">
        <v>0.13</v>
      </c>
      <c r="L2884" s="12">
        <v>52.42</v>
      </c>
      <c r="M2884" s="12">
        <v>5</v>
      </c>
      <c r="N2884" s="12">
        <v>0</v>
      </c>
      <c r="O2884" s="12">
        <v>89</v>
      </c>
      <c r="P2884" s="12">
        <v>4</v>
      </c>
      <c r="Q2884" s="12">
        <v>0</v>
      </c>
      <c r="R2884" s="12">
        <v>8</v>
      </c>
      <c r="S2884" s="12">
        <v>100</v>
      </c>
      <c r="T2884" s="12">
        <v>1</v>
      </c>
    </row>
    <row r="2885" spans="1:20" ht="17.399999999999999" x14ac:dyDescent="0.3">
      <c r="A2885" s="11">
        <v>45127</v>
      </c>
      <c r="B2885" s="12">
        <v>251199</v>
      </c>
      <c r="C2885" s="12" t="s">
        <v>343</v>
      </c>
      <c r="D2885" s="12" t="s">
        <v>344</v>
      </c>
      <c r="E2885" s="12" t="s">
        <v>345</v>
      </c>
      <c r="F2885" s="12"/>
      <c r="G2885" s="12"/>
      <c r="H2885" s="12">
        <v>17.670000000000002</v>
      </c>
      <c r="I2885" s="12">
        <v>6.33</v>
      </c>
      <c r="J2885" s="12">
        <v>17.670000000000002</v>
      </c>
      <c r="K2885" s="12">
        <v>0</v>
      </c>
      <c r="L2885" s="12">
        <v>62.1</v>
      </c>
      <c r="M2885" s="12">
        <v>5</v>
      </c>
      <c r="N2885" s="12">
        <v>0</v>
      </c>
      <c r="O2885" s="12">
        <v>106</v>
      </c>
      <c r="P2885" s="12">
        <v>13</v>
      </c>
      <c r="Q2885" s="12">
        <v>1</v>
      </c>
      <c r="R2885" s="12">
        <v>0</v>
      </c>
      <c r="S2885" s="12">
        <v>127</v>
      </c>
      <c r="T2885" s="12">
        <v>0</v>
      </c>
    </row>
    <row r="2886" spans="1:20" ht="17.399999999999999" x14ac:dyDescent="0.3">
      <c r="A2886" s="11">
        <v>45128</v>
      </c>
      <c r="B2886" s="12">
        <v>251199</v>
      </c>
      <c r="C2886" s="12" t="s">
        <v>343</v>
      </c>
      <c r="D2886" s="12" t="s">
        <v>344</v>
      </c>
      <c r="E2886" s="12" t="s">
        <v>345</v>
      </c>
      <c r="F2886" s="12"/>
      <c r="G2886" s="12"/>
      <c r="H2886" s="12">
        <v>10.72</v>
      </c>
      <c r="I2886" s="12">
        <v>13.28</v>
      </c>
      <c r="J2886" s="12">
        <v>10.72</v>
      </c>
      <c r="K2886" s="12">
        <v>0</v>
      </c>
      <c r="L2886" s="12">
        <v>35.26</v>
      </c>
      <c r="M2886" s="12">
        <v>4</v>
      </c>
      <c r="N2886" s="12">
        <v>0</v>
      </c>
      <c r="O2886" s="12">
        <v>51</v>
      </c>
      <c r="P2886" s="12">
        <v>8</v>
      </c>
      <c r="Q2886" s="12">
        <v>0</v>
      </c>
      <c r="R2886" s="12">
        <v>0</v>
      </c>
      <c r="S2886" s="12">
        <v>58</v>
      </c>
      <c r="T2886" s="12">
        <v>0</v>
      </c>
    </row>
    <row r="2887" spans="1:20" ht="17.399999999999999" x14ac:dyDescent="0.3">
      <c r="A2887" s="11">
        <v>45129</v>
      </c>
      <c r="B2887" s="12">
        <v>251199</v>
      </c>
      <c r="C2887" s="12" t="s">
        <v>343</v>
      </c>
      <c r="D2887" s="12" t="s">
        <v>344</v>
      </c>
      <c r="E2887" s="12" t="s">
        <v>345</v>
      </c>
      <c r="F2887" s="12"/>
      <c r="G2887" s="12"/>
      <c r="H2887" s="12">
        <v>10.7</v>
      </c>
      <c r="I2887" s="12">
        <v>13.3</v>
      </c>
      <c r="J2887" s="12">
        <v>10.7</v>
      </c>
      <c r="K2887" s="12">
        <v>0</v>
      </c>
      <c r="L2887" s="12">
        <v>35.69</v>
      </c>
      <c r="M2887" s="12">
        <v>5</v>
      </c>
      <c r="N2887" s="12">
        <v>0</v>
      </c>
      <c r="O2887" s="12">
        <v>87</v>
      </c>
      <c r="P2887" s="12">
        <v>5</v>
      </c>
      <c r="Q2887" s="12">
        <v>0</v>
      </c>
      <c r="R2887" s="12">
        <v>0</v>
      </c>
      <c r="S2887" s="12">
        <v>100</v>
      </c>
      <c r="T2887" s="12">
        <v>0</v>
      </c>
    </row>
    <row r="2888" spans="1:20" ht="17.399999999999999" x14ac:dyDescent="0.3">
      <c r="A2888" s="11">
        <v>45130</v>
      </c>
      <c r="B2888" s="12">
        <v>251199</v>
      </c>
      <c r="C2888" s="12" t="s">
        <v>343</v>
      </c>
      <c r="D2888" s="12" t="s">
        <v>344</v>
      </c>
      <c r="E2888" s="12" t="s">
        <v>345</v>
      </c>
      <c r="F2888" s="12"/>
      <c r="G2888" s="12"/>
      <c r="H2888" s="12">
        <v>4.7300000000000004</v>
      </c>
      <c r="I2888" s="12">
        <v>19.27</v>
      </c>
      <c r="J2888" s="12">
        <v>4.7300000000000004</v>
      </c>
      <c r="K2888" s="12">
        <v>0</v>
      </c>
      <c r="L2888" s="12">
        <v>14.05</v>
      </c>
      <c r="M2888" s="12">
        <v>4</v>
      </c>
      <c r="N2888" s="12">
        <v>0</v>
      </c>
      <c r="O2888" s="12">
        <v>18</v>
      </c>
      <c r="P2888" s="12">
        <v>0</v>
      </c>
      <c r="Q2888" s="12">
        <v>0</v>
      </c>
      <c r="R2888" s="12">
        <v>0</v>
      </c>
      <c r="S2888" s="12">
        <v>20</v>
      </c>
      <c r="T2888" s="12">
        <v>0</v>
      </c>
    </row>
    <row r="2889" spans="1:20" ht="17.399999999999999" x14ac:dyDescent="0.3">
      <c r="A2889" s="11">
        <v>45131</v>
      </c>
      <c r="B2889" s="12">
        <v>251199</v>
      </c>
      <c r="C2889" s="12" t="s">
        <v>343</v>
      </c>
      <c r="D2889" s="12" t="s">
        <v>344</v>
      </c>
      <c r="E2889" s="12" t="s">
        <v>345</v>
      </c>
      <c r="F2889" s="12"/>
      <c r="G2889" s="12"/>
      <c r="H2889" s="12">
        <v>11.58</v>
      </c>
      <c r="I2889" s="12">
        <v>12.42</v>
      </c>
      <c r="J2889" s="12">
        <v>11.58</v>
      </c>
      <c r="K2889" s="12">
        <v>0</v>
      </c>
      <c r="L2889" s="12">
        <v>37.58</v>
      </c>
      <c r="M2889" s="12">
        <v>5</v>
      </c>
      <c r="N2889" s="12">
        <v>0</v>
      </c>
      <c r="O2889" s="12">
        <v>57</v>
      </c>
      <c r="P2889" s="12">
        <v>3</v>
      </c>
      <c r="Q2889" s="12">
        <v>1</v>
      </c>
      <c r="R2889" s="12">
        <v>0</v>
      </c>
      <c r="S2889" s="12">
        <v>70</v>
      </c>
      <c r="T2889" s="12">
        <v>0</v>
      </c>
    </row>
    <row r="2890" spans="1:20" ht="17.399999999999999" x14ac:dyDescent="0.3">
      <c r="A2890" s="11">
        <v>45132</v>
      </c>
      <c r="B2890" s="12">
        <v>251199</v>
      </c>
      <c r="C2890" s="12" t="s">
        <v>343</v>
      </c>
      <c r="D2890" s="12" t="s">
        <v>344</v>
      </c>
      <c r="E2890" s="12" t="s">
        <v>345</v>
      </c>
      <c r="F2890" s="12"/>
      <c r="G2890" s="12"/>
      <c r="H2890" s="12">
        <v>8.57</v>
      </c>
      <c r="I2890" s="12">
        <v>15.43</v>
      </c>
      <c r="J2890" s="12">
        <v>8.57</v>
      </c>
      <c r="K2890" s="12">
        <v>0</v>
      </c>
      <c r="L2890" s="12">
        <v>25.98</v>
      </c>
      <c r="M2890" s="12">
        <v>4</v>
      </c>
      <c r="N2890" s="12">
        <v>0</v>
      </c>
      <c r="O2890" s="12">
        <v>24</v>
      </c>
      <c r="P2890" s="12">
        <v>0</v>
      </c>
      <c r="Q2890" s="12">
        <v>0</v>
      </c>
      <c r="R2890" s="12">
        <v>0</v>
      </c>
      <c r="S2890" s="12">
        <v>26</v>
      </c>
      <c r="T2890" s="12">
        <v>0</v>
      </c>
    </row>
    <row r="2891" spans="1:20" ht="17.399999999999999" x14ac:dyDescent="0.3">
      <c r="A2891" s="11">
        <v>45133</v>
      </c>
      <c r="B2891" s="12">
        <v>251199</v>
      </c>
      <c r="C2891" s="12" t="s">
        <v>343</v>
      </c>
      <c r="D2891" s="12" t="s">
        <v>344</v>
      </c>
      <c r="E2891" s="12" t="s">
        <v>345</v>
      </c>
      <c r="F2891" s="12"/>
      <c r="G2891" s="12"/>
      <c r="H2891" s="12">
        <v>18.13</v>
      </c>
      <c r="I2891" s="12">
        <v>5.87</v>
      </c>
      <c r="J2891" s="12">
        <v>18.13</v>
      </c>
      <c r="K2891" s="12">
        <v>0</v>
      </c>
      <c r="L2891" s="12">
        <v>56.98</v>
      </c>
      <c r="M2891" s="12">
        <v>4</v>
      </c>
      <c r="N2891" s="12">
        <v>0</v>
      </c>
      <c r="O2891" s="12">
        <v>61</v>
      </c>
      <c r="P2891" s="12">
        <v>0</v>
      </c>
      <c r="Q2891" s="12">
        <v>1</v>
      </c>
      <c r="R2891" s="12">
        <v>0</v>
      </c>
      <c r="S2891" s="12">
        <v>70</v>
      </c>
      <c r="T2891" s="12">
        <v>0</v>
      </c>
    </row>
    <row r="2892" spans="1:20" ht="17.399999999999999" x14ac:dyDescent="0.3">
      <c r="A2892" s="11">
        <v>45134</v>
      </c>
      <c r="B2892" s="12">
        <v>251199</v>
      </c>
      <c r="C2892" s="12" t="s">
        <v>343</v>
      </c>
      <c r="D2892" s="12" t="s">
        <v>344</v>
      </c>
      <c r="E2892" s="12" t="s">
        <v>345</v>
      </c>
      <c r="F2892" s="12"/>
      <c r="G2892" s="12"/>
      <c r="H2892" s="12">
        <v>19.72</v>
      </c>
      <c r="I2892" s="12">
        <v>4.28</v>
      </c>
      <c r="J2892" s="12">
        <v>19.72</v>
      </c>
      <c r="K2892" s="12">
        <v>0</v>
      </c>
      <c r="L2892" s="12">
        <v>67.38</v>
      </c>
      <c r="M2892" s="12">
        <v>5</v>
      </c>
      <c r="N2892" s="12">
        <v>0</v>
      </c>
      <c r="O2892" s="12">
        <v>189</v>
      </c>
      <c r="P2892" s="12">
        <v>5</v>
      </c>
      <c r="Q2892" s="12">
        <v>0</v>
      </c>
      <c r="R2892" s="12">
        <v>0</v>
      </c>
      <c r="S2892" s="12">
        <v>216</v>
      </c>
      <c r="T2892" s="12">
        <v>0</v>
      </c>
    </row>
    <row r="2893" spans="1:20" ht="17.399999999999999" x14ac:dyDescent="0.3">
      <c r="A2893" s="11">
        <v>45135</v>
      </c>
      <c r="B2893" s="12">
        <v>251199</v>
      </c>
      <c r="C2893" s="12" t="s">
        <v>343</v>
      </c>
      <c r="D2893" s="12" t="s">
        <v>344</v>
      </c>
      <c r="E2893" s="12" t="s">
        <v>345</v>
      </c>
      <c r="F2893" s="12"/>
      <c r="G2893" s="12"/>
      <c r="H2893" s="12">
        <v>14.75</v>
      </c>
      <c r="I2893" s="12">
        <v>9.25</v>
      </c>
      <c r="J2893" s="12">
        <v>14.75</v>
      </c>
      <c r="K2893" s="12">
        <v>0</v>
      </c>
      <c r="L2893" s="12">
        <v>45.51</v>
      </c>
      <c r="M2893" s="12">
        <v>5</v>
      </c>
      <c r="N2893" s="12">
        <v>0</v>
      </c>
      <c r="O2893" s="12">
        <v>88</v>
      </c>
      <c r="P2893" s="12">
        <v>1</v>
      </c>
      <c r="Q2893" s="12">
        <v>0</v>
      </c>
      <c r="R2893" s="12">
        <v>0</v>
      </c>
      <c r="S2893" s="12">
        <v>98</v>
      </c>
      <c r="T2893" s="12">
        <v>0</v>
      </c>
    </row>
    <row r="2894" spans="1:20" ht="17.399999999999999" x14ac:dyDescent="0.3">
      <c r="A2894" s="11">
        <v>45136</v>
      </c>
      <c r="B2894" s="12">
        <v>251199</v>
      </c>
      <c r="C2894" s="12" t="s">
        <v>343</v>
      </c>
      <c r="D2894" s="12" t="s">
        <v>344</v>
      </c>
      <c r="E2894" s="12" t="s">
        <v>345</v>
      </c>
      <c r="F2894" s="12"/>
      <c r="G2894" s="12"/>
      <c r="H2894" s="12">
        <v>16.48</v>
      </c>
      <c r="I2894" s="12">
        <v>7.52</v>
      </c>
      <c r="J2894" s="12">
        <v>16.48</v>
      </c>
      <c r="K2894" s="12">
        <v>0</v>
      </c>
      <c r="L2894" s="12">
        <v>51.08</v>
      </c>
      <c r="M2894" s="12">
        <v>5</v>
      </c>
      <c r="N2894" s="12">
        <v>0</v>
      </c>
      <c r="O2894" s="12">
        <v>107</v>
      </c>
      <c r="P2894" s="12">
        <v>3</v>
      </c>
      <c r="Q2894" s="12">
        <v>0</v>
      </c>
      <c r="R2894" s="12">
        <v>0</v>
      </c>
      <c r="S2894" s="12">
        <v>122</v>
      </c>
      <c r="T2894" s="12">
        <v>0</v>
      </c>
    </row>
    <row r="2895" spans="1:20" ht="17.399999999999999" x14ac:dyDescent="0.3">
      <c r="A2895" s="11">
        <v>45137</v>
      </c>
      <c r="B2895" s="12">
        <v>251199</v>
      </c>
      <c r="C2895" s="12" t="s">
        <v>343</v>
      </c>
      <c r="D2895" s="12" t="s">
        <v>344</v>
      </c>
      <c r="E2895" s="12" t="s">
        <v>345</v>
      </c>
      <c r="F2895" s="12"/>
      <c r="G2895" s="12"/>
      <c r="H2895" s="12">
        <v>5.92</v>
      </c>
      <c r="I2895" s="12">
        <v>18.079999999999998</v>
      </c>
      <c r="J2895" s="12">
        <v>5.92</v>
      </c>
      <c r="K2895" s="12">
        <v>0</v>
      </c>
      <c r="L2895" s="12">
        <v>15.26</v>
      </c>
      <c r="M2895" s="12">
        <v>6</v>
      </c>
      <c r="N2895" s="12">
        <v>0</v>
      </c>
      <c r="O2895" s="12">
        <v>3</v>
      </c>
      <c r="P2895" s="12">
        <v>0</v>
      </c>
      <c r="Q2895" s="12">
        <v>0</v>
      </c>
      <c r="R2895" s="12">
        <v>0</v>
      </c>
      <c r="S2895" s="12">
        <v>4</v>
      </c>
      <c r="T2895" s="12">
        <v>0</v>
      </c>
    </row>
    <row r="2896" spans="1:20" ht="17.399999999999999" x14ac:dyDescent="0.3">
      <c r="A2896" s="11">
        <v>45138</v>
      </c>
      <c r="B2896" s="12">
        <v>251199</v>
      </c>
      <c r="C2896" s="12" t="s">
        <v>343</v>
      </c>
      <c r="D2896" s="12" t="s">
        <v>344</v>
      </c>
      <c r="E2896" s="12" t="s">
        <v>345</v>
      </c>
      <c r="F2896" s="12"/>
      <c r="G2896" s="12"/>
      <c r="H2896" s="12">
        <v>16.100000000000001</v>
      </c>
      <c r="I2896" s="12">
        <v>7.9</v>
      </c>
      <c r="J2896" s="12">
        <v>16.100000000000001</v>
      </c>
      <c r="K2896" s="12">
        <v>0</v>
      </c>
      <c r="L2896" s="12">
        <v>58.19</v>
      </c>
      <c r="M2896" s="12">
        <v>6</v>
      </c>
      <c r="N2896" s="12">
        <v>0</v>
      </c>
      <c r="O2896" s="12">
        <v>206</v>
      </c>
      <c r="P2896" s="12">
        <v>3</v>
      </c>
      <c r="Q2896" s="12">
        <v>0</v>
      </c>
      <c r="R2896" s="12">
        <v>0</v>
      </c>
      <c r="S2896" s="12">
        <v>240</v>
      </c>
      <c r="T2896" s="12">
        <v>0</v>
      </c>
    </row>
    <row r="2897" spans="1:20" ht="17.399999999999999" x14ac:dyDescent="0.3">
      <c r="A2897" s="11">
        <v>45139</v>
      </c>
      <c r="B2897" s="12">
        <v>251199</v>
      </c>
      <c r="C2897" s="12" t="s">
        <v>343</v>
      </c>
      <c r="D2897" s="12" t="s">
        <v>344</v>
      </c>
      <c r="E2897" s="12" t="s">
        <v>345</v>
      </c>
      <c r="F2897" s="12"/>
      <c r="G2897" s="12"/>
      <c r="H2897" s="12">
        <v>18.899999999999999</v>
      </c>
      <c r="I2897" s="12">
        <v>5.0999999999999996</v>
      </c>
      <c r="J2897" s="12">
        <v>18.899999999999999</v>
      </c>
      <c r="K2897" s="12">
        <v>0</v>
      </c>
      <c r="L2897" s="12">
        <v>50.36</v>
      </c>
      <c r="M2897" s="12">
        <v>5</v>
      </c>
      <c r="N2897" s="12">
        <v>0</v>
      </c>
      <c r="O2897" s="12">
        <v>74</v>
      </c>
      <c r="P2897" s="12">
        <v>1</v>
      </c>
      <c r="Q2897" s="12">
        <v>0</v>
      </c>
      <c r="R2897" s="12">
        <v>0</v>
      </c>
      <c r="S2897" s="12">
        <v>78</v>
      </c>
      <c r="T2897" s="12">
        <v>0</v>
      </c>
    </row>
    <row r="2898" spans="1:20" ht="17.399999999999999" x14ac:dyDescent="0.3">
      <c r="A2898" s="11">
        <v>45140</v>
      </c>
      <c r="B2898" s="12">
        <v>251199</v>
      </c>
      <c r="C2898" s="12" t="s">
        <v>343</v>
      </c>
      <c r="D2898" s="12" t="s">
        <v>344</v>
      </c>
      <c r="E2898" s="12" t="s">
        <v>345</v>
      </c>
      <c r="F2898" s="12"/>
      <c r="G2898" s="12"/>
      <c r="H2898" s="12">
        <v>21.9</v>
      </c>
      <c r="I2898" s="12">
        <v>2.1</v>
      </c>
      <c r="J2898" s="12">
        <v>21.9</v>
      </c>
      <c r="K2898" s="12">
        <v>0</v>
      </c>
      <c r="L2898" s="12">
        <v>86.39</v>
      </c>
      <c r="M2898" s="12">
        <v>6</v>
      </c>
      <c r="N2898" s="12">
        <v>0</v>
      </c>
      <c r="O2898" s="12">
        <v>283</v>
      </c>
      <c r="P2898" s="12">
        <v>4</v>
      </c>
      <c r="Q2898" s="12">
        <v>0</v>
      </c>
      <c r="R2898" s="12">
        <v>0</v>
      </c>
      <c r="S2898" s="12">
        <v>333</v>
      </c>
      <c r="T2898" s="12">
        <v>0</v>
      </c>
    </row>
    <row r="2899" spans="1:20" ht="17.399999999999999" x14ac:dyDescent="0.3">
      <c r="A2899" s="11">
        <v>45141</v>
      </c>
      <c r="B2899" s="12">
        <v>251199</v>
      </c>
      <c r="C2899" s="12" t="s">
        <v>343</v>
      </c>
      <c r="D2899" s="12" t="s">
        <v>344</v>
      </c>
      <c r="E2899" s="12" t="s">
        <v>345</v>
      </c>
      <c r="F2899" s="12"/>
      <c r="G2899" s="12"/>
      <c r="H2899" s="12">
        <v>19.079999999999998</v>
      </c>
      <c r="I2899" s="12">
        <v>4.92</v>
      </c>
      <c r="J2899" s="12">
        <v>19.079999999999998</v>
      </c>
      <c r="K2899" s="12">
        <v>0</v>
      </c>
      <c r="L2899" s="12">
        <v>65.260000000000005</v>
      </c>
      <c r="M2899" s="12">
        <v>6</v>
      </c>
      <c r="N2899" s="12">
        <v>0</v>
      </c>
      <c r="O2899" s="12">
        <v>170</v>
      </c>
      <c r="P2899" s="12">
        <v>1</v>
      </c>
      <c r="Q2899" s="12">
        <v>1</v>
      </c>
      <c r="R2899" s="12">
        <v>1</v>
      </c>
      <c r="S2899" s="12">
        <v>197</v>
      </c>
      <c r="T2899" s="12">
        <v>0</v>
      </c>
    </row>
    <row r="2900" spans="1:20" ht="17.399999999999999" x14ac:dyDescent="0.3">
      <c r="A2900" s="11">
        <v>45142</v>
      </c>
      <c r="B2900" s="12">
        <v>251199</v>
      </c>
      <c r="C2900" s="12" t="s">
        <v>343</v>
      </c>
      <c r="D2900" s="12" t="s">
        <v>344</v>
      </c>
      <c r="E2900" s="12" t="s">
        <v>345</v>
      </c>
      <c r="F2900" s="12"/>
      <c r="G2900" s="12"/>
      <c r="H2900" s="12">
        <v>22.35</v>
      </c>
      <c r="I2900" s="12">
        <v>1.65</v>
      </c>
      <c r="J2900" s="12">
        <v>22.35</v>
      </c>
      <c r="K2900" s="12">
        <v>0</v>
      </c>
      <c r="L2900" s="12">
        <v>65.67</v>
      </c>
      <c r="M2900" s="12">
        <v>5</v>
      </c>
      <c r="N2900" s="12">
        <v>0</v>
      </c>
      <c r="O2900" s="12">
        <v>88</v>
      </c>
      <c r="P2900" s="12">
        <v>1</v>
      </c>
      <c r="Q2900" s="12">
        <v>0</v>
      </c>
      <c r="R2900" s="12">
        <v>0</v>
      </c>
      <c r="S2900" s="12">
        <v>93</v>
      </c>
      <c r="T2900" s="12">
        <v>0</v>
      </c>
    </row>
    <row r="2901" spans="1:20" ht="17.399999999999999" x14ac:dyDescent="0.3">
      <c r="A2901" s="11">
        <v>45143</v>
      </c>
      <c r="B2901" s="12">
        <v>251199</v>
      </c>
      <c r="C2901" s="12" t="s">
        <v>343</v>
      </c>
      <c r="D2901" s="12" t="s">
        <v>344</v>
      </c>
      <c r="E2901" s="12" t="s">
        <v>345</v>
      </c>
      <c r="F2901" s="12"/>
      <c r="G2901" s="12"/>
      <c r="H2901" s="12">
        <v>13.57</v>
      </c>
      <c r="I2901" s="12">
        <v>10.43</v>
      </c>
      <c r="J2901" s="12">
        <v>13.57</v>
      </c>
      <c r="K2901" s="12">
        <v>0</v>
      </c>
      <c r="L2901" s="12">
        <v>39.270000000000003</v>
      </c>
      <c r="M2901" s="12">
        <v>6</v>
      </c>
      <c r="N2901" s="12">
        <v>0</v>
      </c>
      <c r="O2901" s="12">
        <v>111</v>
      </c>
      <c r="P2901" s="12">
        <v>1</v>
      </c>
      <c r="Q2901" s="12">
        <v>0</v>
      </c>
      <c r="R2901" s="12">
        <v>0</v>
      </c>
      <c r="S2901" s="12">
        <v>129</v>
      </c>
      <c r="T2901" s="12">
        <v>0</v>
      </c>
    </row>
    <row r="2902" spans="1:20" ht="17.399999999999999" x14ac:dyDescent="0.3">
      <c r="A2902" s="11">
        <v>45144</v>
      </c>
      <c r="B2902" s="12">
        <v>251199</v>
      </c>
      <c r="C2902" s="12" t="s">
        <v>343</v>
      </c>
      <c r="D2902" s="12" t="s">
        <v>344</v>
      </c>
      <c r="E2902" s="12" t="s">
        <v>345</v>
      </c>
      <c r="F2902" s="12"/>
      <c r="G2902" s="12"/>
      <c r="H2902" s="12">
        <v>0</v>
      </c>
      <c r="I2902" s="12">
        <v>24</v>
      </c>
      <c r="J2902" s="12">
        <v>0</v>
      </c>
      <c r="K2902" s="12">
        <v>0</v>
      </c>
      <c r="L2902" s="12">
        <v>0</v>
      </c>
      <c r="M2902" s="12">
        <v>0</v>
      </c>
      <c r="N2902" s="12">
        <v>0</v>
      </c>
      <c r="O2902" s="12">
        <v>0</v>
      </c>
      <c r="P2902" s="12">
        <v>0</v>
      </c>
      <c r="Q2902" s="12">
        <v>0</v>
      </c>
      <c r="R2902" s="12">
        <v>0</v>
      </c>
      <c r="S2902" s="12">
        <v>0</v>
      </c>
      <c r="T2902" s="12">
        <v>0</v>
      </c>
    </row>
    <row r="2903" spans="1:20" ht="17.399999999999999" x14ac:dyDescent="0.3">
      <c r="A2903" s="11">
        <v>45145</v>
      </c>
      <c r="B2903" s="12">
        <v>251199</v>
      </c>
      <c r="C2903" s="12" t="s">
        <v>343</v>
      </c>
      <c r="D2903" s="12" t="s">
        <v>344</v>
      </c>
      <c r="E2903" s="12" t="s">
        <v>345</v>
      </c>
      <c r="F2903" s="12"/>
      <c r="G2903" s="12"/>
      <c r="H2903" s="12">
        <v>0</v>
      </c>
      <c r="I2903" s="12">
        <v>24</v>
      </c>
      <c r="J2903" s="12">
        <v>0</v>
      </c>
      <c r="K2903" s="12">
        <v>0</v>
      </c>
      <c r="L2903" s="12">
        <v>0</v>
      </c>
      <c r="M2903" s="12">
        <v>0</v>
      </c>
      <c r="N2903" s="12">
        <v>0</v>
      </c>
      <c r="O2903" s="12">
        <v>0</v>
      </c>
      <c r="P2903" s="12">
        <v>0</v>
      </c>
      <c r="Q2903" s="12">
        <v>0</v>
      </c>
      <c r="R2903" s="12">
        <v>0</v>
      </c>
      <c r="S2903" s="12">
        <v>0</v>
      </c>
      <c r="T2903" s="12">
        <v>0</v>
      </c>
    </row>
    <row r="2904" spans="1:20" ht="17.399999999999999" x14ac:dyDescent="0.3">
      <c r="A2904" s="11">
        <v>45146</v>
      </c>
      <c r="B2904" s="12">
        <v>251199</v>
      </c>
      <c r="C2904" s="12" t="s">
        <v>343</v>
      </c>
      <c r="D2904" s="12" t="s">
        <v>344</v>
      </c>
      <c r="E2904" s="12" t="s">
        <v>345</v>
      </c>
      <c r="F2904" s="12"/>
      <c r="G2904" s="12"/>
      <c r="H2904" s="12">
        <v>0</v>
      </c>
      <c r="I2904" s="12">
        <v>24</v>
      </c>
      <c r="J2904" s="12">
        <v>0</v>
      </c>
      <c r="K2904" s="12">
        <v>0</v>
      </c>
      <c r="L2904" s="12">
        <v>0</v>
      </c>
      <c r="M2904" s="12">
        <v>0</v>
      </c>
      <c r="N2904" s="12">
        <v>0</v>
      </c>
      <c r="O2904" s="12">
        <v>0</v>
      </c>
      <c r="P2904" s="12">
        <v>0</v>
      </c>
      <c r="Q2904" s="12">
        <v>0</v>
      </c>
      <c r="R2904" s="12">
        <v>0</v>
      </c>
      <c r="S2904" s="12">
        <v>0</v>
      </c>
      <c r="T2904" s="12">
        <v>0</v>
      </c>
    </row>
    <row r="2905" spans="1:20" ht="17.399999999999999" x14ac:dyDescent="0.3">
      <c r="A2905" s="11">
        <v>45147</v>
      </c>
      <c r="B2905" s="12">
        <v>251199</v>
      </c>
      <c r="C2905" s="12" t="s">
        <v>343</v>
      </c>
      <c r="D2905" s="12" t="s">
        <v>344</v>
      </c>
      <c r="E2905" s="12" t="s">
        <v>345</v>
      </c>
      <c r="F2905" s="12"/>
      <c r="G2905" s="12"/>
      <c r="H2905" s="12">
        <v>3.5</v>
      </c>
      <c r="I2905" s="12">
        <v>20.5</v>
      </c>
      <c r="J2905" s="12">
        <v>3.5</v>
      </c>
      <c r="K2905" s="12">
        <v>0</v>
      </c>
      <c r="L2905" s="12">
        <v>8.57</v>
      </c>
      <c r="M2905" s="12">
        <v>5</v>
      </c>
      <c r="N2905" s="12">
        <v>0</v>
      </c>
      <c r="O2905" s="12">
        <v>6</v>
      </c>
      <c r="P2905" s="12">
        <v>0</v>
      </c>
      <c r="Q2905" s="12">
        <v>0</v>
      </c>
      <c r="R2905" s="12">
        <v>1</v>
      </c>
      <c r="S2905" s="12">
        <v>8</v>
      </c>
      <c r="T2905" s="12">
        <v>0</v>
      </c>
    </row>
    <row r="2906" spans="1:20" ht="17.399999999999999" x14ac:dyDescent="0.3">
      <c r="A2906" s="11">
        <v>45148</v>
      </c>
      <c r="B2906" s="12">
        <v>251199</v>
      </c>
      <c r="C2906" s="12" t="s">
        <v>343</v>
      </c>
      <c r="D2906" s="12" t="s">
        <v>344</v>
      </c>
      <c r="E2906" s="12" t="s">
        <v>345</v>
      </c>
      <c r="F2906" s="12"/>
      <c r="G2906" s="12"/>
      <c r="H2906" s="12">
        <v>12.3</v>
      </c>
      <c r="I2906" s="12">
        <v>11.7</v>
      </c>
      <c r="J2906" s="12">
        <v>12.3</v>
      </c>
      <c r="K2906" s="12">
        <v>0</v>
      </c>
      <c r="L2906" s="12">
        <v>31.77</v>
      </c>
      <c r="M2906" s="12">
        <v>5</v>
      </c>
      <c r="N2906" s="12">
        <v>0</v>
      </c>
      <c r="O2906" s="12">
        <v>49</v>
      </c>
      <c r="P2906" s="12">
        <v>0</v>
      </c>
      <c r="Q2906" s="12">
        <v>0</v>
      </c>
      <c r="R2906" s="12">
        <v>0</v>
      </c>
      <c r="S2906" s="12">
        <v>57</v>
      </c>
      <c r="T2906" s="12">
        <v>0</v>
      </c>
    </row>
    <row r="2907" spans="1:20" ht="17.399999999999999" x14ac:dyDescent="0.3">
      <c r="A2907" s="11">
        <v>45149</v>
      </c>
      <c r="B2907" s="12">
        <v>251199</v>
      </c>
      <c r="C2907" s="12" t="s">
        <v>343</v>
      </c>
      <c r="D2907" s="12" t="s">
        <v>344</v>
      </c>
      <c r="E2907" s="12" t="s">
        <v>345</v>
      </c>
      <c r="F2907" s="12"/>
      <c r="G2907" s="12"/>
      <c r="H2907" s="12">
        <v>7.35</v>
      </c>
      <c r="I2907" s="12">
        <v>16.649999999999999</v>
      </c>
      <c r="J2907" s="12">
        <v>7.35</v>
      </c>
      <c r="K2907" s="12">
        <v>0</v>
      </c>
      <c r="L2907" s="12">
        <v>21.7</v>
      </c>
      <c r="M2907" s="12">
        <v>5</v>
      </c>
      <c r="N2907" s="12">
        <v>0</v>
      </c>
      <c r="O2907" s="12">
        <v>58</v>
      </c>
      <c r="P2907" s="12">
        <v>0</v>
      </c>
      <c r="Q2907" s="12">
        <v>0</v>
      </c>
      <c r="R2907" s="12">
        <v>0</v>
      </c>
      <c r="S2907" s="12">
        <v>66</v>
      </c>
      <c r="T2907" s="12">
        <v>0</v>
      </c>
    </row>
    <row r="2908" spans="1:20" ht="17.399999999999999" x14ac:dyDescent="0.3">
      <c r="A2908" s="11">
        <v>45150</v>
      </c>
      <c r="B2908" s="12">
        <v>251199</v>
      </c>
      <c r="C2908" s="12" t="s">
        <v>343</v>
      </c>
      <c r="D2908" s="12" t="s">
        <v>344</v>
      </c>
      <c r="E2908" s="12" t="s">
        <v>345</v>
      </c>
      <c r="F2908" s="12"/>
      <c r="G2908" s="12"/>
      <c r="H2908" s="12">
        <v>0.37</v>
      </c>
      <c r="I2908" s="12">
        <v>23.63</v>
      </c>
      <c r="J2908" s="12">
        <v>0.37</v>
      </c>
      <c r="K2908" s="12">
        <v>0</v>
      </c>
      <c r="L2908" s="12">
        <v>0.56000000000000005</v>
      </c>
      <c r="M2908" s="12">
        <v>10</v>
      </c>
      <c r="N2908" s="12">
        <v>0</v>
      </c>
      <c r="O2908" s="12">
        <v>1</v>
      </c>
      <c r="P2908" s="12">
        <v>0</v>
      </c>
      <c r="Q2908" s="12">
        <v>0</v>
      </c>
      <c r="R2908" s="12">
        <v>0</v>
      </c>
      <c r="S2908" s="12">
        <v>1</v>
      </c>
      <c r="T2908" s="12">
        <v>0</v>
      </c>
    </row>
    <row r="2909" spans="1:20" ht="17.399999999999999" x14ac:dyDescent="0.3">
      <c r="A2909" s="11">
        <v>45151</v>
      </c>
      <c r="B2909" s="12">
        <v>251199</v>
      </c>
      <c r="C2909" s="12" t="s">
        <v>343</v>
      </c>
      <c r="D2909" s="12" t="s">
        <v>344</v>
      </c>
      <c r="E2909" s="12" t="s">
        <v>345</v>
      </c>
      <c r="F2909" s="12"/>
      <c r="G2909" s="12"/>
      <c r="H2909" s="12">
        <v>0.12</v>
      </c>
      <c r="I2909" s="12">
        <v>23.88</v>
      </c>
      <c r="J2909" s="12">
        <v>0.12</v>
      </c>
      <c r="K2909" s="12">
        <v>0</v>
      </c>
      <c r="L2909" s="12">
        <v>0.1</v>
      </c>
      <c r="M2909" s="12">
        <v>0</v>
      </c>
      <c r="N2909" s="12">
        <v>0</v>
      </c>
      <c r="O2909" s="12">
        <v>0</v>
      </c>
      <c r="P2909" s="12">
        <v>0</v>
      </c>
      <c r="Q2909" s="12">
        <v>0</v>
      </c>
      <c r="R2909" s="12">
        <v>0</v>
      </c>
      <c r="S2909" s="12">
        <v>0</v>
      </c>
      <c r="T2909" s="12">
        <v>0</v>
      </c>
    </row>
    <row r="2910" spans="1:20" ht="17.399999999999999" x14ac:dyDescent="0.3">
      <c r="A2910" s="11">
        <v>45152</v>
      </c>
      <c r="B2910" s="12">
        <v>251199</v>
      </c>
      <c r="C2910" s="12" t="s">
        <v>343</v>
      </c>
      <c r="D2910" s="12" t="s">
        <v>344</v>
      </c>
      <c r="E2910" s="12" t="s">
        <v>345</v>
      </c>
      <c r="F2910" s="12"/>
      <c r="G2910" s="12"/>
      <c r="H2910" s="12">
        <v>9.8699999999999992</v>
      </c>
      <c r="I2910" s="12">
        <v>14.13</v>
      </c>
      <c r="J2910" s="12">
        <v>9.8699999999999992</v>
      </c>
      <c r="K2910" s="12">
        <v>0</v>
      </c>
      <c r="L2910" s="12">
        <v>29.32</v>
      </c>
      <c r="M2910" s="12">
        <v>5</v>
      </c>
      <c r="N2910" s="12">
        <v>0</v>
      </c>
      <c r="O2910" s="12">
        <v>73</v>
      </c>
      <c r="P2910" s="12">
        <v>3</v>
      </c>
      <c r="Q2910" s="12">
        <v>1</v>
      </c>
      <c r="R2910" s="12">
        <v>0</v>
      </c>
      <c r="S2910" s="12">
        <v>83</v>
      </c>
      <c r="T2910" s="12">
        <v>0</v>
      </c>
    </row>
    <row r="2911" spans="1:20" ht="17.399999999999999" x14ac:dyDescent="0.3">
      <c r="A2911" s="11">
        <v>45153</v>
      </c>
      <c r="B2911" s="12">
        <v>251199</v>
      </c>
      <c r="C2911" s="12" t="s">
        <v>343</v>
      </c>
      <c r="D2911" s="12" t="s">
        <v>344</v>
      </c>
      <c r="E2911" s="12" t="s">
        <v>345</v>
      </c>
      <c r="F2911" s="12"/>
      <c r="G2911" s="12"/>
      <c r="H2911" s="12">
        <v>14.83</v>
      </c>
      <c r="I2911" s="12">
        <v>9.17</v>
      </c>
      <c r="J2911" s="12">
        <v>14.83</v>
      </c>
      <c r="K2911" s="12">
        <v>0</v>
      </c>
      <c r="L2911" s="12">
        <v>44.7</v>
      </c>
      <c r="M2911" s="12">
        <v>5</v>
      </c>
      <c r="N2911" s="12">
        <v>0</v>
      </c>
      <c r="O2911" s="12">
        <v>104</v>
      </c>
      <c r="P2911" s="12">
        <v>4</v>
      </c>
      <c r="Q2911" s="12">
        <v>0</v>
      </c>
      <c r="R2911" s="12">
        <v>0</v>
      </c>
      <c r="S2911" s="12">
        <v>118</v>
      </c>
      <c r="T2911" s="12">
        <v>0</v>
      </c>
    </row>
    <row r="2912" spans="1:20" ht="17.399999999999999" x14ac:dyDescent="0.3">
      <c r="A2912" s="11">
        <v>45154</v>
      </c>
      <c r="B2912" s="12">
        <v>251199</v>
      </c>
      <c r="C2912" s="12" t="s">
        <v>343</v>
      </c>
      <c r="D2912" s="12" t="s">
        <v>344</v>
      </c>
      <c r="E2912" s="12" t="s">
        <v>345</v>
      </c>
      <c r="F2912" s="12"/>
      <c r="G2912" s="12"/>
      <c r="H2912" s="12">
        <v>13.37</v>
      </c>
      <c r="I2912" s="12">
        <v>10.63</v>
      </c>
      <c r="J2912" s="12">
        <v>13.37</v>
      </c>
      <c r="K2912" s="12">
        <v>0</v>
      </c>
      <c r="L2912" s="12">
        <v>42.18</v>
      </c>
      <c r="M2912" s="12">
        <v>6</v>
      </c>
      <c r="N2912" s="12">
        <v>0</v>
      </c>
      <c r="O2912" s="12">
        <v>70</v>
      </c>
      <c r="P2912" s="12">
        <v>4</v>
      </c>
      <c r="Q2912" s="12">
        <v>1</v>
      </c>
      <c r="R2912" s="12">
        <v>0</v>
      </c>
      <c r="S2912" s="12">
        <v>77</v>
      </c>
      <c r="T2912" s="12">
        <v>0</v>
      </c>
    </row>
    <row r="2913" spans="1:20" ht="17.399999999999999" x14ac:dyDescent="0.3">
      <c r="A2913" s="11">
        <v>45155</v>
      </c>
      <c r="B2913" s="12">
        <v>251199</v>
      </c>
      <c r="C2913" s="12" t="s">
        <v>343</v>
      </c>
      <c r="D2913" s="12" t="s">
        <v>344</v>
      </c>
      <c r="E2913" s="12" t="s">
        <v>345</v>
      </c>
      <c r="F2913" s="12"/>
      <c r="G2913" s="12"/>
      <c r="H2913" s="12">
        <v>12.87</v>
      </c>
      <c r="I2913" s="12">
        <v>11.13</v>
      </c>
      <c r="J2913" s="12">
        <v>12.87</v>
      </c>
      <c r="K2913" s="12">
        <v>0</v>
      </c>
      <c r="L2913" s="12">
        <v>43.05</v>
      </c>
      <c r="M2913" s="12">
        <v>5</v>
      </c>
      <c r="N2913" s="12">
        <v>0</v>
      </c>
      <c r="O2913" s="12">
        <v>53</v>
      </c>
      <c r="P2913" s="12">
        <v>4</v>
      </c>
      <c r="Q2913" s="12">
        <v>0</v>
      </c>
      <c r="R2913" s="12">
        <v>0</v>
      </c>
      <c r="S2913" s="12">
        <v>0</v>
      </c>
      <c r="T2913" s="12">
        <v>0</v>
      </c>
    </row>
    <row r="2914" spans="1:20" ht="17.399999999999999" x14ac:dyDescent="0.3">
      <c r="A2914" s="11">
        <v>45156</v>
      </c>
      <c r="B2914" s="12">
        <v>251199</v>
      </c>
      <c r="C2914" s="12" t="s">
        <v>343</v>
      </c>
      <c r="D2914" s="12" t="s">
        <v>344</v>
      </c>
      <c r="E2914" s="12" t="s">
        <v>345</v>
      </c>
      <c r="F2914" s="12"/>
      <c r="G2914" s="12"/>
      <c r="H2914" s="12">
        <v>10.63</v>
      </c>
      <c r="I2914" s="12">
        <v>13.37</v>
      </c>
      <c r="J2914" s="12">
        <v>10.63</v>
      </c>
      <c r="K2914" s="12">
        <v>0</v>
      </c>
      <c r="L2914" s="12">
        <v>27.73</v>
      </c>
      <c r="M2914" s="12">
        <v>5</v>
      </c>
      <c r="N2914" s="12">
        <v>0</v>
      </c>
      <c r="O2914" s="12">
        <v>34</v>
      </c>
      <c r="P2914" s="12">
        <v>3</v>
      </c>
      <c r="Q2914" s="12">
        <v>0</v>
      </c>
      <c r="R2914" s="12">
        <v>0</v>
      </c>
      <c r="S2914" s="12">
        <v>0</v>
      </c>
      <c r="T2914" s="12">
        <v>0</v>
      </c>
    </row>
    <row r="2915" spans="1:20" ht="17.399999999999999" x14ac:dyDescent="0.3">
      <c r="A2915" s="11">
        <v>45157</v>
      </c>
      <c r="B2915" s="12">
        <v>251199</v>
      </c>
      <c r="C2915" s="12" t="s">
        <v>343</v>
      </c>
      <c r="D2915" s="12" t="s">
        <v>344</v>
      </c>
      <c r="E2915" s="12" t="s">
        <v>345</v>
      </c>
      <c r="F2915" s="12"/>
      <c r="G2915" s="12"/>
      <c r="H2915" s="12">
        <v>10.78</v>
      </c>
      <c r="I2915" s="12">
        <v>13.22</v>
      </c>
      <c r="J2915" s="12">
        <v>10.78</v>
      </c>
      <c r="K2915" s="12">
        <v>0</v>
      </c>
      <c r="L2915" s="12">
        <v>24.98</v>
      </c>
      <c r="M2915" s="12">
        <v>6</v>
      </c>
      <c r="N2915" s="12">
        <v>0</v>
      </c>
      <c r="O2915" s="12">
        <v>55</v>
      </c>
      <c r="P2915" s="12">
        <v>1</v>
      </c>
      <c r="Q2915" s="12">
        <v>1</v>
      </c>
      <c r="R2915" s="12">
        <v>0</v>
      </c>
      <c r="S2915" s="12">
        <v>0</v>
      </c>
      <c r="T2915" s="12">
        <v>0</v>
      </c>
    </row>
    <row r="2916" spans="1:20" ht="17.399999999999999" x14ac:dyDescent="0.3">
      <c r="A2916" s="11">
        <v>45158</v>
      </c>
      <c r="B2916" s="12">
        <v>251199</v>
      </c>
      <c r="C2916" s="12" t="s">
        <v>343</v>
      </c>
      <c r="D2916" s="12" t="s">
        <v>344</v>
      </c>
      <c r="E2916" s="12" t="s">
        <v>345</v>
      </c>
      <c r="F2916" s="12"/>
      <c r="G2916" s="12"/>
      <c r="H2916" s="12">
        <v>5.78</v>
      </c>
      <c r="I2916" s="12">
        <v>18.22</v>
      </c>
      <c r="J2916" s="12">
        <v>5.78</v>
      </c>
      <c r="K2916" s="12">
        <v>0</v>
      </c>
      <c r="L2916" s="12">
        <v>16.25</v>
      </c>
      <c r="M2916" s="12">
        <v>5</v>
      </c>
      <c r="N2916" s="12">
        <v>0</v>
      </c>
      <c r="O2916" s="12">
        <v>9</v>
      </c>
      <c r="P2916" s="12">
        <v>1</v>
      </c>
      <c r="Q2916" s="12">
        <v>0</v>
      </c>
      <c r="R2916" s="12">
        <v>1</v>
      </c>
      <c r="S2916" s="12">
        <v>0</v>
      </c>
      <c r="T2916" s="12">
        <v>0</v>
      </c>
    </row>
    <row r="2917" spans="1:20" ht="17.399999999999999" x14ac:dyDescent="0.3">
      <c r="A2917" s="11">
        <v>45159</v>
      </c>
      <c r="B2917" s="12">
        <v>251199</v>
      </c>
      <c r="C2917" s="12" t="s">
        <v>343</v>
      </c>
      <c r="D2917" s="12" t="s">
        <v>344</v>
      </c>
      <c r="E2917" s="12" t="s">
        <v>345</v>
      </c>
      <c r="F2917" s="12"/>
      <c r="G2917" s="12"/>
      <c r="H2917" s="12">
        <v>10.15</v>
      </c>
      <c r="I2917" s="12">
        <v>13.85</v>
      </c>
      <c r="J2917" s="12">
        <v>10.15</v>
      </c>
      <c r="K2917" s="12">
        <v>0</v>
      </c>
      <c r="L2917" s="12">
        <v>28.52</v>
      </c>
      <c r="M2917" s="12">
        <v>5</v>
      </c>
      <c r="N2917" s="12">
        <v>0</v>
      </c>
      <c r="O2917" s="12">
        <v>37</v>
      </c>
      <c r="P2917" s="12">
        <v>2</v>
      </c>
      <c r="Q2917" s="12">
        <v>0</v>
      </c>
      <c r="R2917" s="12">
        <v>0</v>
      </c>
      <c r="S2917" s="12">
        <v>0</v>
      </c>
      <c r="T2917" s="12">
        <v>0</v>
      </c>
    </row>
    <row r="2918" spans="1:20" ht="17.399999999999999" x14ac:dyDescent="0.3">
      <c r="A2918" s="11">
        <v>45160</v>
      </c>
      <c r="B2918" s="12">
        <v>251199</v>
      </c>
      <c r="C2918" s="12" t="s">
        <v>343</v>
      </c>
      <c r="D2918" s="12" t="s">
        <v>344</v>
      </c>
      <c r="E2918" s="12" t="s">
        <v>345</v>
      </c>
      <c r="F2918" s="12"/>
      <c r="G2918" s="12"/>
      <c r="H2918" s="12">
        <v>17.100000000000001</v>
      </c>
      <c r="I2918" s="12">
        <v>6.9</v>
      </c>
      <c r="J2918" s="12">
        <v>17.100000000000001</v>
      </c>
      <c r="K2918" s="12">
        <v>0</v>
      </c>
      <c r="L2918" s="12">
        <v>46.96</v>
      </c>
      <c r="M2918" s="12">
        <v>5</v>
      </c>
      <c r="N2918" s="12">
        <v>0</v>
      </c>
      <c r="O2918" s="12">
        <v>73</v>
      </c>
      <c r="P2918" s="12">
        <v>1</v>
      </c>
      <c r="Q2918" s="12">
        <v>0</v>
      </c>
      <c r="R2918" s="12">
        <v>0</v>
      </c>
      <c r="S2918" s="12">
        <v>0</v>
      </c>
      <c r="T2918" s="12">
        <v>0</v>
      </c>
    </row>
    <row r="2919" spans="1:20" ht="17.399999999999999" x14ac:dyDescent="0.3">
      <c r="A2919" s="11">
        <v>45161</v>
      </c>
      <c r="B2919" s="12">
        <v>251199</v>
      </c>
      <c r="C2919" s="12" t="s">
        <v>343</v>
      </c>
      <c r="D2919" s="12" t="s">
        <v>344</v>
      </c>
      <c r="E2919" s="12" t="s">
        <v>345</v>
      </c>
      <c r="F2919" s="12"/>
      <c r="G2919" s="12"/>
      <c r="H2919" s="12">
        <v>15.75</v>
      </c>
      <c r="I2919" s="12">
        <v>8.25</v>
      </c>
      <c r="J2919" s="12">
        <v>15.75</v>
      </c>
      <c r="K2919" s="12">
        <v>0</v>
      </c>
      <c r="L2919" s="12">
        <v>41.84</v>
      </c>
      <c r="M2919" s="12">
        <v>5</v>
      </c>
      <c r="N2919" s="12">
        <v>0</v>
      </c>
      <c r="O2919" s="12">
        <v>54</v>
      </c>
      <c r="P2919" s="12">
        <v>1</v>
      </c>
      <c r="Q2919" s="12">
        <v>0</v>
      </c>
      <c r="R2919" s="12">
        <v>2</v>
      </c>
      <c r="S2919" s="12">
        <v>0</v>
      </c>
      <c r="T2919" s="12">
        <v>0</v>
      </c>
    </row>
    <row r="2920" spans="1:20" ht="17.399999999999999" x14ac:dyDescent="0.3">
      <c r="A2920" s="11">
        <v>45162</v>
      </c>
      <c r="B2920" s="12">
        <v>251199</v>
      </c>
      <c r="C2920" s="12" t="s">
        <v>343</v>
      </c>
      <c r="D2920" s="12" t="s">
        <v>344</v>
      </c>
      <c r="E2920" s="12" t="s">
        <v>345</v>
      </c>
      <c r="F2920" s="12"/>
      <c r="G2920" s="12"/>
      <c r="H2920" s="12">
        <v>16.37</v>
      </c>
      <c r="I2920" s="12">
        <v>7.63</v>
      </c>
      <c r="J2920" s="12">
        <v>16.37</v>
      </c>
      <c r="K2920" s="12">
        <v>0</v>
      </c>
      <c r="L2920" s="12">
        <v>41.9</v>
      </c>
      <c r="M2920" s="12">
        <v>5</v>
      </c>
      <c r="N2920" s="12">
        <v>0</v>
      </c>
      <c r="O2920" s="12">
        <v>50</v>
      </c>
      <c r="P2920" s="12">
        <v>2</v>
      </c>
      <c r="Q2920" s="12">
        <v>0</v>
      </c>
      <c r="R2920" s="12">
        <v>0</v>
      </c>
      <c r="S2920" s="12">
        <v>0</v>
      </c>
      <c r="T2920" s="12">
        <v>0</v>
      </c>
    </row>
    <row r="2921" spans="1:20" ht="17.399999999999999" x14ac:dyDescent="0.3">
      <c r="A2921" s="11">
        <v>45163</v>
      </c>
      <c r="B2921" s="12">
        <v>251199</v>
      </c>
      <c r="C2921" s="12" t="s">
        <v>343</v>
      </c>
      <c r="D2921" s="12" t="s">
        <v>344</v>
      </c>
      <c r="E2921" s="12" t="s">
        <v>345</v>
      </c>
      <c r="F2921" s="12"/>
      <c r="G2921" s="12"/>
      <c r="H2921" s="12">
        <v>18.53</v>
      </c>
      <c r="I2921" s="12">
        <v>5.47</v>
      </c>
      <c r="J2921" s="12">
        <v>18.53</v>
      </c>
      <c r="K2921" s="12">
        <v>0</v>
      </c>
      <c r="L2921" s="12">
        <v>39.880000000000003</v>
      </c>
      <c r="M2921" s="12">
        <v>5</v>
      </c>
      <c r="N2921" s="12">
        <v>0</v>
      </c>
      <c r="O2921" s="12">
        <v>30</v>
      </c>
      <c r="P2921" s="12">
        <v>1</v>
      </c>
      <c r="Q2921" s="12">
        <v>0</v>
      </c>
      <c r="R2921" s="12">
        <v>2</v>
      </c>
      <c r="S2921" s="12">
        <v>0</v>
      </c>
      <c r="T2921" s="12">
        <v>0</v>
      </c>
    </row>
    <row r="2922" spans="1:20" ht="17.399999999999999" x14ac:dyDescent="0.3">
      <c r="A2922" s="11">
        <v>45164</v>
      </c>
      <c r="B2922" s="12">
        <v>251199</v>
      </c>
      <c r="C2922" s="12" t="s">
        <v>343</v>
      </c>
      <c r="D2922" s="12" t="s">
        <v>344</v>
      </c>
      <c r="E2922" s="12" t="s">
        <v>345</v>
      </c>
      <c r="F2922" s="12"/>
      <c r="G2922" s="12"/>
      <c r="H2922" s="12">
        <v>11.9</v>
      </c>
      <c r="I2922" s="12">
        <v>12.1</v>
      </c>
      <c r="J2922" s="12">
        <v>11.9</v>
      </c>
      <c r="K2922" s="12">
        <v>0</v>
      </c>
      <c r="L2922" s="12">
        <v>35.229999999999997</v>
      </c>
      <c r="M2922" s="12">
        <v>5</v>
      </c>
      <c r="N2922" s="12">
        <v>0</v>
      </c>
      <c r="O2922" s="12">
        <v>50</v>
      </c>
      <c r="P2922" s="12">
        <v>1</v>
      </c>
      <c r="Q2922" s="12">
        <v>0</v>
      </c>
      <c r="R2922" s="12">
        <v>0</v>
      </c>
      <c r="S2922" s="12">
        <v>0</v>
      </c>
      <c r="T2922" s="12">
        <v>0</v>
      </c>
    </row>
    <row r="2923" spans="1:20" ht="17.399999999999999" x14ac:dyDescent="0.3">
      <c r="A2923" s="11">
        <v>45165</v>
      </c>
      <c r="B2923" s="12">
        <v>251199</v>
      </c>
      <c r="C2923" s="12" t="s">
        <v>343</v>
      </c>
      <c r="D2923" s="12" t="s">
        <v>344</v>
      </c>
      <c r="E2923" s="12" t="s">
        <v>345</v>
      </c>
      <c r="F2923" s="12"/>
      <c r="G2923" s="12"/>
      <c r="H2923" s="12">
        <v>2.73</v>
      </c>
      <c r="I2923" s="12">
        <v>21.27</v>
      </c>
      <c r="J2923" s="12">
        <v>2.73</v>
      </c>
      <c r="K2923" s="12">
        <v>0</v>
      </c>
      <c r="L2923" s="12">
        <v>5.26</v>
      </c>
      <c r="M2923" s="12">
        <v>4</v>
      </c>
      <c r="N2923" s="12">
        <v>0</v>
      </c>
      <c r="O2923" s="12">
        <v>2</v>
      </c>
      <c r="P2923" s="12">
        <v>1</v>
      </c>
      <c r="Q2923" s="12">
        <v>0</v>
      </c>
      <c r="R2923" s="12">
        <v>0</v>
      </c>
      <c r="S2923" s="12">
        <v>0</v>
      </c>
      <c r="T2923" s="12">
        <v>0</v>
      </c>
    </row>
    <row r="2924" spans="1:20" ht="17.399999999999999" x14ac:dyDescent="0.3">
      <c r="A2924" s="11">
        <v>45166</v>
      </c>
      <c r="B2924" s="12">
        <v>251199</v>
      </c>
      <c r="C2924" s="12" t="s">
        <v>343</v>
      </c>
      <c r="D2924" s="12" t="s">
        <v>344</v>
      </c>
      <c r="E2924" s="12" t="s">
        <v>345</v>
      </c>
      <c r="F2924" s="12"/>
      <c r="G2924" s="12"/>
      <c r="H2924" s="12">
        <v>15.58</v>
      </c>
      <c r="I2924" s="12">
        <v>8.42</v>
      </c>
      <c r="J2924" s="12">
        <v>15.58</v>
      </c>
      <c r="K2924" s="12">
        <v>0</v>
      </c>
      <c r="L2924" s="12">
        <v>39.03</v>
      </c>
      <c r="M2924" s="12">
        <v>5</v>
      </c>
      <c r="N2924" s="12">
        <v>0</v>
      </c>
      <c r="O2924" s="12">
        <v>34</v>
      </c>
      <c r="P2924" s="12">
        <v>1</v>
      </c>
      <c r="Q2924" s="12">
        <v>0</v>
      </c>
      <c r="R2924" s="12">
        <v>0</v>
      </c>
      <c r="S2924" s="12">
        <v>0</v>
      </c>
      <c r="T2924" s="12">
        <v>0</v>
      </c>
    </row>
    <row r="2925" spans="1:20" ht="17.399999999999999" x14ac:dyDescent="0.3">
      <c r="A2925" s="11">
        <v>45167</v>
      </c>
      <c r="B2925" s="12">
        <v>251199</v>
      </c>
      <c r="C2925" s="12" t="s">
        <v>343</v>
      </c>
      <c r="D2925" s="12" t="s">
        <v>344</v>
      </c>
      <c r="E2925" s="12" t="s">
        <v>345</v>
      </c>
      <c r="F2925" s="12"/>
      <c r="G2925" s="12"/>
      <c r="H2925" s="12">
        <v>17.079999999999998</v>
      </c>
      <c r="I2925" s="12">
        <v>6.92</v>
      </c>
      <c r="J2925" s="12">
        <v>17.079999999999998</v>
      </c>
      <c r="K2925" s="12">
        <v>0</v>
      </c>
      <c r="L2925" s="12">
        <v>46.68</v>
      </c>
      <c r="M2925" s="12">
        <v>5</v>
      </c>
      <c r="N2925" s="12">
        <v>0</v>
      </c>
      <c r="O2925" s="12">
        <v>35</v>
      </c>
      <c r="P2925" s="12">
        <v>0</v>
      </c>
      <c r="Q2925" s="12">
        <v>0</v>
      </c>
      <c r="R2925" s="12">
        <v>0</v>
      </c>
      <c r="S2925" s="12">
        <v>0</v>
      </c>
      <c r="T2925" s="12">
        <v>0</v>
      </c>
    </row>
    <row r="2926" spans="1:20" ht="17.399999999999999" x14ac:dyDescent="0.3">
      <c r="A2926" s="11">
        <v>45168</v>
      </c>
      <c r="B2926" s="12">
        <v>251199</v>
      </c>
      <c r="C2926" s="12" t="s">
        <v>343</v>
      </c>
      <c r="D2926" s="12" t="s">
        <v>344</v>
      </c>
      <c r="E2926" s="12" t="s">
        <v>345</v>
      </c>
      <c r="F2926" s="12"/>
      <c r="G2926" s="12"/>
      <c r="H2926" s="12">
        <v>21.63</v>
      </c>
      <c r="I2926" s="12">
        <v>2.37</v>
      </c>
      <c r="J2926" s="12">
        <v>21.63</v>
      </c>
      <c r="K2926" s="12">
        <v>0</v>
      </c>
      <c r="L2926" s="12">
        <v>65.34</v>
      </c>
      <c r="M2926" s="12">
        <v>5</v>
      </c>
      <c r="N2926" s="12">
        <v>0</v>
      </c>
      <c r="O2926" s="12">
        <v>164</v>
      </c>
      <c r="P2926" s="12">
        <v>0</v>
      </c>
      <c r="Q2926" s="12">
        <v>2</v>
      </c>
      <c r="R2926" s="12">
        <v>0</v>
      </c>
      <c r="S2926" s="12">
        <v>0</v>
      </c>
      <c r="T2926" s="12">
        <v>0</v>
      </c>
    </row>
    <row r="2927" spans="1:20" ht="17.399999999999999" x14ac:dyDescent="0.3">
      <c r="A2927" s="11">
        <v>45169</v>
      </c>
      <c r="B2927" s="12">
        <v>251199</v>
      </c>
      <c r="C2927" s="12" t="s">
        <v>343</v>
      </c>
      <c r="D2927" s="12" t="s">
        <v>344</v>
      </c>
      <c r="E2927" s="12" t="s">
        <v>345</v>
      </c>
      <c r="F2927" s="12"/>
      <c r="G2927" s="12"/>
      <c r="H2927" s="12">
        <v>18.18</v>
      </c>
      <c r="I2927" s="12">
        <v>5.82</v>
      </c>
      <c r="J2927" s="12">
        <v>18.18</v>
      </c>
      <c r="K2927" s="12">
        <v>0</v>
      </c>
      <c r="L2927" s="12">
        <v>45.7</v>
      </c>
      <c r="M2927" s="12">
        <v>5</v>
      </c>
      <c r="N2927" s="12">
        <v>0</v>
      </c>
      <c r="O2927" s="12">
        <v>62</v>
      </c>
      <c r="P2927" s="12">
        <v>2</v>
      </c>
      <c r="Q2927" s="12">
        <v>0</v>
      </c>
      <c r="R2927" s="12">
        <v>0</v>
      </c>
      <c r="S2927" s="12">
        <v>0</v>
      </c>
      <c r="T2927" s="12">
        <v>0</v>
      </c>
    </row>
    <row r="2928" spans="1:20" ht="17.399999999999999" x14ac:dyDescent="0.3">
      <c r="A2928" s="11">
        <v>45170</v>
      </c>
      <c r="B2928" s="12">
        <v>251199</v>
      </c>
      <c r="C2928" s="12" t="s">
        <v>343</v>
      </c>
      <c r="D2928" s="12" t="s">
        <v>344</v>
      </c>
      <c r="E2928" s="12" t="s">
        <v>345</v>
      </c>
      <c r="F2928" s="12"/>
      <c r="G2928" s="12"/>
      <c r="H2928" s="12">
        <v>14.47</v>
      </c>
      <c r="I2928" s="12">
        <v>9.5299999999999994</v>
      </c>
      <c r="J2928" s="12">
        <v>14.47</v>
      </c>
      <c r="K2928" s="12">
        <v>0</v>
      </c>
      <c r="L2928" s="12">
        <v>42.08</v>
      </c>
      <c r="M2928" s="12">
        <v>5</v>
      </c>
      <c r="N2928" s="12">
        <v>0</v>
      </c>
      <c r="O2928" s="12">
        <v>57</v>
      </c>
      <c r="P2928" s="12">
        <v>2</v>
      </c>
      <c r="Q2928" s="12">
        <v>0</v>
      </c>
      <c r="R2928" s="12">
        <v>0</v>
      </c>
      <c r="S2928" s="12">
        <v>0</v>
      </c>
      <c r="T2928" s="12">
        <v>0</v>
      </c>
    </row>
    <row r="2929" spans="1:20" ht="17.399999999999999" x14ac:dyDescent="0.3">
      <c r="A2929" s="11">
        <v>45171</v>
      </c>
      <c r="B2929" s="12">
        <v>251199</v>
      </c>
      <c r="C2929" s="12" t="s">
        <v>343</v>
      </c>
      <c r="D2929" s="12" t="s">
        <v>344</v>
      </c>
      <c r="E2929" s="12" t="s">
        <v>345</v>
      </c>
      <c r="F2929" s="12"/>
      <c r="G2929" s="12"/>
      <c r="H2929" s="12">
        <v>12.82</v>
      </c>
      <c r="I2929" s="12">
        <v>11.18</v>
      </c>
      <c r="J2929" s="12">
        <v>12.82</v>
      </c>
      <c r="K2929" s="12">
        <v>0</v>
      </c>
      <c r="L2929" s="12">
        <v>38.56</v>
      </c>
      <c r="M2929" s="12">
        <v>5</v>
      </c>
      <c r="N2929" s="12">
        <v>0</v>
      </c>
      <c r="O2929" s="12">
        <v>44</v>
      </c>
      <c r="P2929" s="12">
        <v>4</v>
      </c>
      <c r="Q2929" s="12">
        <v>0</v>
      </c>
      <c r="R2929" s="12">
        <v>1</v>
      </c>
      <c r="S2929" s="12">
        <v>0</v>
      </c>
      <c r="T2929" s="12">
        <v>0</v>
      </c>
    </row>
    <row r="2930" spans="1:20" ht="17.399999999999999" x14ac:dyDescent="0.3">
      <c r="A2930" s="11">
        <v>45172</v>
      </c>
      <c r="B2930" s="12">
        <v>251199</v>
      </c>
      <c r="C2930" s="12" t="s">
        <v>343</v>
      </c>
      <c r="D2930" s="12" t="s">
        <v>344</v>
      </c>
      <c r="E2930" s="12" t="s">
        <v>345</v>
      </c>
      <c r="F2930" s="12"/>
      <c r="G2930" s="12"/>
      <c r="H2930" s="12">
        <v>7.52</v>
      </c>
      <c r="I2930" s="12">
        <v>16.48</v>
      </c>
      <c r="J2930" s="12">
        <v>7.52</v>
      </c>
      <c r="K2930" s="12">
        <v>0</v>
      </c>
      <c r="L2930" s="12">
        <v>11.63</v>
      </c>
      <c r="M2930" s="12">
        <v>4</v>
      </c>
      <c r="N2930" s="12">
        <v>0</v>
      </c>
      <c r="O2930" s="12">
        <v>0</v>
      </c>
      <c r="P2930" s="12">
        <v>0</v>
      </c>
      <c r="Q2930" s="12">
        <v>0</v>
      </c>
      <c r="R2930" s="12">
        <v>0</v>
      </c>
      <c r="S2930" s="12">
        <v>0</v>
      </c>
      <c r="T2930" s="12">
        <v>0</v>
      </c>
    </row>
    <row r="2931" spans="1:20" ht="17.399999999999999" x14ac:dyDescent="0.3">
      <c r="A2931" s="11">
        <v>45173</v>
      </c>
      <c r="B2931" s="12">
        <v>251199</v>
      </c>
      <c r="C2931" s="12" t="s">
        <v>343</v>
      </c>
      <c r="D2931" s="12" t="s">
        <v>344</v>
      </c>
      <c r="E2931" s="12" t="s">
        <v>345</v>
      </c>
      <c r="F2931" s="12"/>
      <c r="G2931" s="12"/>
      <c r="H2931" s="12">
        <v>15.52</v>
      </c>
      <c r="I2931" s="12">
        <v>8.48</v>
      </c>
      <c r="J2931" s="12">
        <v>15.52</v>
      </c>
      <c r="K2931" s="12">
        <v>0</v>
      </c>
      <c r="L2931" s="12">
        <v>44.37</v>
      </c>
      <c r="M2931" s="12">
        <v>5</v>
      </c>
      <c r="N2931" s="12">
        <v>0</v>
      </c>
      <c r="O2931" s="12">
        <v>59</v>
      </c>
      <c r="P2931" s="12">
        <v>0</v>
      </c>
      <c r="Q2931" s="12">
        <v>0</v>
      </c>
      <c r="R2931" s="12">
        <v>0</v>
      </c>
      <c r="S2931" s="12">
        <v>12</v>
      </c>
      <c r="T2931" s="12">
        <v>0</v>
      </c>
    </row>
    <row r="2932" spans="1:20" ht="17.399999999999999" x14ac:dyDescent="0.3">
      <c r="A2932" s="11">
        <v>45174</v>
      </c>
      <c r="B2932" s="12">
        <v>251199</v>
      </c>
      <c r="C2932" s="12" t="s">
        <v>343</v>
      </c>
      <c r="D2932" s="12" t="s">
        <v>344</v>
      </c>
      <c r="E2932" s="12" t="s">
        <v>345</v>
      </c>
      <c r="F2932" s="12"/>
      <c r="G2932" s="12"/>
      <c r="H2932" s="12">
        <v>18.53</v>
      </c>
      <c r="I2932" s="12">
        <v>5.47</v>
      </c>
      <c r="J2932" s="12">
        <v>18.53</v>
      </c>
      <c r="K2932" s="12">
        <v>0</v>
      </c>
      <c r="L2932" s="12">
        <v>54.88</v>
      </c>
      <c r="M2932" s="12">
        <v>5</v>
      </c>
      <c r="N2932" s="12">
        <v>0</v>
      </c>
      <c r="O2932" s="12">
        <v>101</v>
      </c>
      <c r="P2932" s="12">
        <v>1</v>
      </c>
      <c r="Q2932" s="12">
        <v>0</v>
      </c>
      <c r="R2932" s="12">
        <v>0</v>
      </c>
      <c r="S2932" s="12">
        <v>111</v>
      </c>
      <c r="T2932" s="12">
        <v>0</v>
      </c>
    </row>
    <row r="2933" spans="1:20" ht="17.399999999999999" x14ac:dyDescent="0.3">
      <c r="A2933" s="11">
        <v>45175</v>
      </c>
      <c r="B2933" s="12">
        <v>251199</v>
      </c>
      <c r="C2933" s="12" t="s">
        <v>343</v>
      </c>
      <c r="D2933" s="12" t="s">
        <v>344</v>
      </c>
      <c r="E2933" s="12" t="s">
        <v>345</v>
      </c>
      <c r="F2933" s="12"/>
      <c r="G2933" s="12"/>
      <c r="H2933" s="12">
        <v>19.329999999999998</v>
      </c>
      <c r="I2933" s="12">
        <v>4.67</v>
      </c>
      <c r="J2933" s="12">
        <v>19.329999999999998</v>
      </c>
      <c r="K2933" s="12">
        <v>0</v>
      </c>
      <c r="L2933" s="12">
        <v>60.74</v>
      </c>
      <c r="M2933" s="12">
        <v>5</v>
      </c>
      <c r="N2933" s="12">
        <v>0</v>
      </c>
      <c r="O2933" s="12">
        <v>94</v>
      </c>
      <c r="P2933" s="12">
        <v>5</v>
      </c>
      <c r="Q2933" s="12">
        <v>1</v>
      </c>
      <c r="R2933" s="12">
        <v>0</v>
      </c>
      <c r="S2933" s="12">
        <v>105</v>
      </c>
      <c r="T2933" s="12">
        <v>0</v>
      </c>
    </row>
    <row r="2934" spans="1:20" ht="17.399999999999999" x14ac:dyDescent="0.3">
      <c r="A2934" s="11">
        <v>45176</v>
      </c>
      <c r="B2934" s="12">
        <v>251199</v>
      </c>
      <c r="C2934" s="12" t="s">
        <v>343</v>
      </c>
      <c r="D2934" s="12" t="s">
        <v>344</v>
      </c>
      <c r="E2934" s="12" t="s">
        <v>345</v>
      </c>
      <c r="F2934" s="12"/>
      <c r="G2934" s="12"/>
      <c r="H2934" s="12">
        <v>20.32</v>
      </c>
      <c r="I2934" s="12">
        <v>3.68</v>
      </c>
      <c r="J2934" s="12">
        <v>20.32</v>
      </c>
      <c r="K2934" s="12">
        <v>0</v>
      </c>
      <c r="L2934" s="12">
        <v>67.89</v>
      </c>
      <c r="M2934" s="12">
        <v>5</v>
      </c>
      <c r="N2934" s="12">
        <v>0</v>
      </c>
      <c r="O2934" s="12">
        <v>79</v>
      </c>
      <c r="P2934" s="12">
        <v>3</v>
      </c>
      <c r="Q2934" s="12">
        <v>0</v>
      </c>
      <c r="R2934" s="12">
        <v>0</v>
      </c>
      <c r="S2934" s="12">
        <v>96</v>
      </c>
      <c r="T2934" s="12">
        <v>0</v>
      </c>
    </row>
    <row r="2935" spans="1:20" ht="17.399999999999999" x14ac:dyDescent="0.3">
      <c r="A2935" s="11">
        <v>45177</v>
      </c>
      <c r="B2935" s="12">
        <v>251199</v>
      </c>
      <c r="C2935" s="12" t="s">
        <v>343</v>
      </c>
      <c r="D2935" s="12" t="s">
        <v>344</v>
      </c>
      <c r="E2935" s="12" t="s">
        <v>345</v>
      </c>
      <c r="F2935" s="12"/>
      <c r="G2935" s="12"/>
      <c r="H2935" s="12">
        <v>3.65</v>
      </c>
      <c r="I2935" s="12">
        <v>20.350000000000001</v>
      </c>
      <c r="J2935" s="12">
        <v>3.65</v>
      </c>
      <c r="K2935" s="12">
        <v>0</v>
      </c>
      <c r="L2935" s="12">
        <v>8.1999999999999993</v>
      </c>
      <c r="M2935" s="12">
        <v>5</v>
      </c>
      <c r="N2935" s="12">
        <v>0</v>
      </c>
      <c r="O2935" s="12">
        <v>7</v>
      </c>
      <c r="P2935" s="12">
        <v>0</v>
      </c>
      <c r="Q2935" s="12">
        <v>0</v>
      </c>
      <c r="R2935" s="12">
        <v>0</v>
      </c>
      <c r="S2935" s="12">
        <v>8</v>
      </c>
      <c r="T2935" s="12">
        <v>0</v>
      </c>
    </row>
    <row r="2936" spans="1:20" ht="17.399999999999999" x14ac:dyDescent="0.3">
      <c r="A2936" s="11">
        <v>45178</v>
      </c>
      <c r="B2936" s="12">
        <v>251199</v>
      </c>
      <c r="C2936" s="12" t="s">
        <v>343</v>
      </c>
      <c r="D2936" s="12" t="s">
        <v>344</v>
      </c>
      <c r="E2936" s="12" t="s">
        <v>345</v>
      </c>
      <c r="F2936" s="12"/>
      <c r="G2936" s="12"/>
      <c r="H2936" s="12">
        <v>8.5299999999999994</v>
      </c>
      <c r="I2936" s="12">
        <v>15.47</v>
      </c>
      <c r="J2936" s="12">
        <v>7.53</v>
      </c>
      <c r="K2936" s="12">
        <v>1</v>
      </c>
      <c r="L2936" s="12">
        <v>16.53</v>
      </c>
      <c r="M2936" s="12">
        <v>5</v>
      </c>
      <c r="N2936" s="12">
        <v>0</v>
      </c>
      <c r="O2936" s="12">
        <v>18</v>
      </c>
      <c r="P2936" s="12">
        <v>0</v>
      </c>
      <c r="Q2936" s="12">
        <v>0</v>
      </c>
      <c r="R2936" s="12">
        <v>14</v>
      </c>
      <c r="S2936" s="12">
        <v>21</v>
      </c>
      <c r="T2936" s="12">
        <v>1</v>
      </c>
    </row>
    <row r="2937" spans="1:20" ht="17.399999999999999" x14ac:dyDescent="0.3">
      <c r="A2937" s="11">
        <v>45179</v>
      </c>
      <c r="B2937" s="12">
        <v>251199</v>
      </c>
      <c r="C2937" s="12" t="s">
        <v>343</v>
      </c>
      <c r="D2937" s="12" t="s">
        <v>344</v>
      </c>
      <c r="E2937" s="12" t="s">
        <v>345</v>
      </c>
      <c r="F2937" s="12"/>
      <c r="G2937" s="12"/>
      <c r="H2937" s="12">
        <v>0.7</v>
      </c>
      <c r="I2937" s="12">
        <v>23.3</v>
      </c>
      <c r="J2937" s="12">
        <v>0.56999999999999995</v>
      </c>
      <c r="K2937" s="12">
        <v>0.13</v>
      </c>
      <c r="L2937" s="12">
        <v>0.78</v>
      </c>
      <c r="M2937" s="12">
        <v>4</v>
      </c>
      <c r="N2937" s="12">
        <v>0</v>
      </c>
      <c r="O2937" s="12">
        <v>0</v>
      </c>
      <c r="P2937" s="12">
        <v>0</v>
      </c>
      <c r="Q2937" s="12">
        <v>0</v>
      </c>
      <c r="R2937" s="12">
        <v>0</v>
      </c>
      <c r="S2937" s="12">
        <v>0</v>
      </c>
      <c r="T2937" s="12">
        <v>0</v>
      </c>
    </row>
    <row r="2938" spans="1:20" ht="17.399999999999999" x14ac:dyDescent="0.3">
      <c r="A2938" s="11">
        <v>45180</v>
      </c>
      <c r="B2938" s="12">
        <v>251199</v>
      </c>
      <c r="C2938" s="12" t="s">
        <v>343</v>
      </c>
      <c r="D2938" s="12" t="s">
        <v>344</v>
      </c>
      <c r="E2938" s="12" t="s">
        <v>345</v>
      </c>
      <c r="F2938" s="12"/>
      <c r="G2938" s="12"/>
      <c r="H2938" s="12">
        <v>4.07</v>
      </c>
      <c r="I2938" s="12">
        <v>19.93</v>
      </c>
      <c r="J2938" s="12">
        <v>0.42</v>
      </c>
      <c r="K2938" s="12">
        <v>3.65</v>
      </c>
      <c r="L2938" s="12">
        <v>1.01</v>
      </c>
      <c r="M2938" s="12">
        <v>4</v>
      </c>
      <c r="N2938" s="12">
        <v>0</v>
      </c>
      <c r="O2938" s="12">
        <v>0</v>
      </c>
      <c r="P2938" s="12">
        <v>0</v>
      </c>
      <c r="Q2938" s="12">
        <v>0</v>
      </c>
      <c r="R2938" s="12">
        <v>44</v>
      </c>
      <c r="S2938" s="12">
        <v>0</v>
      </c>
      <c r="T2938" s="12">
        <v>1</v>
      </c>
    </row>
    <row r="2939" spans="1:20" ht="17.399999999999999" x14ac:dyDescent="0.3">
      <c r="A2939" s="11">
        <v>45181</v>
      </c>
      <c r="B2939" s="12">
        <v>251199</v>
      </c>
      <c r="C2939" s="12" t="s">
        <v>343</v>
      </c>
      <c r="D2939" s="12" t="s">
        <v>344</v>
      </c>
      <c r="E2939" s="12" t="s">
        <v>345</v>
      </c>
      <c r="F2939" s="12"/>
      <c r="G2939" s="12"/>
      <c r="H2939" s="12">
        <v>16.8</v>
      </c>
      <c r="I2939" s="12">
        <v>7.2</v>
      </c>
      <c r="J2939" s="12">
        <v>16.8</v>
      </c>
      <c r="K2939" s="12">
        <v>0</v>
      </c>
      <c r="L2939" s="12">
        <v>41.53</v>
      </c>
      <c r="M2939" s="12">
        <v>5</v>
      </c>
      <c r="N2939" s="12">
        <v>0</v>
      </c>
      <c r="O2939" s="12">
        <v>24</v>
      </c>
      <c r="P2939" s="12">
        <v>1</v>
      </c>
      <c r="Q2939" s="12">
        <v>0</v>
      </c>
      <c r="R2939" s="12">
        <v>2</v>
      </c>
      <c r="S2939" s="12">
        <v>26</v>
      </c>
      <c r="T2939" s="12">
        <v>0</v>
      </c>
    </row>
    <row r="2940" spans="1:20" ht="17.399999999999999" x14ac:dyDescent="0.3">
      <c r="A2940" s="11">
        <v>45182</v>
      </c>
      <c r="B2940" s="12">
        <v>251199</v>
      </c>
      <c r="C2940" s="12" t="s">
        <v>343</v>
      </c>
      <c r="D2940" s="12" t="s">
        <v>344</v>
      </c>
      <c r="E2940" s="12" t="s">
        <v>345</v>
      </c>
      <c r="F2940" s="12"/>
      <c r="G2940" s="12"/>
      <c r="H2940" s="12">
        <v>17.350000000000001</v>
      </c>
      <c r="I2940" s="12">
        <v>6.65</v>
      </c>
      <c r="J2940" s="12">
        <v>17.350000000000001</v>
      </c>
      <c r="K2940" s="12">
        <v>0</v>
      </c>
      <c r="L2940" s="12">
        <v>45.84</v>
      </c>
      <c r="M2940" s="12">
        <v>5</v>
      </c>
      <c r="N2940" s="12">
        <v>0</v>
      </c>
      <c r="O2940" s="12">
        <v>54</v>
      </c>
      <c r="P2940" s="12">
        <v>1</v>
      </c>
      <c r="Q2940" s="12">
        <v>1</v>
      </c>
      <c r="R2940" s="12">
        <v>0</v>
      </c>
      <c r="S2940" s="12">
        <v>57</v>
      </c>
      <c r="T2940" s="12">
        <v>0</v>
      </c>
    </row>
    <row r="2941" spans="1:20" ht="17.399999999999999" x14ac:dyDescent="0.3">
      <c r="A2941" s="11">
        <v>45183</v>
      </c>
      <c r="B2941" s="12">
        <v>251199</v>
      </c>
      <c r="C2941" s="12" t="s">
        <v>343</v>
      </c>
      <c r="D2941" s="12" t="s">
        <v>344</v>
      </c>
      <c r="E2941" s="12" t="s">
        <v>345</v>
      </c>
      <c r="F2941" s="12"/>
      <c r="G2941" s="12"/>
      <c r="H2941" s="12">
        <v>17.649999999999999</v>
      </c>
      <c r="I2941" s="12">
        <v>6.35</v>
      </c>
      <c r="J2941" s="12">
        <v>17.649999999999999</v>
      </c>
      <c r="K2941" s="12">
        <v>0</v>
      </c>
      <c r="L2941" s="12">
        <v>49.84</v>
      </c>
      <c r="M2941" s="12">
        <v>5</v>
      </c>
      <c r="N2941" s="12">
        <v>0</v>
      </c>
      <c r="O2941" s="12">
        <v>48</v>
      </c>
      <c r="P2941" s="12">
        <v>0</v>
      </c>
      <c r="Q2941" s="12">
        <v>1</v>
      </c>
      <c r="R2941" s="12">
        <v>0</v>
      </c>
      <c r="S2941" s="12">
        <v>55</v>
      </c>
      <c r="T2941" s="12">
        <v>0</v>
      </c>
    </row>
    <row r="2942" spans="1:20" ht="17.399999999999999" x14ac:dyDescent="0.3">
      <c r="A2942" s="11">
        <v>45184</v>
      </c>
      <c r="B2942" s="12">
        <v>251199</v>
      </c>
      <c r="C2942" s="12" t="s">
        <v>343</v>
      </c>
      <c r="D2942" s="12" t="s">
        <v>344</v>
      </c>
      <c r="E2942" s="12" t="s">
        <v>345</v>
      </c>
      <c r="F2942" s="12"/>
      <c r="G2942" s="12"/>
      <c r="H2942" s="12">
        <v>20.47</v>
      </c>
      <c r="I2942" s="12">
        <v>3.53</v>
      </c>
      <c r="J2942" s="12">
        <v>20.47</v>
      </c>
      <c r="K2942" s="12">
        <v>0</v>
      </c>
      <c r="L2942" s="12">
        <v>53.23</v>
      </c>
      <c r="M2942" s="12">
        <v>5</v>
      </c>
      <c r="N2942" s="12">
        <v>0</v>
      </c>
      <c r="O2942" s="12">
        <v>34</v>
      </c>
      <c r="P2942" s="12">
        <v>0</v>
      </c>
      <c r="Q2942" s="12">
        <v>0</v>
      </c>
      <c r="R2942" s="12">
        <v>2</v>
      </c>
      <c r="S2942" s="12">
        <v>39</v>
      </c>
      <c r="T2942" s="12">
        <v>0</v>
      </c>
    </row>
    <row r="2943" spans="1:20" ht="17.399999999999999" x14ac:dyDescent="0.3">
      <c r="A2943" s="11">
        <v>45185</v>
      </c>
      <c r="B2943" s="12">
        <v>251199</v>
      </c>
      <c r="C2943" s="12" t="s">
        <v>343</v>
      </c>
      <c r="D2943" s="12" t="s">
        <v>344</v>
      </c>
      <c r="E2943" s="12" t="s">
        <v>345</v>
      </c>
      <c r="F2943" s="12"/>
      <c r="G2943" s="12"/>
      <c r="H2943" s="12">
        <v>20.37</v>
      </c>
      <c r="I2943" s="12">
        <v>3.63</v>
      </c>
      <c r="J2943" s="12">
        <v>20.37</v>
      </c>
      <c r="K2943" s="12">
        <v>0</v>
      </c>
      <c r="L2943" s="12">
        <v>75.89</v>
      </c>
      <c r="M2943" s="12">
        <v>5</v>
      </c>
      <c r="N2943" s="12">
        <v>0</v>
      </c>
      <c r="O2943" s="12">
        <v>121</v>
      </c>
      <c r="P2943" s="12">
        <v>8</v>
      </c>
      <c r="Q2943" s="12">
        <v>1</v>
      </c>
      <c r="R2943" s="12">
        <v>0</v>
      </c>
      <c r="S2943" s="12">
        <v>137</v>
      </c>
      <c r="T2943" s="12">
        <v>0</v>
      </c>
    </row>
    <row r="2944" spans="1:20" ht="17.399999999999999" x14ac:dyDescent="0.3">
      <c r="A2944" s="11">
        <v>45186</v>
      </c>
      <c r="B2944" s="12">
        <v>251199</v>
      </c>
      <c r="C2944" s="12" t="s">
        <v>343</v>
      </c>
      <c r="D2944" s="12" t="s">
        <v>344</v>
      </c>
      <c r="E2944" s="12" t="s">
        <v>345</v>
      </c>
      <c r="F2944" s="12"/>
      <c r="G2944" s="12"/>
      <c r="H2944" s="12">
        <v>7.48</v>
      </c>
      <c r="I2944" s="12">
        <v>16.52</v>
      </c>
      <c r="J2944" s="12">
        <v>7.48</v>
      </c>
      <c r="K2944" s="12">
        <v>0</v>
      </c>
      <c r="L2944" s="12">
        <v>20.39</v>
      </c>
      <c r="M2944" s="12">
        <v>4</v>
      </c>
      <c r="N2944" s="12">
        <v>0</v>
      </c>
      <c r="O2944" s="12">
        <v>6</v>
      </c>
      <c r="P2944" s="12">
        <v>0</v>
      </c>
      <c r="Q2944" s="12">
        <v>0</v>
      </c>
      <c r="R2944" s="12">
        <v>0</v>
      </c>
      <c r="S2944" s="12">
        <v>6</v>
      </c>
      <c r="T2944" s="12">
        <v>0</v>
      </c>
    </row>
    <row r="2945" spans="1:20" ht="17.399999999999999" x14ac:dyDescent="0.3">
      <c r="A2945" s="11">
        <v>45187</v>
      </c>
      <c r="B2945" s="12">
        <v>251199</v>
      </c>
      <c r="C2945" s="12" t="s">
        <v>343</v>
      </c>
      <c r="D2945" s="12" t="s">
        <v>344</v>
      </c>
      <c r="E2945" s="12" t="s">
        <v>345</v>
      </c>
      <c r="F2945" s="12"/>
      <c r="G2945" s="12"/>
      <c r="H2945" s="12">
        <v>13.37</v>
      </c>
      <c r="I2945" s="12">
        <v>10.63</v>
      </c>
      <c r="J2945" s="12">
        <v>13.37</v>
      </c>
      <c r="K2945" s="12">
        <v>0</v>
      </c>
      <c r="L2945" s="12">
        <v>48.49</v>
      </c>
      <c r="M2945" s="12">
        <v>5</v>
      </c>
      <c r="N2945" s="12">
        <v>0</v>
      </c>
      <c r="O2945" s="12">
        <v>62</v>
      </c>
      <c r="P2945" s="12">
        <v>7</v>
      </c>
      <c r="Q2945" s="12">
        <v>1</v>
      </c>
      <c r="R2945" s="12">
        <v>0</v>
      </c>
      <c r="S2945" s="12">
        <v>71</v>
      </c>
      <c r="T2945" s="12">
        <v>0</v>
      </c>
    </row>
    <row r="2946" spans="1:20" ht="17.399999999999999" x14ac:dyDescent="0.3">
      <c r="A2946" s="11">
        <v>45188</v>
      </c>
      <c r="B2946" s="12">
        <v>251199</v>
      </c>
      <c r="C2946" s="12" t="s">
        <v>343</v>
      </c>
      <c r="D2946" s="12" t="s">
        <v>344</v>
      </c>
      <c r="E2946" s="12" t="s">
        <v>345</v>
      </c>
      <c r="F2946" s="12"/>
      <c r="G2946" s="12"/>
      <c r="H2946" s="12">
        <v>21.4</v>
      </c>
      <c r="I2946" s="12">
        <v>2.6</v>
      </c>
      <c r="J2946" s="12">
        <v>21.4</v>
      </c>
      <c r="K2946" s="12">
        <v>0</v>
      </c>
      <c r="L2946" s="12">
        <v>71.8</v>
      </c>
      <c r="M2946" s="12">
        <v>4</v>
      </c>
      <c r="N2946" s="12">
        <v>0</v>
      </c>
      <c r="O2946" s="12">
        <v>118</v>
      </c>
      <c r="P2946" s="12">
        <v>4</v>
      </c>
      <c r="Q2946" s="12">
        <v>2</v>
      </c>
      <c r="R2946" s="12">
        <v>0</v>
      </c>
      <c r="S2946" s="12">
        <v>135</v>
      </c>
      <c r="T2946" s="12">
        <v>0</v>
      </c>
    </row>
    <row r="2947" spans="1:20" ht="17.399999999999999" x14ac:dyDescent="0.3">
      <c r="A2947" s="11">
        <v>45189</v>
      </c>
      <c r="B2947" s="12">
        <v>251199</v>
      </c>
      <c r="C2947" s="12" t="s">
        <v>343</v>
      </c>
      <c r="D2947" s="12" t="s">
        <v>344</v>
      </c>
      <c r="E2947" s="12" t="s">
        <v>345</v>
      </c>
      <c r="F2947" s="12"/>
      <c r="G2947" s="12"/>
      <c r="H2947" s="12">
        <v>17.25</v>
      </c>
      <c r="I2947" s="12">
        <v>6.75</v>
      </c>
      <c r="J2947" s="12">
        <v>17.25</v>
      </c>
      <c r="K2947" s="12">
        <v>0</v>
      </c>
      <c r="L2947" s="12">
        <v>57.24</v>
      </c>
      <c r="M2947" s="12">
        <v>5</v>
      </c>
      <c r="N2947" s="12">
        <v>0</v>
      </c>
      <c r="O2947" s="12">
        <v>120</v>
      </c>
      <c r="P2947" s="12">
        <v>5</v>
      </c>
      <c r="Q2947" s="12">
        <v>1</v>
      </c>
      <c r="R2947" s="12">
        <v>1</v>
      </c>
      <c r="S2947" s="12">
        <v>134</v>
      </c>
      <c r="T2947" s="12">
        <v>0</v>
      </c>
    </row>
    <row r="2948" spans="1:20" ht="17.399999999999999" x14ac:dyDescent="0.3">
      <c r="A2948" s="11">
        <v>45190</v>
      </c>
      <c r="B2948" s="12">
        <v>251199</v>
      </c>
      <c r="C2948" s="12" t="s">
        <v>343</v>
      </c>
      <c r="D2948" s="12" t="s">
        <v>344</v>
      </c>
      <c r="E2948" s="12" t="s">
        <v>345</v>
      </c>
      <c r="F2948" s="12"/>
      <c r="G2948" s="12"/>
      <c r="H2948" s="12">
        <v>13.97</v>
      </c>
      <c r="I2948" s="12">
        <v>10.029999999999999</v>
      </c>
      <c r="J2948" s="12">
        <v>13.97</v>
      </c>
      <c r="K2948" s="12">
        <v>0</v>
      </c>
      <c r="L2948" s="12">
        <v>56.24</v>
      </c>
      <c r="M2948" s="12">
        <v>5</v>
      </c>
      <c r="N2948" s="12">
        <v>0</v>
      </c>
      <c r="O2948" s="12">
        <v>118</v>
      </c>
      <c r="P2948" s="12">
        <v>6</v>
      </c>
      <c r="Q2948" s="12">
        <v>2</v>
      </c>
      <c r="R2948" s="12">
        <v>0</v>
      </c>
      <c r="S2948" s="12">
        <v>135</v>
      </c>
      <c r="T2948" s="12">
        <v>0</v>
      </c>
    </row>
    <row r="2949" spans="1:20" ht="17.399999999999999" x14ac:dyDescent="0.3">
      <c r="A2949" s="11">
        <v>45191</v>
      </c>
      <c r="B2949" s="12">
        <v>251199</v>
      </c>
      <c r="C2949" s="12" t="s">
        <v>343</v>
      </c>
      <c r="D2949" s="12" t="s">
        <v>344</v>
      </c>
      <c r="E2949" s="12" t="s">
        <v>345</v>
      </c>
      <c r="F2949" s="12"/>
      <c r="G2949" s="12"/>
      <c r="H2949" s="12">
        <v>20.32</v>
      </c>
      <c r="I2949" s="12">
        <v>3.68</v>
      </c>
      <c r="J2949" s="12">
        <v>20.32</v>
      </c>
      <c r="K2949" s="12">
        <v>0</v>
      </c>
      <c r="L2949" s="12">
        <v>69.67</v>
      </c>
      <c r="M2949" s="12">
        <v>5</v>
      </c>
      <c r="N2949" s="12">
        <v>0</v>
      </c>
      <c r="O2949" s="12">
        <v>86</v>
      </c>
      <c r="P2949" s="12">
        <v>4</v>
      </c>
      <c r="Q2949" s="12">
        <v>0</v>
      </c>
      <c r="R2949" s="12">
        <v>0</v>
      </c>
      <c r="S2949" s="12">
        <v>97</v>
      </c>
      <c r="T2949" s="12">
        <v>0</v>
      </c>
    </row>
    <row r="2950" spans="1:20" ht="17.399999999999999" x14ac:dyDescent="0.3">
      <c r="A2950" s="11">
        <v>45192</v>
      </c>
      <c r="B2950" s="12">
        <v>251199</v>
      </c>
      <c r="C2950" s="12" t="s">
        <v>343</v>
      </c>
      <c r="D2950" s="12" t="s">
        <v>344</v>
      </c>
      <c r="E2950" s="12" t="s">
        <v>345</v>
      </c>
      <c r="F2950" s="12"/>
      <c r="G2950" s="12"/>
      <c r="H2950" s="12">
        <v>18.63</v>
      </c>
      <c r="I2950" s="12">
        <v>5.37</v>
      </c>
      <c r="J2950" s="12">
        <v>18.63</v>
      </c>
      <c r="K2950" s="12">
        <v>0</v>
      </c>
      <c r="L2950" s="12">
        <v>59.72</v>
      </c>
      <c r="M2950" s="12">
        <v>5</v>
      </c>
      <c r="N2950" s="12">
        <v>0</v>
      </c>
      <c r="O2950" s="12">
        <v>83</v>
      </c>
      <c r="P2950" s="12">
        <v>3</v>
      </c>
      <c r="Q2950" s="12">
        <v>1</v>
      </c>
      <c r="R2950" s="12">
        <v>0</v>
      </c>
      <c r="S2950" s="12">
        <v>100</v>
      </c>
      <c r="T2950" s="12">
        <v>0</v>
      </c>
    </row>
    <row r="2951" spans="1:20" ht="17.399999999999999" x14ac:dyDescent="0.3">
      <c r="A2951" s="11">
        <v>45193</v>
      </c>
      <c r="B2951" s="12">
        <v>251199</v>
      </c>
      <c r="C2951" s="12" t="s">
        <v>343</v>
      </c>
      <c r="D2951" s="12" t="s">
        <v>344</v>
      </c>
      <c r="E2951" s="12" t="s">
        <v>345</v>
      </c>
      <c r="F2951" s="12"/>
      <c r="G2951" s="12"/>
      <c r="H2951" s="12">
        <v>14.28</v>
      </c>
      <c r="I2951" s="12">
        <v>9.7200000000000006</v>
      </c>
      <c r="J2951" s="12">
        <v>14.28</v>
      </c>
      <c r="K2951" s="12">
        <v>0</v>
      </c>
      <c r="L2951" s="12">
        <v>34.840000000000003</v>
      </c>
      <c r="M2951" s="12">
        <v>4</v>
      </c>
      <c r="N2951" s="12">
        <v>0</v>
      </c>
      <c r="O2951" s="12">
        <v>14</v>
      </c>
      <c r="P2951" s="12">
        <v>0</v>
      </c>
      <c r="Q2951" s="12">
        <v>0</v>
      </c>
      <c r="R2951" s="12">
        <v>0</v>
      </c>
      <c r="S2951" s="12">
        <v>17</v>
      </c>
      <c r="T2951" s="12">
        <v>0</v>
      </c>
    </row>
    <row r="2952" spans="1:20" ht="17.399999999999999" x14ac:dyDescent="0.3">
      <c r="A2952" s="11">
        <v>45194</v>
      </c>
      <c r="B2952" s="12">
        <v>251199</v>
      </c>
      <c r="C2952" s="12" t="s">
        <v>343</v>
      </c>
      <c r="D2952" s="12" t="s">
        <v>344</v>
      </c>
      <c r="E2952" s="12" t="s">
        <v>345</v>
      </c>
      <c r="F2952" s="12"/>
      <c r="G2952" s="12"/>
      <c r="H2952" s="12">
        <v>20.95</v>
      </c>
      <c r="I2952" s="12">
        <v>3.05</v>
      </c>
      <c r="J2952" s="12">
        <v>20.95</v>
      </c>
      <c r="K2952" s="12">
        <v>0</v>
      </c>
      <c r="L2952" s="12">
        <v>68.61</v>
      </c>
      <c r="M2952" s="12">
        <v>4</v>
      </c>
      <c r="N2952" s="12">
        <v>0</v>
      </c>
      <c r="O2952" s="12">
        <v>79</v>
      </c>
      <c r="P2952" s="12">
        <v>7</v>
      </c>
      <c r="Q2952" s="12">
        <v>1</v>
      </c>
      <c r="R2952" s="12">
        <v>0</v>
      </c>
      <c r="S2952" s="12">
        <v>91</v>
      </c>
      <c r="T2952" s="12">
        <v>0</v>
      </c>
    </row>
    <row r="2953" spans="1:20" ht="17.399999999999999" x14ac:dyDescent="0.3">
      <c r="A2953" s="11">
        <v>45195</v>
      </c>
      <c r="B2953" s="12">
        <v>251199</v>
      </c>
      <c r="C2953" s="12" t="s">
        <v>343</v>
      </c>
      <c r="D2953" s="12" t="s">
        <v>344</v>
      </c>
      <c r="E2953" s="12" t="s">
        <v>345</v>
      </c>
      <c r="F2953" s="12"/>
      <c r="G2953" s="12"/>
      <c r="H2953" s="12">
        <v>21.1</v>
      </c>
      <c r="I2953" s="12">
        <v>2.9</v>
      </c>
      <c r="J2953" s="12">
        <v>21.1</v>
      </c>
      <c r="K2953" s="12">
        <v>0</v>
      </c>
      <c r="L2953" s="12">
        <v>71.400000000000006</v>
      </c>
      <c r="M2953" s="12">
        <v>5</v>
      </c>
      <c r="N2953" s="12">
        <v>0</v>
      </c>
      <c r="O2953" s="12">
        <v>92</v>
      </c>
      <c r="P2953" s="12">
        <v>4</v>
      </c>
      <c r="Q2953" s="12">
        <v>2</v>
      </c>
      <c r="R2953" s="12">
        <v>0</v>
      </c>
      <c r="S2953" s="12">
        <v>108</v>
      </c>
      <c r="T2953" s="12">
        <v>0</v>
      </c>
    </row>
    <row r="2954" spans="1:20" ht="17.399999999999999" x14ac:dyDescent="0.3">
      <c r="A2954" s="11">
        <v>45196</v>
      </c>
      <c r="B2954" s="12">
        <v>251199</v>
      </c>
      <c r="C2954" s="12" t="s">
        <v>343</v>
      </c>
      <c r="D2954" s="12" t="s">
        <v>344</v>
      </c>
      <c r="E2954" s="12" t="s">
        <v>345</v>
      </c>
      <c r="F2954" s="12"/>
      <c r="G2954" s="12"/>
      <c r="H2954" s="12">
        <v>20.22</v>
      </c>
      <c r="I2954" s="12">
        <v>3.78</v>
      </c>
      <c r="J2954" s="12">
        <v>20.22</v>
      </c>
      <c r="K2954" s="12">
        <v>0</v>
      </c>
      <c r="L2954" s="12">
        <v>68.319999999999993</v>
      </c>
      <c r="M2954" s="12">
        <v>5</v>
      </c>
      <c r="N2954" s="12">
        <v>0</v>
      </c>
      <c r="O2954" s="12">
        <v>87</v>
      </c>
      <c r="P2954" s="12">
        <v>1</v>
      </c>
      <c r="Q2954" s="12">
        <v>0</v>
      </c>
      <c r="R2954" s="12">
        <v>0</v>
      </c>
      <c r="S2954" s="12">
        <v>100</v>
      </c>
      <c r="T2954" s="12">
        <v>0</v>
      </c>
    </row>
    <row r="2955" spans="1:20" ht="17.399999999999999" x14ac:dyDescent="0.3">
      <c r="A2955" s="11">
        <v>45197</v>
      </c>
      <c r="B2955" s="12">
        <v>251199</v>
      </c>
      <c r="C2955" s="12" t="s">
        <v>343</v>
      </c>
      <c r="D2955" s="12" t="s">
        <v>344</v>
      </c>
      <c r="E2955" s="12" t="s">
        <v>345</v>
      </c>
      <c r="F2955" s="12"/>
      <c r="G2955" s="12"/>
      <c r="H2955" s="12">
        <v>17.07</v>
      </c>
      <c r="I2955" s="12">
        <v>6.93</v>
      </c>
      <c r="J2955" s="12">
        <v>15.35</v>
      </c>
      <c r="K2955" s="12">
        <v>1.72</v>
      </c>
      <c r="L2955" s="12">
        <v>37.92</v>
      </c>
      <c r="M2955" s="12">
        <v>4</v>
      </c>
      <c r="N2955" s="12">
        <v>0</v>
      </c>
      <c r="O2955" s="12">
        <v>24</v>
      </c>
      <c r="P2955" s="12">
        <v>0</v>
      </c>
      <c r="Q2955" s="12">
        <v>0</v>
      </c>
      <c r="R2955" s="12">
        <v>21</v>
      </c>
      <c r="S2955" s="12">
        <v>27</v>
      </c>
      <c r="T2955" s="12">
        <v>4</v>
      </c>
    </row>
    <row r="2956" spans="1:20" ht="17.399999999999999" x14ac:dyDescent="0.3">
      <c r="A2956" s="11">
        <v>45198</v>
      </c>
      <c r="B2956" s="12">
        <v>251199</v>
      </c>
      <c r="C2956" s="12" t="s">
        <v>343</v>
      </c>
      <c r="D2956" s="12" t="s">
        <v>344</v>
      </c>
      <c r="E2956" s="12" t="s">
        <v>345</v>
      </c>
      <c r="F2956" s="12"/>
      <c r="G2956" s="12"/>
      <c r="H2956" s="12">
        <v>21.98</v>
      </c>
      <c r="I2956" s="12">
        <v>2.02</v>
      </c>
      <c r="J2956" s="12">
        <v>21.98</v>
      </c>
      <c r="K2956" s="12">
        <v>0</v>
      </c>
      <c r="L2956" s="12">
        <v>67.209999999999994</v>
      </c>
      <c r="M2956" s="12">
        <v>5</v>
      </c>
      <c r="N2956" s="12">
        <v>0</v>
      </c>
      <c r="O2956" s="12">
        <v>60</v>
      </c>
      <c r="P2956" s="12">
        <v>0</v>
      </c>
      <c r="Q2956" s="12">
        <v>0</v>
      </c>
      <c r="R2956" s="12">
        <v>0</v>
      </c>
      <c r="S2956" s="12">
        <v>66</v>
      </c>
      <c r="T2956" s="12">
        <v>0</v>
      </c>
    </row>
    <row r="2957" spans="1:20" ht="17.399999999999999" x14ac:dyDescent="0.3">
      <c r="A2957" s="11">
        <v>45199</v>
      </c>
      <c r="B2957" s="12">
        <v>251199</v>
      </c>
      <c r="C2957" s="12" t="s">
        <v>343</v>
      </c>
      <c r="D2957" s="12" t="s">
        <v>344</v>
      </c>
      <c r="E2957" s="12" t="s">
        <v>345</v>
      </c>
      <c r="F2957" s="12"/>
      <c r="G2957" s="12"/>
      <c r="H2957" s="12">
        <v>2.6</v>
      </c>
      <c r="I2957" s="12">
        <v>21.4</v>
      </c>
      <c r="J2957" s="12">
        <v>2.5499999999999998</v>
      </c>
      <c r="K2957" s="12">
        <v>0.05</v>
      </c>
      <c r="L2957" s="12">
        <v>5.83</v>
      </c>
      <c r="M2957" s="12">
        <v>4</v>
      </c>
      <c r="N2957" s="12">
        <v>0</v>
      </c>
      <c r="O2957" s="12">
        <v>4</v>
      </c>
      <c r="P2957" s="12">
        <v>0</v>
      </c>
      <c r="Q2957" s="12">
        <v>0</v>
      </c>
      <c r="R2957" s="12">
        <v>2</v>
      </c>
      <c r="S2957" s="12">
        <v>4</v>
      </c>
      <c r="T2957" s="12">
        <v>0</v>
      </c>
    </row>
    <row r="2958" spans="1:20" ht="17.399999999999999" x14ac:dyDescent="0.3">
      <c r="A2958" s="11">
        <v>45200</v>
      </c>
      <c r="B2958" s="12">
        <v>251199</v>
      </c>
      <c r="C2958" s="12" t="s">
        <v>343</v>
      </c>
      <c r="D2958" s="12" t="s">
        <v>344</v>
      </c>
      <c r="E2958" s="12" t="s">
        <v>345</v>
      </c>
      <c r="F2958" s="12"/>
      <c r="G2958" s="12"/>
      <c r="H2958" s="12">
        <v>7</v>
      </c>
      <c r="I2958" s="12">
        <v>17</v>
      </c>
      <c r="J2958" s="12">
        <v>7</v>
      </c>
      <c r="K2958" s="12">
        <v>0</v>
      </c>
      <c r="L2958" s="12">
        <v>20.61</v>
      </c>
      <c r="M2958" s="12">
        <v>5</v>
      </c>
      <c r="N2958" s="12">
        <v>0</v>
      </c>
      <c r="O2958" s="12">
        <v>33</v>
      </c>
      <c r="P2958" s="12">
        <v>0</v>
      </c>
      <c r="Q2958" s="12">
        <v>0</v>
      </c>
      <c r="R2958" s="12">
        <v>0</v>
      </c>
      <c r="S2958" s="12">
        <v>38</v>
      </c>
      <c r="T2958" s="12">
        <v>0</v>
      </c>
    </row>
    <row r="2959" spans="1:20" ht="17.399999999999999" x14ac:dyDescent="0.3">
      <c r="A2959" s="11">
        <v>45201</v>
      </c>
      <c r="B2959" s="12">
        <v>251199</v>
      </c>
      <c r="C2959" s="12" t="s">
        <v>343</v>
      </c>
      <c r="D2959" s="12" t="s">
        <v>344</v>
      </c>
      <c r="E2959" s="12" t="s">
        <v>345</v>
      </c>
      <c r="F2959" s="12"/>
      <c r="G2959" s="12"/>
      <c r="H2959" s="12">
        <v>12.62</v>
      </c>
      <c r="I2959" s="12">
        <v>11.38</v>
      </c>
      <c r="J2959" s="12">
        <v>12.45</v>
      </c>
      <c r="K2959" s="12">
        <v>0.17</v>
      </c>
      <c r="L2959" s="12">
        <v>28.45</v>
      </c>
      <c r="M2959" s="12">
        <v>4</v>
      </c>
      <c r="N2959" s="12">
        <v>0</v>
      </c>
      <c r="O2959" s="12">
        <v>18</v>
      </c>
      <c r="P2959" s="12">
        <v>0</v>
      </c>
      <c r="Q2959" s="12">
        <v>0</v>
      </c>
      <c r="R2959" s="12">
        <v>2</v>
      </c>
      <c r="S2959" s="12">
        <v>19</v>
      </c>
      <c r="T2959" s="12">
        <v>0</v>
      </c>
    </row>
    <row r="2960" spans="1:20" ht="17.399999999999999" x14ac:dyDescent="0.3">
      <c r="A2960" s="11">
        <v>45202</v>
      </c>
      <c r="B2960" s="12">
        <v>251199</v>
      </c>
      <c r="C2960" s="12" t="s">
        <v>343</v>
      </c>
      <c r="D2960" s="12" t="s">
        <v>344</v>
      </c>
      <c r="E2960" s="12" t="s">
        <v>345</v>
      </c>
      <c r="F2960" s="12"/>
      <c r="G2960" s="12"/>
      <c r="H2960" s="12">
        <v>20.65</v>
      </c>
      <c r="I2960" s="12">
        <v>3.35</v>
      </c>
      <c r="J2960" s="12">
        <v>20.65</v>
      </c>
      <c r="K2960" s="12">
        <v>0</v>
      </c>
      <c r="L2960" s="12">
        <v>64.42</v>
      </c>
      <c r="M2960" s="12">
        <v>4</v>
      </c>
      <c r="N2960" s="12">
        <v>0</v>
      </c>
      <c r="O2960" s="12">
        <v>72</v>
      </c>
      <c r="P2960" s="12">
        <v>5</v>
      </c>
      <c r="Q2960" s="12">
        <v>2</v>
      </c>
      <c r="R2960" s="12">
        <v>0</v>
      </c>
      <c r="S2960" s="12">
        <v>80</v>
      </c>
      <c r="T2960" s="12">
        <v>0</v>
      </c>
    </row>
    <row r="2961" spans="1:20" ht="17.399999999999999" x14ac:dyDescent="0.3">
      <c r="A2961" s="11">
        <v>45203</v>
      </c>
      <c r="B2961" s="12">
        <v>251199</v>
      </c>
      <c r="C2961" s="12" t="s">
        <v>343</v>
      </c>
      <c r="D2961" s="12" t="s">
        <v>344</v>
      </c>
      <c r="E2961" s="12" t="s">
        <v>345</v>
      </c>
      <c r="F2961" s="12"/>
      <c r="G2961" s="12"/>
      <c r="H2961" s="12">
        <v>11.12</v>
      </c>
      <c r="I2961" s="12">
        <v>12.88</v>
      </c>
      <c r="J2961" s="12">
        <v>7.95</v>
      </c>
      <c r="K2961" s="12">
        <v>3.17</v>
      </c>
      <c r="L2961" s="12">
        <v>22.93</v>
      </c>
      <c r="M2961" s="12">
        <v>5</v>
      </c>
      <c r="N2961" s="12">
        <v>0</v>
      </c>
      <c r="O2961" s="12">
        <v>5</v>
      </c>
      <c r="P2961" s="12">
        <v>0</v>
      </c>
      <c r="Q2961" s="12">
        <v>0</v>
      </c>
      <c r="R2961" s="12">
        <v>31</v>
      </c>
      <c r="S2961" s="12">
        <v>5</v>
      </c>
      <c r="T2961" s="12">
        <v>5</v>
      </c>
    </row>
    <row r="2962" spans="1:20" ht="17.399999999999999" x14ac:dyDescent="0.3">
      <c r="A2962" s="11">
        <v>45204</v>
      </c>
      <c r="B2962" s="12">
        <v>251199</v>
      </c>
      <c r="C2962" s="12" t="s">
        <v>343</v>
      </c>
      <c r="D2962" s="12" t="s">
        <v>344</v>
      </c>
      <c r="E2962" s="12" t="s">
        <v>345</v>
      </c>
      <c r="F2962" s="12"/>
      <c r="G2962" s="12"/>
      <c r="H2962" s="12">
        <v>3.22</v>
      </c>
      <c r="I2962" s="12">
        <v>20.78</v>
      </c>
      <c r="J2962" s="12">
        <v>2.4500000000000002</v>
      </c>
      <c r="K2962" s="12">
        <v>0.77</v>
      </c>
      <c r="L2962" s="12">
        <v>4.28</v>
      </c>
      <c r="M2962" s="12">
        <v>4</v>
      </c>
      <c r="N2962" s="12">
        <v>0</v>
      </c>
      <c r="O2962" s="12">
        <v>9</v>
      </c>
      <c r="P2962" s="12">
        <v>0</v>
      </c>
      <c r="Q2962" s="12">
        <v>0</v>
      </c>
      <c r="R2962" s="12">
        <v>4</v>
      </c>
      <c r="S2962" s="12">
        <v>10</v>
      </c>
      <c r="T2962" s="12">
        <v>0</v>
      </c>
    </row>
    <row r="2963" spans="1:20" ht="17.399999999999999" x14ac:dyDescent="0.3">
      <c r="A2963" s="11">
        <v>45205</v>
      </c>
      <c r="B2963" s="12">
        <v>251199</v>
      </c>
      <c r="C2963" s="12" t="s">
        <v>343</v>
      </c>
      <c r="D2963" s="12" t="s">
        <v>344</v>
      </c>
      <c r="E2963" s="12" t="s">
        <v>345</v>
      </c>
      <c r="F2963" s="12"/>
      <c r="G2963" s="12"/>
      <c r="H2963" s="12">
        <v>9.43</v>
      </c>
      <c r="I2963" s="12">
        <v>14.57</v>
      </c>
      <c r="J2963" s="12">
        <v>9.0299999999999994</v>
      </c>
      <c r="K2963" s="12">
        <v>0.4</v>
      </c>
      <c r="L2963" s="12">
        <v>35.24</v>
      </c>
      <c r="M2963" s="12">
        <v>5</v>
      </c>
      <c r="N2963" s="12">
        <v>0</v>
      </c>
      <c r="O2963" s="12">
        <v>75</v>
      </c>
      <c r="P2963" s="12">
        <v>2</v>
      </c>
      <c r="Q2963" s="12">
        <v>0</v>
      </c>
      <c r="R2963" s="12">
        <v>3</v>
      </c>
      <c r="S2963" s="12">
        <v>83</v>
      </c>
      <c r="T2963" s="12">
        <v>0</v>
      </c>
    </row>
    <row r="2964" spans="1:20" ht="17.399999999999999" x14ac:dyDescent="0.3">
      <c r="A2964" s="11">
        <v>45206</v>
      </c>
      <c r="B2964" s="12">
        <v>251199</v>
      </c>
      <c r="C2964" s="12" t="s">
        <v>343</v>
      </c>
      <c r="D2964" s="12" t="s">
        <v>344</v>
      </c>
      <c r="E2964" s="12" t="s">
        <v>345</v>
      </c>
      <c r="F2964" s="12"/>
      <c r="G2964" s="12"/>
      <c r="H2964" s="12">
        <v>18.350000000000001</v>
      </c>
      <c r="I2964" s="12">
        <v>5.65</v>
      </c>
      <c r="J2964" s="12">
        <v>18.350000000000001</v>
      </c>
      <c r="K2964" s="12">
        <v>0</v>
      </c>
      <c r="L2964" s="12">
        <v>58.42</v>
      </c>
      <c r="M2964" s="12">
        <v>4</v>
      </c>
      <c r="N2964" s="12">
        <v>0</v>
      </c>
      <c r="O2964" s="12">
        <v>90</v>
      </c>
      <c r="P2964" s="12">
        <v>4</v>
      </c>
      <c r="Q2964" s="12">
        <v>0</v>
      </c>
      <c r="R2964" s="12">
        <v>0</v>
      </c>
      <c r="S2964" s="12">
        <v>100</v>
      </c>
      <c r="T2964" s="12">
        <v>0</v>
      </c>
    </row>
    <row r="2965" spans="1:20" ht="17.399999999999999" x14ac:dyDescent="0.3">
      <c r="A2965" s="11">
        <v>45207</v>
      </c>
      <c r="B2965" s="12">
        <v>251199</v>
      </c>
      <c r="C2965" s="12" t="s">
        <v>343</v>
      </c>
      <c r="D2965" s="12" t="s">
        <v>344</v>
      </c>
      <c r="E2965" s="12" t="s">
        <v>345</v>
      </c>
      <c r="F2965" s="12"/>
      <c r="G2965" s="12"/>
      <c r="H2965" s="12">
        <v>18.899999999999999</v>
      </c>
      <c r="I2965" s="12">
        <v>5.0999999999999996</v>
      </c>
      <c r="J2965" s="12">
        <v>18.899999999999999</v>
      </c>
      <c r="K2965" s="12">
        <v>0</v>
      </c>
      <c r="L2965" s="12">
        <v>48.42</v>
      </c>
      <c r="M2965" s="12">
        <v>4</v>
      </c>
      <c r="N2965" s="12">
        <v>0</v>
      </c>
      <c r="O2965" s="12">
        <v>17</v>
      </c>
      <c r="P2965" s="12">
        <v>0</v>
      </c>
      <c r="Q2965" s="12">
        <v>0</v>
      </c>
      <c r="R2965" s="12">
        <v>0</v>
      </c>
      <c r="S2965" s="12">
        <v>19</v>
      </c>
      <c r="T2965" s="12">
        <v>0</v>
      </c>
    </row>
    <row r="2966" spans="1:20" ht="17.399999999999999" x14ac:dyDescent="0.3">
      <c r="A2966" s="11">
        <v>45208</v>
      </c>
      <c r="B2966" s="12">
        <v>251199</v>
      </c>
      <c r="C2966" s="12" t="s">
        <v>343</v>
      </c>
      <c r="D2966" s="12" t="s">
        <v>344</v>
      </c>
      <c r="E2966" s="12" t="s">
        <v>345</v>
      </c>
      <c r="F2966" s="12"/>
      <c r="G2966" s="12"/>
      <c r="H2966" s="12">
        <v>11.63</v>
      </c>
      <c r="I2966" s="12">
        <v>12.37</v>
      </c>
      <c r="J2966" s="12">
        <v>11.53</v>
      </c>
      <c r="K2966" s="12">
        <v>0.1</v>
      </c>
      <c r="L2966" s="12">
        <v>32.380000000000003</v>
      </c>
      <c r="M2966" s="12">
        <v>5</v>
      </c>
      <c r="N2966" s="12">
        <v>0</v>
      </c>
      <c r="O2966" s="12">
        <v>31</v>
      </c>
      <c r="P2966" s="12">
        <v>0</v>
      </c>
      <c r="Q2966" s="12">
        <v>0</v>
      </c>
      <c r="R2966" s="12">
        <v>1</v>
      </c>
      <c r="S2966" s="12">
        <v>32</v>
      </c>
      <c r="T2966" s="12">
        <v>0</v>
      </c>
    </row>
    <row r="2967" spans="1:20" ht="17.399999999999999" x14ac:dyDescent="0.3">
      <c r="A2967" s="11">
        <v>45209</v>
      </c>
      <c r="B2967" s="12">
        <v>251199</v>
      </c>
      <c r="C2967" s="12" t="s">
        <v>343</v>
      </c>
      <c r="D2967" s="12" t="s">
        <v>344</v>
      </c>
      <c r="E2967" s="12" t="s">
        <v>345</v>
      </c>
      <c r="F2967" s="12"/>
      <c r="G2967" s="12"/>
      <c r="H2967" s="12">
        <v>7.3</v>
      </c>
      <c r="I2967" s="12">
        <v>16.7</v>
      </c>
      <c r="J2967" s="12">
        <v>7.3</v>
      </c>
      <c r="K2967" s="12">
        <v>0</v>
      </c>
      <c r="L2967" s="12">
        <v>16.18</v>
      </c>
      <c r="M2967" s="12">
        <v>4</v>
      </c>
      <c r="N2967" s="12">
        <v>0</v>
      </c>
      <c r="O2967" s="12">
        <v>7</v>
      </c>
      <c r="P2967" s="12">
        <v>0</v>
      </c>
      <c r="Q2967" s="12">
        <v>0</v>
      </c>
      <c r="R2967" s="12">
        <v>0</v>
      </c>
      <c r="S2967" s="12">
        <v>7</v>
      </c>
      <c r="T2967" s="12">
        <v>0</v>
      </c>
    </row>
    <row r="2968" spans="1:20" ht="17.399999999999999" x14ac:dyDescent="0.3">
      <c r="A2968" s="11">
        <v>45210</v>
      </c>
      <c r="B2968" s="12">
        <v>251199</v>
      </c>
      <c r="C2968" s="12" t="s">
        <v>343</v>
      </c>
      <c r="D2968" s="12" t="s">
        <v>344</v>
      </c>
      <c r="E2968" s="12" t="s">
        <v>345</v>
      </c>
      <c r="F2968" s="12"/>
      <c r="G2968" s="12"/>
      <c r="H2968" s="12">
        <v>3.37</v>
      </c>
      <c r="I2968" s="12">
        <v>20.63</v>
      </c>
      <c r="J2968" s="12">
        <v>3.37</v>
      </c>
      <c r="K2968" s="12">
        <v>0</v>
      </c>
      <c r="L2968" s="12">
        <v>5.09</v>
      </c>
      <c r="M2968" s="12">
        <v>4</v>
      </c>
      <c r="N2968" s="12">
        <v>0</v>
      </c>
      <c r="O2968" s="12">
        <v>3</v>
      </c>
      <c r="P2968" s="12">
        <v>0</v>
      </c>
      <c r="Q2968" s="12">
        <v>0</v>
      </c>
      <c r="R2968" s="12">
        <v>0</v>
      </c>
      <c r="S2968" s="12">
        <v>4</v>
      </c>
      <c r="T2968" s="12">
        <v>0</v>
      </c>
    </row>
    <row r="2969" spans="1:20" ht="17.399999999999999" x14ac:dyDescent="0.3">
      <c r="A2969" s="11">
        <v>45211</v>
      </c>
      <c r="B2969" s="12">
        <v>251199</v>
      </c>
      <c r="C2969" s="12" t="s">
        <v>343</v>
      </c>
      <c r="D2969" s="12" t="s">
        <v>344</v>
      </c>
      <c r="E2969" s="12" t="s">
        <v>345</v>
      </c>
      <c r="F2969" s="12"/>
      <c r="G2969" s="12"/>
      <c r="H2969" s="12">
        <v>8.17</v>
      </c>
      <c r="I2969" s="12">
        <v>15.83</v>
      </c>
      <c r="J2969" s="12">
        <v>8.17</v>
      </c>
      <c r="K2969" s="12">
        <v>0</v>
      </c>
      <c r="L2969" s="12">
        <v>26.08</v>
      </c>
      <c r="M2969" s="12">
        <v>4</v>
      </c>
      <c r="N2969" s="12">
        <v>0</v>
      </c>
      <c r="O2969" s="12">
        <v>58</v>
      </c>
      <c r="P2969" s="12">
        <v>2</v>
      </c>
      <c r="Q2969" s="12">
        <v>0</v>
      </c>
      <c r="R2969" s="12">
        <v>0</v>
      </c>
      <c r="S2969" s="12">
        <v>66</v>
      </c>
      <c r="T2969" s="12">
        <v>0</v>
      </c>
    </row>
    <row r="2970" spans="1:20" ht="17.399999999999999" x14ac:dyDescent="0.3">
      <c r="A2970" s="11">
        <v>45212</v>
      </c>
      <c r="B2970" s="12">
        <v>251199</v>
      </c>
      <c r="C2970" s="12" t="s">
        <v>343</v>
      </c>
      <c r="D2970" s="12" t="s">
        <v>344</v>
      </c>
      <c r="E2970" s="12" t="s">
        <v>345</v>
      </c>
      <c r="F2970" s="12"/>
      <c r="G2970" s="12"/>
      <c r="H2970" s="12">
        <v>10.5</v>
      </c>
      <c r="I2970" s="12">
        <v>13.5</v>
      </c>
      <c r="J2970" s="12">
        <v>10.5</v>
      </c>
      <c r="K2970" s="12">
        <v>0</v>
      </c>
      <c r="L2970" s="12">
        <v>23.64</v>
      </c>
      <c r="M2970" s="12">
        <v>4</v>
      </c>
      <c r="N2970" s="12">
        <v>0</v>
      </c>
      <c r="O2970" s="12">
        <v>3</v>
      </c>
      <c r="P2970" s="12">
        <v>0</v>
      </c>
      <c r="Q2970" s="12">
        <v>0</v>
      </c>
      <c r="R2970" s="12">
        <v>0</v>
      </c>
      <c r="S2970" s="12">
        <v>3</v>
      </c>
      <c r="T2970" s="12">
        <v>0</v>
      </c>
    </row>
    <row r="2971" spans="1:20" ht="17.399999999999999" x14ac:dyDescent="0.3">
      <c r="A2971" s="11">
        <v>45213</v>
      </c>
      <c r="B2971" s="12">
        <v>251199</v>
      </c>
      <c r="C2971" s="12" t="s">
        <v>343</v>
      </c>
      <c r="D2971" s="12" t="s">
        <v>344</v>
      </c>
      <c r="E2971" s="12" t="s">
        <v>345</v>
      </c>
      <c r="F2971" s="12"/>
      <c r="G2971" s="12"/>
      <c r="H2971" s="12">
        <v>8.73</v>
      </c>
      <c r="I2971" s="12">
        <v>15.27</v>
      </c>
      <c r="J2971" s="12">
        <v>8.5299999999999994</v>
      </c>
      <c r="K2971" s="12">
        <v>0.2</v>
      </c>
      <c r="L2971" s="12">
        <v>16.89</v>
      </c>
      <c r="M2971" s="12">
        <v>4</v>
      </c>
      <c r="N2971" s="12">
        <v>0</v>
      </c>
      <c r="O2971" s="12">
        <v>8</v>
      </c>
      <c r="P2971" s="12">
        <v>1</v>
      </c>
      <c r="Q2971" s="12">
        <v>0</v>
      </c>
      <c r="R2971" s="12">
        <v>2</v>
      </c>
      <c r="S2971" s="12">
        <v>11</v>
      </c>
      <c r="T2971" s="12">
        <v>0</v>
      </c>
    </row>
    <row r="2972" spans="1:20" ht="17.399999999999999" x14ac:dyDescent="0.3">
      <c r="A2972" s="11">
        <v>45214</v>
      </c>
      <c r="B2972" s="12">
        <v>251199</v>
      </c>
      <c r="C2972" s="12" t="s">
        <v>343</v>
      </c>
      <c r="D2972" s="12" t="s">
        <v>344</v>
      </c>
      <c r="E2972" s="12" t="s">
        <v>345</v>
      </c>
      <c r="F2972" s="12"/>
      <c r="G2972" s="12"/>
      <c r="H2972" s="12">
        <v>2.77</v>
      </c>
      <c r="I2972" s="12">
        <v>21.23</v>
      </c>
      <c r="J2972" s="12">
        <v>2.77</v>
      </c>
      <c r="K2972" s="12">
        <v>0</v>
      </c>
      <c r="L2972" s="12">
        <v>7.38</v>
      </c>
      <c r="M2972" s="12">
        <v>4</v>
      </c>
      <c r="N2972" s="12">
        <v>0</v>
      </c>
      <c r="O2972" s="12">
        <v>9</v>
      </c>
      <c r="P2972" s="12">
        <v>2</v>
      </c>
      <c r="Q2972" s="12">
        <v>0</v>
      </c>
      <c r="R2972" s="12">
        <v>0</v>
      </c>
      <c r="S2972" s="12">
        <v>11</v>
      </c>
      <c r="T2972" s="12">
        <v>0</v>
      </c>
    </row>
    <row r="2973" spans="1:20" ht="17.399999999999999" x14ac:dyDescent="0.3">
      <c r="A2973" s="11">
        <v>45215</v>
      </c>
      <c r="B2973" s="12">
        <v>251199</v>
      </c>
      <c r="C2973" s="12" t="s">
        <v>343</v>
      </c>
      <c r="D2973" s="12" t="s">
        <v>344</v>
      </c>
      <c r="E2973" s="12" t="s">
        <v>345</v>
      </c>
      <c r="F2973" s="12"/>
      <c r="G2973" s="12"/>
      <c r="H2973" s="12">
        <v>10</v>
      </c>
      <c r="I2973" s="12">
        <v>14</v>
      </c>
      <c r="J2973" s="12">
        <v>10</v>
      </c>
      <c r="K2973" s="12">
        <v>0</v>
      </c>
      <c r="L2973" s="12">
        <v>25.52</v>
      </c>
      <c r="M2973" s="12">
        <v>4</v>
      </c>
      <c r="N2973" s="12">
        <v>0</v>
      </c>
      <c r="O2973" s="12">
        <v>25</v>
      </c>
      <c r="P2973" s="12">
        <v>0</v>
      </c>
      <c r="Q2973" s="12">
        <v>0</v>
      </c>
      <c r="R2973" s="12">
        <v>0</v>
      </c>
      <c r="S2973" s="12">
        <v>27</v>
      </c>
      <c r="T2973" s="12">
        <v>0</v>
      </c>
    </row>
    <row r="2974" spans="1:20" ht="17.399999999999999" x14ac:dyDescent="0.3">
      <c r="A2974" s="11">
        <v>45216</v>
      </c>
      <c r="B2974" s="12">
        <v>251199</v>
      </c>
      <c r="C2974" s="12" t="s">
        <v>343</v>
      </c>
      <c r="D2974" s="12" t="s">
        <v>344</v>
      </c>
      <c r="E2974" s="12" t="s">
        <v>345</v>
      </c>
      <c r="F2974" s="12"/>
      <c r="G2974" s="12"/>
      <c r="H2974" s="12">
        <v>18.829999999999998</v>
      </c>
      <c r="I2974" s="12">
        <v>5.17</v>
      </c>
      <c r="J2974" s="12">
        <v>18.829999999999998</v>
      </c>
      <c r="K2974" s="12">
        <v>0</v>
      </c>
      <c r="L2974" s="12">
        <v>56.49</v>
      </c>
      <c r="M2974" s="12">
        <v>4</v>
      </c>
      <c r="N2974" s="12">
        <v>0</v>
      </c>
      <c r="O2974" s="12">
        <v>64</v>
      </c>
      <c r="P2974" s="12">
        <v>0</v>
      </c>
      <c r="Q2974" s="12">
        <v>1</v>
      </c>
      <c r="R2974" s="12">
        <v>0</v>
      </c>
      <c r="S2974" s="12">
        <v>70</v>
      </c>
      <c r="T2974" s="12">
        <v>0</v>
      </c>
    </row>
    <row r="2975" spans="1:20" ht="17.399999999999999" x14ac:dyDescent="0.3">
      <c r="A2975" s="11">
        <v>45217</v>
      </c>
      <c r="B2975" s="12">
        <v>251199</v>
      </c>
      <c r="C2975" s="12" t="s">
        <v>343</v>
      </c>
      <c r="D2975" s="12" t="s">
        <v>344</v>
      </c>
      <c r="E2975" s="12" t="s">
        <v>345</v>
      </c>
      <c r="F2975" s="12"/>
      <c r="G2975" s="12"/>
      <c r="H2975" s="12">
        <v>21.43</v>
      </c>
      <c r="I2975" s="12">
        <v>2.57</v>
      </c>
      <c r="J2975" s="12">
        <v>21.43</v>
      </c>
      <c r="K2975" s="12">
        <v>0</v>
      </c>
      <c r="L2975" s="12">
        <v>67.84</v>
      </c>
      <c r="M2975" s="12">
        <v>5</v>
      </c>
      <c r="N2975" s="12">
        <v>0</v>
      </c>
      <c r="O2975" s="12">
        <v>159</v>
      </c>
      <c r="P2975" s="12">
        <v>10</v>
      </c>
      <c r="Q2975" s="12">
        <v>2</v>
      </c>
      <c r="R2975" s="12">
        <v>0</v>
      </c>
      <c r="S2975" s="12">
        <v>182</v>
      </c>
      <c r="T2975" s="12">
        <v>0</v>
      </c>
    </row>
    <row r="2976" spans="1:20" ht="17.399999999999999" x14ac:dyDescent="0.3">
      <c r="A2976" s="11">
        <v>45218</v>
      </c>
      <c r="B2976" s="12">
        <v>251199</v>
      </c>
      <c r="C2976" s="12" t="s">
        <v>343</v>
      </c>
      <c r="D2976" s="12" t="s">
        <v>344</v>
      </c>
      <c r="E2976" s="12" t="s">
        <v>345</v>
      </c>
      <c r="F2976" s="12"/>
      <c r="G2976" s="12"/>
      <c r="H2976" s="12">
        <v>20.13</v>
      </c>
      <c r="I2976" s="12">
        <v>3.87</v>
      </c>
      <c r="J2976" s="12">
        <v>20.13</v>
      </c>
      <c r="K2976" s="12">
        <v>0</v>
      </c>
      <c r="L2976" s="12">
        <v>52.24</v>
      </c>
      <c r="M2976" s="12">
        <v>5</v>
      </c>
      <c r="N2976" s="12">
        <v>0</v>
      </c>
      <c r="O2976" s="12">
        <v>103</v>
      </c>
      <c r="P2976" s="12">
        <v>4</v>
      </c>
      <c r="Q2976" s="12">
        <v>1</v>
      </c>
      <c r="R2976" s="12">
        <v>0</v>
      </c>
      <c r="S2976" s="12">
        <v>115</v>
      </c>
      <c r="T2976" s="12">
        <v>0</v>
      </c>
    </row>
    <row r="2977" spans="1:20" ht="17.399999999999999" x14ac:dyDescent="0.3">
      <c r="A2977" s="11">
        <v>45219</v>
      </c>
      <c r="B2977" s="12">
        <v>251199</v>
      </c>
      <c r="C2977" s="12" t="s">
        <v>343</v>
      </c>
      <c r="D2977" s="12" t="s">
        <v>344</v>
      </c>
      <c r="E2977" s="12" t="s">
        <v>345</v>
      </c>
      <c r="F2977" s="12"/>
      <c r="G2977" s="12"/>
      <c r="H2977" s="12">
        <v>21.07</v>
      </c>
      <c r="I2977" s="12">
        <v>2.93</v>
      </c>
      <c r="J2977" s="12">
        <v>21.07</v>
      </c>
      <c r="K2977" s="12">
        <v>0</v>
      </c>
      <c r="L2977" s="12">
        <v>73.08</v>
      </c>
      <c r="M2977" s="12">
        <v>5</v>
      </c>
      <c r="N2977" s="12">
        <v>0</v>
      </c>
      <c r="O2977" s="12">
        <v>137</v>
      </c>
      <c r="P2977" s="12">
        <v>6</v>
      </c>
      <c r="Q2977" s="12">
        <v>0</v>
      </c>
      <c r="R2977" s="12">
        <v>0</v>
      </c>
      <c r="S2977" s="12">
        <v>157</v>
      </c>
      <c r="T2977" s="12">
        <v>0</v>
      </c>
    </row>
    <row r="2978" spans="1:20" ht="17.399999999999999" x14ac:dyDescent="0.3">
      <c r="A2978" s="11">
        <v>45220</v>
      </c>
      <c r="B2978" s="12">
        <v>251199</v>
      </c>
      <c r="C2978" s="12" t="s">
        <v>343</v>
      </c>
      <c r="D2978" s="12" t="s">
        <v>344</v>
      </c>
      <c r="E2978" s="12" t="s">
        <v>345</v>
      </c>
      <c r="F2978" s="12"/>
      <c r="G2978" s="12"/>
      <c r="H2978" s="12">
        <v>20.85</v>
      </c>
      <c r="I2978" s="12">
        <v>3.15</v>
      </c>
      <c r="J2978" s="12">
        <v>20.75</v>
      </c>
      <c r="K2978" s="12">
        <v>0.1</v>
      </c>
      <c r="L2978" s="12">
        <v>64.709999999999994</v>
      </c>
      <c r="M2978" s="12">
        <v>5</v>
      </c>
      <c r="N2978" s="12">
        <v>0</v>
      </c>
      <c r="O2978" s="12">
        <v>92</v>
      </c>
      <c r="P2978" s="12">
        <v>2</v>
      </c>
      <c r="Q2978" s="12">
        <v>1</v>
      </c>
      <c r="R2978" s="12">
        <v>0</v>
      </c>
      <c r="S2978" s="12">
        <v>104</v>
      </c>
      <c r="T2978" s="12">
        <v>0</v>
      </c>
    </row>
    <row r="2979" spans="1:20" ht="17.399999999999999" x14ac:dyDescent="0.3">
      <c r="A2979" s="11">
        <v>45221</v>
      </c>
      <c r="B2979" s="12">
        <v>251199</v>
      </c>
      <c r="C2979" s="12" t="s">
        <v>343</v>
      </c>
      <c r="D2979" s="12" t="s">
        <v>344</v>
      </c>
      <c r="E2979" s="12" t="s">
        <v>345</v>
      </c>
      <c r="F2979" s="12"/>
      <c r="G2979" s="12"/>
      <c r="H2979" s="12">
        <v>9.4</v>
      </c>
      <c r="I2979" s="12">
        <v>14.6</v>
      </c>
      <c r="J2979" s="12">
        <v>9.4</v>
      </c>
      <c r="K2979" s="12">
        <v>0</v>
      </c>
      <c r="L2979" s="12">
        <v>23.96</v>
      </c>
      <c r="M2979" s="12">
        <v>4</v>
      </c>
      <c r="N2979" s="12">
        <v>0</v>
      </c>
      <c r="O2979" s="12">
        <v>1</v>
      </c>
      <c r="P2979" s="12">
        <v>1</v>
      </c>
      <c r="Q2979" s="12">
        <v>0</v>
      </c>
      <c r="R2979" s="12">
        <v>0</v>
      </c>
      <c r="S2979" s="12">
        <v>1</v>
      </c>
      <c r="T2979" s="12">
        <v>0</v>
      </c>
    </row>
    <row r="2980" spans="1:20" ht="17.399999999999999" x14ac:dyDescent="0.3">
      <c r="A2980" s="11">
        <v>45222</v>
      </c>
      <c r="B2980" s="12">
        <v>251199</v>
      </c>
      <c r="C2980" s="12" t="s">
        <v>343</v>
      </c>
      <c r="D2980" s="12" t="s">
        <v>344</v>
      </c>
      <c r="E2980" s="12" t="s">
        <v>345</v>
      </c>
      <c r="F2980" s="12"/>
      <c r="G2980" s="12"/>
      <c r="H2980" s="12">
        <v>11.82</v>
      </c>
      <c r="I2980" s="12">
        <v>12.18</v>
      </c>
      <c r="J2980" s="12">
        <v>11.82</v>
      </c>
      <c r="K2980" s="12">
        <v>0</v>
      </c>
      <c r="L2980" s="12">
        <v>35.799999999999997</v>
      </c>
      <c r="M2980" s="12">
        <v>4</v>
      </c>
      <c r="N2980" s="12">
        <v>0</v>
      </c>
      <c r="O2980" s="12">
        <v>56</v>
      </c>
      <c r="P2980" s="12">
        <v>1</v>
      </c>
      <c r="Q2980" s="12">
        <v>0</v>
      </c>
      <c r="R2980" s="12">
        <v>0</v>
      </c>
      <c r="S2980" s="12">
        <v>68</v>
      </c>
      <c r="T2980" s="12">
        <v>0</v>
      </c>
    </row>
    <row r="2981" spans="1:20" ht="17.399999999999999" x14ac:dyDescent="0.3">
      <c r="A2981" s="11">
        <v>45223</v>
      </c>
      <c r="B2981" s="12">
        <v>251199</v>
      </c>
      <c r="C2981" s="12" t="s">
        <v>343</v>
      </c>
      <c r="D2981" s="12" t="s">
        <v>344</v>
      </c>
      <c r="E2981" s="12" t="s">
        <v>345</v>
      </c>
      <c r="F2981" s="12"/>
      <c r="G2981" s="12"/>
      <c r="H2981" s="12">
        <v>12.07</v>
      </c>
      <c r="I2981" s="12">
        <v>11.93</v>
      </c>
      <c r="J2981" s="12">
        <v>12.07</v>
      </c>
      <c r="K2981" s="12">
        <v>0</v>
      </c>
      <c r="L2981" s="12">
        <v>33.54</v>
      </c>
      <c r="M2981" s="12">
        <v>4</v>
      </c>
      <c r="N2981" s="12">
        <v>0</v>
      </c>
      <c r="O2981" s="12">
        <v>22</v>
      </c>
      <c r="P2981" s="12">
        <v>0</v>
      </c>
      <c r="Q2981" s="12">
        <v>1</v>
      </c>
      <c r="R2981" s="12">
        <v>0</v>
      </c>
      <c r="S2981" s="12">
        <v>24</v>
      </c>
      <c r="T2981" s="12">
        <v>0</v>
      </c>
    </row>
    <row r="2982" spans="1:20" ht="17.399999999999999" x14ac:dyDescent="0.3">
      <c r="A2982" s="11">
        <v>45224</v>
      </c>
      <c r="B2982" s="12">
        <v>251199</v>
      </c>
      <c r="C2982" s="12" t="s">
        <v>343</v>
      </c>
      <c r="D2982" s="12" t="s">
        <v>344</v>
      </c>
      <c r="E2982" s="12" t="s">
        <v>345</v>
      </c>
      <c r="F2982" s="12"/>
      <c r="G2982" s="12"/>
      <c r="H2982" s="12">
        <v>12.6</v>
      </c>
      <c r="I2982" s="12">
        <v>11.4</v>
      </c>
      <c r="J2982" s="12">
        <v>12.6</v>
      </c>
      <c r="K2982" s="12">
        <v>0</v>
      </c>
      <c r="L2982" s="12">
        <v>41.86</v>
      </c>
      <c r="M2982" s="12">
        <v>4</v>
      </c>
      <c r="N2982" s="12">
        <v>0</v>
      </c>
      <c r="O2982" s="12">
        <v>30</v>
      </c>
      <c r="P2982" s="12">
        <v>2</v>
      </c>
      <c r="Q2982" s="12">
        <v>0</v>
      </c>
      <c r="R2982" s="12">
        <v>0</v>
      </c>
      <c r="S2982" s="12">
        <v>34</v>
      </c>
      <c r="T2982" s="12">
        <v>0</v>
      </c>
    </row>
    <row r="2983" spans="1:20" ht="17.399999999999999" x14ac:dyDescent="0.3">
      <c r="A2983" s="11">
        <v>45225</v>
      </c>
      <c r="B2983" s="12">
        <v>251199</v>
      </c>
      <c r="C2983" s="12" t="s">
        <v>343</v>
      </c>
      <c r="D2983" s="12" t="s">
        <v>344</v>
      </c>
      <c r="E2983" s="12" t="s">
        <v>345</v>
      </c>
      <c r="F2983" s="12"/>
      <c r="G2983" s="12"/>
      <c r="H2983" s="12">
        <v>17.329999999999998</v>
      </c>
      <c r="I2983" s="12">
        <v>6.67</v>
      </c>
      <c r="J2983" s="12">
        <v>17.329999999999998</v>
      </c>
      <c r="K2983" s="12">
        <v>0</v>
      </c>
      <c r="L2983" s="12">
        <v>58.6</v>
      </c>
      <c r="M2983" s="12">
        <v>4</v>
      </c>
      <c r="N2983" s="12">
        <v>0</v>
      </c>
      <c r="O2983" s="12">
        <v>87</v>
      </c>
      <c r="P2983" s="12">
        <v>5</v>
      </c>
      <c r="Q2983" s="12">
        <v>1</v>
      </c>
      <c r="R2983" s="12">
        <v>0</v>
      </c>
      <c r="S2983" s="12">
        <v>97</v>
      </c>
      <c r="T2983" s="12">
        <v>0</v>
      </c>
    </row>
    <row r="2984" spans="1:20" ht="17.399999999999999" x14ac:dyDescent="0.3">
      <c r="A2984" s="11">
        <v>45226</v>
      </c>
      <c r="B2984" s="12">
        <v>251199</v>
      </c>
      <c r="C2984" s="12" t="s">
        <v>343</v>
      </c>
      <c r="D2984" s="12" t="s">
        <v>344</v>
      </c>
      <c r="E2984" s="12" t="s">
        <v>345</v>
      </c>
      <c r="F2984" s="12"/>
      <c r="G2984" s="12"/>
      <c r="H2984" s="12">
        <v>18.25</v>
      </c>
      <c r="I2984" s="12">
        <v>5.75</v>
      </c>
      <c r="J2984" s="12">
        <v>18.25</v>
      </c>
      <c r="K2984" s="12">
        <v>0</v>
      </c>
      <c r="L2984" s="12">
        <v>51.34</v>
      </c>
      <c r="M2984" s="12">
        <v>4</v>
      </c>
      <c r="N2984" s="12">
        <v>0</v>
      </c>
      <c r="O2984" s="12">
        <v>61</v>
      </c>
      <c r="P2984" s="12">
        <v>6</v>
      </c>
      <c r="Q2984" s="12">
        <v>0</v>
      </c>
      <c r="R2984" s="12">
        <v>0</v>
      </c>
      <c r="S2984" s="12">
        <v>69</v>
      </c>
      <c r="T2984" s="12">
        <v>0</v>
      </c>
    </row>
    <row r="2985" spans="1:20" ht="17.399999999999999" x14ac:dyDescent="0.3">
      <c r="A2985" s="11">
        <v>45227</v>
      </c>
      <c r="B2985" s="12">
        <v>251199</v>
      </c>
      <c r="C2985" s="12" t="s">
        <v>343</v>
      </c>
      <c r="D2985" s="12" t="s">
        <v>344</v>
      </c>
      <c r="E2985" s="12" t="s">
        <v>345</v>
      </c>
      <c r="F2985" s="12"/>
      <c r="G2985" s="12"/>
      <c r="H2985" s="12">
        <v>8.17</v>
      </c>
      <c r="I2985" s="12">
        <v>15.83</v>
      </c>
      <c r="J2985" s="12">
        <v>8.17</v>
      </c>
      <c r="K2985" s="12">
        <v>0</v>
      </c>
      <c r="L2985" s="12">
        <v>26.42</v>
      </c>
      <c r="M2985" s="12">
        <v>4</v>
      </c>
      <c r="N2985" s="12">
        <v>0</v>
      </c>
      <c r="O2985" s="12">
        <v>13</v>
      </c>
      <c r="P2985" s="12">
        <v>1</v>
      </c>
      <c r="Q2985" s="12">
        <v>0</v>
      </c>
      <c r="R2985" s="12">
        <v>0</v>
      </c>
      <c r="S2985" s="12">
        <v>16</v>
      </c>
      <c r="T2985" s="12">
        <v>0</v>
      </c>
    </row>
    <row r="2986" spans="1:20" ht="17.399999999999999" x14ac:dyDescent="0.3">
      <c r="A2986" s="11">
        <v>45229</v>
      </c>
      <c r="B2986" s="12">
        <v>251199</v>
      </c>
      <c r="C2986" s="12" t="s">
        <v>343</v>
      </c>
      <c r="D2986" s="12" t="s">
        <v>344</v>
      </c>
      <c r="E2986" s="12" t="s">
        <v>345</v>
      </c>
      <c r="F2986" s="12"/>
      <c r="G2986" s="12"/>
      <c r="H2986" s="12">
        <v>11.18</v>
      </c>
      <c r="I2986" s="12">
        <v>12.82</v>
      </c>
      <c r="J2986" s="12">
        <v>11.18</v>
      </c>
      <c r="K2986" s="12">
        <v>0</v>
      </c>
      <c r="L2986" s="12">
        <v>30.15</v>
      </c>
      <c r="M2986" s="12">
        <v>4</v>
      </c>
      <c r="N2986" s="12">
        <v>0</v>
      </c>
      <c r="O2986" s="12">
        <v>24</v>
      </c>
      <c r="P2986" s="12">
        <v>1</v>
      </c>
      <c r="Q2986" s="12">
        <v>0</v>
      </c>
      <c r="R2986" s="12">
        <v>0</v>
      </c>
      <c r="S2986" s="12">
        <v>25</v>
      </c>
      <c r="T2986" s="12">
        <v>0</v>
      </c>
    </row>
    <row r="2987" spans="1:20" ht="17.399999999999999" x14ac:dyDescent="0.3">
      <c r="A2987" s="11">
        <v>45230</v>
      </c>
      <c r="B2987" s="12">
        <v>251199</v>
      </c>
      <c r="C2987" s="12" t="s">
        <v>343</v>
      </c>
      <c r="D2987" s="12" t="s">
        <v>344</v>
      </c>
      <c r="E2987" s="12" t="s">
        <v>345</v>
      </c>
      <c r="F2987" s="12"/>
      <c r="G2987" s="12"/>
      <c r="H2987" s="12">
        <v>17.649999999999999</v>
      </c>
      <c r="I2987" s="12">
        <v>6.35</v>
      </c>
      <c r="J2987" s="12">
        <v>17.47</v>
      </c>
      <c r="K2987" s="12">
        <v>0.18</v>
      </c>
      <c r="L2987" s="12">
        <v>52.42</v>
      </c>
      <c r="M2987" s="12">
        <v>4</v>
      </c>
      <c r="N2987" s="12">
        <v>0</v>
      </c>
      <c r="O2987" s="12">
        <v>80</v>
      </c>
      <c r="P2987" s="12">
        <v>5</v>
      </c>
      <c r="Q2987" s="12">
        <v>1</v>
      </c>
      <c r="R2987" s="12">
        <v>1</v>
      </c>
      <c r="S2987" s="12">
        <v>91</v>
      </c>
      <c r="T2987" s="12">
        <v>0</v>
      </c>
    </row>
    <row r="2988" spans="1:20" ht="17.399999999999999" x14ac:dyDescent="0.3">
      <c r="A2988" s="11">
        <v>45231</v>
      </c>
      <c r="B2988" s="12">
        <v>251199</v>
      </c>
      <c r="C2988" s="12" t="s">
        <v>343</v>
      </c>
      <c r="D2988" s="12" t="s">
        <v>344</v>
      </c>
      <c r="E2988" s="12" t="s">
        <v>345</v>
      </c>
      <c r="F2988" s="12"/>
      <c r="G2988" s="12"/>
      <c r="H2988" s="12">
        <v>20.95</v>
      </c>
      <c r="I2988" s="12">
        <v>3.05</v>
      </c>
      <c r="J2988" s="12">
        <v>20.95</v>
      </c>
      <c r="K2988" s="12">
        <v>0</v>
      </c>
      <c r="L2988" s="12">
        <v>63.69</v>
      </c>
      <c r="M2988" s="12">
        <v>4</v>
      </c>
      <c r="N2988" s="12">
        <v>0</v>
      </c>
      <c r="O2988" s="12">
        <v>77</v>
      </c>
      <c r="P2988" s="12">
        <v>5</v>
      </c>
      <c r="Q2988" s="12">
        <v>2</v>
      </c>
      <c r="R2988" s="12">
        <v>0</v>
      </c>
      <c r="S2988" s="12">
        <v>82</v>
      </c>
      <c r="T2988" s="12">
        <v>0</v>
      </c>
    </row>
    <row r="2989" spans="1:20" ht="17.399999999999999" x14ac:dyDescent="0.3">
      <c r="A2989" s="11">
        <v>45232</v>
      </c>
      <c r="B2989" s="12">
        <v>251199</v>
      </c>
      <c r="C2989" s="12" t="s">
        <v>343</v>
      </c>
      <c r="D2989" s="12" t="s">
        <v>344</v>
      </c>
      <c r="E2989" s="12" t="s">
        <v>345</v>
      </c>
      <c r="F2989" s="12"/>
      <c r="G2989" s="12"/>
      <c r="H2989" s="12">
        <v>12.08</v>
      </c>
      <c r="I2989" s="12">
        <v>11.92</v>
      </c>
      <c r="J2989" s="12">
        <v>11.68</v>
      </c>
      <c r="K2989" s="12">
        <v>0.4</v>
      </c>
      <c r="L2989" s="12">
        <v>22.52</v>
      </c>
      <c r="M2989" s="12">
        <v>4</v>
      </c>
      <c r="N2989" s="12">
        <v>0</v>
      </c>
      <c r="O2989" s="12">
        <v>15</v>
      </c>
      <c r="P2989" s="12">
        <v>0</v>
      </c>
      <c r="Q2989" s="12">
        <v>0</v>
      </c>
      <c r="R2989" s="12">
        <v>2</v>
      </c>
      <c r="S2989" s="12">
        <v>16</v>
      </c>
      <c r="T2989" s="12">
        <v>0</v>
      </c>
    </row>
    <row r="2990" spans="1:20" ht="17.399999999999999" x14ac:dyDescent="0.3">
      <c r="A2990" s="11">
        <v>45233</v>
      </c>
      <c r="B2990" s="12">
        <v>251199</v>
      </c>
      <c r="C2990" s="12" t="s">
        <v>343</v>
      </c>
      <c r="D2990" s="12" t="s">
        <v>344</v>
      </c>
      <c r="E2990" s="12" t="s">
        <v>345</v>
      </c>
      <c r="F2990" s="12"/>
      <c r="G2990" s="12"/>
      <c r="H2990" s="12">
        <v>7.23</v>
      </c>
      <c r="I2990" s="12">
        <v>16.77</v>
      </c>
      <c r="J2990" s="12">
        <v>7.23</v>
      </c>
      <c r="K2990" s="12">
        <v>0</v>
      </c>
      <c r="L2990" s="12">
        <v>19.170000000000002</v>
      </c>
      <c r="M2990" s="12">
        <v>4</v>
      </c>
      <c r="N2990" s="12">
        <v>0</v>
      </c>
      <c r="O2990" s="12">
        <v>13</v>
      </c>
      <c r="P2990" s="12">
        <v>1</v>
      </c>
      <c r="Q2990" s="12">
        <v>0</v>
      </c>
      <c r="R2990" s="12">
        <v>0</v>
      </c>
      <c r="S2990" s="12">
        <v>15</v>
      </c>
      <c r="T2990" s="12">
        <v>0</v>
      </c>
    </row>
    <row r="2991" spans="1:20" ht="17.399999999999999" x14ac:dyDescent="0.3">
      <c r="A2991" s="11">
        <v>45237</v>
      </c>
      <c r="B2991" s="12">
        <v>251199</v>
      </c>
      <c r="C2991" s="12" t="s">
        <v>343</v>
      </c>
      <c r="D2991" s="12" t="s">
        <v>344</v>
      </c>
      <c r="E2991" s="12" t="s">
        <v>345</v>
      </c>
      <c r="F2991" s="12"/>
      <c r="G2991" s="12"/>
      <c r="H2991" s="12">
        <v>0.47</v>
      </c>
      <c r="I2991" s="12">
        <v>23.53</v>
      </c>
      <c r="J2991" s="12">
        <v>0.47</v>
      </c>
      <c r="K2991" s="12">
        <v>0</v>
      </c>
      <c r="L2991" s="12">
        <v>0.05</v>
      </c>
      <c r="M2991" s="12">
        <v>0</v>
      </c>
      <c r="N2991" s="12">
        <v>0</v>
      </c>
      <c r="O2991" s="12">
        <v>0</v>
      </c>
      <c r="P2991" s="12">
        <v>0</v>
      </c>
      <c r="Q2991" s="12">
        <v>0</v>
      </c>
      <c r="R2991" s="12">
        <v>0</v>
      </c>
      <c r="S2991" s="12">
        <v>0</v>
      </c>
      <c r="T2991" s="12">
        <v>0</v>
      </c>
    </row>
    <row r="2992" spans="1:20" ht="17.399999999999999" x14ac:dyDescent="0.3">
      <c r="A2992" s="11">
        <v>45238</v>
      </c>
      <c r="B2992" s="12">
        <v>251199</v>
      </c>
      <c r="C2992" s="12" t="s">
        <v>343</v>
      </c>
      <c r="D2992" s="12" t="s">
        <v>344</v>
      </c>
      <c r="E2992" s="12" t="s">
        <v>345</v>
      </c>
      <c r="F2992" s="12"/>
      <c r="G2992" s="12"/>
      <c r="H2992" s="12">
        <v>7.07</v>
      </c>
      <c r="I2992" s="12">
        <v>16.93</v>
      </c>
      <c r="J2992" s="12">
        <v>7.07</v>
      </c>
      <c r="K2992" s="12">
        <v>0</v>
      </c>
      <c r="L2992" s="12">
        <v>14.8</v>
      </c>
      <c r="M2992" s="12">
        <v>4</v>
      </c>
      <c r="N2992" s="12">
        <v>0</v>
      </c>
      <c r="O2992" s="12">
        <v>8</v>
      </c>
      <c r="P2992" s="12">
        <v>0</v>
      </c>
      <c r="Q2992" s="12">
        <v>0</v>
      </c>
      <c r="R2992" s="12">
        <v>0</v>
      </c>
      <c r="S2992" s="12">
        <v>8</v>
      </c>
      <c r="T2992" s="12">
        <v>0</v>
      </c>
    </row>
    <row r="2993" spans="1:20" ht="17.399999999999999" x14ac:dyDescent="0.3">
      <c r="A2993" s="11">
        <v>45239</v>
      </c>
      <c r="B2993" s="12">
        <v>251199</v>
      </c>
      <c r="C2993" s="12" t="s">
        <v>343</v>
      </c>
      <c r="D2993" s="12" t="s">
        <v>344</v>
      </c>
      <c r="E2993" s="12" t="s">
        <v>345</v>
      </c>
      <c r="F2993" s="12"/>
      <c r="G2993" s="12"/>
      <c r="H2993" s="12">
        <v>15.42</v>
      </c>
      <c r="I2993" s="12">
        <v>8.58</v>
      </c>
      <c r="J2993" s="12">
        <v>15.42</v>
      </c>
      <c r="K2993" s="12">
        <v>0</v>
      </c>
      <c r="L2993" s="12">
        <v>39.36</v>
      </c>
      <c r="M2993" s="12">
        <v>4</v>
      </c>
      <c r="N2993" s="12">
        <v>0</v>
      </c>
      <c r="O2993" s="12">
        <v>11</v>
      </c>
      <c r="P2993" s="12">
        <v>1</v>
      </c>
      <c r="Q2993" s="12">
        <v>0</v>
      </c>
      <c r="R2993" s="12">
        <v>0</v>
      </c>
      <c r="S2993" s="12">
        <v>14</v>
      </c>
      <c r="T2993" s="12">
        <v>0</v>
      </c>
    </row>
    <row r="2994" spans="1:20" ht="17.399999999999999" x14ac:dyDescent="0.3">
      <c r="A2994" s="11">
        <v>45240</v>
      </c>
      <c r="B2994" s="12">
        <v>251199</v>
      </c>
      <c r="C2994" s="12" t="s">
        <v>343</v>
      </c>
      <c r="D2994" s="12" t="s">
        <v>344</v>
      </c>
      <c r="E2994" s="12" t="s">
        <v>345</v>
      </c>
      <c r="F2994" s="12"/>
      <c r="G2994" s="12"/>
      <c r="H2994" s="12">
        <v>16.72</v>
      </c>
      <c r="I2994" s="12">
        <v>7.28</v>
      </c>
      <c r="J2994" s="12">
        <v>16.72</v>
      </c>
      <c r="K2994" s="12">
        <v>0</v>
      </c>
      <c r="L2994" s="12">
        <v>41.43</v>
      </c>
      <c r="M2994" s="12">
        <v>4</v>
      </c>
      <c r="N2994" s="12">
        <v>0</v>
      </c>
      <c r="O2994" s="12">
        <v>20</v>
      </c>
      <c r="P2994" s="12">
        <v>1</v>
      </c>
      <c r="Q2994" s="12">
        <v>0</v>
      </c>
      <c r="R2994" s="12">
        <v>1</v>
      </c>
      <c r="S2994" s="12">
        <v>20</v>
      </c>
      <c r="T2994" s="12">
        <v>0</v>
      </c>
    </row>
    <row r="2995" spans="1:20" ht="17.399999999999999" x14ac:dyDescent="0.3">
      <c r="A2995" s="11">
        <v>45241</v>
      </c>
      <c r="B2995" s="12">
        <v>251199</v>
      </c>
      <c r="C2995" s="12" t="s">
        <v>343</v>
      </c>
      <c r="D2995" s="12" t="s">
        <v>344</v>
      </c>
      <c r="E2995" s="12" t="s">
        <v>345</v>
      </c>
      <c r="F2995" s="12"/>
      <c r="G2995" s="12"/>
      <c r="H2995" s="12">
        <v>10.73</v>
      </c>
      <c r="I2995" s="12">
        <v>13.27</v>
      </c>
      <c r="J2995" s="12">
        <v>10.73</v>
      </c>
      <c r="K2995" s="12">
        <v>0</v>
      </c>
      <c r="L2995" s="12">
        <v>24.02</v>
      </c>
      <c r="M2995" s="12">
        <v>4</v>
      </c>
      <c r="N2995" s="12">
        <v>0</v>
      </c>
      <c r="O2995" s="12">
        <v>4</v>
      </c>
      <c r="P2995" s="12">
        <v>0</v>
      </c>
      <c r="Q2995" s="12">
        <v>0</v>
      </c>
      <c r="R2995" s="12">
        <v>0</v>
      </c>
      <c r="S2995" s="12">
        <v>6</v>
      </c>
      <c r="T2995" s="12">
        <v>0</v>
      </c>
    </row>
    <row r="2996" spans="1:20" ht="17.399999999999999" x14ac:dyDescent="0.3">
      <c r="A2996" s="11">
        <v>45242</v>
      </c>
      <c r="B2996" s="12">
        <v>251199</v>
      </c>
      <c r="C2996" s="12" t="s">
        <v>343</v>
      </c>
      <c r="D2996" s="12" t="s">
        <v>344</v>
      </c>
      <c r="E2996" s="12" t="s">
        <v>345</v>
      </c>
      <c r="F2996" s="12"/>
      <c r="G2996" s="12"/>
      <c r="H2996" s="12">
        <v>5.43</v>
      </c>
      <c r="I2996" s="12">
        <v>18.57</v>
      </c>
      <c r="J2996" s="12">
        <v>5.43</v>
      </c>
      <c r="K2996" s="12">
        <v>0</v>
      </c>
      <c r="L2996" s="12">
        <v>12.86</v>
      </c>
      <c r="M2996" s="12">
        <v>3</v>
      </c>
      <c r="N2996" s="12">
        <v>0</v>
      </c>
      <c r="O2996" s="12">
        <v>5</v>
      </c>
      <c r="P2996" s="12">
        <v>0</v>
      </c>
      <c r="Q2996" s="12">
        <v>0</v>
      </c>
      <c r="R2996" s="12">
        <v>0</v>
      </c>
      <c r="S2996" s="12">
        <v>5</v>
      </c>
      <c r="T2996" s="12">
        <v>0</v>
      </c>
    </row>
    <row r="2997" spans="1:20" ht="17.399999999999999" x14ac:dyDescent="0.3">
      <c r="A2997" s="11">
        <v>45243</v>
      </c>
      <c r="B2997" s="12">
        <v>251199</v>
      </c>
      <c r="C2997" s="12" t="s">
        <v>343</v>
      </c>
      <c r="D2997" s="12" t="s">
        <v>344</v>
      </c>
      <c r="E2997" s="12" t="s">
        <v>345</v>
      </c>
      <c r="F2997" s="12"/>
      <c r="G2997" s="12"/>
      <c r="H2997" s="12">
        <v>15.15</v>
      </c>
      <c r="I2997" s="12">
        <v>8.85</v>
      </c>
      <c r="J2997" s="12">
        <v>15.15</v>
      </c>
      <c r="K2997" s="12">
        <v>0</v>
      </c>
      <c r="L2997" s="12">
        <v>32.47</v>
      </c>
      <c r="M2997" s="12">
        <v>4</v>
      </c>
      <c r="N2997" s="12">
        <v>0</v>
      </c>
      <c r="O2997" s="12">
        <v>12</v>
      </c>
      <c r="P2997" s="12">
        <v>1</v>
      </c>
      <c r="Q2997" s="12">
        <v>1</v>
      </c>
      <c r="R2997" s="12">
        <v>0</v>
      </c>
      <c r="S2997" s="12">
        <v>15</v>
      </c>
      <c r="T2997" s="12">
        <v>0</v>
      </c>
    </row>
    <row r="2998" spans="1:20" ht="17.399999999999999" x14ac:dyDescent="0.3">
      <c r="A2998" s="11">
        <v>45244</v>
      </c>
      <c r="B2998" s="12">
        <v>251199</v>
      </c>
      <c r="C2998" s="12" t="s">
        <v>343</v>
      </c>
      <c r="D2998" s="12" t="s">
        <v>344</v>
      </c>
      <c r="E2998" s="12" t="s">
        <v>345</v>
      </c>
      <c r="F2998" s="12"/>
      <c r="G2998" s="12"/>
      <c r="H2998" s="12">
        <v>15</v>
      </c>
      <c r="I2998" s="12">
        <v>9</v>
      </c>
      <c r="J2998" s="12">
        <v>15</v>
      </c>
      <c r="K2998" s="12">
        <v>0</v>
      </c>
      <c r="L2998" s="12">
        <v>30.84</v>
      </c>
      <c r="M2998" s="12">
        <v>4</v>
      </c>
      <c r="N2998" s="12">
        <v>0</v>
      </c>
      <c r="O2998" s="12">
        <v>12</v>
      </c>
      <c r="P2998" s="12">
        <v>0</v>
      </c>
      <c r="Q2998" s="12">
        <v>0</v>
      </c>
      <c r="R2998" s="12">
        <v>0</v>
      </c>
      <c r="S2998" s="12">
        <v>15</v>
      </c>
      <c r="T2998" s="12">
        <v>0</v>
      </c>
    </row>
    <row r="2999" spans="1:20" ht="17.399999999999999" x14ac:dyDescent="0.3">
      <c r="A2999" s="11">
        <v>45245</v>
      </c>
      <c r="B2999" s="12">
        <v>251199</v>
      </c>
      <c r="C2999" s="12" t="s">
        <v>343</v>
      </c>
      <c r="D2999" s="12" t="s">
        <v>344</v>
      </c>
      <c r="E2999" s="12" t="s">
        <v>345</v>
      </c>
      <c r="F2999" s="12"/>
      <c r="G2999" s="12"/>
      <c r="H2999" s="12">
        <v>19.13</v>
      </c>
      <c r="I2999" s="12">
        <v>4.87</v>
      </c>
      <c r="J2999" s="12">
        <v>19.13</v>
      </c>
      <c r="K2999" s="12">
        <v>0</v>
      </c>
      <c r="L2999" s="12">
        <v>43.69</v>
      </c>
      <c r="M2999" s="12">
        <v>4</v>
      </c>
      <c r="N2999" s="12">
        <v>0</v>
      </c>
      <c r="O2999" s="12">
        <v>21</v>
      </c>
      <c r="P2999" s="12">
        <v>1</v>
      </c>
      <c r="Q2999" s="12">
        <v>0</v>
      </c>
      <c r="R2999" s="12">
        <v>1</v>
      </c>
      <c r="S2999" s="12">
        <v>22</v>
      </c>
      <c r="T2999" s="12">
        <v>0</v>
      </c>
    </row>
    <row r="3000" spans="1:20" ht="17.399999999999999" x14ac:dyDescent="0.3">
      <c r="A3000" s="11">
        <v>45246</v>
      </c>
      <c r="B3000" s="12">
        <v>251199</v>
      </c>
      <c r="C3000" s="12" t="s">
        <v>343</v>
      </c>
      <c r="D3000" s="12" t="s">
        <v>344</v>
      </c>
      <c r="E3000" s="12" t="s">
        <v>345</v>
      </c>
      <c r="F3000" s="12"/>
      <c r="G3000" s="12"/>
      <c r="H3000" s="12">
        <v>19</v>
      </c>
      <c r="I3000" s="12">
        <v>5</v>
      </c>
      <c r="J3000" s="12">
        <v>19</v>
      </c>
      <c r="K3000" s="12">
        <v>0</v>
      </c>
      <c r="L3000" s="12">
        <v>45.01</v>
      </c>
      <c r="M3000" s="12">
        <v>4</v>
      </c>
      <c r="N3000" s="12">
        <v>0</v>
      </c>
      <c r="O3000" s="12">
        <v>29</v>
      </c>
      <c r="P3000" s="12">
        <v>1</v>
      </c>
      <c r="Q3000" s="12">
        <v>1</v>
      </c>
      <c r="R3000" s="12">
        <v>0</v>
      </c>
      <c r="S3000" s="12">
        <v>32</v>
      </c>
      <c r="T3000" s="12">
        <v>0</v>
      </c>
    </row>
    <row r="3001" spans="1:20" ht="17.399999999999999" x14ac:dyDescent="0.3">
      <c r="A3001" s="11">
        <v>45247</v>
      </c>
      <c r="B3001" s="12">
        <v>251199</v>
      </c>
      <c r="C3001" s="12" t="s">
        <v>343</v>
      </c>
      <c r="D3001" s="12" t="s">
        <v>344</v>
      </c>
      <c r="E3001" s="12" t="s">
        <v>345</v>
      </c>
      <c r="F3001" s="12"/>
      <c r="G3001" s="12"/>
      <c r="H3001" s="12">
        <v>6.5</v>
      </c>
      <c r="I3001" s="12">
        <v>17.5</v>
      </c>
      <c r="J3001" s="12">
        <v>6.5</v>
      </c>
      <c r="K3001" s="12">
        <v>0</v>
      </c>
      <c r="L3001" s="12">
        <v>12.09</v>
      </c>
      <c r="M3001" s="12">
        <v>4</v>
      </c>
      <c r="N3001" s="12">
        <v>0</v>
      </c>
      <c r="O3001" s="12">
        <v>4</v>
      </c>
      <c r="P3001" s="12">
        <v>0</v>
      </c>
      <c r="Q3001" s="12">
        <v>0</v>
      </c>
      <c r="R3001" s="12">
        <v>0</v>
      </c>
      <c r="S3001" s="12">
        <v>4</v>
      </c>
      <c r="T3001" s="12">
        <v>0</v>
      </c>
    </row>
    <row r="3002" spans="1:20" ht="17.399999999999999" x14ac:dyDescent="0.3">
      <c r="A3002" s="11">
        <v>45248</v>
      </c>
      <c r="B3002" s="12">
        <v>251199</v>
      </c>
      <c r="C3002" s="12" t="s">
        <v>343</v>
      </c>
      <c r="D3002" s="12" t="s">
        <v>344</v>
      </c>
      <c r="E3002" s="12" t="s">
        <v>345</v>
      </c>
      <c r="F3002" s="12"/>
      <c r="G3002" s="12"/>
      <c r="H3002" s="12">
        <v>11.48</v>
      </c>
      <c r="I3002" s="12">
        <v>12.52</v>
      </c>
      <c r="J3002" s="12">
        <v>11.48</v>
      </c>
      <c r="K3002" s="12">
        <v>0</v>
      </c>
      <c r="L3002" s="12">
        <v>30.78</v>
      </c>
      <c r="M3002" s="12">
        <v>5</v>
      </c>
      <c r="N3002" s="12">
        <v>0</v>
      </c>
      <c r="O3002" s="12">
        <v>23</v>
      </c>
      <c r="P3002" s="12">
        <v>0</v>
      </c>
      <c r="Q3002" s="12">
        <v>0</v>
      </c>
      <c r="R3002" s="12">
        <v>0</v>
      </c>
      <c r="S3002" s="12">
        <v>28</v>
      </c>
      <c r="T3002" s="12">
        <v>0</v>
      </c>
    </row>
    <row r="3003" spans="1:20" ht="17.399999999999999" x14ac:dyDescent="0.3">
      <c r="A3003" s="11">
        <v>45249</v>
      </c>
      <c r="B3003" s="12">
        <v>251199</v>
      </c>
      <c r="C3003" s="12" t="s">
        <v>343</v>
      </c>
      <c r="D3003" s="12" t="s">
        <v>344</v>
      </c>
      <c r="E3003" s="12" t="s">
        <v>345</v>
      </c>
      <c r="F3003" s="12"/>
      <c r="G3003" s="12"/>
      <c r="H3003" s="12">
        <v>9.1300000000000008</v>
      </c>
      <c r="I3003" s="12">
        <v>14.87</v>
      </c>
      <c r="J3003" s="12">
        <v>9.1300000000000008</v>
      </c>
      <c r="K3003" s="12">
        <v>0</v>
      </c>
      <c r="L3003" s="12">
        <v>30.97</v>
      </c>
      <c r="M3003" s="12">
        <v>6</v>
      </c>
      <c r="N3003" s="12">
        <v>0</v>
      </c>
      <c r="O3003" s="12">
        <v>125</v>
      </c>
      <c r="P3003" s="12">
        <v>1</v>
      </c>
      <c r="Q3003" s="12">
        <v>0</v>
      </c>
      <c r="R3003" s="12">
        <v>0</v>
      </c>
      <c r="S3003" s="12">
        <v>147</v>
      </c>
      <c r="T3003" s="12">
        <v>0</v>
      </c>
    </row>
    <row r="3004" spans="1:20" ht="17.399999999999999" x14ac:dyDescent="0.3">
      <c r="A3004" s="11">
        <v>45250</v>
      </c>
      <c r="B3004" s="12">
        <v>251199</v>
      </c>
      <c r="C3004" s="12" t="s">
        <v>343</v>
      </c>
      <c r="D3004" s="12" t="s">
        <v>344</v>
      </c>
      <c r="E3004" s="12" t="s">
        <v>345</v>
      </c>
      <c r="F3004" s="12"/>
      <c r="G3004" s="12"/>
      <c r="H3004" s="12">
        <v>20.5</v>
      </c>
      <c r="I3004" s="12">
        <v>3.5</v>
      </c>
      <c r="J3004" s="12">
        <v>20.5</v>
      </c>
      <c r="K3004" s="12">
        <v>0</v>
      </c>
      <c r="L3004" s="12">
        <v>51.37</v>
      </c>
      <c r="M3004" s="12">
        <v>4</v>
      </c>
      <c r="N3004" s="12">
        <v>0</v>
      </c>
      <c r="O3004" s="12">
        <v>41</v>
      </c>
      <c r="P3004" s="12">
        <v>0</v>
      </c>
      <c r="Q3004" s="12">
        <v>0</v>
      </c>
      <c r="R3004" s="12">
        <v>0</v>
      </c>
      <c r="S3004" s="12">
        <v>45</v>
      </c>
      <c r="T3004" s="12">
        <v>0</v>
      </c>
    </row>
    <row r="3005" spans="1:20" ht="17.399999999999999" x14ac:dyDescent="0.3">
      <c r="A3005" s="11">
        <v>45251</v>
      </c>
      <c r="B3005" s="12">
        <v>251199</v>
      </c>
      <c r="C3005" s="12" t="s">
        <v>343</v>
      </c>
      <c r="D3005" s="12" t="s">
        <v>344</v>
      </c>
      <c r="E3005" s="12" t="s">
        <v>345</v>
      </c>
      <c r="F3005" s="12"/>
      <c r="G3005" s="12"/>
      <c r="H3005" s="12">
        <v>21.38</v>
      </c>
      <c r="I3005" s="12">
        <v>2.62</v>
      </c>
      <c r="J3005" s="12">
        <v>21.38</v>
      </c>
      <c r="K3005" s="12">
        <v>0</v>
      </c>
      <c r="L3005" s="12">
        <v>55.26</v>
      </c>
      <c r="M3005" s="12">
        <v>4</v>
      </c>
      <c r="N3005" s="12">
        <v>0</v>
      </c>
      <c r="O3005" s="12">
        <v>40</v>
      </c>
      <c r="P3005" s="12">
        <v>1</v>
      </c>
      <c r="Q3005" s="12">
        <v>0</v>
      </c>
      <c r="R3005" s="12">
        <v>0</v>
      </c>
      <c r="S3005" s="12">
        <v>44</v>
      </c>
      <c r="T3005" s="12">
        <v>0</v>
      </c>
    </row>
    <row r="3006" spans="1:20" ht="17.399999999999999" x14ac:dyDescent="0.3">
      <c r="A3006" s="11">
        <v>45252</v>
      </c>
      <c r="B3006" s="12">
        <v>251199</v>
      </c>
      <c r="C3006" s="12" t="s">
        <v>343</v>
      </c>
      <c r="D3006" s="12" t="s">
        <v>344</v>
      </c>
      <c r="E3006" s="12" t="s">
        <v>345</v>
      </c>
      <c r="F3006" s="12"/>
      <c r="G3006" s="12"/>
      <c r="H3006" s="12">
        <v>20.43</v>
      </c>
      <c r="I3006" s="12">
        <v>3.57</v>
      </c>
      <c r="J3006" s="12">
        <v>20.43</v>
      </c>
      <c r="K3006" s="12">
        <v>0</v>
      </c>
      <c r="L3006" s="12">
        <v>55.92</v>
      </c>
      <c r="M3006" s="12">
        <v>4</v>
      </c>
      <c r="N3006" s="12">
        <v>0</v>
      </c>
      <c r="O3006" s="12">
        <v>70</v>
      </c>
      <c r="P3006" s="12">
        <v>1</v>
      </c>
      <c r="Q3006" s="12">
        <v>0</v>
      </c>
      <c r="R3006" s="12">
        <v>0</v>
      </c>
      <c r="S3006" s="12">
        <v>73</v>
      </c>
      <c r="T3006" s="12">
        <v>0</v>
      </c>
    </row>
    <row r="3007" spans="1:20" ht="17.399999999999999" x14ac:dyDescent="0.3">
      <c r="A3007" s="11">
        <v>45253</v>
      </c>
      <c r="B3007" s="12">
        <v>251199</v>
      </c>
      <c r="C3007" s="12" t="s">
        <v>343</v>
      </c>
      <c r="D3007" s="12" t="s">
        <v>344</v>
      </c>
      <c r="E3007" s="12" t="s">
        <v>345</v>
      </c>
      <c r="F3007" s="12"/>
      <c r="G3007" s="12"/>
      <c r="H3007" s="12">
        <v>21.95</v>
      </c>
      <c r="I3007" s="12">
        <v>2.0499999999999998</v>
      </c>
      <c r="J3007" s="12">
        <v>21.95</v>
      </c>
      <c r="K3007" s="12">
        <v>0</v>
      </c>
      <c r="L3007" s="12">
        <v>60.62</v>
      </c>
      <c r="M3007" s="12">
        <v>4</v>
      </c>
      <c r="N3007" s="12">
        <v>0</v>
      </c>
      <c r="O3007" s="12">
        <v>64</v>
      </c>
      <c r="P3007" s="12">
        <v>1</v>
      </c>
      <c r="Q3007" s="12">
        <v>0</v>
      </c>
      <c r="R3007" s="12">
        <v>1</v>
      </c>
      <c r="S3007" s="12">
        <v>74</v>
      </c>
      <c r="T3007" s="12">
        <v>0</v>
      </c>
    </row>
    <row r="3008" spans="1:20" ht="17.399999999999999" x14ac:dyDescent="0.3">
      <c r="A3008" s="11">
        <v>45254</v>
      </c>
      <c r="B3008" s="12">
        <v>251199</v>
      </c>
      <c r="C3008" s="12" t="s">
        <v>343</v>
      </c>
      <c r="D3008" s="12" t="s">
        <v>344</v>
      </c>
      <c r="E3008" s="12" t="s">
        <v>345</v>
      </c>
      <c r="F3008" s="12"/>
      <c r="G3008" s="12"/>
      <c r="H3008" s="12">
        <v>13.92</v>
      </c>
      <c r="I3008" s="12">
        <v>10.08</v>
      </c>
      <c r="J3008" s="12">
        <v>13.92</v>
      </c>
      <c r="K3008" s="12">
        <v>0</v>
      </c>
      <c r="L3008" s="12">
        <v>30.97</v>
      </c>
      <c r="M3008" s="12">
        <v>4</v>
      </c>
      <c r="N3008" s="12">
        <v>0</v>
      </c>
      <c r="O3008" s="12">
        <v>20</v>
      </c>
      <c r="P3008" s="12">
        <v>1</v>
      </c>
      <c r="Q3008" s="12">
        <v>0</v>
      </c>
      <c r="R3008" s="12">
        <v>0</v>
      </c>
      <c r="S3008" s="12">
        <v>26</v>
      </c>
      <c r="T3008" s="12">
        <v>0</v>
      </c>
    </row>
    <row r="3009" spans="1:20" ht="17.399999999999999" x14ac:dyDescent="0.3">
      <c r="A3009" s="11">
        <v>45255</v>
      </c>
      <c r="B3009" s="12">
        <v>251199</v>
      </c>
      <c r="C3009" s="12" t="s">
        <v>343</v>
      </c>
      <c r="D3009" s="12" t="s">
        <v>344</v>
      </c>
      <c r="E3009" s="12" t="s">
        <v>345</v>
      </c>
      <c r="F3009" s="12"/>
      <c r="G3009" s="12"/>
      <c r="H3009" s="12">
        <v>0.78</v>
      </c>
      <c r="I3009" s="12">
        <v>23.22</v>
      </c>
      <c r="J3009" s="12">
        <v>0.78</v>
      </c>
      <c r="K3009" s="12">
        <v>0</v>
      </c>
      <c r="L3009" s="12">
        <v>1.5</v>
      </c>
      <c r="M3009" s="12">
        <v>4</v>
      </c>
      <c r="N3009" s="12">
        <v>0</v>
      </c>
      <c r="O3009" s="12">
        <v>0</v>
      </c>
      <c r="P3009" s="12">
        <v>0</v>
      </c>
      <c r="Q3009" s="12">
        <v>0</v>
      </c>
      <c r="R3009" s="12">
        <v>0</v>
      </c>
      <c r="S3009" s="12">
        <v>0</v>
      </c>
      <c r="T3009" s="12">
        <v>0</v>
      </c>
    </row>
    <row r="3010" spans="1:20" ht="17.399999999999999" x14ac:dyDescent="0.3">
      <c r="A3010" s="11">
        <v>45256</v>
      </c>
      <c r="B3010" s="12">
        <v>251199</v>
      </c>
      <c r="C3010" s="12" t="s">
        <v>343</v>
      </c>
      <c r="D3010" s="12" t="s">
        <v>344</v>
      </c>
      <c r="E3010" s="12" t="s">
        <v>345</v>
      </c>
      <c r="F3010" s="12"/>
      <c r="G3010" s="12"/>
      <c r="H3010" s="12">
        <v>7.0000000000000007E-2</v>
      </c>
      <c r="I3010" s="12">
        <v>23.93</v>
      </c>
      <c r="J3010" s="12">
        <v>7.0000000000000007E-2</v>
      </c>
      <c r="K3010" s="12">
        <v>0</v>
      </c>
      <c r="L3010" s="12">
        <v>0</v>
      </c>
      <c r="M3010" s="12">
        <v>0</v>
      </c>
      <c r="N3010" s="12">
        <v>0</v>
      </c>
      <c r="O3010" s="12">
        <v>0</v>
      </c>
      <c r="P3010" s="12">
        <v>0</v>
      </c>
      <c r="Q3010" s="12">
        <v>0</v>
      </c>
      <c r="R3010" s="12">
        <v>0</v>
      </c>
      <c r="S3010" s="12">
        <v>0</v>
      </c>
      <c r="T3010" s="12">
        <v>0</v>
      </c>
    </row>
    <row r="3011" spans="1:20" ht="17.399999999999999" x14ac:dyDescent="0.3">
      <c r="A3011" s="11">
        <v>45260</v>
      </c>
      <c r="B3011" s="12">
        <v>251199</v>
      </c>
      <c r="C3011" s="12" t="s">
        <v>343</v>
      </c>
      <c r="D3011" s="12" t="s">
        <v>344</v>
      </c>
      <c r="E3011" s="12" t="s">
        <v>345</v>
      </c>
      <c r="F3011" s="12"/>
      <c r="G3011" s="12"/>
      <c r="H3011" s="12">
        <v>0.27</v>
      </c>
      <c r="I3011" s="12">
        <v>23.73</v>
      </c>
      <c r="J3011" s="12">
        <v>7.0000000000000007E-2</v>
      </c>
      <c r="K3011" s="12">
        <v>0.2</v>
      </c>
      <c r="L3011" s="12">
        <v>0.06</v>
      </c>
      <c r="M3011" s="12">
        <v>0</v>
      </c>
      <c r="N3011" s="12">
        <v>0</v>
      </c>
      <c r="O3011" s="12">
        <v>0</v>
      </c>
      <c r="P3011" s="12">
        <v>0</v>
      </c>
      <c r="Q3011" s="12">
        <v>0</v>
      </c>
      <c r="R3011" s="12">
        <v>1</v>
      </c>
      <c r="S3011" s="12">
        <v>0</v>
      </c>
      <c r="T3011" s="12">
        <v>0</v>
      </c>
    </row>
    <row r="3012" spans="1:20" ht="17.399999999999999" x14ac:dyDescent="0.3">
      <c r="A3012" s="11">
        <v>45261</v>
      </c>
      <c r="B3012" s="12">
        <v>251199</v>
      </c>
      <c r="C3012" s="12" t="s">
        <v>343</v>
      </c>
      <c r="D3012" s="12" t="s">
        <v>344</v>
      </c>
      <c r="E3012" s="12" t="s">
        <v>345</v>
      </c>
      <c r="F3012" s="12"/>
      <c r="G3012" s="12"/>
      <c r="H3012" s="12">
        <v>0.08</v>
      </c>
      <c r="I3012" s="12">
        <v>23.92</v>
      </c>
      <c r="J3012" s="12">
        <v>0</v>
      </c>
      <c r="K3012" s="12">
        <v>0.08</v>
      </c>
      <c r="L3012" s="12">
        <v>0</v>
      </c>
      <c r="M3012" s="12">
        <v>0</v>
      </c>
      <c r="N3012" s="12">
        <v>0</v>
      </c>
      <c r="O3012" s="12">
        <v>0</v>
      </c>
      <c r="P3012" s="12">
        <v>0</v>
      </c>
      <c r="Q3012" s="12">
        <v>0</v>
      </c>
      <c r="R3012" s="12">
        <v>1</v>
      </c>
      <c r="S3012" s="12">
        <v>0</v>
      </c>
      <c r="T3012" s="12">
        <v>0</v>
      </c>
    </row>
    <row r="3013" spans="1:20" ht="17.399999999999999" x14ac:dyDescent="0.3">
      <c r="A3013" s="11">
        <v>45262</v>
      </c>
      <c r="B3013" s="12">
        <v>251199</v>
      </c>
      <c r="C3013" s="12" t="s">
        <v>343</v>
      </c>
      <c r="D3013" s="12" t="s">
        <v>344</v>
      </c>
      <c r="E3013" s="12" t="s">
        <v>345</v>
      </c>
      <c r="F3013" s="12"/>
      <c r="G3013" s="12"/>
      <c r="H3013" s="12">
        <v>0.23</v>
      </c>
      <c r="I3013" s="12">
        <v>23.77</v>
      </c>
      <c r="J3013" s="12">
        <v>0.13</v>
      </c>
      <c r="K3013" s="12">
        <v>0.1</v>
      </c>
      <c r="L3013" s="12">
        <v>0.49</v>
      </c>
      <c r="M3013" s="12">
        <v>8</v>
      </c>
      <c r="N3013" s="12">
        <v>0</v>
      </c>
      <c r="O3013" s="12">
        <v>0</v>
      </c>
      <c r="P3013" s="12">
        <v>0</v>
      </c>
      <c r="Q3013" s="12">
        <v>0</v>
      </c>
      <c r="R3013" s="12">
        <v>0</v>
      </c>
      <c r="S3013" s="12">
        <v>0</v>
      </c>
      <c r="T3013" s="12">
        <v>0</v>
      </c>
    </row>
    <row r="3014" spans="1:20" ht="17.399999999999999" x14ac:dyDescent="0.3">
      <c r="A3014" s="11">
        <v>45263</v>
      </c>
      <c r="B3014" s="12">
        <v>251199</v>
      </c>
      <c r="C3014" s="12" t="s">
        <v>343</v>
      </c>
      <c r="D3014" s="12" t="s">
        <v>344</v>
      </c>
      <c r="E3014" s="12" t="s">
        <v>345</v>
      </c>
      <c r="F3014" s="12"/>
      <c r="G3014" s="12"/>
      <c r="H3014" s="12">
        <v>0</v>
      </c>
      <c r="I3014" s="12">
        <v>24</v>
      </c>
      <c r="J3014" s="12">
        <v>0</v>
      </c>
      <c r="K3014" s="12">
        <v>0</v>
      </c>
      <c r="L3014" s="12">
        <v>0</v>
      </c>
      <c r="M3014" s="12">
        <v>0</v>
      </c>
      <c r="N3014" s="12">
        <v>0</v>
      </c>
      <c r="O3014" s="12">
        <v>0</v>
      </c>
      <c r="P3014" s="12">
        <v>0</v>
      </c>
      <c r="Q3014" s="12">
        <v>0</v>
      </c>
      <c r="R3014" s="12">
        <v>0</v>
      </c>
      <c r="S3014" s="12">
        <v>0</v>
      </c>
      <c r="T3014" s="12">
        <v>0</v>
      </c>
    </row>
    <row r="3015" spans="1:20" ht="17.399999999999999" x14ac:dyDescent="0.3">
      <c r="A3015" s="11">
        <v>45264</v>
      </c>
      <c r="B3015" s="12">
        <v>251199</v>
      </c>
      <c r="C3015" s="12" t="s">
        <v>343</v>
      </c>
      <c r="D3015" s="12" t="s">
        <v>344</v>
      </c>
      <c r="E3015" s="12" t="s">
        <v>345</v>
      </c>
      <c r="F3015" s="12"/>
      <c r="G3015" s="12"/>
      <c r="H3015" s="12">
        <v>4.25</v>
      </c>
      <c r="I3015" s="12">
        <v>19.75</v>
      </c>
      <c r="J3015" s="12">
        <v>3.93</v>
      </c>
      <c r="K3015" s="12">
        <v>0.32</v>
      </c>
      <c r="L3015" s="12">
        <v>11.79</v>
      </c>
      <c r="M3015" s="12">
        <v>4</v>
      </c>
      <c r="N3015" s="12">
        <v>0</v>
      </c>
      <c r="O3015" s="12">
        <v>8</v>
      </c>
      <c r="P3015" s="12">
        <v>0</v>
      </c>
      <c r="Q3015" s="12">
        <v>0</v>
      </c>
      <c r="R3015" s="12">
        <v>2</v>
      </c>
      <c r="S3015" s="12">
        <v>8</v>
      </c>
      <c r="T3015" s="12">
        <v>0</v>
      </c>
    </row>
    <row r="3016" spans="1:20" ht="17.399999999999999" x14ac:dyDescent="0.3">
      <c r="A3016" s="11">
        <v>45265</v>
      </c>
      <c r="B3016" s="12">
        <v>251199</v>
      </c>
      <c r="C3016" s="12" t="s">
        <v>343</v>
      </c>
      <c r="D3016" s="12" t="s">
        <v>344</v>
      </c>
      <c r="E3016" s="12" t="s">
        <v>345</v>
      </c>
      <c r="F3016" s="12"/>
      <c r="G3016" s="12"/>
      <c r="H3016" s="12">
        <v>12.15</v>
      </c>
      <c r="I3016" s="12">
        <v>11.85</v>
      </c>
      <c r="J3016" s="12">
        <v>11.02</v>
      </c>
      <c r="K3016" s="12">
        <v>1.1299999999999999</v>
      </c>
      <c r="L3016" s="12">
        <v>25.61</v>
      </c>
      <c r="M3016" s="12">
        <v>4</v>
      </c>
      <c r="N3016" s="12">
        <v>0</v>
      </c>
      <c r="O3016" s="12">
        <v>14</v>
      </c>
      <c r="P3016" s="12">
        <v>0</v>
      </c>
      <c r="Q3016" s="12">
        <v>1</v>
      </c>
      <c r="R3016" s="12">
        <v>3</v>
      </c>
      <c r="S3016" s="12">
        <v>14</v>
      </c>
      <c r="T3016" s="12">
        <v>0</v>
      </c>
    </row>
    <row r="3017" spans="1:20" ht="17.399999999999999" x14ac:dyDescent="0.3">
      <c r="A3017" s="11">
        <v>45266</v>
      </c>
      <c r="B3017" s="12">
        <v>251199</v>
      </c>
      <c r="C3017" s="12" t="s">
        <v>343</v>
      </c>
      <c r="D3017" s="12" t="s">
        <v>344</v>
      </c>
      <c r="E3017" s="12" t="s">
        <v>345</v>
      </c>
      <c r="F3017" s="12"/>
      <c r="G3017" s="12"/>
      <c r="H3017" s="12">
        <v>15.63</v>
      </c>
      <c r="I3017" s="12">
        <v>8.3699999999999992</v>
      </c>
      <c r="J3017" s="12">
        <v>15.63</v>
      </c>
      <c r="K3017" s="12">
        <v>0</v>
      </c>
      <c r="L3017" s="12">
        <v>36.29</v>
      </c>
      <c r="M3017" s="12">
        <v>5</v>
      </c>
      <c r="N3017" s="12">
        <v>0</v>
      </c>
      <c r="O3017" s="12">
        <v>27</v>
      </c>
      <c r="P3017" s="12">
        <v>0</v>
      </c>
      <c r="Q3017" s="12">
        <v>0</v>
      </c>
      <c r="R3017" s="12">
        <v>0</v>
      </c>
      <c r="S3017" s="12">
        <v>29</v>
      </c>
      <c r="T3017" s="12">
        <v>0</v>
      </c>
    </row>
    <row r="3018" spans="1:20" ht="17.399999999999999" x14ac:dyDescent="0.3">
      <c r="A3018" s="11">
        <v>45267</v>
      </c>
      <c r="B3018" s="12">
        <v>251199</v>
      </c>
      <c r="C3018" s="12" t="s">
        <v>343</v>
      </c>
      <c r="D3018" s="12" t="s">
        <v>344</v>
      </c>
      <c r="E3018" s="12" t="s">
        <v>345</v>
      </c>
      <c r="F3018" s="12"/>
      <c r="G3018" s="12"/>
      <c r="H3018" s="12">
        <v>2.9</v>
      </c>
      <c r="I3018" s="12">
        <v>21.1</v>
      </c>
      <c r="J3018" s="12">
        <v>2.9</v>
      </c>
      <c r="K3018" s="12">
        <v>0</v>
      </c>
      <c r="L3018" s="12">
        <v>5.54</v>
      </c>
      <c r="M3018" s="12">
        <v>4</v>
      </c>
      <c r="N3018" s="12">
        <v>0</v>
      </c>
      <c r="O3018" s="12">
        <v>11</v>
      </c>
      <c r="P3018" s="12">
        <v>0</v>
      </c>
      <c r="Q3018" s="12">
        <v>0</v>
      </c>
      <c r="R3018" s="12">
        <v>0</v>
      </c>
      <c r="S3018" s="12">
        <v>12</v>
      </c>
      <c r="T3018" s="12">
        <v>0</v>
      </c>
    </row>
    <row r="3019" spans="1:20" ht="17.399999999999999" x14ac:dyDescent="0.3">
      <c r="A3019" s="11">
        <v>45268</v>
      </c>
      <c r="B3019" s="12">
        <v>251199</v>
      </c>
      <c r="C3019" s="12" t="s">
        <v>343</v>
      </c>
      <c r="D3019" s="12" t="s">
        <v>344</v>
      </c>
      <c r="E3019" s="12" t="s">
        <v>345</v>
      </c>
      <c r="F3019" s="12"/>
      <c r="G3019" s="12"/>
      <c r="H3019" s="12">
        <v>1.08</v>
      </c>
      <c r="I3019" s="12">
        <v>22.92</v>
      </c>
      <c r="J3019" s="12">
        <v>1.08</v>
      </c>
      <c r="K3019" s="12">
        <v>0</v>
      </c>
      <c r="L3019" s="12">
        <v>2.0699999999999998</v>
      </c>
      <c r="M3019" s="12">
        <v>3</v>
      </c>
      <c r="N3019" s="12">
        <v>0</v>
      </c>
      <c r="O3019" s="12">
        <v>0</v>
      </c>
      <c r="P3019" s="12">
        <v>0</v>
      </c>
      <c r="Q3019" s="12">
        <v>0</v>
      </c>
      <c r="R3019" s="12">
        <v>0</v>
      </c>
      <c r="S3019" s="12">
        <v>0</v>
      </c>
      <c r="T3019" s="12">
        <v>0</v>
      </c>
    </row>
    <row r="3020" spans="1:20" ht="17.399999999999999" x14ac:dyDescent="0.3">
      <c r="A3020" s="11">
        <v>45269</v>
      </c>
      <c r="B3020" s="12">
        <v>251199</v>
      </c>
      <c r="C3020" s="12" t="s">
        <v>343</v>
      </c>
      <c r="D3020" s="12" t="s">
        <v>344</v>
      </c>
      <c r="E3020" s="12" t="s">
        <v>345</v>
      </c>
      <c r="F3020" s="12"/>
      <c r="G3020" s="12"/>
      <c r="H3020" s="12">
        <v>18.13</v>
      </c>
      <c r="I3020" s="12">
        <v>5.87</v>
      </c>
      <c r="J3020" s="12">
        <v>18.13</v>
      </c>
      <c r="K3020" s="12">
        <v>0</v>
      </c>
      <c r="L3020" s="12">
        <v>61.09</v>
      </c>
      <c r="M3020" s="12">
        <v>5</v>
      </c>
      <c r="N3020" s="12">
        <v>0</v>
      </c>
      <c r="O3020" s="12">
        <v>111</v>
      </c>
      <c r="P3020" s="12">
        <v>7</v>
      </c>
      <c r="Q3020" s="12">
        <v>1</v>
      </c>
      <c r="R3020" s="12">
        <v>0</v>
      </c>
      <c r="S3020" s="12">
        <v>135</v>
      </c>
      <c r="T3020" s="12">
        <v>0</v>
      </c>
    </row>
    <row r="3021" spans="1:20" ht="17.399999999999999" x14ac:dyDescent="0.3">
      <c r="A3021" s="11">
        <v>45270</v>
      </c>
      <c r="B3021" s="12">
        <v>251199</v>
      </c>
      <c r="C3021" s="12" t="s">
        <v>343</v>
      </c>
      <c r="D3021" s="12" t="s">
        <v>344</v>
      </c>
      <c r="E3021" s="12" t="s">
        <v>345</v>
      </c>
      <c r="F3021" s="12"/>
      <c r="G3021" s="12"/>
      <c r="H3021" s="12">
        <v>5.18</v>
      </c>
      <c r="I3021" s="12">
        <v>18.82</v>
      </c>
      <c r="J3021" s="12">
        <v>5.18</v>
      </c>
      <c r="K3021" s="12">
        <v>0</v>
      </c>
      <c r="L3021" s="12">
        <v>11.96</v>
      </c>
      <c r="M3021" s="12">
        <v>4</v>
      </c>
      <c r="N3021" s="12">
        <v>0</v>
      </c>
      <c r="O3021" s="12">
        <v>7</v>
      </c>
      <c r="P3021" s="12">
        <v>1</v>
      </c>
      <c r="Q3021" s="12">
        <v>0</v>
      </c>
      <c r="R3021" s="12">
        <v>0</v>
      </c>
      <c r="S3021" s="12">
        <v>9</v>
      </c>
      <c r="T3021" s="12">
        <v>0</v>
      </c>
    </row>
    <row r="3022" spans="1:20" ht="17.399999999999999" x14ac:dyDescent="0.3">
      <c r="A3022" s="11">
        <v>45271</v>
      </c>
      <c r="B3022" s="12">
        <v>251199</v>
      </c>
      <c r="C3022" s="12" t="s">
        <v>343</v>
      </c>
      <c r="D3022" s="12" t="s">
        <v>344</v>
      </c>
      <c r="E3022" s="12" t="s">
        <v>345</v>
      </c>
      <c r="F3022" s="12"/>
      <c r="G3022" s="12"/>
      <c r="H3022" s="12">
        <v>8.82</v>
      </c>
      <c r="I3022" s="12">
        <v>15.18</v>
      </c>
      <c r="J3022" s="12">
        <v>8.82</v>
      </c>
      <c r="K3022" s="12">
        <v>0</v>
      </c>
      <c r="L3022" s="12">
        <v>17.43</v>
      </c>
      <c r="M3022" s="12">
        <v>3</v>
      </c>
      <c r="N3022" s="12">
        <v>0</v>
      </c>
      <c r="O3022" s="12">
        <v>9</v>
      </c>
      <c r="P3022" s="12">
        <v>0</v>
      </c>
      <c r="Q3022" s="12">
        <v>0</v>
      </c>
      <c r="R3022" s="12">
        <v>2</v>
      </c>
      <c r="S3022" s="12">
        <v>9</v>
      </c>
      <c r="T3022" s="12">
        <v>0</v>
      </c>
    </row>
    <row r="3023" spans="1:20" ht="17.399999999999999" x14ac:dyDescent="0.3">
      <c r="A3023" s="11">
        <v>45272</v>
      </c>
      <c r="B3023" s="12">
        <v>251199</v>
      </c>
      <c r="C3023" s="12" t="s">
        <v>343</v>
      </c>
      <c r="D3023" s="12" t="s">
        <v>344</v>
      </c>
      <c r="E3023" s="12" t="s">
        <v>345</v>
      </c>
      <c r="F3023" s="12"/>
      <c r="G3023" s="12"/>
      <c r="H3023" s="12">
        <v>10.52</v>
      </c>
      <c r="I3023" s="12">
        <v>13.48</v>
      </c>
      <c r="J3023" s="12">
        <v>10.52</v>
      </c>
      <c r="K3023" s="12">
        <v>0</v>
      </c>
      <c r="L3023" s="12">
        <v>24.49</v>
      </c>
      <c r="M3023" s="12">
        <v>4</v>
      </c>
      <c r="N3023" s="12">
        <v>0</v>
      </c>
      <c r="O3023" s="12">
        <v>8</v>
      </c>
      <c r="P3023" s="12">
        <v>0</v>
      </c>
      <c r="Q3023" s="12">
        <v>0</v>
      </c>
      <c r="R3023" s="12">
        <v>1</v>
      </c>
      <c r="S3023" s="12">
        <v>10</v>
      </c>
      <c r="T3023" s="12">
        <v>0</v>
      </c>
    </row>
    <row r="3024" spans="1:20" ht="17.399999999999999" x14ac:dyDescent="0.3">
      <c r="A3024" s="11">
        <v>45273</v>
      </c>
      <c r="B3024" s="12">
        <v>251199</v>
      </c>
      <c r="C3024" s="12" t="s">
        <v>343</v>
      </c>
      <c r="D3024" s="12" t="s">
        <v>344</v>
      </c>
      <c r="E3024" s="12" t="s">
        <v>345</v>
      </c>
      <c r="F3024" s="12"/>
      <c r="G3024" s="12"/>
      <c r="H3024" s="12">
        <v>13.83</v>
      </c>
      <c r="I3024" s="12">
        <v>10.17</v>
      </c>
      <c r="J3024" s="12">
        <v>13.83</v>
      </c>
      <c r="K3024" s="12">
        <v>0</v>
      </c>
      <c r="L3024" s="12">
        <v>33.78</v>
      </c>
      <c r="M3024" s="12">
        <v>4</v>
      </c>
      <c r="N3024" s="12">
        <v>0</v>
      </c>
      <c r="O3024" s="12">
        <v>40</v>
      </c>
      <c r="P3024" s="12">
        <v>1</v>
      </c>
      <c r="Q3024" s="12">
        <v>0</v>
      </c>
      <c r="R3024" s="12">
        <v>1</v>
      </c>
      <c r="S3024" s="12">
        <v>45</v>
      </c>
      <c r="T3024" s="12">
        <v>0</v>
      </c>
    </row>
    <row r="3025" spans="1:20" ht="17.399999999999999" x14ac:dyDescent="0.3">
      <c r="A3025" s="11">
        <v>45274</v>
      </c>
      <c r="B3025" s="12">
        <v>251199</v>
      </c>
      <c r="C3025" s="12" t="s">
        <v>343</v>
      </c>
      <c r="D3025" s="12" t="s">
        <v>344</v>
      </c>
      <c r="E3025" s="12" t="s">
        <v>345</v>
      </c>
      <c r="F3025" s="12"/>
      <c r="G3025" s="12"/>
      <c r="H3025" s="12">
        <v>9.8000000000000007</v>
      </c>
      <c r="I3025" s="12">
        <v>14.2</v>
      </c>
      <c r="J3025" s="12">
        <v>9.8000000000000007</v>
      </c>
      <c r="K3025" s="12">
        <v>0</v>
      </c>
      <c r="L3025" s="12">
        <v>28</v>
      </c>
      <c r="M3025" s="12">
        <v>4</v>
      </c>
      <c r="N3025" s="12">
        <v>0</v>
      </c>
      <c r="O3025" s="12">
        <v>27</v>
      </c>
      <c r="P3025" s="12">
        <v>0</v>
      </c>
      <c r="Q3025" s="12">
        <v>0</v>
      </c>
      <c r="R3025" s="12">
        <v>0</v>
      </c>
      <c r="S3025" s="12">
        <v>31</v>
      </c>
      <c r="T3025" s="12">
        <v>0</v>
      </c>
    </row>
    <row r="3026" spans="1:20" ht="17.399999999999999" x14ac:dyDescent="0.3">
      <c r="A3026" s="11">
        <v>45275</v>
      </c>
      <c r="B3026" s="12">
        <v>251199</v>
      </c>
      <c r="C3026" s="12" t="s">
        <v>343</v>
      </c>
      <c r="D3026" s="12" t="s">
        <v>344</v>
      </c>
      <c r="E3026" s="12" t="s">
        <v>345</v>
      </c>
      <c r="F3026" s="12"/>
      <c r="G3026" s="12"/>
      <c r="H3026" s="12">
        <v>12.18</v>
      </c>
      <c r="I3026" s="12">
        <v>11.82</v>
      </c>
      <c r="J3026" s="12">
        <v>12.18</v>
      </c>
      <c r="K3026" s="12">
        <v>0</v>
      </c>
      <c r="L3026" s="12">
        <v>34.53</v>
      </c>
      <c r="M3026" s="12">
        <v>4</v>
      </c>
      <c r="N3026" s="12">
        <v>0</v>
      </c>
      <c r="O3026" s="12">
        <v>26</v>
      </c>
      <c r="P3026" s="12">
        <v>0</v>
      </c>
      <c r="Q3026" s="12">
        <v>0</v>
      </c>
      <c r="R3026" s="12">
        <v>0</v>
      </c>
      <c r="S3026" s="12">
        <v>30</v>
      </c>
      <c r="T3026" s="12">
        <v>0</v>
      </c>
    </row>
    <row r="3027" spans="1:20" ht="17.399999999999999" x14ac:dyDescent="0.3">
      <c r="A3027" s="11">
        <v>45276</v>
      </c>
      <c r="B3027" s="12">
        <v>251199</v>
      </c>
      <c r="C3027" s="12" t="s">
        <v>343</v>
      </c>
      <c r="D3027" s="12" t="s">
        <v>344</v>
      </c>
      <c r="E3027" s="12" t="s">
        <v>345</v>
      </c>
      <c r="F3027" s="12"/>
      <c r="G3027" s="12"/>
      <c r="H3027" s="12">
        <v>17.25</v>
      </c>
      <c r="I3027" s="12">
        <v>6.75</v>
      </c>
      <c r="J3027" s="12">
        <v>17.25</v>
      </c>
      <c r="K3027" s="12">
        <v>0</v>
      </c>
      <c r="L3027" s="12">
        <v>42.33</v>
      </c>
      <c r="M3027" s="12">
        <v>4</v>
      </c>
      <c r="N3027" s="12">
        <v>0</v>
      </c>
      <c r="O3027" s="12">
        <v>16</v>
      </c>
      <c r="P3027" s="12">
        <v>0</v>
      </c>
      <c r="Q3027" s="12">
        <v>0</v>
      </c>
      <c r="R3027" s="12">
        <v>0</v>
      </c>
      <c r="S3027" s="12">
        <v>20</v>
      </c>
      <c r="T3027" s="12">
        <v>0</v>
      </c>
    </row>
    <row r="3028" spans="1:20" ht="17.399999999999999" x14ac:dyDescent="0.3">
      <c r="A3028" s="11">
        <v>45277</v>
      </c>
      <c r="B3028" s="12">
        <v>251199</v>
      </c>
      <c r="C3028" s="12" t="s">
        <v>343</v>
      </c>
      <c r="D3028" s="12" t="s">
        <v>344</v>
      </c>
      <c r="E3028" s="12" t="s">
        <v>345</v>
      </c>
      <c r="F3028" s="12"/>
      <c r="G3028" s="12"/>
      <c r="H3028" s="12">
        <v>19.399999999999999</v>
      </c>
      <c r="I3028" s="12">
        <v>4.5999999999999996</v>
      </c>
      <c r="J3028" s="12">
        <v>19.399999999999999</v>
      </c>
      <c r="K3028" s="12">
        <v>0</v>
      </c>
      <c r="L3028" s="12">
        <v>69.849999999999994</v>
      </c>
      <c r="M3028" s="12">
        <v>5</v>
      </c>
      <c r="N3028" s="12">
        <v>0</v>
      </c>
      <c r="O3028" s="12">
        <v>129</v>
      </c>
      <c r="P3028" s="12">
        <v>0</v>
      </c>
      <c r="Q3028" s="12">
        <v>0</v>
      </c>
      <c r="R3028" s="12">
        <v>0</v>
      </c>
      <c r="S3028" s="12">
        <v>154</v>
      </c>
      <c r="T3028" s="12">
        <v>0</v>
      </c>
    </row>
    <row r="3029" spans="1:20" ht="17.399999999999999" x14ac:dyDescent="0.3">
      <c r="A3029" s="11">
        <v>45278</v>
      </c>
      <c r="B3029" s="12">
        <v>251199</v>
      </c>
      <c r="C3029" s="12" t="s">
        <v>343</v>
      </c>
      <c r="D3029" s="12" t="s">
        <v>344</v>
      </c>
      <c r="E3029" s="12" t="s">
        <v>345</v>
      </c>
      <c r="F3029" s="12"/>
      <c r="G3029" s="12"/>
      <c r="H3029" s="12">
        <v>20.53</v>
      </c>
      <c r="I3029" s="12">
        <v>3.47</v>
      </c>
      <c r="J3029" s="12">
        <v>20.53</v>
      </c>
      <c r="K3029" s="12">
        <v>0</v>
      </c>
      <c r="L3029" s="12">
        <v>71.849999999999994</v>
      </c>
      <c r="M3029" s="12">
        <v>5</v>
      </c>
      <c r="N3029" s="12">
        <v>0</v>
      </c>
      <c r="O3029" s="12">
        <v>148</v>
      </c>
      <c r="P3029" s="12">
        <v>2</v>
      </c>
      <c r="Q3029" s="12">
        <v>0</v>
      </c>
      <c r="R3029" s="12">
        <v>0</v>
      </c>
      <c r="S3029" s="12">
        <v>170</v>
      </c>
      <c r="T3029" s="12">
        <v>0</v>
      </c>
    </row>
    <row r="3030" spans="1:20" ht="17.399999999999999" x14ac:dyDescent="0.3">
      <c r="A3030" s="11">
        <v>45279</v>
      </c>
      <c r="B3030" s="12">
        <v>251199</v>
      </c>
      <c r="C3030" s="12" t="s">
        <v>343</v>
      </c>
      <c r="D3030" s="12" t="s">
        <v>344</v>
      </c>
      <c r="E3030" s="12" t="s">
        <v>345</v>
      </c>
      <c r="F3030" s="12"/>
      <c r="G3030" s="12"/>
      <c r="H3030" s="12">
        <v>19.87</v>
      </c>
      <c r="I3030" s="12">
        <v>4.13</v>
      </c>
      <c r="J3030" s="12">
        <v>19.87</v>
      </c>
      <c r="K3030" s="12">
        <v>0</v>
      </c>
      <c r="L3030" s="12">
        <v>56.5</v>
      </c>
      <c r="M3030" s="12">
        <v>4</v>
      </c>
      <c r="N3030" s="12">
        <v>0</v>
      </c>
      <c r="O3030" s="12">
        <v>42</v>
      </c>
      <c r="P3030" s="12">
        <v>0</v>
      </c>
      <c r="Q3030" s="12">
        <v>0</v>
      </c>
      <c r="R3030" s="12">
        <v>0</v>
      </c>
      <c r="S3030" s="12">
        <v>49</v>
      </c>
      <c r="T3030" s="12">
        <v>0</v>
      </c>
    </row>
    <row r="3031" spans="1:20" ht="17.399999999999999" x14ac:dyDescent="0.3">
      <c r="A3031" s="11">
        <v>45280</v>
      </c>
      <c r="B3031" s="12">
        <v>251199</v>
      </c>
      <c r="C3031" s="12" t="s">
        <v>343</v>
      </c>
      <c r="D3031" s="12" t="s">
        <v>344</v>
      </c>
      <c r="E3031" s="12" t="s">
        <v>345</v>
      </c>
      <c r="F3031" s="12"/>
      <c r="G3031" s="12"/>
      <c r="H3031" s="12">
        <v>11.13</v>
      </c>
      <c r="I3031" s="12">
        <v>12.87</v>
      </c>
      <c r="J3031" s="12">
        <v>11.13</v>
      </c>
      <c r="K3031" s="12">
        <v>0</v>
      </c>
      <c r="L3031" s="12">
        <v>32.5</v>
      </c>
      <c r="M3031" s="12">
        <v>4</v>
      </c>
      <c r="N3031" s="12">
        <v>0</v>
      </c>
      <c r="O3031" s="12">
        <v>31</v>
      </c>
      <c r="P3031" s="12">
        <v>0</v>
      </c>
      <c r="Q3031" s="12">
        <v>0</v>
      </c>
      <c r="R3031" s="12">
        <v>0</v>
      </c>
      <c r="S3031" s="12">
        <v>34</v>
      </c>
      <c r="T3031" s="12">
        <v>0</v>
      </c>
    </row>
    <row r="3032" spans="1:20" ht="17.399999999999999" x14ac:dyDescent="0.3">
      <c r="A3032" s="11">
        <v>45281</v>
      </c>
      <c r="B3032" s="12">
        <v>251199</v>
      </c>
      <c r="C3032" s="12" t="s">
        <v>343</v>
      </c>
      <c r="D3032" s="12" t="s">
        <v>344</v>
      </c>
      <c r="E3032" s="12" t="s">
        <v>345</v>
      </c>
      <c r="F3032" s="12"/>
      <c r="G3032" s="12"/>
      <c r="H3032" s="12">
        <v>10.68</v>
      </c>
      <c r="I3032" s="12">
        <v>13.32</v>
      </c>
      <c r="J3032" s="12">
        <v>10.68</v>
      </c>
      <c r="K3032" s="12">
        <v>0</v>
      </c>
      <c r="L3032" s="12">
        <v>30.5</v>
      </c>
      <c r="M3032" s="12">
        <v>4</v>
      </c>
      <c r="N3032" s="12">
        <v>0</v>
      </c>
      <c r="O3032" s="12">
        <v>30</v>
      </c>
      <c r="P3032" s="12">
        <v>1</v>
      </c>
      <c r="Q3032" s="12">
        <v>1</v>
      </c>
      <c r="R3032" s="12">
        <v>0</v>
      </c>
      <c r="S3032" s="12">
        <v>35</v>
      </c>
      <c r="T3032" s="12">
        <v>0</v>
      </c>
    </row>
    <row r="3033" spans="1:20" ht="17.399999999999999" x14ac:dyDescent="0.3">
      <c r="A3033" s="11">
        <v>45282</v>
      </c>
      <c r="B3033" s="12">
        <v>251199</v>
      </c>
      <c r="C3033" s="12" t="s">
        <v>343</v>
      </c>
      <c r="D3033" s="12" t="s">
        <v>344</v>
      </c>
      <c r="E3033" s="12" t="s">
        <v>345</v>
      </c>
      <c r="F3033" s="12"/>
      <c r="G3033" s="12"/>
      <c r="H3033" s="12">
        <v>9.8699999999999992</v>
      </c>
      <c r="I3033" s="12">
        <v>14.13</v>
      </c>
      <c r="J3033" s="12">
        <v>9.8699999999999992</v>
      </c>
      <c r="K3033" s="12">
        <v>0</v>
      </c>
      <c r="L3033" s="12">
        <v>25.57</v>
      </c>
      <c r="M3033" s="12">
        <v>4</v>
      </c>
      <c r="N3033" s="12">
        <v>0</v>
      </c>
      <c r="O3033" s="12">
        <v>9</v>
      </c>
      <c r="P3033" s="12">
        <v>0</v>
      </c>
      <c r="Q3033" s="12">
        <v>0</v>
      </c>
      <c r="R3033" s="12">
        <v>0</v>
      </c>
      <c r="S3033" s="12">
        <v>10</v>
      </c>
      <c r="T3033" s="12">
        <v>0</v>
      </c>
    </row>
    <row r="3034" spans="1:20" ht="17.399999999999999" x14ac:dyDescent="0.3">
      <c r="A3034" s="11">
        <v>45283</v>
      </c>
      <c r="B3034" s="12">
        <v>251199</v>
      </c>
      <c r="C3034" s="12" t="s">
        <v>343</v>
      </c>
      <c r="D3034" s="12" t="s">
        <v>344</v>
      </c>
      <c r="E3034" s="12" t="s">
        <v>345</v>
      </c>
      <c r="F3034" s="12"/>
      <c r="G3034" s="12"/>
      <c r="H3034" s="12">
        <v>16.07</v>
      </c>
      <c r="I3034" s="12">
        <v>7.93</v>
      </c>
      <c r="J3034" s="12">
        <v>16.07</v>
      </c>
      <c r="K3034" s="12">
        <v>0</v>
      </c>
      <c r="L3034" s="12">
        <v>42.37</v>
      </c>
      <c r="M3034" s="12">
        <v>4</v>
      </c>
      <c r="N3034" s="12">
        <v>0</v>
      </c>
      <c r="O3034" s="12">
        <v>28</v>
      </c>
      <c r="P3034" s="12">
        <v>1</v>
      </c>
      <c r="Q3034" s="12">
        <v>0</v>
      </c>
      <c r="R3034" s="12">
        <v>0</v>
      </c>
      <c r="S3034" s="12">
        <v>33</v>
      </c>
      <c r="T3034" s="12">
        <v>0</v>
      </c>
    </row>
    <row r="3035" spans="1:20" ht="17.399999999999999" x14ac:dyDescent="0.3">
      <c r="A3035" s="11">
        <v>45284</v>
      </c>
      <c r="B3035" s="12">
        <v>251199</v>
      </c>
      <c r="C3035" s="12" t="s">
        <v>343</v>
      </c>
      <c r="D3035" s="12" t="s">
        <v>344</v>
      </c>
      <c r="E3035" s="12" t="s">
        <v>345</v>
      </c>
      <c r="F3035" s="12"/>
      <c r="G3035" s="12"/>
      <c r="H3035" s="12">
        <v>9.43</v>
      </c>
      <c r="I3035" s="12">
        <v>14.57</v>
      </c>
      <c r="J3035" s="12">
        <v>8.9</v>
      </c>
      <c r="K3035" s="12">
        <v>0.53</v>
      </c>
      <c r="L3035" s="12">
        <v>21.5</v>
      </c>
      <c r="M3035" s="12">
        <v>4</v>
      </c>
      <c r="N3035" s="12">
        <v>0</v>
      </c>
      <c r="O3035" s="12">
        <v>21</v>
      </c>
      <c r="P3035" s="12">
        <v>0</v>
      </c>
      <c r="Q3035" s="12">
        <v>0</v>
      </c>
      <c r="R3035" s="12">
        <v>3</v>
      </c>
      <c r="S3035" s="12">
        <v>25</v>
      </c>
      <c r="T3035" s="12">
        <v>0</v>
      </c>
    </row>
    <row r="3036" spans="1:20" ht="17.399999999999999" x14ac:dyDescent="0.3">
      <c r="A3036" s="11">
        <v>45285</v>
      </c>
      <c r="B3036" s="12">
        <v>251199</v>
      </c>
      <c r="C3036" s="12" t="s">
        <v>343</v>
      </c>
      <c r="D3036" s="12" t="s">
        <v>344</v>
      </c>
      <c r="E3036" s="12" t="s">
        <v>345</v>
      </c>
      <c r="F3036" s="12"/>
      <c r="G3036" s="12"/>
      <c r="H3036" s="12">
        <v>0</v>
      </c>
      <c r="I3036" s="12">
        <v>24</v>
      </c>
      <c r="J3036" s="12">
        <v>0</v>
      </c>
      <c r="K3036" s="12">
        <v>0</v>
      </c>
      <c r="L3036" s="12">
        <v>0</v>
      </c>
      <c r="M3036" s="12">
        <v>0</v>
      </c>
      <c r="N3036" s="12">
        <v>0</v>
      </c>
      <c r="O3036" s="12">
        <v>0</v>
      </c>
      <c r="P3036" s="12">
        <v>0</v>
      </c>
      <c r="Q3036" s="12">
        <v>0</v>
      </c>
      <c r="R3036" s="12">
        <v>0</v>
      </c>
      <c r="S3036" s="12">
        <v>0</v>
      </c>
      <c r="T3036" s="12">
        <v>0</v>
      </c>
    </row>
    <row r="3037" spans="1:20" ht="17.399999999999999" x14ac:dyDescent="0.3">
      <c r="A3037" s="11">
        <v>45286</v>
      </c>
      <c r="B3037" s="12">
        <v>251199</v>
      </c>
      <c r="C3037" s="12" t="s">
        <v>343</v>
      </c>
      <c r="D3037" s="12" t="s">
        <v>344</v>
      </c>
      <c r="E3037" s="12" t="s">
        <v>345</v>
      </c>
      <c r="F3037" s="12"/>
      <c r="G3037" s="12"/>
      <c r="H3037" s="12">
        <v>0.03</v>
      </c>
      <c r="I3037" s="12">
        <v>23.97</v>
      </c>
      <c r="J3037" s="12">
        <v>0</v>
      </c>
      <c r="K3037" s="12">
        <v>0.03</v>
      </c>
      <c r="L3037" s="12">
        <v>0</v>
      </c>
      <c r="M3037" s="12">
        <v>0</v>
      </c>
      <c r="N3037" s="12">
        <v>0</v>
      </c>
      <c r="O3037" s="12">
        <v>0</v>
      </c>
      <c r="P3037" s="12">
        <v>0</v>
      </c>
      <c r="Q3037" s="12">
        <v>0</v>
      </c>
      <c r="R3037" s="12">
        <v>0</v>
      </c>
      <c r="S3037" s="12">
        <v>0</v>
      </c>
      <c r="T3037" s="12">
        <v>0</v>
      </c>
    </row>
    <row r="3038" spans="1:20" ht="17.399999999999999" x14ac:dyDescent="0.3">
      <c r="A3038" s="11">
        <v>45475</v>
      </c>
      <c r="B3038" s="12">
        <v>251199</v>
      </c>
      <c r="C3038" s="12" t="s">
        <v>343</v>
      </c>
      <c r="D3038" s="12" t="s">
        <v>344</v>
      </c>
      <c r="E3038" s="12" t="s">
        <v>345</v>
      </c>
      <c r="F3038" s="12"/>
      <c r="G3038" s="12"/>
      <c r="H3038" s="12">
        <v>0</v>
      </c>
      <c r="I3038" s="12">
        <v>24</v>
      </c>
      <c r="J3038" s="12">
        <v>0</v>
      </c>
      <c r="K3038" s="12">
        <v>0</v>
      </c>
      <c r="L3038" s="12">
        <v>0</v>
      </c>
      <c r="M3038" s="12">
        <v>0</v>
      </c>
      <c r="N3038" s="12">
        <v>0</v>
      </c>
      <c r="O3038" s="12">
        <v>0</v>
      </c>
      <c r="P3038" s="12">
        <v>0</v>
      </c>
      <c r="Q3038" s="12">
        <v>0</v>
      </c>
      <c r="R3038" s="12">
        <v>0</v>
      </c>
      <c r="S3038" s="12">
        <v>0</v>
      </c>
      <c r="T3038" s="12">
        <v>0</v>
      </c>
    </row>
    <row r="3039" spans="1:20" ht="17.399999999999999" x14ac:dyDescent="0.3">
      <c r="A3039" s="11">
        <v>45479</v>
      </c>
      <c r="B3039" s="12">
        <v>251199</v>
      </c>
      <c r="C3039" s="12" t="s">
        <v>343</v>
      </c>
      <c r="D3039" s="12" t="s">
        <v>344</v>
      </c>
      <c r="E3039" s="12" t="s">
        <v>345</v>
      </c>
      <c r="F3039" s="12"/>
      <c r="G3039" s="12"/>
      <c r="H3039" s="12">
        <v>2.08</v>
      </c>
      <c r="I3039" s="12">
        <v>21.92</v>
      </c>
      <c r="J3039" s="12">
        <v>2.08</v>
      </c>
      <c r="K3039" s="12">
        <v>0</v>
      </c>
      <c r="L3039" s="12">
        <v>3.5</v>
      </c>
      <c r="M3039" s="12">
        <v>4</v>
      </c>
      <c r="N3039" s="12">
        <v>0</v>
      </c>
      <c r="O3039" s="12">
        <v>6</v>
      </c>
      <c r="P3039" s="12">
        <v>0</v>
      </c>
      <c r="Q3039" s="12">
        <v>0</v>
      </c>
      <c r="R3039" s="12">
        <v>2</v>
      </c>
      <c r="S3039" s="12">
        <v>7</v>
      </c>
      <c r="T3039" s="12">
        <v>0</v>
      </c>
    </row>
    <row r="3040" spans="1:20" ht="17.399999999999999" x14ac:dyDescent="0.3">
      <c r="A3040" s="11">
        <v>45480</v>
      </c>
      <c r="B3040" s="12">
        <v>251199</v>
      </c>
      <c r="C3040" s="12" t="s">
        <v>343</v>
      </c>
      <c r="D3040" s="12" t="s">
        <v>344</v>
      </c>
      <c r="E3040" s="12" t="s">
        <v>345</v>
      </c>
      <c r="F3040" s="12"/>
      <c r="G3040" s="12"/>
      <c r="H3040" s="12">
        <v>0</v>
      </c>
      <c r="I3040" s="12">
        <v>24</v>
      </c>
      <c r="J3040" s="12">
        <v>0</v>
      </c>
      <c r="K3040" s="12">
        <v>0</v>
      </c>
      <c r="L3040" s="12">
        <v>0</v>
      </c>
      <c r="M3040" s="12">
        <v>0</v>
      </c>
      <c r="N3040" s="12">
        <v>0</v>
      </c>
      <c r="O3040" s="12">
        <v>0</v>
      </c>
      <c r="P3040" s="12">
        <v>0</v>
      </c>
      <c r="Q3040" s="12">
        <v>0</v>
      </c>
      <c r="R3040" s="12">
        <v>0</v>
      </c>
      <c r="S3040" s="12">
        <v>0</v>
      </c>
      <c r="T3040" s="12">
        <v>0</v>
      </c>
    </row>
    <row r="3041" spans="1:20" ht="17.399999999999999" x14ac:dyDescent="0.3">
      <c r="A3041" s="11">
        <v>45481</v>
      </c>
      <c r="B3041" s="12">
        <v>251199</v>
      </c>
      <c r="C3041" s="12" t="s">
        <v>343</v>
      </c>
      <c r="D3041" s="12" t="s">
        <v>344</v>
      </c>
      <c r="E3041" s="12" t="s">
        <v>345</v>
      </c>
      <c r="F3041" s="12"/>
      <c r="G3041" s="12"/>
      <c r="H3041" s="12">
        <v>0.18</v>
      </c>
      <c r="I3041" s="12">
        <v>23.82</v>
      </c>
      <c r="J3041" s="12">
        <v>0.17</v>
      </c>
      <c r="K3041" s="12">
        <v>0.02</v>
      </c>
      <c r="L3041" s="12">
        <v>0.03</v>
      </c>
      <c r="M3041" s="12">
        <v>0</v>
      </c>
      <c r="N3041" s="12">
        <v>0</v>
      </c>
      <c r="O3041" s="12">
        <v>0</v>
      </c>
      <c r="P3041" s="12">
        <v>0</v>
      </c>
      <c r="Q3041" s="12">
        <v>0</v>
      </c>
      <c r="R3041" s="12">
        <v>0</v>
      </c>
      <c r="S3041" s="12">
        <v>0</v>
      </c>
      <c r="T3041" s="12">
        <v>0</v>
      </c>
    </row>
    <row r="3042" spans="1:20" ht="17.399999999999999" x14ac:dyDescent="0.3">
      <c r="A3042" s="11">
        <v>45482</v>
      </c>
      <c r="B3042" s="12">
        <v>251199</v>
      </c>
      <c r="C3042" s="12" t="s">
        <v>343</v>
      </c>
      <c r="D3042" s="12" t="s">
        <v>344</v>
      </c>
      <c r="E3042" s="12" t="s">
        <v>345</v>
      </c>
      <c r="F3042" s="12"/>
      <c r="G3042" s="12"/>
      <c r="H3042" s="12">
        <v>10.88</v>
      </c>
      <c r="I3042" s="12">
        <v>13.12</v>
      </c>
      <c r="J3042" s="12">
        <v>10.4</v>
      </c>
      <c r="K3042" s="12">
        <v>0.48</v>
      </c>
      <c r="L3042" s="12">
        <v>26.93</v>
      </c>
      <c r="M3042" s="12">
        <v>5</v>
      </c>
      <c r="N3042" s="12">
        <v>0</v>
      </c>
      <c r="O3042" s="12">
        <v>11</v>
      </c>
      <c r="P3042" s="12">
        <v>1</v>
      </c>
      <c r="Q3042" s="12">
        <v>0</v>
      </c>
      <c r="R3042" s="12">
        <v>0</v>
      </c>
      <c r="S3042" s="12">
        <v>13</v>
      </c>
      <c r="T3042" s="12">
        <v>0</v>
      </c>
    </row>
    <row r="3043" spans="1:20" ht="17.399999999999999" x14ac:dyDescent="0.3">
      <c r="A3043" s="11">
        <v>45483</v>
      </c>
      <c r="B3043" s="12">
        <v>251199</v>
      </c>
      <c r="C3043" s="12" t="s">
        <v>343</v>
      </c>
      <c r="D3043" s="12" t="s">
        <v>344</v>
      </c>
      <c r="E3043" s="12" t="s">
        <v>345</v>
      </c>
      <c r="F3043" s="12"/>
      <c r="G3043" s="12"/>
      <c r="H3043" s="12">
        <v>11.18</v>
      </c>
      <c r="I3043" s="12">
        <v>12.82</v>
      </c>
      <c r="J3043" s="12">
        <v>10.58</v>
      </c>
      <c r="K3043" s="12">
        <v>0.6</v>
      </c>
      <c r="L3043" s="12">
        <v>34.03</v>
      </c>
      <c r="M3043" s="12">
        <v>4</v>
      </c>
      <c r="N3043" s="12">
        <v>0</v>
      </c>
      <c r="O3043" s="12">
        <v>38</v>
      </c>
      <c r="P3043" s="12">
        <v>1</v>
      </c>
      <c r="Q3043" s="12">
        <v>0</v>
      </c>
      <c r="R3043" s="12">
        <v>3</v>
      </c>
      <c r="S3043" s="12">
        <v>41</v>
      </c>
      <c r="T3043" s="12">
        <v>0</v>
      </c>
    </row>
    <row r="3044" spans="1:20" ht="17.399999999999999" x14ac:dyDescent="0.3">
      <c r="A3044" s="11">
        <v>45484</v>
      </c>
      <c r="B3044" s="12">
        <v>251199</v>
      </c>
      <c r="C3044" s="12" t="s">
        <v>343</v>
      </c>
      <c r="D3044" s="12" t="s">
        <v>344</v>
      </c>
      <c r="E3044" s="12" t="s">
        <v>345</v>
      </c>
      <c r="F3044" s="12"/>
      <c r="G3044" s="12"/>
      <c r="H3044" s="12">
        <v>16.8</v>
      </c>
      <c r="I3044" s="12">
        <v>7.2</v>
      </c>
      <c r="J3044" s="12">
        <v>15.83</v>
      </c>
      <c r="K3044" s="12">
        <v>0.97</v>
      </c>
      <c r="L3044" s="12">
        <v>63.03</v>
      </c>
      <c r="M3044" s="12">
        <v>5</v>
      </c>
      <c r="N3044" s="12">
        <v>0</v>
      </c>
      <c r="O3044" s="12">
        <v>168</v>
      </c>
      <c r="P3044" s="12">
        <v>7</v>
      </c>
      <c r="Q3044" s="12">
        <v>1</v>
      </c>
      <c r="R3044" s="12">
        <v>4</v>
      </c>
      <c r="S3044" s="12">
        <v>188</v>
      </c>
      <c r="T3044" s="12">
        <v>0</v>
      </c>
    </row>
    <row r="3045" spans="1:20" ht="17.399999999999999" x14ac:dyDescent="0.3">
      <c r="A3045" s="11">
        <v>45485</v>
      </c>
      <c r="B3045" s="12">
        <v>251199</v>
      </c>
      <c r="C3045" s="12" t="s">
        <v>343</v>
      </c>
      <c r="D3045" s="12" t="s">
        <v>344</v>
      </c>
      <c r="E3045" s="12" t="s">
        <v>345</v>
      </c>
      <c r="F3045" s="12"/>
      <c r="G3045" s="12"/>
      <c r="H3045" s="12">
        <v>11.48</v>
      </c>
      <c r="I3045" s="12">
        <v>12.52</v>
      </c>
      <c r="J3045" s="12">
        <v>10.87</v>
      </c>
      <c r="K3045" s="12">
        <v>0.62</v>
      </c>
      <c r="L3045" s="12">
        <v>38.31</v>
      </c>
      <c r="M3045" s="12">
        <v>4</v>
      </c>
      <c r="N3045" s="12">
        <v>0</v>
      </c>
      <c r="O3045" s="12">
        <v>51</v>
      </c>
      <c r="P3045" s="12">
        <v>1</v>
      </c>
      <c r="Q3045" s="12">
        <v>0</v>
      </c>
      <c r="R3045" s="12">
        <v>4</v>
      </c>
      <c r="S3045" s="12">
        <v>58</v>
      </c>
      <c r="T3045" s="12">
        <v>0</v>
      </c>
    </row>
    <row r="3046" spans="1:20" ht="17.399999999999999" x14ac:dyDescent="0.3">
      <c r="A3046" s="11">
        <v>45486</v>
      </c>
      <c r="B3046" s="12">
        <v>251199</v>
      </c>
      <c r="C3046" s="12" t="s">
        <v>343</v>
      </c>
      <c r="D3046" s="12" t="s">
        <v>344</v>
      </c>
      <c r="E3046" s="12" t="s">
        <v>345</v>
      </c>
      <c r="F3046" s="12"/>
      <c r="G3046" s="12"/>
      <c r="H3046" s="12">
        <v>12.22</v>
      </c>
      <c r="I3046" s="12">
        <v>11.78</v>
      </c>
      <c r="J3046" s="12">
        <v>10.82</v>
      </c>
      <c r="K3046" s="12">
        <v>1.4</v>
      </c>
      <c r="L3046" s="12">
        <v>35.26</v>
      </c>
      <c r="M3046" s="12">
        <v>4</v>
      </c>
      <c r="N3046" s="12">
        <v>0</v>
      </c>
      <c r="O3046" s="12">
        <v>39</v>
      </c>
      <c r="P3046" s="12">
        <v>5</v>
      </c>
      <c r="Q3046" s="12">
        <v>0</v>
      </c>
      <c r="R3046" s="12">
        <v>8</v>
      </c>
      <c r="S3046" s="12">
        <v>42</v>
      </c>
      <c r="T3046" s="12">
        <v>0</v>
      </c>
    </row>
    <row r="3047" spans="1:20" ht="17.399999999999999" x14ac:dyDescent="0.3">
      <c r="A3047" s="11">
        <v>45487</v>
      </c>
      <c r="B3047" s="12">
        <v>251199</v>
      </c>
      <c r="C3047" s="12" t="s">
        <v>343</v>
      </c>
      <c r="D3047" s="12" t="s">
        <v>344</v>
      </c>
      <c r="E3047" s="12" t="s">
        <v>345</v>
      </c>
      <c r="F3047" s="12"/>
      <c r="G3047" s="12"/>
      <c r="H3047" s="12">
        <v>7.62</v>
      </c>
      <c r="I3047" s="12">
        <v>16.38</v>
      </c>
      <c r="J3047" s="12">
        <v>6.73</v>
      </c>
      <c r="K3047" s="12">
        <v>0.88</v>
      </c>
      <c r="L3047" s="12">
        <v>25.22</v>
      </c>
      <c r="M3047" s="12">
        <v>5</v>
      </c>
      <c r="N3047" s="12">
        <v>0</v>
      </c>
      <c r="O3047" s="12">
        <v>49</v>
      </c>
      <c r="P3047" s="12">
        <v>0</v>
      </c>
      <c r="Q3047" s="12">
        <v>0</v>
      </c>
      <c r="R3047" s="12">
        <v>6</v>
      </c>
      <c r="S3047" s="12">
        <v>67</v>
      </c>
      <c r="T3047" s="12">
        <v>0</v>
      </c>
    </row>
    <row r="3048" spans="1:20" ht="17.399999999999999" x14ac:dyDescent="0.3">
      <c r="A3048" s="11">
        <v>45488</v>
      </c>
      <c r="B3048" s="12">
        <v>251199</v>
      </c>
      <c r="C3048" s="12" t="s">
        <v>343</v>
      </c>
      <c r="D3048" s="12" t="s">
        <v>344</v>
      </c>
      <c r="E3048" s="12" t="s">
        <v>345</v>
      </c>
      <c r="F3048" s="12"/>
      <c r="G3048" s="12"/>
      <c r="H3048" s="12">
        <v>9.0299999999999994</v>
      </c>
      <c r="I3048" s="12">
        <v>14.97</v>
      </c>
      <c r="J3048" s="12">
        <v>8.75</v>
      </c>
      <c r="K3048" s="12">
        <v>0.28000000000000003</v>
      </c>
      <c r="L3048" s="12">
        <v>30.76</v>
      </c>
      <c r="M3048" s="12">
        <v>4</v>
      </c>
      <c r="N3048" s="12">
        <v>0</v>
      </c>
      <c r="O3048" s="12">
        <v>25</v>
      </c>
      <c r="P3048" s="12">
        <v>0</v>
      </c>
      <c r="Q3048" s="12">
        <v>0</v>
      </c>
      <c r="R3048" s="12">
        <v>0</v>
      </c>
      <c r="S3048" s="12">
        <v>30</v>
      </c>
      <c r="T3048" s="12">
        <v>0</v>
      </c>
    </row>
    <row r="3049" spans="1:20" ht="17.399999999999999" x14ac:dyDescent="0.3">
      <c r="A3049" s="11">
        <v>45489</v>
      </c>
      <c r="B3049" s="12">
        <v>251199</v>
      </c>
      <c r="C3049" s="12" t="s">
        <v>343</v>
      </c>
      <c r="D3049" s="12" t="s">
        <v>344</v>
      </c>
      <c r="E3049" s="12" t="s">
        <v>345</v>
      </c>
      <c r="F3049" s="12"/>
      <c r="G3049" s="12"/>
      <c r="H3049" s="12">
        <v>14.22</v>
      </c>
      <c r="I3049" s="12">
        <v>9.7799999999999994</v>
      </c>
      <c r="J3049" s="12">
        <v>13.48</v>
      </c>
      <c r="K3049" s="12">
        <v>0.73</v>
      </c>
      <c r="L3049" s="12">
        <v>43.35</v>
      </c>
      <c r="M3049" s="12">
        <v>4</v>
      </c>
      <c r="N3049" s="12">
        <v>0</v>
      </c>
      <c r="O3049" s="12">
        <v>24</v>
      </c>
      <c r="P3049" s="12">
        <v>0</v>
      </c>
      <c r="Q3049" s="12">
        <v>0</v>
      </c>
      <c r="R3049" s="12">
        <v>1</v>
      </c>
      <c r="S3049" s="12">
        <v>26</v>
      </c>
      <c r="T3049" s="12">
        <v>0</v>
      </c>
    </row>
    <row r="3050" spans="1:20" ht="17.399999999999999" x14ac:dyDescent="0.3">
      <c r="A3050" s="11">
        <v>45490</v>
      </c>
      <c r="B3050" s="12">
        <v>251199</v>
      </c>
      <c r="C3050" s="12" t="s">
        <v>343</v>
      </c>
      <c r="D3050" s="12" t="s">
        <v>344</v>
      </c>
      <c r="E3050" s="12" t="s">
        <v>345</v>
      </c>
      <c r="F3050" s="12"/>
      <c r="G3050" s="12"/>
      <c r="H3050" s="12">
        <v>17.670000000000002</v>
      </c>
      <c r="I3050" s="12">
        <v>6.33</v>
      </c>
      <c r="J3050" s="12">
        <v>16.23</v>
      </c>
      <c r="K3050" s="12">
        <v>1.43</v>
      </c>
      <c r="L3050" s="12">
        <v>63</v>
      </c>
      <c r="M3050" s="12">
        <v>5</v>
      </c>
      <c r="N3050" s="12">
        <v>0</v>
      </c>
      <c r="O3050" s="12">
        <v>96</v>
      </c>
      <c r="P3050" s="12">
        <v>4</v>
      </c>
      <c r="Q3050" s="12">
        <v>0</v>
      </c>
      <c r="R3050" s="12">
        <v>6</v>
      </c>
      <c r="S3050" s="12">
        <v>112</v>
      </c>
      <c r="T3050" s="12">
        <v>0</v>
      </c>
    </row>
    <row r="3051" spans="1:20" ht="17.399999999999999" x14ac:dyDescent="0.3">
      <c r="A3051" s="11">
        <v>45491</v>
      </c>
      <c r="B3051" s="12">
        <v>251199</v>
      </c>
      <c r="C3051" s="12" t="s">
        <v>343</v>
      </c>
      <c r="D3051" s="12" t="s">
        <v>344</v>
      </c>
      <c r="E3051" s="12" t="s">
        <v>345</v>
      </c>
      <c r="F3051" s="12"/>
      <c r="G3051" s="12"/>
      <c r="H3051" s="12">
        <v>16.2</v>
      </c>
      <c r="I3051" s="12">
        <v>7.8</v>
      </c>
      <c r="J3051" s="12">
        <v>15.65</v>
      </c>
      <c r="K3051" s="12">
        <v>0.55000000000000004</v>
      </c>
      <c r="L3051" s="12">
        <v>58.7</v>
      </c>
      <c r="M3051" s="12">
        <v>4</v>
      </c>
      <c r="N3051" s="12">
        <v>0</v>
      </c>
      <c r="O3051" s="12">
        <v>89</v>
      </c>
      <c r="P3051" s="12">
        <v>10</v>
      </c>
      <c r="Q3051" s="12">
        <v>0</v>
      </c>
      <c r="R3051" s="12">
        <v>1</v>
      </c>
      <c r="S3051" s="12">
        <v>106</v>
      </c>
      <c r="T3051" s="12">
        <v>0</v>
      </c>
    </row>
    <row r="3052" spans="1:20" ht="17.399999999999999" x14ac:dyDescent="0.3">
      <c r="A3052" s="11">
        <v>45492</v>
      </c>
      <c r="B3052" s="12">
        <v>251199</v>
      </c>
      <c r="C3052" s="12" t="s">
        <v>343</v>
      </c>
      <c r="D3052" s="12" t="s">
        <v>344</v>
      </c>
      <c r="E3052" s="12" t="s">
        <v>345</v>
      </c>
      <c r="F3052" s="12"/>
      <c r="G3052" s="12"/>
      <c r="H3052" s="12">
        <v>13.9</v>
      </c>
      <c r="I3052" s="12">
        <v>10.1</v>
      </c>
      <c r="J3052" s="12">
        <v>13.75</v>
      </c>
      <c r="K3052" s="12">
        <v>0.15</v>
      </c>
      <c r="L3052" s="12">
        <v>51.23</v>
      </c>
      <c r="M3052" s="12">
        <v>4</v>
      </c>
      <c r="N3052" s="12">
        <v>0</v>
      </c>
      <c r="O3052" s="12">
        <v>68</v>
      </c>
      <c r="P3052" s="12">
        <v>3</v>
      </c>
      <c r="Q3052" s="12">
        <v>0</v>
      </c>
      <c r="R3052" s="12">
        <v>0</v>
      </c>
      <c r="S3052" s="12">
        <v>75</v>
      </c>
      <c r="T3052" s="12">
        <v>0</v>
      </c>
    </row>
    <row r="3053" spans="1:20" ht="17.399999999999999" x14ac:dyDescent="0.3">
      <c r="A3053" s="11">
        <v>45493</v>
      </c>
      <c r="B3053" s="12">
        <v>251199</v>
      </c>
      <c r="C3053" s="12" t="s">
        <v>343</v>
      </c>
      <c r="D3053" s="12" t="s">
        <v>344</v>
      </c>
      <c r="E3053" s="12" t="s">
        <v>345</v>
      </c>
      <c r="F3053" s="12"/>
      <c r="G3053" s="12"/>
      <c r="H3053" s="12">
        <v>12.78</v>
      </c>
      <c r="I3053" s="12">
        <v>11.22</v>
      </c>
      <c r="J3053" s="12">
        <v>12.7</v>
      </c>
      <c r="K3053" s="12">
        <v>0.08</v>
      </c>
      <c r="L3053" s="12">
        <v>38.03</v>
      </c>
      <c r="M3053" s="12">
        <v>4</v>
      </c>
      <c r="N3053" s="12">
        <v>0</v>
      </c>
      <c r="O3053" s="12">
        <v>21</v>
      </c>
      <c r="P3053" s="12">
        <v>2</v>
      </c>
      <c r="Q3053" s="12">
        <v>0</v>
      </c>
      <c r="R3053" s="12">
        <v>1</v>
      </c>
      <c r="S3053" s="12">
        <v>21</v>
      </c>
      <c r="T3053" s="12">
        <v>0</v>
      </c>
    </row>
    <row r="3054" spans="1:20" ht="17.399999999999999" x14ac:dyDescent="0.3">
      <c r="A3054" s="11">
        <v>45494</v>
      </c>
      <c r="B3054" s="12">
        <v>251199</v>
      </c>
      <c r="C3054" s="12" t="s">
        <v>343</v>
      </c>
      <c r="D3054" s="12" t="s">
        <v>344</v>
      </c>
      <c r="E3054" s="12" t="s">
        <v>345</v>
      </c>
      <c r="F3054" s="12"/>
      <c r="G3054" s="12"/>
      <c r="H3054" s="12">
        <v>6.87</v>
      </c>
      <c r="I3054" s="12">
        <v>17.13</v>
      </c>
      <c r="J3054" s="12">
        <v>6.4</v>
      </c>
      <c r="K3054" s="12">
        <v>0.47</v>
      </c>
      <c r="L3054" s="12">
        <v>24.26</v>
      </c>
      <c r="M3054" s="12">
        <v>4</v>
      </c>
      <c r="N3054" s="12">
        <v>0</v>
      </c>
      <c r="O3054" s="12">
        <v>21</v>
      </c>
      <c r="P3054" s="12">
        <v>1</v>
      </c>
      <c r="Q3054" s="12">
        <v>0</v>
      </c>
      <c r="R3054" s="12">
        <v>0</v>
      </c>
      <c r="S3054" s="12">
        <v>24</v>
      </c>
      <c r="T3054" s="12">
        <v>0</v>
      </c>
    </row>
    <row r="3055" spans="1:20" ht="17.399999999999999" x14ac:dyDescent="0.3">
      <c r="A3055" s="11">
        <v>45495</v>
      </c>
      <c r="B3055" s="12">
        <v>251199</v>
      </c>
      <c r="C3055" s="12" t="s">
        <v>343</v>
      </c>
      <c r="D3055" s="12" t="s">
        <v>344</v>
      </c>
      <c r="E3055" s="12" t="s">
        <v>345</v>
      </c>
      <c r="F3055" s="12"/>
      <c r="G3055" s="12"/>
      <c r="H3055" s="12">
        <v>18.47</v>
      </c>
      <c r="I3055" s="12">
        <v>5.53</v>
      </c>
      <c r="J3055" s="12">
        <v>17.27</v>
      </c>
      <c r="K3055" s="12">
        <v>1.2</v>
      </c>
      <c r="L3055" s="12">
        <v>66.569999999999993</v>
      </c>
      <c r="M3055" s="12">
        <v>4</v>
      </c>
      <c r="N3055" s="12">
        <v>0</v>
      </c>
      <c r="O3055" s="12">
        <v>34</v>
      </c>
      <c r="P3055" s="12">
        <v>4</v>
      </c>
      <c r="Q3055" s="12">
        <v>0</v>
      </c>
      <c r="R3055" s="12">
        <v>9</v>
      </c>
      <c r="S3055" s="12">
        <v>37</v>
      </c>
      <c r="T3055" s="12">
        <v>2</v>
      </c>
    </row>
    <row r="3056" spans="1:20" ht="17.399999999999999" x14ac:dyDescent="0.3">
      <c r="A3056" s="11">
        <v>45496</v>
      </c>
      <c r="B3056" s="12">
        <v>251199</v>
      </c>
      <c r="C3056" s="12" t="s">
        <v>343</v>
      </c>
      <c r="D3056" s="12" t="s">
        <v>344</v>
      </c>
      <c r="E3056" s="12" t="s">
        <v>345</v>
      </c>
      <c r="F3056" s="12"/>
      <c r="G3056" s="12"/>
      <c r="H3056" s="12">
        <v>21.03</v>
      </c>
      <c r="I3056" s="12">
        <v>2.97</v>
      </c>
      <c r="J3056" s="12">
        <v>19.95</v>
      </c>
      <c r="K3056" s="12">
        <v>1.08</v>
      </c>
      <c r="L3056" s="12">
        <v>78.819999999999993</v>
      </c>
      <c r="M3056" s="12">
        <v>4</v>
      </c>
      <c r="N3056" s="12">
        <v>0</v>
      </c>
      <c r="O3056" s="12">
        <v>80</v>
      </c>
      <c r="P3056" s="12">
        <v>4</v>
      </c>
      <c r="Q3056" s="12">
        <v>0</v>
      </c>
      <c r="R3056" s="12">
        <v>8</v>
      </c>
      <c r="S3056" s="12">
        <v>92</v>
      </c>
      <c r="T3056" s="12">
        <v>1</v>
      </c>
    </row>
    <row r="3057" spans="1:20" ht="17.399999999999999" x14ac:dyDescent="0.3">
      <c r="A3057" s="11">
        <v>45497</v>
      </c>
      <c r="B3057" s="12">
        <v>251199</v>
      </c>
      <c r="C3057" s="12" t="s">
        <v>343</v>
      </c>
      <c r="D3057" s="12" t="s">
        <v>344</v>
      </c>
      <c r="E3057" s="12" t="s">
        <v>345</v>
      </c>
      <c r="F3057" s="12"/>
      <c r="G3057" s="12"/>
      <c r="H3057" s="12">
        <v>21.48</v>
      </c>
      <c r="I3057" s="12">
        <v>2.52</v>
      </c>
      <c r="J3057" s="12">
        <v>20.77</v>
      </c>
      <c r="K3057" s="12">
        <v>0.72</v>
      </c>
      <c r="L3057" s="12">
        <v>79.34</v>
      </c>
      <c r="M3057" s="12">
        <v>4</v>
      </c>
      <c r="N3057" s="12">
        <v>0</v>
      </c>
      <c r="O3057" s="12">
        <v>100</v>
      </c>
      <c r="P3057" s="12">
        <v>11</v>
      </c>
      <c r="Q3057" s="12">
        <v>0</v>
      </c>
      <c r="R3057" s="12">
        <v>1</v>
      </c>
      <c r="S3057" s="12">
        <v>110</v>
      </c>
      <c r="T3057" s="12">
        <v>0</v>
      </c>
    </row>
    <row r="3058" spans="1:20" ht="17.399999999999999" x14ac:dyDescent="0.3">
      <c r="A3058" s="11">
        <v>45498</v>
      </c>
      <c r="B3058" s="12">
        <v>251199</v>
      </c>
      <c r="C3058" s="12" t="s">
        <v>343</v>
      </c>
      <c r="D3058" s="12" t="s">
        <v>344</v>
      </c>
      <c r="E3058" s="12" t="s">
        <v>345</v>
      </c>
      <c r="F3058" s="12"/>
      <c r="G3058" s="12"/>
      <c r="H3058" s="12">
        <v>7.87</v>
      </c>
      <c r="I3058" s="12">
        <v>16.13</v>
      </c>
      <c r="J3058" s="12">
        <v>7.12</v>
      </c>
      <c r="K3058" s="12">
        <v>0.75</v>
      </c>
      <c r="L3058" s="12">
        <v>23.35</v>
      </c>
      <c r="M3058" s="12">
        <v>4</v>
      </c>
      <c r="N3058" s="12">
        <v>0</v>
      </c>
      <c r="O3058" s="12">
        <v>5</v>
      </c>
      <c r="P3058" s="12">
        <v>0</v>
      </c>
      <c r="Q3058" s="12">
        <v>0</v>
      </c>
      <c r="R3058" s="12">
        <v>4</v>
      </c>
      <c r="S3058" s="12">
        <v>7</v>
      </c>
      <c r="T3058" s="12">
        <v>0</v>
      </c>
    </row>
    <row r="3059" spans="1:20" ht="17.399999999999999" x14ac:dyDescent="0.3">
      <c r="A3059" s="11">
        <v>45499</v>
      </c>
      <c r="B3059" s="12">
        <v>251199</v>
      </c>
      <c r="C3059" s="12" t="s">
        <v>343</v>
      </c>
      <c r="D3059" s="12" t="s">
        <v>344</v>
      </c>
      <c r="E3059" s="12" t="s">
        <v>345</v>
      </c>
      <c r="F3059" s="12"/>
      <c r="G3059" s="12"/>
      <c r="H3059" s="12">
        <v>0.92</v>
      </c>
      <c r="I3059" s="12">
        <v>23.08</v>
      </c>
      <c r="J3059" s="12">
        <v>0.92</v>
      </c>
      <c r="K3059" s="12">
        <v>0</v>
      </c>
      <c r="L3059" s="12">
        <v>2.2400000000000002</v>
      </c>
      <c r="M3059" s="12">
        <v>3</v>
      </c>
      <c r="N3059" s="12">
        <v>0</v>
      </c>
      <c r="O3059" s="12">
        <v>0</v>
      </c>
      <c r="P3059" s="12">
        <v>0</v>
      </c>
      <c r="Q3059" s="12">
        <v>0</v>
      </c>
      <c r="R3059" s="12">
        <v>0</v>
      </c>
      <c r="S3059" s="12">
        <v>0</v>
      </c>
      <c r="T3059" s="12">
        <v>0</v>
      </c>
    </row>
    <row r="3060" spans="1:20" ht="17.399999999999999" x14ac:dyDescent="0.3">
      <c r="A3060" s="11">
        <v>45500</v>
      </c>
      <c r="B3060" s="12">
        <v>251199</v>
      </c>
      <c r="C3060" s="12" t="s">
        <v>343</v>
      </c>
      <c r="D3060" s="12" t="s">
        <v>344</v>
      </c>
      <c r="E3060" s="12" t="s">
        <v>345</v>
      </c>
      <c r="F3060" s="12"/>
      <c r="G3060" s="12"/>
      <c r="H3060" s="12">
        <v>9.82</v>
      </c>
      <c r="I3060" s="12">
        <v>14.18</v>
      </c>
      <c r="J3060" s="12">
        <v>9.02</v>
      </c>
      <c r="K3060" s="12">
        <v>0.8</v>
      </c>
      <c r="L3060" s="12">
        <v>31.8</v>
      </c>
      <c r="M3060" s="12">
        <v>5</v>
      </c>
      <c r="N3060" s="12">
        <v>0</v>
      </c>
      <c r="O3060" s="12">
        <v>61</v>
      </c>
      <c r="P3060" s="12">
        <v>0</v>
      </c>
      <c r="Q3060" s="12">
        <v>0</v>
      </c>
      <c r="R3060" s="12">
        <v>5</v>
      </c>
      <c r="S3060" s="12">
        <v>66</v>
      </c>
      <c r="T3060" s="12">
        <v>0</v>
      </c>
    </row>
    <row r="3061" spans="1:20" ht="17.399999999999999" x14ac:dyDescent="0.3">
      <c r="A3061" s="11">
        <v>45501</v>
      </c>
      <c r="B3061" s="12">
        <v>251199</v>
      </c>
      <c r="C3061" s="12" t="s">
        <v>343</v>
      </c>
      <c r="D3061" s="12" t="s">
        <v>344</v>
      </c>
      <c r="E3061" s="12" t="s">
        <v>345</v>
      </c>
      <c r="F3061" s="12"/>
      <c r="G3061" s="12"/>
      <c r="H3061" s="12">
        <v>3.87</v>
      </c>
      <c r="I3061" s="12">
        <v>20.13</v>
      </c>
      <c r="J3061" s="12">
        <v>3.87</v>
      </c>
      <c r="K3061" s="12">
        <v>0</v>
      </c>
      <c r="L3061" s="12">
        <v>13.75</v>
      </c>
      <c r="M3061" s="12">
        <v>4</v>
      </c>
      <c r="N3061" s="12">
        <v>0</v>
      </c>
      <c r="O3061" s="12">
        <v>18</v>
      </c>
      <c r="P3061" s="12">
        <v>0</v>
      </c>
      <c r="Q3061" s="12">
        <v>0</v>
      </c>
      <c r="R3061" s="12">
        <v>0</v>
      </c>
      <c r="S3061" s="12">
        <v>23</v>
      </c>
      <c r="T3061" s="12">
        <v>0</v>
      </c>
    </row>
    <row r="3062" spans="1:20" ht="17.399999999999999" x14ac:dyDescent="0.3">
      <c r="A3062" s="11">
        <v>45502</v>
      </c>
      <c r="B3062" s="12">
        <v>251199</v>
      </c>
      <c r="C3062" s="12" t="s">
        <v>343</v>
      </c>
      <c r="D3062" s="12" t="s">
        <v>344</v>
      </c>
      <c r="E3062" s="12" t="s">
        <v>345</v>
      </c>
      <c r="F3062" s="12"/>
      <c r="G3062" s="12"/>
      <c r="H3062" s="12">
        <v>14.1</v>
      </c>
      <c r="I3062" s="12">
        <v>9.9</v>
      </c>
      <c r="J3062" s="12">
        <v>13.67</v>
      </c>
      <c r="K3062" s="12">
        <v>0.43</v>
      </c>
      <c r="L3062" s="12">
        <v>55.08</v>
      </c>
      <c r="M3062" s="12">
        <v>5</v>
      </c>
      <c r="N3062" s="12">
        <v>0</v>
      </c>
      <c r="O3062" s="12">
        <v>142</v>
      </c>
      <c r="P3062" s="12">
        <v>0</v>
      </c>
      <c r="Q3062" s="12">
        <v>0</v>
      </c>
      <c r="R3062" s="12">
        <v>2</v>
      </c>
      <c r="S3062" s="12">
        <v>159</v>
      </c>
      <c r="T3062" s="12">
        <v>0</v>
      </c>
    </row>
    <row r="3063" spans="1:20" ht="17.399999999999999" x14ac:dyDescent="0.3">
      <c r="A3063" s="11">
        <v>45503</v>
      </c>
      <c r="B3063" s="12">
        <v>251199</v>
      </c>
      <c r="C3063" s="12" t="s">
        <v>343</v>
      </c>
      <c r="D3063" s="12" t="s">
        <v>344</v>
      </c>
      <c r="E3063" s="12" t="s">
        <v>345</v>
      </c>
      <c r="F3063" s="12"/>
      <c r="G3063" s="12"/>
      <c r="H3063" s="12">
        <v>17.97</v>
      </c>
      <c r="I3063" s="12">
        <v>6.03</v>
      </c>
      <c r="J3063" s="12">
        <v>17.25</v>
      </c>
      <c r="K3063" s="12">
        <v>0.72</v>
      </c>
      <c r="L3063" s="12">
        <v>67.33</v>
      </c>
      <c r="M3063" s="12">
        <v>5</v>
      </c>
      <c r="N3063" s="12">
        <v>0</v>
      </c>
      <c r="O3063" s="12">
        <v>137</v>
      </c>
      <c r="P3063" s="12">
        <v>2</v>
      </c>
      <c r="Q3063" s="12">
        <v>0</v>
      </c>
      <c r="R3063" s="12">
        <v>2</v>
      </c>
      <c r="S3063" s="12">
        <v>154</v>
      </c>
      <c r="T3063" s="12">
        <v>0</v>
      </c>
    </row>
    <row r="3064" spans="1:20" ht="17.399999999999999" x14ac:dyDescent="0.3">
      <c r="A3064" s="11">
        <v>45504</v>
      </c>
      <c r="B3064" s="12">
        <v>251199</v>
      </c>
      <c r="C3064" s="12" t="s">
        <v>343</v>
      </c>
      <c r="D3064" s="12" t="s">
        <v>344</v>
      </c>
      <c r="E3064" s="12" t="s">
        <v>345</v>
      </c>
      <c r="F3064" s="12"/>
      <c r="G3064" s="12"/>
      <c r="H3064" s="12">
        <v>14.32</v>
      </c>
      <c r="I3064" s="12">
        <v>9.68</v>
      </c>
      <c r="J3064" s="12">
        <v>13.57</v>
      </c>
      <c r="K3064" s="12">
        <v>0.75</v>
      </c>
      <c r="L3064" s="12">
        <v>49.95</v>
      </c>
      <c r="M3064" s="12">
        <v>5</v>
      </c>
      <c r="N3064" s="12">
        <v>0</v>
      </c>
      <c r="O3064" s="12">
        <v>82</v>
      </c>
      <c r="P3064" s="12">
        <v>2</v>
      </c>
      <c r="Q3064" s="12">
        <v>0</v>
      </c>
      <c r="R3064" s="12">
        <v>5</v>
      </c>
      <c r="S3064" s="12">
        <v>90</v>
      </c>
      <c r="T3064" s="12">
        <v>0</v>
      </c>
    </row>
    <row r="3065" spans="1:20" ht="17.399999999999999" x14ac:dyDescent="0.3">
      <c r="A3065" s="11">
        <v>45505</v>
      </c>
      <c r="B3065" s="12">
        <v>251199</v>
      </c>
      <c r="C3065" s="12" t="s">
        <v>343</v>
      </c>
      <c r="D3065" s="12" t="s">
        <v>344</v>
      </c>
      <c r="E3065" s="12" t="s">
        <v>345</v>
      </c>
      <c r="F3065" s="12"/>
      <c r="G3065" s="12"/>
      <c r="H3065" s="12">
        <v>15.22</v>
      </c>
      <c r="I3065" s="12">
        <v>8.7799999999999994</v>
      </c>
      <c r="J3065" s="12">
        <v>13.83</v>
      </c>
      <c r="K3065" s="12">
        <v>1.38</v>
      </c>
      <c r="L3065" s="12">
        <v>40.92</v>
      </c>
      <c r="M3065" s="12">
        <v>4</v>
      </c>
      <c r="N3065" s="12">
        <v>0</v>
      </c>
      <c r="O3065" s="12">
        <v>61</v>
      </c>
      <c r="P3065" s="12">
        <v>1</v>
      </c>
      <c r="Q3065" s="12">
        <v>0</v>
      </c>
      <c r="R3065" s="12">
        <v>11</v>
      </c>
      <c r="S3065" s="12">
        <v>65</v>
      </c>
      <c r="T3065" s="12">
        <v>1</v>
      </c>
    </row>
    <row r="3066" spans="1:20" ht="17.399999999999999" x14ac:dyDescent="0.3">
      <c r="A3066" s="11">
        <v>45506</v>
      </c>
      <c r="B3066" s="12">
        <v>251199</v>
      </c>
      <c r="C3066" s="12" t="s">
        <v>343</v>
      </c>
      <c r="D3066" s="12" t="s">
        <v>344</v>
      </c>
      <c r="E3066" s="12" t="s">
        <v>345</v>
      </c>
      <c r="F3066" s="12"/>
      <c r="G3066" s="12"/>
      <c r="H3066" s="12">
        <v>10.3</v>
      </c>
      <c r="I3066" s="12">
        <v>13.7</v>
      </c>
      <c r="J3066" s="12">
        <v>10.08</v>
      </c>
      <c r="K3066" s="12">
        <v>0.22</v>
      </c>
      <c r="L3066" s="12">
        <v>29.11</v>
      </c>
      <c r="M3066" s="12">
        <v>3</v>
      </c>
      <c r="N3066" s="12">
        <v>0</v>
      </c>
      <c r="O3066" s="12">
        <v>6</v>
      </c>
      <c r="P3066" s="12">
        <v>0</v>
      </c>
      <c r="Q3066" s="12">
        <v>0</v>
      </c>
      <c r="R3066" s="12">
        <v>1</v>
      </c>
      <c r="S3066" s="12">
        <v>6</v>
      </c>
      <c r="T3066" s="12">
        <v>0</v>
      </c>
    </row>
    <row r="3067" spans="1:20" ht="17.399999999999999" x14ac:dyDescent="0.3">
      <c r="A3067" s="11">
        <v>45507</v>
      </c>
      <c r="B3067" s="12">
        <v>251199</v>
      </c>
      <c r="C3067" s="12" t="s">
        <v>343</v>
      </c>
      <c r="D3067" s="12" t="s">
        <v>344</v>
      </c>
      <c r="E3067" s="12" t="s">
        <v>345</v>
      </c>
      <c r="F3067" s="12"/>
      <c r="G3067" s="12"/>
      <c r="H3067" s="12">
        <v>6.62</v>
      </c>
      <c r="I3067" s="12">
        <v>17.38</v>
      </c>
      <c r="J3067" s="12">
        <v>5.67</v>
      </c>
      <c r="K3067" s="12">
        <v>0.95</v>
      </c>
      <c r="L3067" s="12">
        <v>22.74</v>
      </c>
      <c r="M3067" s="12">
        <v>5</v>
      </c>
      <c r="N3067" s="12">
        <v>0</v>
      </c>
      <c r="O3067" s="12">
        <v>49</v>
      </c>
      <c r="P3067" s="12">
        <v>1</v>
      </c>
      <c r="Q3067" s="12">
        <v>0</v>
      </c>
      <c r="R3067" s="12">
        <v>9</v>
      </c>
      <c r="S3067" s="12">
        <v>57</v>
      </c>
      <c r="T3067" s="12">
        <v>1</v>
      </c>
    </row>
    <row r="3068" spans="1:20" ht="17.399999999999999" x14ac:dyDescent="0.3">
      <c r="A3068" s="11">
        <v>45508</v>
      </c>
      <c r="B3068" s="12">
        <v>251199</v>
      </c>
      <c r="C3068" s="12" t="s">
        <v>343</v>
      </c>
      <c r="D3068" s="12" t="s">
        <v>344</v>
      </c>
      <c r="E3068" s="12" t="s">
        <v>345</v>
      </c>
      <c r="F3068" s="12"/>
      <c r="G3068" s="12"/>
      <c r="H3068" s="12">
        <v>0</v>
      </c>
      <c r="I3068" s="12">
        <v>24</v>
      </c>
      <c r="J3068" s="12">
        <v>0</v>
      </c>
      <c r="K3068" s="12">
        <v>0</v>
      </c>
      <c r="L3068" s="12">
        <v>0</v>
      </c>
      <c r="M3068" s="12">
        <v>0</v>
      </c>
      <c r="N3068" s="12">
        <v>0</v>
      </c>
      <c r="O3068" s="12">
        <v>0</v>
      </c>
      <c r="P3068" s="12">
        <v>0</v>
      </c>
      <c r="Q3068" s="12">
        <v>0</v>
      </c>
      <c r="R3068" s="12">
        <v>0</v>
      </c>
      <c r="S3068" s="12">
        <v>0</v>
      </c>
      <c r="T3068" s="12">
        <v>0</v>
      </c>
    </row>
    <row r="3069" spans="1:20" ht="17.399999999999999" x14ac:dyDescent="0.3">
      <c r="A3069" s="11">
        <v>45509</v>
      </c>
      <c r="B3069" s="12">
        <v>251199</v>
      </c>
      <c r="C3069" s="12" t="s">
        <v>343</v>
      </c>
      <c r="D3069" s="12" t="s">
        <v>344</v>
      </c>
      <c r="E3069" s="12" t="s">
        <v>345</v>
      </c>
      <c r="F3069" s="12"/>
      <c r="G3069" s="12"/>
      <c r="H3069" s="12">
        <v>13.68</v>
      </c>
      <c r="I3069" s="12">
        <v>10.32</v>
      </c>
      <c r="J3069" s="12">
        <v>13.43</v>
      </c>
      <c r="K3069" s="12">
        <v>0.25</v>
      </c>
      <c r="L3069" s="12">
        <v>46.95</v>
      </c>
      <c r="M3069" s="12">
        <v>4</v>
      </c>
      <c r="N3069" s="12">
        <v>0</v>
      </c>
      <c r="O3069" s="12">
        <v>70</v>
      </c>
      <c r="P3069" s="12">
        <v>0</v>
      </c>
      <c r="Q3069" s="12">
        <v>0</v>
      </c>
      <c r="R3069" s="12">
        <v>1</v>
      </c>
      <c r="S3069" s="12">
        <v>79</v>
      </c>
      <c r="T3069" s="12">
        <v>0</v>
      </c>
    </row>
    <row r="3070" spans="1:20" ht="17.399999999999999" x14ac:dyDescent="0.3">
      <c r="A3070" s="11">
        <v>45510</v>
      </c>
      <c r="B3070" s="12">
        <v>251199</v>
      </c>
      <c r="C3070" s="12" t="s">
        <v>343</v>
      </c>
      <c r="D3070" s="12" t="s">
        <v>344</v>
      </c>
      <c r="E3070" s="12" t="s">
        <v>345</v>
      </c>
      <c r="F3070" s="12"/>
      <c r="G3070" s="12"/>
      <c r="H3070" s="12">
        <v>11.05</v>
      </c>
      <c r="I3070" s="12">
        <v>12.95</v>
      </c>
      <c r="J3070" s="12">
        <v>10.98</v>
      </c>
      <c r="K3070" s="12">
        <v>7.0000000000000007E-2</v>
      </c>
      <c r="L3070" s="12">
        <v>37.06</v>
      </c>
      <c r="M3070" s="12">
        <v>4</v>
      </c>
      <c r="N3070" s="12">
        <v>0</v>
      </c>
      <c r="O3070" s="12">
        <v>19</v>
      </c>
      <c r="P3070" s="12">
        <v>0</v>
      </c>
      <c r="Q3070" s="12">
        <v>0</v>
      </c>
      <c r="R3070" s="12">
        <v>0</v>
      </c>
      <c r="S3070" s="12">
        <v>20</v>
      </c>
      <c r="T3070" s="12">
        <v>0</v>
      </c>
    </row>
    <row r="3071" spans="1:20" ht="17.399999999999999" x14ac:dyDescent="0.3">
      <c r="A3071" s="11">
        <v>45511</v>
      </c>
      <c r="B3071" s="12">
        <v>251199</v>
      </c>
      <c r="C3071" s="12" t="s">
        <v>343</v>
      </c>
      <c r="D3071" s="12" t="s">
        <v>344</v>
      </c>
      <c r="E3071" s="12" t="s">
        <v>345</v>
      </c>
      <c r="F3071" s="12"/>
      <c r="G3071" s="12"/>
      <c r="H3071" s="12">
        <v>4.88</v>
      </c>
      <c r="I3071" s="12">
        <v>19.12</v>
      </c>
      <c r="J3071" s="12">
        <v>4.88</v>
      </c>
      <c r="K3071" s="12">
        <v>0</v>
      </c>
      <c r="L3071" s="12">
        <v>15.31</v>
      </c>
      <c r="M3071" s="12">
        <v>4</v>
      </c>
      <c r="N3071" s="12">
        <v>0</v>
      </c>
      <c r="O3071" s="12">
        <v>9</v>
      </c>
      <c r="P3071" s="12">
        <v>1</v>
      </c>
      <c r="Q3071" s="12">
        <v>0</v>
      </c>
      <c r="R3071" s="12">
        <v>0</v>
      </c>
      <c r="S3071" s="12">
        <v>10</v>
      </c>
      <c r="T3071" s="12">
        <v>0</v>
      </c>
    </row>
    <row r="3072" spans="1:20" ht="17.399999999999999" x14ac:dyDescent="0.3">
      <c r="A3072" s="11">
        <v>45512</v>
      </c>
      <c r="B3072" s="12">
        <v>251199</v>
      </c>
      <c r="C3072" s="12" t="s">
        <v>343</v>
      </c>
      <c r="D3072" s="12" t="s">
        <v>344</v>
      </c>
      <c r="E3072" s="12" t="s">
        <v>345</v>
      </c>
      <c r="F3072" s="12"/>
      <c r="G3072" s="12"/>
      <c r="H3072" s="12">
        <v>9.73</v>
      </c>
      <c r="I3072" s="12">
        <v>14.27</v>
      </c>
      <c r="J3072" s="12">
        <v>9.73</v>
      </c>
      <c r="K3072" s="12">
        <v>0</v>
      </c>
      <c r="L3072" s="12">
        <v>35.92</v>
      </c>
      <c r="M3072" s="12">
        <v>4</v>
      </c>
      <c r="N3072" s="12">
        <v>0</v>
      </c>
      <c r="O3072" s="12">
        <v>41</v>
      </c>
      <c r="P3072" s="12">
        <v>0</v>
      </c>
      <c r="Q3072" s="12">
        <v>0</v>
      </c>
      <c r="R3072" s="12">
        <v>0</v>
      </c>
      <c r="S3072" s="12">
        <v>48</v>
      </c>
      <c r="T3072" s="12">
        <v>0</v>
      </c>
    </row>
    <row r="3073" spans="1:20" ht="17.399999999999999" x14ac:dyDescent="0.3">
      <c r="A3073" s="11">
        <v>45513</v>
      </c>
      <c r="B3073" s="12">
        <v>251199</v>
      </c>
      <c r="C3073" s="12" t="s">
        <v>343</v>
      </c>
      <c r="D3073" s="12" t="s">
        <v>344</v>
      </c>
      <c r="E3073" s="12" t="s">
        <v>345</v>
      </c>
      <c r="F3073" s="12"/>
      <c r="G3073" s="12"/>
      <c r="H3073" s="12">
        <v>19.829999999999998</v>
      </c>
      <c r="I3073" s="12">
        <v>4.17</v>
      </c>
      <c r="J3073" s="12">
        <v>19.2</v>
      </c>
      <c r="K3073" s="12">
        <v>0.63</v>
      </c>
      <c r="L3073" s="12">
        <v>52.56</v>
      </c>
      <c r="M3073" s="12">
        <v>4</v>
      </c>
      <c r="N3073" s="12">
        <v>0</v>
      </c>
      <c r="O3073" s="12">
        <v>25</v>
      </c>
      <c r="P3073" s="12">
        <v>0</v>
      </c>
      <c r="Q3073" s="12">
        <v>0</v>
      </c>
      <c r="R3073" s="12">
        <v>2</v>
      </c>
      <c r="S3073" s="12">
        <v>29</v>
      </c>
      <c r="T3073" s="12">
        <v>0</v>
      </c>
    </row>
    <row r="3074" spans="1:20" ht="17.399999999999999" x14ac:dyDescent="0.3">
      <c r="A3074" s="11">
        <v>45514</v>
      </c>
      <c r="B3074" s="12">
        <v>251199</v>
      </c>
      <c r="C3074" s="12" t="s">
        <v>343</v>
      </c>
      <c r="D3074" s="12" t="s">
        <v>344</v>
      </c>
      <c r="E3074" s="12" t="s">
        <v>345</v>
      </c>
      <c r="F3074" s="12"/>
      <c r="G3074" s="12"/>
      <c r="H3074" s="12">
        <v>7.87</v>
      </c>
      <c r="I3074" s="12">
        <v>16.13</v>
      </c>
      <c r="J3074" s="12">
        <v>7.68</v>
      </c>
      <c r="K3074" s="12">
        <v>0.18</v>
      </c>
      <c r="L3074" s="12">
        <v>25.34</v>
      </c>
      <c r="M3074" s="12">
        <v>4</v>
      </c>
      <c r="N3074" s="12">
        <v>0</v>
      </c>
      <c r="O3074" s="12">
        <v>19</v>
      </c>
      <c r="P3074" s="12">
        <v>0</v>
      </c>
      <c r="Q3074" s="12">
        <v>0</v>
      </c>
      <c r="R3074" s="12">
        <v>1</v>
      </c>
      <c r="S3074" s="12">
        <v>21</v>
      </c>
      <c r="T3074" s="12">
        <v>0</v>
      </c>
    </row>
    <row r="3075" spans="1:20" ht="17.399999999999999" x14ac:dyDescent="0.3">
      <c r="A3075" s="11">
        <v>45515</v>
      </c>
      <c r="B3075" s="12">
        <v>251199</v>
      </c>
      <c r="C3075" s="12" t="s">
        <v>343</v>
      </c>
      <c r="D3075" s="12" t="s">
        <v>344</v>
      </c>
      <c r="E3075" s="12" t="s">
        <v>345</v>
      </c>
      <c r="F3075" s="12"/>
      <c r="G3075" s="12"/>
      <c r="H3075" s="12">
        <v>0.1</v>
      </c>
      <c r="I3075" s="12">
        <v>23.9</v>
      </c>
      <c r="J3075" s="12">
        <v>0.1</v>
      </c>
      <c r="K3075" s="12">
        <v>0</v>
      </c>
      <c r="L3075" s="12">
        <v>0.04</v>
      </c>
      <c r="M3075" s="12">
        <v>0</v>
      </c>
      <c r="N3075" s="12">
        <v>0</v>
      </c>
      <c r="O3075" s="12">
        <v>0</v>
      </c>
      <c r="P3075" s="12">
        <v>0</v>
      </c>
      <c r="Q3075" s="12">
        <v>0</v>
      </c>
      <c r="R3075" s="12">
        <v>0</v>
      </c>
      <c r="S3075" s="12">
        <v>0</v>
      </c>
      <c r="T3075" s="12">
        <v>0</v>
      </c>
    </row>
    <row r="3076" spans="1:20" ht="17.399999999999999" x14ac:dyDescent="0.3">
      <c r="A3076" s="11">
        <v>45516</v>
      </c>
      <c r="B3076" s="12">
        <v>251199</v>
      </c>
      <c r="C3076" s="12" t="s">
        <v>343</v>
      </c>
      <c r="D3076" s="12" t="s">
        <v>344</v>
      </c>
      <c r="E3076" s="12" t="s">
        <v>345</v>
      </c>
      <c r="F3076" s="12"/>
      <c r="G3076" s="12"/>
      <c r="H3076" s="12">
        <v>9.8800000000000008</v>
      </c>
      <c r="I3076" s="12">
        <v>14.12</v>
      </c>
      <c r="J3076" s="12">
        <v>9.4700000000000006</v>
      </c>
      <c r="K3076" s="12">
        <v>0.42</v>
      </c>
      <c r="L3076" s="12">
        <v>31.1</v>
      </c>
      <c r="M3076" s="12">
        <v>4</v>
      </c>
      <c r="N3076" s="12">
        <v>0</v>
      </c>
      <c r="O3076" s="12">
        <v>26</v>
      </c>
      <c r="P3076" s="12">
        <v>0</v>
      </c>
      <c r="Q3076" s="12">
        <v>0</v>
      </c>
      <c r="R3076" s="12">
        <v>1</v>
      </c>
      <c r="S3076" s="12">
        <v>29</v>
      </c>
      <c r="T3076" s="12">
        <v>0</v>
      </c>
    </row>
    <row r="3077" spans="1:20" ht="17.399999999999999" x14ac:dyDescent="0.3">
      <c r="A3077" s="11">
        <v>45517</v>
      </c>
      <c r="B3077" s="12">
        <v>251199</v>
      </c>
      <c r="C3077" s="12" t="s">
        <v>343</v>
      </c>
      <c r="D3077" s="12" t="s">
        <v>344</v>
      </c>
      <c r="E3077" s="12" t="s">
        <v>345</v>
      </c>
      <c r="F3077" s="12"/>
      <c r="G3077" s="12"/>
      <c r="H3077" s="12">
        <v>13.02</v>
      </c>
      <c r="I3077" s="12">
        <v>10.98</v>
      </c>
      <c r="J3077" s="12">
        <v>11.08</v>
      </c>
      <c r="K3077" s="12">
        <v>1.93</v>
      </c>
      <c r="L3077" s="12">
        <v>40.6</v>
      </c>
      <c r="M3077" s="12">
        <v>5</v>
      </c>
      <c r="N3077" s="12">
        <v>0</v>
      </c>
      <c r="O3077" s="12">
        <v>63</v>
      </c>
      <c r="P3077" s="12">
        <v>0</v>
      </c>
      <c r="Q3077" s="12">
        <v>0</v>
      </c>
      <c r="R3077" s="12">
        <v>9</v>
      </c>
      <c r="S3077" s="12">
        <v>76</v>
      </c>
      <c r="T3077" s="12">
        <v>1</v>
      </c>
    </row>
    <row r="3078" spans="1:20" ht="17.399999999999999" x14ac:dyDescent="0.3">
      <c r="A3078" s="11">
        <v>45518</v>
      </c>
      <c r="B3078" s="12">
        <v>251199</v>
      </c>
      <c r="C3078" s="12" t="s">
        <v>343</v>
      </c>
      <c r="D3078" s="12" t="s">
        <v>344</v>
      </c>
      <c r="E3078" s="12" t="s">
        <v>345</v>
      </c>
      <c r="F3078" s="12"/>
      <c r="G3078" s="12"/>
      <c r="H3078" s="12">
        <v>17</v>
      </c>
      <c r="I3078" s="12">
        <v>7</v>
      </c>
      <c r="J3078" s="12">
        <v>15.7</v>
      </c>
      <c r="K3078" s="12">
        <v>1.3</v>
      </c>
      <c r="L3078" s="12">
        <v>50.42</v>
      </c>
      <c r="M3078" s="12">
        <v>4</v>
      </c>
      <c r="N3078" s="12">
        <v>0</v>
      </c>
      <c r="O3078" s="12">
        <v>31</v>
      </c>
      <c r="P3078" s="12">
        <v>0</v>
      </c>
      <c r="Q3078" s="12">
        <v>0</v>
      </c>
      <c r="R3078" s="12">
        <v>6</v>
      </c>
      <c r="S3078" s="12">
        <v>35</v>
      </c>
      <c r="T3078" s="12">
        <v>0</v>
      </c>
    </row>
    <row r="3079" spans="1:20" ht="17.399999999999999" x14ac:dyDescent="0.3">
      <c r="A3079" s="11">
        <v>45519</v>
      </c>
      <c r="B3079" s="12">
        <v>251199</v>
      </c>
      <c r="C3079" s="12" t="s">
        <v>343</v>
      </c>
      <c r="D3079" s="12" t="s">
        <v>344</v>
      </c>
      <c r="E3079" s="12" t="s">
        <v>345</v>
      </c>
      <c r="F3079" s="12"/>
      <c r="G3079" s="12"/>
      <c r="H3079" s="12">
        <v>15.98</v>
      </c>
      <c r="I3079" s="12">
        <v>8.02</v>
      </c>
      <c r="J3079" s="12">
        <v>15.62</v>
      </c>
      <c r="K3079" s="12">
        <v>0.37</v>
      </c>
      <c r="L3079" s="12">
        <v>46.95</v>
      </c>
      <c r="M3079" s="12">
        <v>5</v>
      </c>
      <c r="N3079" s="12">
        <v>0</v>
      </c>
      <c r="O3079" s="12">
        <v>86</v>
      </c>
      <c r="P3079" s="12">
        <v>0</v>
      </c>
      <c r="Q3079" s="12">
        <v>0</v>
      </c>
      <c r="R3079" s="12">
        <v>2</v>
      </c>
      <c r="S3079" s="12">
        <v>93</v>
      </c>
      <c r="T3079" s="12">
        <v>0</v>
      </c>
    </row>
    <row r="3080" spans="1:20" ht="17.399999999999999" x14ac:dyDescent="0.3">
      <c r="A3080" s="11">
        <v>45520</v>
      </c>
      <c r="B3080" s="12">
        <v>251199</v>
      </c>
      <c r="C3080" s="12" t="s">
        <v>343</v>
      </c>
      <c r="D3080" s="12" t="s">
        <v>344</v>
      </c>
      <c r="E3080" s="12" t="s">
        <v>345</v>
      </c>
      <c r="F3080" s="12"/>
      <c r="G3080" s="12"/>
      <c r="H3080" s="12">
        <v>16.18</v>
      </c>
      <c r="I3080" s="12">
        <v>7.82</v>
      </c>
      <c r="J3080" s="12">
        <v>15.42</v>
      </c>
      <c r="K3080" s="12">
        <v>0.77</v>
      </c>
      <c r="L3080" s="12">
        <v>47.06</v>
      </c>
      <c r="M3080" s="12">
        <v>5</v>
      </c>
      <c r="N3080" s="12">
        <v>0</v>
      </c>
      <c r="O3080" s="12">
        <v>69</v>
      </c>
      <c r="P3080" s="12">
        <v>0</v>
      </c>
      <c r="Q3080" s="12">
        <v>0</v>
      </c>
      <c r="R3080" s="12">
        <v>1</v>
      </c>
      <c r="S3080" s="12">
        <v>74</v>
      </c>
      <c r="T3080" s="12">
        <v>0</v>
      </c>
    </row>
    <row r="3081" spans="1:20" ht="17.399999999999999" x14ac:dyDescent="0.3">
      <c r="A3081" s="11">
        <v>45521</v>
      </c>
      <c r="B3081" s="12">
        <v>251199</v>
      </c>
      <c r="C3081" s="12" t="s">
        <v>343</v>
      </c>
      <c r="D3081" s="12" t="s">
        <v>344</v>
      </c>
      <c r="E3081" s="12" t="s">
        <v>345</v>
      </c>
      <c r="F3081" s="12"/>
      <c r="G3081" s="12"/>
      <c r="H3081" s="12">
        <v>11.42</v>
      </c>
      <c r="I3081" s="12">
        <v>12.58</v>
      </c>
      <c r="J3081" s="12">
        <v>10.63</v>
      </c>
      <c r="K3081" s="12">
        <v>0.78</v>
      </c>
      <c r="L3081" s="12">
        <v>36.35</v>
      </c>
      <c r="M3081" s="12">
        <v>5</v>
      </c>
      <c r="N3081" s="12">
        <v>0</v>
      </c>
      <c r="O3081" s="12">
        <v>45</v>
      </c>
      <c r="P3081" s="12">
        <v>0</v>
      </c>
      <c r="Q3081" s="12">
        <v>0</v>
      </c>
      <c r="R3081" s="12">
        <v>4</v>
      </c>
      <c r="S3081" s="12">
        <v>53</v>
      </c>
      <c r="T3081" s="12">
        <v>1</v>
      </c>
    </row>
    <row r="3082" spans="1:20" ht="17.399999999999999" x14ac:dyDescent="0.3">
      <c r="A3082" s="11">
        <v>45522</v>
      </c>
      <c r="B3082" s="12">
        <v>251199</v>
      </c>
      <c r="C3082" s="12" t="s">
        <v>343</v>
      </c>
      <c r="D3082" s="12" t="s">
        <v>344</v>
      </c>
      <c r="E3082" s="12" t="s">
        <v>345</v>
      </c>
      <c r="F3082" s="12"/>
      <c r="G3082" s="12"/>
      <c r="H3082" s="12">
        <v>0.02</v>
      </c>
      <c r="I3082" s="12">
        <v>23.98</v>
      </c>
      <c r="J3082" s="12">
        <v>0.02</v>
      </c>
      <c r="K3082" s="12">
        <v>0</v>
      </c>
      <c r="L3082" s="12">
        <v>0</v>
      </c>
      <c r="M3082" s="12">
        <v>0</v>
      </c>
      <c r="N3082" s="12">
        <v>0</v>
      </c>
      <c r="O3082" s="12">
        <v>0</v>
      </c>
      <c r="P3082" s="12">
        <v>0</v>
      </c>
      <c r="Q3082" s="12">
        <v>0</v>
      </c>
      <c r="R3082" s="12">
        <v>0</v>
      </c>
      <c r="S3082" s="12">
        <v>0</v>
      </c>
      <c r="T3082" s="12">
        <v>0</v>
      </c>
    </row>
    <row r="3083" spans="1:20" ht="17.399999999999999" x14ac:dyDescent="0.3">
      <c r="A3083" s="11">
        <v>45523</v>
      </c>
      <c r="B3083" s="12">
        <v>251199</v>
      </c>
      <c r="C3083" s="12" t="s">
        <v>343</v>
      </c>
      <c r="D3083" s="12" t="s">
        <v>344</v>
      </c>
      <c r="E3083" s="12" t="s">
        <v>345</v>
      </c>
      <c r="F3083" s="12"/>
      <c r="G3083" s="12"/>
      <c r="H3083" s="12">
        <v>1.53</v>
      </c>
      <c r="I3083" s="12">
        <v>22.47</v>
      </c>
      <c r="J3083" s="12">
        <v>1.35</v>
      </c>
      <c r="K3083" s="12">
        <v>0.18</v>
      </c>
      <c r="L3083" s="12">
        <v>5.31</v>
      </c>
      <c r="M3083" s="12">
        <v>4</v>
      </c>
      <c r="N3083" s="12">
        <v>0</v>
      </c>
      <c r="O3083" s="12">
        <v>1</v>
      </c>
      <c r="P3083" s="12">
        <v>0</v>
      </c>
      <c r="Q3083" s="12">
        <v>0</v>
      </c>
      <c r="R3083" s="12">
        <v>0</v>
      </c>
      <c r="S3083" s="12">
        <v>1</v>
      </c>
      <c r="T3083" s="12">
        <v>0</v>
      </c>
    </row>
    <row r="3084" spans="1:20" ht="17.399999999999999" x14ac:dyDescent="0.3">
      <c r="A3084" s="11">
        <v>45524</v>
      </c>
      <c r="B3084" s="12">
        <v>251199</v>
      </c>
      <c r="C3084" s="12" t="s">
        <v>343</v>
      </c>
      <c r="D3084" s="12" t="s">
        <v>344</v>
      </c>
      <c r="E3084" s="12" t="s">
        <v>345</v>
      </c>
      <c r="F3084" s="12"/>
      <c r="G3084" s="12"/>
      <c r="H3084" s="12">
        <v>10.119999999999999</v>
      </c>
      <c r="I3084" s="12">
        <v>13.88</v>
      </c>
      <c r="J3084" s="12">
        <v>9.02</v>
      </c>
      <c r="K3084" s="12">
        <v>1.1000000000000001</v>
      </c>
      <c r="L3084" s="12">
        <v>35.659999999999997</v>
      </c>
      <c r="M3084" s="12">
        <v>5</v>
      </c>
      <c r="N3084" s="12">
        <v>0</v>
      </c>
      <c r="O3084" s="12">
        <v>50</v>
      </c>
      <c r="P3084" s="12">
        <v>0</v>
      </c>
      <c r="Q3084" s="12">
        <v>0</v>
      </c>
      <c r="R3084" s="12">
        <v>3</v>
      </c>
      <c r="S3084" s="12">
        <v>55</v>
      </c>
      <c r="T3084" s="12">
        <v>0</v>
      </c>
    </row>
    <row r="3085" spans="1:20" ht="17.399999999999999" x14ac:dyDescent="0.3">
      <c r="A3085" s="11">
        <v>45525</v>
      </c>
      <c r="B3085" s="12">
        <v>251199</v>
      </c>
      <c r="C3085" s="12" t="s">
        <v>343</v>
      </c>
      <c r="D3085" s="12" t="s">
        <v>344</v>
      </c>
      <c r="E3085" s="12" t="s">
        <v>345</v>
      </c>
      <c r="F3085" s="12"/>
      <c r="G3085" s="12"/>
      <c r="H3085" s="12">
        <v>14.07</v>
      </c>
      <c r="I3085" s="12">
        <v>9.93</v>
      </c>
      <c r="J3085" s="12">
        <v>12.98</v>
      </c>
      <c r="K3085" s="12">
        <v>1.08</v>
      </c>
      <c r="L3085" s="12">
        <v>45.51</v>
      </c>
      <c r="M3085" s="12">
        <v>5</v>
      </c>
      <c r="N3085" s="12">
        <v>0</v>
      </c>
      <c r="O3085" s="12">
        <v>91</v>
      </c>
      <c r="P3085" s="12">
        <v>0</v>
      </c>
      <c r="Q3085" s="12">
        <v>0</v>
      </c>
      <c r="R3085" s="12">
        <v>3</v>
      </c>
      <c r="S3085" s="12">
        <v>105</v>
      </c>
      <c r="T3085" s="12">
        <v>0</v>
      </c>
    </row>
    <row r="3086" spans="1:20" ht="17.399999999999999" x14ac:dyDescent="0.3">
      <c r="A3086" s="11">
        <v>45526</v>
      </c>
      <c r="B3086" s="12">
        <v>251199</v>
      </c>
      <c r="C3086" s="12" t="s">
        <v>343</v>
      </c>
      <c r="D3086" s="12" t="s">
        <v>344</v>
      </c>
      <c r="E3086" s="12" t="s">
        <v>345</v>
      </c>
      <c r="F3086" s="12"/>
      <c r="G3086" s="12"/>
      <c r="H3086" s="12">
        <v>13.85</v>
      </c>
      <c r="I3086" s="12">
        <v>10.15</v>
      </c>
      <c r="J3086" s="12">
        <v>11.82</v>
      </c>
      <c r="K3086" s="12">
        <v>2.0299999999999998</v>
      </c>
      <c r="L3086" s="12">
        <v>38.049999999999997</v>
      </c>
      <c r="M3086" s="12">
        <v>5</v>
      </c>
      <c r="N3086" s="12">
        <v>0</v>
      </c>
      <c r="O3086" s="12">
        <v>50</v>
      </c>
      <c r="P3086" s="12">
        <v>0</v>
      </c>
      <c r="Q3086" s="12">
        <v>0</v>
      </c>
      <c r="R3086" s="12">
        <v>10</v>
      </c>
      <c r="S3086" s="12">
        <v>57</v>
      </c>
      <c r="T3086" s="12">
        <v>1</v>
      </c>
    </row>
    <row r="3087" spans="1:20" ht="17.399999999999999" x14ac:dyDescent="0.3">
      <c r="A3087" s="11">
        <v>45527</v>
      </c>
      <c r="B3087" s="12">
        <v>251199</v>
      </c>
      <c r="C3087" s="12" t="s">
        <v>343</v>
      </c>
      <c r="D3087" s="12" t="s">
        <v>344</v>
      </c>
      <c r="E3087" s="12" t="s">
        <v>345</v>
      </c>
      <c r="F3087" s="12"/>
      <c r="G3087" s="12"/>
      <c r="H3087" s="12">
        <v>10.88</v>
      </c>
      <c r="I3087" s="12">
        <v>13.12</v>
      </c>
      <c r="J3087" s="12">
        <v>9.57</v>
      </c>
      <c r="K3087" s="12">
        <v>1.32</v>
      </c>
      <c r="L3087" s="12">
        <v>37.51</v>
      </c>
      <c r="M3087" s="12">
        <v>5</v>
      </c>
      <c r="N3087" s="12">
        <v>0</v>
      </c>
      <c r="O3087" s="12">
        <v>34</v>
      </c>
      <c r="P3087" s="12">
        <v>0</v>
      </c>
      <c r="Q3087" s="12">
        <v>0</v>
      </c>
      <c r="R3087" s="12">
        <v>6</v>
      </c>
      <c r="S3087" s="12">
        <v>37</v>
      </c>
      <c r="T3087" s="12">
        <v>0</v>
      </c>
    </row>
    <row r="3088" spans="1:20" ht="17.399999999999999" x14ac:dyDescent="0.3">
      <c r="A3088" s="11">
        <v>45528</v>
      </c>
      <c r="B3088" s="12">
        <v>251199</v>
      </c>
      <c r="C3088" s="12" t="s">
        <v>343</v>
      </c>
      <c r="D3088" s="12" t="s">
        <v>344</v>
      </c>
      <c r="E3088" s="12" t="s">
        <v>345</v>
      </c>
      <c r="F3088" s="12"/>
      <c r="G3088" s="12"/>
      <c r="H3088" s="12">
        <v>14.7</v>
      </c>
      <c r="I3088" s="12">
        <v>9.3000000000000007</v>
      </c>
      <c r="J3088" s="12">
        <v>14.47</v>
      </c>
      <c r="K3088" s="12">
        <v>0.23</v>
      </c>
      <c r="L3088" s="12">
        <v>57.12</v>
      </c>
      <c r="M3088" s="12">
        <v>5</v>
      </c>
      <c r="N3088" s="12">
        <v>0</v>
      </c>
      <c r="O3088" s="12">
        <v>144</v>
      </c>
      <c r="P3088" s="12">
        <v>1</v>
      </c>
      <c r="Q3088" s="12">
        <v>0</v>
      </c>
      <c r="R3088" s="12">
        <v>0</v>
      </c>
      <c r="S3088" s="12">
        <v>158</v>
      </c>
      <c r="T3088" s="12">
        <v>0</v>
      </c>
    </row>
    <row r="3089" spans="1:20" ht="17.399999999999999" x14ac:dyDescent="0.3">
      <c r="A3089" s="11">
        <v>45529</v>
      </c>
      <c r="B3089" s="12">
        <v>251199</v>
      </c>
      <c r="C3089" s="12" t="s">
        <v>343</v>
      </c>
      <c r="D3089" s="12" t="s">
        <v>344</v>
      </c>
      <c r="E3089" s="12" t="s">
        <v>345</v>
      </c>
      <c r="F3089" s="12"/>
      <c r="G3089" s="12"/>
      <c r="H3089" s="12">
        <v>4.6500000000000004</v>
      </c>
      <c r="I3089" s="12">
        <v>19.350000000000001</v>
      </c>
      <c r="J3089" s="12">
        <v>4.45</v>
      </c>
      <c r="K3089" s="12">
        <v>0.2</v>
      </c>
      <c r="L3089" s="12">
        <v>16.84</v>
      </c>
      <c r="M3089" s="12">
        <v>5</v>
      </c>
      <c r="N3089" s="12">
        <v>0</v>
      </c>
      <c r="O3089" s="12">
        <v>28</v>
      </c>
      <c r="P3089" s="12">
        <v>1</v>
      </c>
      <c r="Q3089" s="12">
        <v>0</v>
      </c>
      <c r="R3089" s="12">
        <v>0</v>
      </c>
      <c r="S3089" s="12">
        <v>34</v>
      </c>
      <c r="T3089" s="12">
        <v>0</v>
      </c>
    </row>
    <row r="3090" spans="1:20" ht="17.399999999999999" x14ac:dyDescent="0.3">
      <c r="A3090" s="11">
        <v>45530</v>
      </c>
      <c r="B3090" s="12">
        <v>251199</v>
      </c>
      <c r="C3090" s="12" t="s">
        <v>343</v>
      </c>
      <c r="D3090" s="12" t="s">
        <v>344</v>
      </c>
      <c r="E3090" s="12" t="s">
        <v>345</v>
      </c>
      <c r="F3090" s="12"/>
      <c r="G3090" s="12"/>
      <c r="H3090" s="12">
        <v>7.57</v>
      </c>
      <c r="I3090" s="12">
        <v>16.43</v>
      </c>
      <c r="J3090" s="12">
        <v>7.57</v>
      </c>
      <c r="K3090" s="12">
        <v>0</v>
      </c>
      <c r="L3090" s="12">
        <v>25.76</v>
      </c>
      <c r="M3090" s="12">
        <v>5</v>
      </c>
      <c r="N3090" s="12">
        <v>0</v>
      </c>
      <c r="O3090" s="12">
        <v>45</v>
      </c>
      <c r="P3090" s="12">
        <v>0</v>
      </c>
      <c r="Q3090" s="12">
        <v>0</v>
      </c>
      <c r="R3090" s="12">
        <v>0</v>
      </c>
      <c r="S3090" s="12">
        <v>48</v>
      </c>
      <c r="T3090" s="12">
        <v>0</v>
      </c>
    </row>
    <row r="3091" spans="1:20" ht="17.399999999999999" x14ac:dyDescent="0.3">
      <c r="A3091" s="11">
        <v>45531</v>
      </c>
      <c r="B3091" s="12">
        <v>251199</v>
      </c>
      <c r="C3091" s="12" t="s">
        <v>343</v>
      </c>
      <c r="D3091" s="12" t="s">
        <v>344</v>
      </c>
      <c r="E3091" s="12" t="s">
        <v>345</v>
      </c>
      <c r="F3091" s="12"/>
      <c r="G3091" s="12"/>
      <c r="H3091" s="12">
        <v>14.83</v>
      </c>
      <c r="I3091" s="12">
        <v>9.17</v>
      </c>
      <c r="J3091" s="12">
        <v>14.83</v>
      </c>
      <c r="K3091" s="12">
        <v>0</v>
      </c>
      <c r="L3091" s="12">
        <v>44.91</v>
      </c>
      <c r="M3091" s="12">
        <v>5</v>
      </c>
      <c r="N3091" s="12">
        <v>0</v>
      </c>
      <c r="O3091" s="12">
        <v>37</v>
      </c>
      <c r="P3091" s="12">
        <v>0</v>
      </c>
      <c r="Q3091" s="12">
        <v>0</v>
      </c>
      <c r="R3091" s="12">
        <v>0</v>
      </c>
      <c r="S3091" s="12">
        <v>43</v>
      </c>
      <c r="T3091" s="12">
        <v>0</v>
      </c>
    </row>
    <row r="3092" spans="1:20" ht="17.399999999999999" x14ac:dyDescent="0.3">
      <c r="A3092" s="11">
        <v>45532</v>
      </c>
      <c r="B3092" s="12">
        <v>251199</v>
      </c>
      <c r="C3092" s="12" t="s">
        <v>343</v>
      </c>
      <c r="D3092" s="12" t="s">
        <v>344</v>
      </c>
      <c r="E3092" s="12" t="s">
        <v>345</v>
      </c>
      <c r="F3092" s="12"/>
      <c r="G3092" s="12"/>
      <c r="H3092" s="12">
        <v>13.62</v>
      </c>
      <c r="I3092" s="12">
        <v>10.38</v>
      </c>
      <c r="J3092" s="12">
        <v>13.62</v>
      </c>
      <c r="K3092" s="12">
        <v>0</v>
      </c>
      <c r="L3092" s="12">
        <v>46.04</v>
      </c>
      <c r="M3092" s="12">
        <v>5</v>
      </c>
      <c r="N3092" s="12">
        <v>0</v>
      </c>
      <c r="O3092" s="12">
        <v>41</v>
      </c>
      <c r="P3092" s="12">
        <v>0</v>
      </c>
      <c r="Q3092" s="12">
        <v>0</v>
      </c>
      <c r="R3092" s="12">
        <v>0</v>
      </c>
      <c r="S3092" s="12">
        <v>46</v>
      </c>
      <c r="T3092" s="12">
        <v>0</v>
      </c>
    </row>
  </sheetData>
  <autoFilter ref="A1:T3092" xr:uid="{00000000-0009-0000-0000-000003000000}">
    <sortState xmlns:xlrd2="http://schemas.microsoft.com/office/spreadsheetml/2017/richdata2" ref="A2:T3092">
      <sortCondition ref="B2:B3092"/>
      <sortCondition ref="A2:A3092"/>
    </sortState>
  </autoFilter>
  <dataValidations disablePrompts="1" count="1">
    <dataValidation type="list" allowBlank="1" showInputMessage="1" showErrorMessage="1" sqref="V2:V4" xr:uid="{D35B522D-0BA1-4AE8-90B2-4CCB7762D40A}">
      <formula1>Mtto</formula1>
    </dataValidation>
  </dataValidations>
  <pageMargins left="0.7" right="0.7" top="0.75" bottom="0.75" header="0.3" footer="0.3"/>
  <legacyDrawing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298"/>
  <sheetViews>
    <sheetView workbookViewId="0">
      <selection activeCell="Y17" sqref="Y17"/>
    </sheetView>
  </sheetViews>
  <sheetFormatPr defaultColWidth="11.5546875" defaultRowHeight="14.4" x14ac:dyDescent="0.3"/>
  <cols>
    <col min="22" max="22" width="10.88671875" customWidth="1"/>
    <col min="24" max="26" width="10.88671875" customWidth="1"/>
  </cols>
  <sheetData>
    <row r="1" spans="1:28" ht="25.2" x14ac:dyDescent="0.3">
      <c r="A1" s="10" t="s">
        <v>323</v>
      </c>
      <c r="B1" s="10" t="s">
        <v>324</v>
      </c>
      <c r="C1" s="10" t="s">
        <v>325</v>
      </c>
      <c r="D1" s="10" t="s">
        <v>326</v>
      </c>
      <c r="E1" s="10" t="s">
        <v>327</v>
      </c>
      <c r="F1" s="10" t="s">
        <v>328</v>
      </c>
      <c r="G1" s="10" t="s">
        <v>329</v>
      </c>
      <c r="H1" s="10" t="s">
        <v>330</v>
      </c>
      <c r="I1" s="10" t="s">
        <v>331</v>
      </c>
      <c r="J1" s="10" t="s">
        <v>332</v>
      </c>
      <c r="K1" s="10" t="s">
        <v>333</v>
      </c>
      <c r="L1" s="10" t="s">
        <v>334</v>
      </c>
      <c r="M1" s="10" t="s">
        <v>335</v>
      </c>
      <c r="N1" s="10" t="s">
        <v>336</v>
      </c>
      <c r="O1" s="10" t="s">
        <v>337</v>
      </c>
      <c r="P1" s="10" t="s">
        <v>338</v>
      </c>
      <c r="Q1" s="10" t="s">
        <v>339</v>
      </c>
      <c r="R1" s="10" t="s">
        <v>340</v>
      </c>
      <c r="S1" s="10" t="s">
        <v>341</v>
      </c>
      <c r="T1" s="10" t="s">
        <v>342</v>
      </c>
      <c r="U1" s="10"/>
      <c r="V1" s="24" t="s">
        <v>429</v>
      </c>
      <c r="W1" s="24" t="s">
        <v>430</v>
      </c>
      <c r="X1" s="10" t="s">
        <v>431</v>
      </c>
      <c r="Y1" s="10" t="s">
        <v>432</v>
      </c>
    </row>
    <row r="2" spans="1:28" ht="17.399999999999999" x14ac:dyDescent="0.3">
      <c r="A2" s="11">
        <v>44986</v>
      </c>
      <c r="B2" s="12">
        <v>250415</v>
      </c>
      <c r="C2" s="12" t="s">
        <v>343</v>
      </c>
      <c r="D2" s="12" t="s">
        <v>344</v>
      </c>
      <c r="E2" s="12" t="s">
        <v>345</v>
      </c>
      <c r="F2" s="12"/>
      <c r="G2" s="12"/>
      <c r="H2" s="12">
        <v>10.65</v>
      </c>
      <c r="I2" s="12">
        <v>13.35</v>
      </c>
      <c r="J2" s="12">
        <v>10.15</v>
      </c>
      <c r="K2" s="12">
        <v>0.5</v>
      </c>
      <c r="L2" s="12">
        <v>31.58</v>
      </c>
      <c r="M2" s="12">
        <v>5</v>
      </c>
      <c r="N2" s="12">
        <v>0</v>
      </c>
      <c r="O2" s="12">
        <v>65</v>
      </c>
      <c r="P2" s="12">
        <v>2</v>
      </c>
      <c r="Q2" s="12">
        <v>0</v>
      </c>
      <c r="R2" s="12">
        <v>0</v>
      </c>
      <c r="S2" s="12">
        <v>59</v>
      </c>
      <c r="T2" s="12">
        <v>0</v>
      </c>
      <c r="U2" s="12">
        <f>SUM(H2,I2)</f>
        <v>24</v>
      </c>
      <c r="V2">
        <f>H2</f>
        <v>10.65</v>
      </c>
      <c r="W2" s="23">
        <f>'Listado Equipos'!$B$3-'0415'!X2</f>
        <v>41531.040000000001</v>
      </c>
      <c r="X2">
        <f t="shared" ref="X2:X65" si="0">LARGE($V$2:$V$298,Y2-1)</f>
        <v>3926.9600000000014</v>
      </c>
      <c r="Y2" s="12">
        <v>2</v>
      </c>
      <c r="Z2" s="23"/>
      <c r="AB2">
        <v>5376</v>
      </c>
    </row>
    <row r="3" spans="1:28" ht="17.399999999999999" x14ac:dyDescent="0.3">
      <c r="A3" s="11">
        <v>44987</v>
      </c>
      <c r="B3" s="12">
        <v>250415</v>
      </c>
      <c r="C3" s="12" t="s">
        <v>343</v>
      </c>
      <c r="D3" s="12" t="s">
        <v>344</v>
      </c>
      <c r="E3" s="12" t="s">
        <v>345</v>
      </c>
      <c r="F3" s="12"/>
      <c r="G3" s="12"/>
      <c r="H3" s="12">
        <v>13.28</v>
      </c>
      <c r="I3" s="12">
        <v>10.72</v>
      </c>
      <c r="J3" s="12">
        <v>12.52</v>
      </c>
      <c r="K3" s="12">
        <v>0.77</v>
      </c>
      <c r="L3" s="12">
        <v>38.200000000000003</v>
      </c>
      <c r="M3" s="12">
        <v>4</v>
      </c>
      <c r="N3" s="12">
        <v>0</v>
      </c>
      <c r="O3" s="12">
        <v>61</v>
      </c>
      <c r="P3" s="12">
        <v>2</v>
      </c>
      <c r="Q3" s="12">
        <v>0</v>
      </c>
      <c r="R3" s="12">
        <v>3</v>
      </c>
      <c r="S3" s="12">
        <v>56</v>
      </c>
      <c r="T3" s="12">
        <v>0</v>
      </c>
      <c r="U3" s="12">
        <f t="shared" ref="U3:U66" si="1">SUM(H3,I3)</f>
        <v>24</v>
      </c>
      <c r="V3">
        <f>H3+V2</f>
        <v>23.93</v>
      </c>
      <c r="W3" s="23">
        <f>'Listado Equipos'!$B$3-'0415'!X3</f>
        <v>41549.119999999995</v>
      </c>
      <c r="X3">
        <f t="shared" si="0"/>
        <v>3908.8800000000015</v>
      </c>
      <c r="Y3">
        <f>Y2+1</f>
        <v>3</v>
      </c>
      <c r="AB3">
        <v>7128</v>
      </c>
    </row>
    <row r="4" spans="1:28" ht="17.399999999999999" x14ac:dyDescent="0.3">
      <c r="A4" s="11">
        <v>44988</v>
      </c>
      <c r="B4" s="12">
        <v>250415</v>
      </c>
      <c r="C4" s="12" t="s">
        <v>343</v>
      </c>
      <c r="D4" s="12" t="s">
        <v>344</v>
      </c>
      <c r="E4" s="12" t="s">
        <v>345</v>
      </c>
      <c r="F4" s="12"/>
      <c r="G4" s="12"/>
      <c r="H4" s="12">
        <v>14.92</v>
      </c>
      <c r="I4" s="12">
        <v>9.08</v>
      </c>
      <c r="J4" s="12">
        <v>14.05</v>
      </c>
      <c r="K4" s="12">
        <v>0.87</v>
      </c>
      <c r="L4" s="12">
        <v>50.31</v>
      </c>
      <c r="M4" s="12">
        <v>5</v>
      </c>
      <c r="N4" s="12">
        <v>0</v>
      </c>
      <c r="O4" s="12">
        <v>138</v>
      </c>
      <c r="P4" s="12">
        <v>2</v>
      </c>
      <c r="Q4" s="12">
        <v>0</v>
      </c>
      <c r="R4" s="12">
        <v>3</v>
      </c>
      <c r="S4" s="12">
        <v>153</v>
      </c>
      <c r="T4" s="12">
        <v>0</v>
      </c>
      <c r="U4" s="12">
        <f t="shared" si="1"/>
        <v>24</v>
      </c>
      <c r="V4">
        <f t="shared" ref="V4:V67" si="2">H4+V3</f>
        <v>38.85</v>
      </c>
      <c r="W4" s="23">
        <f>'Listado Equipos'!$B$3-'0415'!X4</f>
        <v>41567.97</v>
      </c>
      <c r="X4">
        <f t="shared" si="0"/>
        <v>3890.0300000000016</v>
      </c>
      <c r="Y4">
        <f t="shared" ref="Y4:Y67" si="3">Y3+1</f>
        <v>4</v>
      </c>
      <c r="AB4" s="71">
        <f>(AB3-AB2)/AB3</f>
        <v>0.24579124579124578</v>
      </c>
    </row>
    <row r="5" spans="1:28" ht="17.399999999999999" x14ac:dyDescent="0.3">
      <c r="A5" s="11">
        <v>44989</v>
      </c>
      <c r="B5" s="12">
        <v>250415</v>
      </c>
      <c r="C5" s="12" t="s">
        <v>343</v>
      </c>
      <c r="D5" s="12" t="s">
        <v>344</v>
      </c>
      <c r="E5" s="12" t="s">
        <v>345</v>
      </c>
      <c r="F5" s="12"/>
      <c r="G5" s="12"/>
      <c r="H5" s="12">
        <v>8.5299999999999994</v>
      </c>
      <c r="I5" s="12">
        <v>15.47</v>
      </c>
      <c r="J5" s="12">
        <v>8.2200000000000006</v>
      </c>
      <c r="K5" s="12">
        <v>0.32</v>
      </c>
      <c r="L5" s="12">
        <v>30.33</v>
      </c>
      <c r="M5" s="12">
        <v>4</v>
      </c>
      <c r="N5" s="12">
        <v>0</v>
      </c>
      <c r="O5" s="12">
        <v>18</v>
      </c>
      <c r="P5" s="12">
        <v>1</v>
      </c>
      <c r="Q5" s="12">
        <v>1</v>
      </c>
      <c r="R5" s="12">
        <v>6</v>
      </c>
      <c r="S5" s="12">
        <v>20</v>
      </c>
      <c r="T5" s="12">
        <v>1</v>
      </c>
      <c r="U5" s="12">
        <f t="shared" si="1"/>
        <v>24</v>
      </c>
      <c r="V5">
        <f t="shared" si="2"/>
        <v>47.38</v>
      </c>
      <c r="W5" s="23">
        <f>'Listado Equipos'!$B$3-'0415'!X5</f>
        <v>41586.9</v>
      </c>
      <c r="X5">
        <f t="shared" si="0"/>
        <v>3871.1000000000017</v>
      </c>
      <c r="Y5">
        <f t="shared" si="3"/>
        <v>5</v>
      </c>
    </row>
    <row r="6" spans="1:28" ht="17.399999999999999" x14ac:dyDescent="0.3">
      <c r="A6" s="11">
        <v>44990</v>
      </c>
      <c r="B6" s="12">
        <v>250415</v>
      </c>
      <c r="C6" s="12" t="s">
        <v>343</v>
      </c>
      <c r="D6" s="12" t="s">
        <v>344</v>
      </c>
      <c r="E6" s="12" t="s">
        <v>345</v>
      </c>
      <c r="F6" s="12"/>
      <c r="G6" s="12"/>
      <c r="H6" s="12">
        <v>0</v>
      </c>
      <c r="I6" s="12">
        <v>24</v>
      </c>
      <c r="J6" s="12">
        <v>0</v>
      </c>
      <c r="K6" s="12">
        <v>0</v>
      </c>
      <c r="L6" s="12">
        <v>0</v>
      </c>
      <c r="M6" s="12">
        <v>0</v>
      </c>
      <c r="N6" s="12">
        <v>0</v>
      </c>
      <c r="O6" s="12">
        <v>0</v>
      </c>
      <c r="P6" s="12">
        <v>0</v>
      </c>
      <c r="Q6" s="12">
        <v>0</v>
      </c>
      <c r="R6" s="12">
        <v>0</v>
      </c>
      <c r="S6" s="12">
        <v>0</v>
      </c>
      <c r="T6" s="12">
        <v>0</v>
      </c>
      <c r="U6" s="12">
        <f t="shared" si="1"/>
        <v>24</v>
      </c>
      <c r="V6">
        <f t="shared" si="2"/>
        <v>47.38</v>
      </c>
      <c r="W6" s="23">
        <f>'Listado Equipos'!$B$3-'0415'!X6</f>
        <v>41594.449999999997</v>
      </c>
      <c r="X6">
        <f t="shared" si="0"/>
        <v>3863.5500000000015</v>
      </c>
      <c r="Y6">
        <f t="shared" si="3"/>
        <v>6</v>
      </c>
    </row>
    <row r="7" spans="1:28" ht="17.399999999999999" x14ac:dyDescent="0.3">
      <c r="A7" s="11">
        <v>44991</v>
      </c>
      <c r="B7" s="12">
        <v>250415</v>
      </c>
      <c r="C7" s="12" t="s">
        <v>343</v>
      </c>
      <c r="D7" s="12" t="s">
        <v>344</v>
      </c>
      <c r="E7" s="12" t="s">
        <v>345</v>
      </c>
      <c r="F7" s="12"/>
      <c r="G7" s="12"/>
      <c r="H7" s="12">
        <v>9.8699999999999992</v>
      </c>
      <c r="I7" s="12">
        <v>14.13</v>
      </c>
      <c r="J7" s="12">
        <v>9.08</v>
      </c>
      <c r="K7" s="12">
        <v>0.78</v>
      </c>
      <c r="L7" s="12">
        <v>30.84</v>
      </c>
      <c r="M7" s="12">
        <v>5</v>
      </c>
      <c r="N7" s="12">
        <v>0</v>
      </c>
      <c r="O7" s="12">
        <v>71</v>
      </c>
      <c r="P7" s="12">
        <v>3</v>
      </c>
      <c r="Q7" s="12">
        <v>0</v>
      </c>
      <c r="R7" s="12">
        <v>3</v>
      </c>
      <c r="S7" s="12">
        <v>83</v>
      </c>
      <c r="T7" s="12">
        <v>0</v>
      </c>
      <c r="U7" s="12">
        <f t="shared" si="1"/>
        <v>24</v>
      </c>
      <c r="V7">
        <f t="shared" si="2"/>
        <v>57.25</v>
      </c>
      <c r="W7" s="23">
        <f>'Listado Equipos'!$B$3-'0415'!X7</f>
        <v>41614.67</v>
      </c>
      <c r="X7">
        <f t="shared" si="0"/>
        <v>3843.3300000000017</v>
      </c>
      <c r="Y7">
        <f t="shared" si="3"/>
        <v>7</v>
      </c>
    </row>
    <row r="8" spans="1:28" ht="17.399999999999999" x14ac:dyDescent="0.3">
      <c r="A8" s="11">
        <v>44992</v>
      </c>
      <c r="B8" s="12">
        <v>250415</v>
      </c>
      <c r="C8" s="12" t="s">
        <v>343</v>
      </c>
      <c r="D8" s="12" t="s">
        <v>344</v>
      </c>
      <c r="E8" s="12" t="s">
        <v>345</v>
      </c>
      <c r="F8" s="12"/>
      <c r="G8" s="12"/>
      <c r="H8" s="12">
        <v>15.83</v>
      </c>
      <c r="I8" s="12">
        <v>8.17</v>
      </c>
      <c r="J8" s="12">
        <v>15.28</v>
      </c>
      <c r="K8" s="12">
        <v>0.55000000000000004</v>
      </c>
      <c r="L8" s="12">
        <v>55.35</v>
      </c>
      <c r="M8" s="12">
        <v>5</v>
      </c>
      <c r="N8" s="12">
        <v>0</v>
      </c>
      <c r="O8" s="12">
        <v>177</v>
      </c>
      <c r="P8" s="12">
        <v>12</v>
      </c>
      <c r="Q8" s="12">
        <v>0</v>
      </c>
      <c r="R8" s="12">
        <v>0</v>
      </c>
      <c r="S8" s="12">
        <v>205</v>
      </c>
      <c r="T8" s="12">
        <v>0</v>
      </c>
      <c r="U8" s="12">
        <f t="shared" si="1"/>
        <v>24</v>
      </c>
      <c r="V8">
        <f t="shared" si="2"/>
        <v>73.08</v>
      </c>
      <c r="W8" s="23">
        <f>'Listado Equipos'!$B$3-'0415'!X8</f>
        <v>41634.339999999997</v>
      </c>
      <c r="X8">
        <f t="shared" si="0"/>
        <v>3823.6600000000017</v>
      </c>
      <c r="Y8">
        <f t="shared" si="3"/>
        <v>8</v>
      </c>
    </row>
    <row r="9" spans="1:28" ht="17.399999999999999" x14ac:dyDescent="0.3">
      <c r="A9" s="11">
        <v>44993</v>
      </c>
      <c r="B9" s="12">
        <v>250415</v>
      </c>
      <c r="C9" s="12" t="s">
        <v>343</v>
      </c>
      <c r="D9" s="12" t="s">
        <v>344</v>
      </c>
      <c r="E9" s="12" t="s">
        <v>345</v>
      </c>
      <c r="F9" s="12"/>
      <c r="G9" s="12"/>
      <c r="H9" s="12">
        <v>15.88</v>
      </c>
      <c r="I9" s="12">
        <v>8.1199999999999992</v>
      </c>
      <c r="J9" s="12">
        <v>15.03</v>
      </c>
      <c r="K9" s="12">
        <v>0.85</v>
      </c>
      <c r="L9" s="12">
        <v>54.49</v>
      </c>
      <c r="M9" s="12">
        <v>4</v>
      </c>
      <c r="N9" s="12">
        <v>0</v>
      </c>
      <c r="O9" s="12">
        <v>85</v>
      </c>
      <c r="P9" s="12">
        <v>10</v>
      </c>
      <c r="Q9" s="12">
        <v>0</v>
      </c>
      <c r="R9" s="12">
        <v>3</v>
      </c>
      <c r="S9" s="12">
        <v>95</v>
      </c>
      <c r="T9" s="12">
        <v>0</v>
      </c>
      <c r="U9" s="12">
        <f t="shared" si="1"/>
        <v>24</v>
      </c>
      <c r="V9">
        <f t="shared" si="2"/>
        <v>88.96</v>
      </c>
      <c r="W9" s="23">
        <f>'Listado Equipos'!$B$3-'0415'!X9</f>
        <v>41654.46</v>
      </c>
      <c r="X9">
        <f t="shared" si="0"/>
        <v>3803.5400000000018</v>
      </c>
      <c r="Y9">
        <f t="shared" si="3"/>
        <v>9</v>
      </c>
    </row>
    <row r="10" spans="1:28" ht="17.399999999999999" x14ac:dyDescent="0.3">
      <c r="A10" s="11">
        <v>44994</v>
      </c>
      <c r="B10" s="12">
        <v>250415</v>
      </c>
      <c r="C10" s="12" t="s">
        <v>343</v>
      </c>
      <c r="D10" s="12" t="s">
        <v>344</v>
      </c>
      <c r="E10" s="12" t="s">
        <v>345</v>
      </c>
      <c r="F10" s="12"/>
      <c r="G10" s="12"/>
      <c r="H10" s="12">
        <v>10.7</v>
      </c>
      <c r="I10" s="12">
        <v>13.3</v>
      </c>
      <c r="J10" s="12">
        <v>9.42</v>
      </c>
      <c r="K10" s="12">
        <v>1.28</v>
      </c>
      <c r="L10" s="12">
        <v>34.729999999999997</v>
      </c>
      <c r="M10" s="12">
        <v>5</v>
      </c>
      <c r="N10" s="12">
        <v>0</v>
      </c>
      <c r="O10" s="12">
        <v>81</v>
      </c>
      <c r="P10" s="12">
        <v>3</v>
      </c>
      <c r="Q10" s="12">
        <v>0</v>
      </c>
      <c r="R10" s="12">
        <v>6</v>
      </c>
      <c r="S10" s="12">
        <v>88</v>
      </c>
      <c r="T10" s="12">
        <v>0</v>
      </c>
      <c r="U10" s="12">
        <f t="shared" si="1"/>
        <v>24</v>
      </c>
      <c r="V10">
        <f t="shared" si="2"/>
        <v>99.66</v>
      </c>
      <c r="W10" s="23">
        <f>'Listado Equipos'!$B$3-'0415'!X10</f>
        <v>41672.629999999997</v>
      </c>
      <c r="X10">
        <f t="shared" si="0"/>
        <v>3785.3700000000017</v>
      </c>
      <c r="Y10">
        <f t="shared" si="3"/>
        <v>10</v>
      </c>
    </row>
    <row r="11" spans="1:28" ht="17.399999999999999" x14ac:dyDescent="0.3">
      <c r="A11" s="11">
        <v>44995</v>
      </c>
      <c r="B11" s="12">
        <v>250415</v>
      </c>
      <c r="C11" s="12" t="s">
        <v>343</v>
      </c>
      <c r="D11" s="12" t="s">
        <v>344</v>
      </c>
      <c r="E11" s="12" t="s">
        <v>345</v>
      </c>
      <c r="F11" s="12"/>
      <c r="G11" s="12"/>
      <c r="H11" s="12">
        <v>8.9</v>
      </c>
      <c r="I11" s="12">
        <v>15.1</v>
      </c>
      <c r="J11" s="12">
        <v>8.6999999999999993</v>
      </c>
      <c r="K11" s="12">
        <v>0.2</v>
      </c>
      <c r="L11" s="12">
        <v>31.57</v>
      </c>
      <c r="M11" s="12">
        <v>4</v>
      </c>
      <c r="N11" s="12">
        <v>0</v>
      </c>
      <c r="O11" s="12">
        <v>71</v>
      </c>
      <c r="P11" s="12">
        <v>0</v>
      </c>
      <c r="Q11" s="12">
        <v>0</v>
      </c>
      <c r="R11" s="12">
        <v>1</v>
      </c>
      <c r="S11" s="12">
        <v>77</v>
      </c>
      <c r="T11" s="12">
        <v>0</v>
      </c>
      <c r="U11" s="12">
        <f t="shared" si="1"/>
        <v>24</v>
      </c>
      <c r="V11">
        <f t="shared" si="2"/>
        <v>108.56</v>
      </c>
      <c r="W11" s="23">
        <f>'Listado Equipos'!$B$3-'0415'!X11</f>
        <v>41691.03</v>
      </c>
      <c r="X11">
        <f t="shared" si="0"/>
        <v>3766.9700000000016</v>
      </c>
      <c r="Y11">
        <f t="shared" si="3"/>
        <v>11</v>
      </c>
    </row>
    <row r="12" spans="1:28" ht="17.399999999999999" x14ac:dyDescent="0.3">
      <c r="A12" s="11">
        <v>44996</v>
      </c>
      <c r="B12" s="12">
        <v>250415</v>
      </c>
      <c r="C12" s="12" t="s">
        <v>343</v>
      </c>
      <c r="D12" s="12" t="s">
        <v>344</v>
      </c>
      <c r="E12" s="12" t="s">
        <v>345</v>
      </c>
      <c r="F12" s="12"/>
      <c r="G12" s="12"/>
      <c r="H12" s="12">
        <v>5.27</v>
      </c>
      <c r="I12" s="12">
        <v>18.73</v>
      </c>
      <c r="J12" s="12">
        <v>4.87</v>
      </c>
      <c r="K12" s="12">
        <v>0.4</v>
      </c>
      <c r="L12" s="12">
        <v>16.98</v>
      </c>
      <c r="M12" s="12">
        <v>5</v>
      </c>
      <c r="N12" s="12">
        <v>0</v>
      </c>
      <c r="O12" s="12">
        <v>44</v>
      </c>
      <c r="P12" s="12">
        <v>0</v>
      </c>
      <c r="Q12" s="12">
        <v>0</v>
      </c>
      <c r="R12" s="12">
        <v>2</v>
      </c>
      <c r="S12" s="12">
        <v>49</v>
      </c>
      <c r="T12" s="12">
        <v>0</v>
      </c>
      <c r="U12" s="12">
        <f t="shared" si="1"/>
        <v>24</v>
      </c>
      <c r="V12">
        <f t="shared" si="2"/>
        <v>113.83</v>
      </c>
      <c r="W12" s="23">
        <f>'Listado Equipos'!$B$3-'0415'!X12</f>
        <v>41706.629999999997</v>
      </c>
      <c r="X12">
        <f t="shared" si="0"/>
        <v>3751.3700000000017</v>
      </c>
      <c r="Y12">
        <f t="shared" si="3"/>
        <v>12</v>
      </c>
    </row>
    <row r="13" spans="1:28" ht="17.399999999999999" x14ac:dyDescent="0.3">
      <c r="A13" s="11">
        <v>44997</v>
      </c>
      <c r="B13" s="12">
        <v>250415</v>
      </c>
      <c r="C13" s="12" t="s">
        <v>343</v>
      </c>
      <c r="D13" s="12" t="s">
        <v>344</v>
      </c>
      <c r="E13" s="12" t="s">
        <v>345</v>
      </c>
      <c r="F13" s="12"/>
      <c r="G13" s="12"/>
      <c r="H13" s="12">
        <v>0.8</v>
      </c>
      <c r="I13" s="12">
        <v>23.2</v>
      </c>
      <c r="J13" s="12">
        <v>0.77</v>
      </c>
      <c r="K13" s="12">
        <v>0.03</v>
      </c>
      <c r="L13" s="12">
        <v>3.66</v>
      </c>
      <c r="M13" s="12">
        <v>5</v>
      </c>
      <c r="N13" s="12">
        <v>0</v>
      </c>
      <c r="O13" s="12">
        <v>9</v>
      </c>
      <c r="P13" s="12">
        <v>0</v>
      </c>
      <c r="Q13" s="12">
        <v>0</v>
      </c>
      <c r="R13" s="12">
        <v>0</v>
      </c>
      <c r="S13" s="12">
        <v>11</v>
      </c>
      <c r="T13" s="12">
        <v>0</v>
      </c>
      <c r="U13" s="12">
        <f t="shared" si="1"/>
        <v>24</v>
      </c>
      <c r="V13">
        <f t="shared" si="2"/>
        <v>114.63</v>
      </c>
      <c r="W13" s="23">
        <f>'Listado Equipos'!$B$3-'0415'!X13</f>
        <v>41711.879999999997</v>
      </c>
      <c r="X13">
        <f t="shared" si="0"/>
        <v>3746.1200000000017</v>
      </c>
      <c r="Y13">
        <f t="shared" si="3"/>
        <v>13</v>
      </c>
    </row>
    <row r="14" spans="1:28" ht="17.399999999999999" x14ac:dyDescent="0.3">
      <c r="A14" s="11">
        <v>44998</v>
      </c>
      <c r="B14" s="12">
        <v>250415</v>
      </c>
      <c r="C14" s="12" t="s">
        <v>343</v>
      </c>
      <c r="D14" s="12" t="s">
        <v>344</v>
      </c>
      <c r="E14" s="12" t="s">
        <v>345</v>
      </c>
      <c r="F14" s="12"/>
      <c r="G14" s="12"/>
      <c r="H14" s="12">
        <v>8.2799999999999994</v>
      </c>
      <c r="I14" s="12">
        <v>15.72</v>
      </c>
      <c r="J14" s="12">
        <v>8.2799999999999994</v>
      </c>
      <c r="K14" s="12">
        <v>0</v>
      </c>
      <c r="L14" s="12">
        <v>28.91</v>
      </c>
      <c r="M14" s="12">
        <v>5</v>
      </c>
      <c r="N14" s="12">
        <v>0</v>
      </c>
      <c r="O14" s="12">
        <v>62</v>
      </c>
      <c r="P14" s="12">
        <v>3</v>
      </c>
      <c r="Q14" s="12">
        <v>0</v>
      </c>
      <c r="R14" s="12">
        <v>0</v>
      </c>
      <c r="S14" s="12">
        <v>72</v>
      </c>
      <c r="T14" s="12">
        <v>0</v>
      </c>
      <c r="U14" s="12">
        <f t="shared" si="1"/>
        <v>24</v>
      </c>
      <c r="V14">
        <f t="shared" si="2"/>
        <v>122.91</v>
      </c>
      <c r="W14" s="23">
        <f>'Listado Equipos'!$B$3-'0415'!X14</f>
        <v>41724.93</v>
      </c>
      <c r="X14">
        <f t="shared" si="0"/>
        <v>3733.0700000000015</v>
      </c>
      <c r="Y14">
        <f t="shared" si="3"/>
        <v>14</v>
      </c>
    </row>
    <row r="15" spans="1:28" ht="17.399999999999999" x14ac:dyDescent="0.3">
      <c r="A15" s="11">
        <v>44999</v>
      </c>
      <c r="B15" s="12">
        <v>250415</v>
      </c>
      <c r="C15" s="12" t="s">
        <v>343</v>
      </c>
      <c r="D15" s="12" t="s">
        <v>344</v>
      </c>
      <c r="E15" s="12" t="s">
        <v>345</v>
      </c>
      <c r="F15" s="12"/>
      <c r="G15" s="12"/>
      <c r="H15" s="12">
        <v>5.28</v>
      </c>
      <c r="I15" s="12">
        <v>18.72</v>
      </c>
      <c r="J15" s="12">
        <v>5.12</v>
      </c>
      <c r="K15" s="12">
        <v>0.17</v>
      </c>
      <c r="L15" s="12">
        <v>18.52</v>
      </c>
      <c r="M15" s="12">
        <v>4</v>
      </c>
      <c r="N15" s="12">
        <v>0</v>
      </c>
      <c r="O15" s="12">
        <v>25</v>
      </c>
      <c r="P15" s="12">
        <v>1</v>
      </c>
      <c r="Q15" s="12">
        <v>0</v>
      </c>
      <c r="R15" s="12">
        <v>0</v>
      </c>
      <c r="S15" s="12">
        <v>28</v>
      </c>
      <c r="T15" s="12">
        <v>0</v>
      </c>
      <c r="U15" s="12">
        <f t="shared" si="1"/>
        <v>24</v>
      </c>
      <c r="V15">
        <f t="shared" si="2"/>
        <v>128.19</v>
      </c>
      <c r="W15" s="23">
        <f>'Listado Equipos'!$B$3-'0415'!X15</f>
        <v>41745.299999999996</v>
      </c>
      <c r="X15">
        <f t="shared" si="0"/>
        <v>3712.7000000000016</v>
      </c>
      <c r="Y15">
        <f t="shared" si="3"/>
        <v>15</v>
      </c>
    </row>
    <row r="16" spans="1:28" ht="17.399999999999999" x14ac:dyDescent="0.3">
      <c r="A16" s="11">
        <v>45000</v>
      </c>
      <c r="B16" s="12">
        <v>250415</v>
      </c>
      <c r="C16" s="12" t="s">
        <v>343</v>
      </c>
      <c r="D16" s="12" t="s">
        <v>344</v>
      </c>
      <c r="E16" s="12" t="s">
        <v>345</v>
      </c>
      <c r="F16" s="12"/>
      <c r="G16" s="12"/>
      <c r="H16" s="12">
        <v>3.42</v>
      </c>
      <c r="I16" s="12">
        <v>20.58</v>
      </c>
      <c r="J16" s="12">
        <v>3.15</v>
      </c>
      <c r="K16" s="12">
        <v>0.27</v>
      </c>
      <c r="L16" s="12">
        <v>12.53</v>
      </c>
      <c r="M16" s="12">
        <v>5</v>
      </c>
      <c r="N16" s="12">
        <v>0</v>
      </c>
      <c r="O16" s="12">
        <v>29</v>
      </c>
      <c r="P16" s="12">
        <v>0</v>
      </c>
      <c r="Q16" s="12">
        <v>0</v>
      </c>
      <c r="R16" s="12">
        <v>3</v>
      </c>
      <c r="S16" s="12">
        <v>34</v>
      </c>
      <c r="T16" s="12">
        <v>1</v>
      </c>
      <c r="U16" s="12">
        <f t="shared" si="1"/>
        <v>24</v>
      </c>
      <c r="V16">
        <f t="shared" si="2"/>
        <v>131.60999999999999</v>
      </c>
      <c r="W16" s="23">
        <f>'Listado Equipos'!$B$3-'0415'!X16</f>
        <v>41765.67</v>
      </c>
      <c r="X16">
        <f t="shared" si="0"/>
        <v>3692.3300000000017</v>
      </c>
      <c r="Y16">
        <f t="shared" si="3"/>
        <v>16</v>
      </c>
    </row>
    <row r="17" spans="1:25" ht="17.399999999999999" x14ac:dyDescent="0.3">
      <c r="A17" s="11">
        <v>45001</v>
      </c>
      <c r="B17" s="12">
        <v>250415</v>
      </c>
      <c r="C17" s="12" t="s">
        <v>343</v>
      </c>
      <c r="D17" s="12" t="s">
        <v>344</v>
      </c>
      <c r="E17" s="12" t="s">
        <v>345</v>
      </c>
      <c r="F17" s="12"/>
      <c r="G17" s="12"/>
      <c r="H17" s="12">
        <v>12.75</v>
      </c>
      <c r="I17" s="12">
        <v>11.25</v>
      </c>
      <c r="J17" s="12">
        <v>12.4</v>
      </c>
      <c r="K17" s="12">
        <v>0.35</v>
      </c>
      <c r="L17" s="12">
        <v>48.16</v>
      </c>
      <c r="M17" s="12">
        <v>4</v>
      </c>
      <c r="N17" s="12">
        <v>0</v>
      </c>
      <c r="O17" s="12">
        <v>65</v>
      </c>
      <c r="P17" s="12">
        <v>4</v>
      </c>
      <c r="Q17" s="12">
        <v>0</v>
      </c>
      <c r="R17" s="12">
        <v>0</v>
      </c>
      <c r="S17" s="12">
        <v>76</v>
      </c>
      <c r="T17" s="12">
        <v>0</v>
      </c>
      <c r="U17" s="12">
        <f t="shared" si="1"/>
        <v>24</v>
      </c>
      <c r="V17">
        <f t="shared" si="2"/>
        <v>144.35999999999999</v>
      </c>
      <c r="W17" s="23">
        <f>'Listado Equipos'!$B$3-'0415'!X17</f>
        <v>41785.869999999995</v>
      </c>
      <c r="X17">
        <f t="shared" si="0"/>
        <v>3672.1300000000019</v>
      </c>
      <c r="Y17">
        <f t="shared" si="3"/>
        <v>17</v>
      </c>
    </row>
    <row r="18" spans="1:25" ht="17.399999999999999" x14ac:dyDescent="0.3">
      <c r="A18" s="11">
        <v>45002</v>
      </c>
      <c r="B18" s="12">
        <v>250415</v>
      </c>
      <c r="C18" s="12" t="s">
        <v>343</v>
      </c>
      <c r="D18" s="12" t="s">
        <v>344</v>
      </c>
      <c r="E18" s="12" t="s">
        <v>345</v>
      </c>
      <c r="F18" s="12"/>
      <c r="G18" s="12"/>
      <c r="H18" s="12">
        <v>5.63</v>
      </c>
      <c r="I18" s="12">
        <v>18.37</v>
      </c>
      <c r="J18" s="12">
        <v>5.52</v>
      </c>
      <c r="K18" s="12">
        <v>0.12</v>
      </c>
      <c r="L18" s="12">
        <v>18.63</v>
      </c>
      <c r="M18" s="12">
        <v>3</v>
      </c>
      <c r="N18" s="12">
        <v>0</v>
      </c>
      <c r="O18" s="12">
        <v>3</v>
      </c>
      <c r="P18" s="12">
        <v>0</v>
      </c>
      <c r="Q18" s="12">
        <v>0</v>
      </c>
      <c r="R18" s="12">
        <v>1</v>
      </c>
      <c r="S18" s="12">
        <v>3</v>
      </c>
      <c r="T18" s="12">
        <v>0</v>
      </c>
      <c r="U18" s="12">
        <f t="shared" si="1"/>
        <v>24</v>
      </c>
      <c r="V18">
        <f t="shared" si="2"/>
        <v>149.98999999999998</v>
      </c>
      <c r="W18" s="23">
        <f>'Listado Equipos'!$B$3-'0415'!X18</f>
        <v>41803.599999999999</v>
      </c>
      <c r="X18">
        <f t="shared" si="0"/>
        <v>3654.4000000000019</v>
      </c>
      <c r="Y18">
        <f t="shared" si="3"/>
        <v>18</v>
      </c>
    </row>
    <row r="19" spans="1:25" ht="17.399999999999999" x14ac:dyDescent="0.3">
      <c r="A19" s="11">
        <v>45003</v>
      </c>
      <c r="B19" s="12">
        <v>250415</v>
      </c>
      <c r="C19" s="12" t="s">
        <v>343</v>
      </c>
      <c r="D19" s="12" t="s">
        <v>344</v>
      </c>
      <c r="E19" s="12" t="s">
        <v>345</v>
      </c>
      <c r="F19" s="12"/>
      <c r="G19" s="12"/>
      <c r="H19" s="12">
        <v>0</v>
      </c>
      <c r="I19" s="12">
        <v>24</v>
      </c>
      <c r="J19" s="12">
        <v>0</v>
      </c>
      <c r="K19" s="12">
        <v>0</v>
      </c>
      <c r="L19" s="12">
        <v>0</v>
      </c>
      <c r="M19" s="12">
        <v>0</v>
      </c>
      <c r="N19" s="12">
        <v>0</v>
      </c>
      <c r="O19" s="12">
        <v>0</v>
      </c>
      <c r="P19" s="12">
        <v>0</v>
      </c>
      <c r="Q19" s="12">
        <v>0</v>
      </c>
      <c r="R19" s="12">
        <v>0</v>
      </c>
      <c r="S19" s="12">
        <v>0</v>
      </c>
      <c r="T19" s="12">
        <v>0</v>
      </c>
      <c r="U19" s="12">
        <f t="shared" si="1"/>
        <v>24</v>
      </c>
      <c r="V19">
        <f t="shared" si="2"/>
        <v>149.98999999999998</v>
      </c>
      <c r="W19" s="23">
        <f>'Listado Equipos'!$B$3-'0415'!X19</f>
        <v>41816.78</v>
      </c>
      <c r="X19">
        <f t="shared" si="0"/>
        <v>3641.2200000000021</v>
      </c>
      <c r="Y19">
        <f t="shared" si="3"/>
        <v>19</v>
      </c>
    </row>
    <row r="20" spans="1:25" ht="17.399999999999999" x14ac:dyDescent="0.3">
      <c r="A20" s="11">
        <v>45004</v>
      </c>
      <c r="B20" s="12">
        <v>250415</v>
      </c>
      <c r="C20" s="12" t="s">
        <v>343</v>
      </c>
      <c r="D20" s="12" t="s">
        <v>344</v>
      </c>
      <c r="E20" s="12" t="s">
        <v>345</v>
      </c>
      <c r="F20" s="12"/>
      <c r="G20" s="12"/>
      <c r="H20" s="12">
        <v>0</v>
      </c>
      <c r="I20" s="12">
        <v>24</v>
      </c>
      <c r="J20" s="12">
        <v>0</v>
      </c>
      <c r="K20" s="12">
        <v>0</v>
      </c>
      <c r="L20" s="12">
        <v>0</v>
      </c>
      <c r="M20" s="12">
        <v>0</v>
      </c>
      <c r="N20" s="12">
        <v>0</v>
      </c>
      <c r="O20" s="12">
        <v>0</v>
      </c>
      <c r="P20" s="12">
        <v>0</v>
      </c>
      <c r="Q20" s="12">
        <v>0</v>
      </c>
      <c r="R20" s="12">
        <v>0</v>
      </c>
      <c r="S20" s="12">
        <v>0</v>
      </c>
      <c r="T20" s="12">
        <v>0</v>
      </c>
      <c r="U20" s="12">
        <f t="shared" si="1"/>
        <v>24</v>
      </c>
      <c r="V20">
        <f t="shared" si="2"/>
        <v>149.98999999999998</v>
      </c>
      <c r="W20" s="23">
        <f>'Listado Equipos'!$B$3-'0415'!X20</f>
        <v>41819.049999999996</v>
      </c>
      <c r="X20">
        <f t="shared" si="0"/>
        <v>3638.9500000000021</v>
      </c>
      <c r="Y20">
        <f t="shared" si="3"/>
        <v>20</v>
      </c>
    </row>
    <row r="21" spans="1:25" ht="17.399999999999999" x14ac:dyDescent="0.3">
      <c r="A21" s="11">
        <v>45227</v>
      </c>
      <c r="B21" s="12">
        <v>250415</v>
      </c>
      <c r="C21" s="12" t="s">
        <v>343</v>
      </c>
      <c r="D21" s="12" t="s">
        <v>344</v>
      </c>
      <c r="E21" s="12" t="s">
        <v>345</v>
      </c>
      <c r="F21" s="12"/>
      <c r="G21" s="12"/>
      <c r="H21" s="12">
        <v>0</v>
      </c>
      <c r="I21" s="12">
        <v>24</v>
      </c>
      <c r="J21" s="12">
        <v>0</v>
      </c>
      <c r="K21" s="12">
        <v>0</v>
      </c>
      <c r="L21" s="12">
        <v>0</v>
      </c>
      <c r="M21" s="12">
        <v>0</v>
      </c>
      <c r="N21" s="12">
        <v>0</v>
      </c>
      <c r="O21" s="12">
        <v>0</v>
      </c>
      <c r="P21" s="12">
        <v>0</v>
      </c>
      <c r="Q21" s="12">
        <v>0</v>
      </c>
      <c r="R21" s="12">
        <v>0</v>
      </c>
      <c r="S21" s="12">
        <v>0</v>
      </c>
      <c r="T21" s="12">
        <v>0</v>
      </c>
      <c r="U21" s="12">
        <f t="shared" si="1"/>
        <v>24</v>
      </c>
      <c r="V21">
        <f t="shared" si="2"/>
        <v>149.98999999999998</v>
      </c>
      <c r="W21" s="23">
        <f>'Listado Equipos'!$B$3-'0415'!X21</f>
        <v>41833.699999999997</v>
      </c>
      <c r="X21">
        <f t="shared" si="0"/>
        <v>3624.300000000002</v>
      </c>
      <c r="Y21">
        <f t="shared" si="3"/>
        <v>21</v>
      </c>
    </row>
    <row r="22" spans="1:25" ht="17.399999999999999" x14ac:dyDescent="0.3">
      <c r="A22" s="11">
        <v>45228</v>
      </c>
      <c r="B22" s="12">
        <v>250415</v>
      </c>
      <c r="C22" s="12" t="s">
        <v>343</v>
      </c>
      <c r="D22" s="12" t="s">
        <v>344</v>
      </c>
      <c r="E22" s="12" t="s">
        <v>345</v>
      </c>
      <c r="F22" s="12"/>
      <c r="G22" s="12"/>
      <c r="H22" s="12">
        <v>0.67</v>
      </c>
      <c r="I22" s="12">
        <v>23.33</v>
      </c>
      <c r="J22" s="12">
        <v>7.0000000000000007E-2</v>
      </c>
      <c r="K22" s="12">
        <v>0.6</v>
      </c>
      <c r="L22" s="12">
        <v>2.36</v>
      </c>
      <c r="M22" s="12">
        <v>0</v>
      </c>
      <c r="N22" s="12">
        <v>0</v>
      </c>
      <c r="O22" s="12">
        <v>1</v>
      </c>
      <c r="P22" s="12">
        <v>0</v>
      </c>
      <c r="Q22" s="12">
        <v>0</v>
      </c>
      <c r="R22" s="12">
        <v>2</v>
      </c>
      <c r="S22" s="12">
        <v>0</v>
      </c>
      <c r="T22" s="12">
        <v>0</v>
      </c>
      <c r="U22" s="12">
        <f t="shared" si="1"/>
        <v>24</v>
      </c>
      <c r="V22">
        <f t="shared" si="2"/>
        <v>150.65999999999997</v>
      </c>
      <c r="W22" s="23">
        <f>'Listado Equipos'!$B$3-'0415'!X22</f>
        <v>41854.42</v>
      </c>
      <c r="X22">
        <f t="shared" si="0"/>
        <v>3603.5800000000022</v>
      </c>
      <c r="Y22">
        <f t="shared" si="3"/>
        <v>22</v>
      </c>
    </row>
    <row r="23" spans="1:25" ht="17.399999999999999" x14ac:dyDescent="0.3">
      <c r="A23" s="11">
        <v>45229</v>
      </c>
      <c r="B23" s="12">
        <v>250415</v>
      </c>
      <c r="C23" s="12" t="s">
        <v>343</v>
      </c>
      <c r="D23" s="12" t="s">
        <v>344</v>
      </c>
      <c r="E23" s="12" t="s">
        <v>345</v>
      </c>
      <c r="F23" s="12"/>
      <c r="G23" s="12"/>
      <c r="H23" s="12">
        <v>0.43</v>
      </c>
      <c r="I23" s="12">
        <v>23.57</v>
      </c>
      <c r="J23" s="12">
        <v>0.18</v>
      </c>
      <c r="K23" s="12">
        <v>0.25</v>
      </c>
      <c r="L23" s="12">
        <v>0.1</v>
      </c>
      <c r="M23" s="12">
        <v>0</v>
      </c>
      <c r="N23" s="12">
        <v>0</v>
      </c>
      <c r="O23" s="12">
        <v>0</v>
      </c>
      <c r="P23" s="12">
        <v>0</v>
      </c>
      <c r="Q23" s="12">
        <v>0</v>
      </c>
      <c r="R23" s="12">
        <v>2</v>
      </c>
      <c r="S23" s="12">
        <v>0</v>
      </c>
      <c r="T23" s="12">
        <v>0</v>
      </c>
      <c r="U23" s="12">
        <f t="shared" si="1"/>
        <v>24</v>
      </c>
      <c r="V23">
        <f t="shared" si="2"/>
        <v>151.08999999999997</v>
      </c>
      <c r="W23" s="23">
        <f>'Listado Equipos'!$B$3-'0415'!X23</f>
        <v>41873.64</v>
      </c>
      <c r="X23">
        <f t="shared" si="0"/>
        <v>3584.3600000000024</v>
      </c>
      <c r="Y23">
        <f t="shared" si="3"/>
        <v>23</v>
      </c>
    </row>
    <row r="24" spans="1:25" ht="17.399999999999999" x14ac:dyDescent="0.3">
      <c r="A24" s="11">
        <v>45230</v>
      </c>
      <c r="B24" s="12">
        <v>250415</v>
      </c>
      <c r="C24" s="12" t="s">
        <v>343</v>
      </c>
      <c r="D24" s="12" t="s">
        <v>344</v>
      </c>
      <c r="E24" s="12" t="s">
        <v>345</v>
      </c>
      <c r="F24" s="12"/>
      <c r="G24" s="12"/>
      <c r="H24" s="12">
        <v>1.05</v>
      </c>
      <c r="I24" s="12">
        <v>22.95</v>
      </c>
      <c r="J24" s="12">
        <v>0.6</v>
      </c>
      <c r="K24" s="12">
        <v>0.45</v>
      </c>
      <c r="L24" s="12">
        <v>0.61</v>
      </c>
      <c r="M24" s="12">
        <v>2</v>
      </c>
      <c r="N24" s="12">
        <v>0</v>
      </c>
      <c r="O24" s="12">
        <v>0</v>
      </c>
      <c r="P24" s="12">
        <v>0</v>
      </c>
      <c r="Q24" s="12">
        <v>0</v>
      </c>
      <c r="R24" s="12">
        <v>0</v>
      </c>
      <c r="S24" s="12">
        <v>0</v>
      </c>
      <c r="T24" s="12">
        <v>0</v>
      </c>
      <c r="U24" s="12">
        <f t="shared" si="1"/>
        <v>24</v>
      </c>
      <c r="V24">
        <f t="shared" si="2"/>
        <v>152.13999999999999</v>
      </c>
      <c r="W24" s="23">
        <f>'Listado Equipos'!$B$3-'0415'!X24</f>
        <v>41891.509999999995</v>
      </c>
      <c r="X24">
        <f t="shared" si="0"/>
        <v>3566.4900000000025</v>
      </c>
      <c r="Y24">
        <f t="shared" si="3"/>
        <v>24</v>
      </c>
    </row>
    <row r="25" spans="1:25" ht="17.399999999999999" x14ac:dyDescent="0.3">
      <c r="A25" s="11">
        <v>45231</v>
      </c>
      <c r="B25" s="12">
        <v>250415</v>
      </c>
      <c r="C25" s="12" t="s">
        <v>343</v>
      </c>
      <c r="D25" s="12" t="s">
        <v>344</v>
      </c>
      <c r="E25" s="12" t="s">
        <v>345</v>
      </c>
      <c r="F25" s="12"/>
      <c r="G25" s="12"/>
      <c r="H25" s="12">
        <v>2.72</v>
      </c>
      <c r="I25" s="12">
        <v>21.28</v>
      </c>
      <c r="J25" s="12">
        <v>1.73</v>
      </c>
      <c r="K25" s="12">
        <v>0.98</v>
      </c>
      <c r="L25" s="12">
        <v>6.21</v>
      </c>
      <c r="M25" s="12">
        <v>5</v>
      </c>
      <c r="N25" s="12">
        <v>0</v>
      </c>
      <c r="O25" s="12">
        <v>11</v>
      </c>
      <c r="P25" s="12">
        <v>0</v>
      </c>
      <c r="Q25" s="12">
        <v>0</v>
      </c>
      <c r="R25" s="12">
        <v>7</v>
      </c>
      <c r="S25" s="12">
        <v>7</v>
      </c>
      <c r="T25" s="12">
        <v>1</v>
      </c>
      <c r="U25" s="12">
        <f t="shared" si="1"/>
        <v>24</v>
      </c>
      <c r="V25">
        <f t="shared" si="2"/>
        <v>154.85999999999999</v>
      </c>
      <c r="W25" s="23">
        <f>'Listado Equipos'!$B$3-'0415'!X25</f>
        <v>41912.909999999996</v>
      </c>
      <c r="X25">
        <f t="shared" si="0"/>
        <v>3545.0900000000024</v>
      </c>
      <c r="Y25">
        <f t="shared" si="3"/>
        <v>25</v>
      </c>
    </row>
    <row r="26" spans="1:25" ht="17.399999999999999" x14ac:dyDescent="0.3">
      <c r="A26" s="11">
        <v>45232</v>
      </c>
      <c r="B26" s="12">
        <v>250415</v>
      </c>
      <c r="C26" s="12" t="s">
        <v>343</v>
      </c>
      <c r="D26" s="12" t="s">
        <v>344</v>
      </c>
      <c r="E26" s="12" t="s">
        <v>345</v>
      </c>
      <c r="F26" s="12"/>
      <c r="G26" s="12"/>
      <c r="H26" s="12">
        <v>6.53</v>
      </c>
      <c r="I26" s="12">
        <v>17.47</v>
      </c>
      <c r="J26" s="12">
        <v>5.78</v>
      </c>
      <c r="K26" s="12">
        <v>0.75</v>
      </c>
      <c r="L26" s="12">
        <v>16.07</v>
      </c>
      <c r="M26" s="12">
        <v>4</v>
      </c>
      <c r="N26" s="12">
        <v>0</v>
      </c>
      <c r="O26" s="12">
        <v>23</v>
      </c>
      <c r="P26" s="12">
        <v>0</v>
      </c>
      <c r="Q26" s="12">
        <v>0</v>
      </c>
      <c r="R26" s="12">
        <v>3</v>
      </c>
      <c r="S26" s="12">
        <v>26</v>
      </c>
      <c r="T26" s="12">
        <v>0</v>
      </c>
      <c r="U26" s="12">
        <f t="shared" si="1"/>
        <v>24</v>
      </c>
      <c r="V26">
        <f t="shared" si="2"/>
        <v>161.38999999999999</v>
      </c>
      <c r="W26" s="23">
        <f>'Listado Equipos'!$B$3-'0415'!X26</f>
        <v>41931.53</v>
      </c>
      <c r="X26">
        <f t="shared" si="0"/>
        <v>3526.4700000000025</v>
      </c>
      <c r="Y26">
        <f t="shared" si="3"/>
        <v>26</v>
      </c>
    </row>
    <row r="27" spans="1:25" ht="17.399999999999999" x14ac:dyDescent="0.3">
      <c r="A27" s="11">
        <v>45233</v>
      </c>
      <c r="B27" s="12">
        <v>250415</v>
      </c>
      <c r="C27" s="12" t="s">
        <v>343</v>
      </c>
      <c r="D27" s="12" t="s">
        <v>344</v>
      </c>
      <c r="E27" s="12" t="s">
        <v>345</v>
      </c>
      <c r="F27" s="12"/>
      <c r="G27" s="12"/>
      <c r="H27" s="12">
        <v>7.65</v>
      </c>
      <c r="I27" s="12">
        <v>16.350000000000001</v>
      </c>
      <c r="J27" s="12">
        <v>6.97</v>
      </c>
      <c r="K27" s="12">
        <v>0.68</v>
      </c>
      <c r="L27" s="12">
        <v>19.29</v>
      </c>
      <c r="M27" s="12">
        <v>4</v>
      </c>
      <c r="N27" s="12">
        <v>0</v>
      </c>
      <c r="O27" s="12">
        <v>29</v>
      </c>
      <c r="P27" s="12">
        <v>2</v>
      </c>
      <c r="Q27" s="12">
        <v>0</v>
      </c>
      <c r="R27" s="12">
        <v>3</v>
      </c>
      <c r="S27" s="12">
        <v>33</v>
      </c>
      <c r="T27" s="12">
        <v>0</v>
      </c>
      <c r="U27" s="12">
        <f t="shared" si="1"/>
        <v>24</v>
      </c>
      <c r="V27">
        <f t="shared" si="2"/>
        <v>169.04</v>
      </c>
      <c r="W27" s="23">
        <f>'Listado Equipos'!$B$3-'0415'!X27</f>
        <v>41936.629999999997</v>
      </c>
      <c r="X27">
        <f t="shared" si="0"/>
        <v>3521.3700000000026</v>
      </c>
      <c r="Y27">
        <f t="shared" si="3"/>
        <v>27</v>
      </c>
    </row>
    <row r="28" spans="1:25" ht="17.399999999999999" x14ac:dyDescent="0.3">
      <c r="A28" s="11">
        <v>45234</v>
      </c>
      <c r="B28" s="12">
        <v>250415</v>
      </c>
      <c r="C28" s="12" t="s">
        <v>343</v>
      </c>
      <c r="D28" s="12" t="s">
        <v>344</v>
      </c>
      <c r="E28" s="12" t="s">
        <v>345</v>
      </c>
      <c r="F28" s="12"/>
      <c r="G28" s="12"/>
      <c r="H28" s="12">
        <v>16.13</v>
      </c>
      <c r="I28" s="12">
        <v>7.87</v>
      </c>
      <c r="J28" s="12">
        <v>15.12</v>
      </c>
      <c r="K28" s="12">
        <v>1.02</v>
      </c>
      <c r="L28" s="12">
        <v>50.71</v>
      </c>
      <c r="M28" s="12">
        <v>4</v>
      </c>
      <c r="N28" s="12">
        <v>0</v>
      </c>
      <c r="O28" s="12">
        <v>35</v>
      </c>
      <c r="P28" s="12">
        <v>1</v>
      </c>
      <c r="Q28" s="12">
        <v>0</v>
      </c>
      <c r="R28" s="12">
        <v>2</v>
      </c>
      <c r="S28" s="12">
        <v>37</v>
      </c>
      <c r="T28" s="12">
        <v>0</v>
      </c>
      <c r="U28" s="12">
        <f t="shared" si="1"/>
        <v>24</v>
      </c>
      <c r="V28">
        <f t="shared" si="2"/>
        <v>185.17</v>
      </c>
      <c r="W28" s="23">
        <f>'Listado Equipos'!$B$3-'0415'!X28</f>
        <v>41954.159999999996</v>
      </c>
      <c r="X28">
        <f t="shared" si="0"/>
        <v>3503.8400000000024</v>
      </c>
      <c r="Y28">
        <f t="shared" si="3"/>
        <v>28</v>
      </c>
    </row>
    <row r="29" spans="1:25" ht="17.399999999999999" x14ac:dyDescent="0.3">
      <c r="A29" s="11">
        <v>45235</v>
      </c>
      <c r="B29" s="12">
        <v>250415</v>
      </c>
      <c r="C29" s="12" t="s">
        <v>343</v>
      </c>
      <c r="D29" s="12" t="s">
        <v>344</v>
      </c>
      <c r="E29" s="12" t="s">
        <v>345</v>
      </c>
      <c r="F29" s="12"/>
      <c r="G29" s="12"/>
      <c r="H29" s="12">
        <v>9.3800000000000008</v>
      </c>
      <c r="I29" s="12">
        <v>14.62</v>
      </c>
      <c r="J29" s="12">
        <v>9</v>
      </c>
      <c r="K29" s="12">
        <v>0.38</v>
      </c>
      <c r="L29" s="12">
        <v>34.159999999999997</v>
      </c>
      <c r="M29" s="12">
        <v>5</v>
      </c>
      <c r="N29" s="12">
        <v>0</v>
      </c>
      <c r="O29" s="12">
        <v>52</v>
      </c>
      <c r="P29" s="12">
        <v>4</v>
      </c>
      <c r="Q29" s="12">
        <v>1</v>
      </c>
      <c r="R29" s="12">
        <v>0</v>
      </c>
      <c r="S29" s="12">
        <v>63</v>
      </c>
      <c r="T29" s="12">
        <v>0</v>
      </c>
      <c r="U29" s="12">
        <f t="shared" si="1"/>
        <v>24</v>
      </c>
      <c r="V29">
        <f t="shared" si="2"/>
        <v>194.54999999999998</v>
      </c>
      <c r="W29" s="23">
        <f>'Listado Equipos'!$B$3-'0415'!X29</f>
        <v>41971.31</v>
      </c>
      <c r="X29">
        <f t="shared" si="0"/>
        <v>3486.6900000000023</v>
      </c>
      <c r="Y29">
        <f t="shared" si="3"/>
        <v>29</v>
      </c>
    </row>
    <row r="30" spans="1:25" ht="17.399999999999999" x14ac:dyDescent="0.3">
      <c r="A30" s="11">
        <v>45236</v>
      </c>
      <c r="B30" s="12">
        <v>250415</v>
      </c>
      <c r="C30" s="12" t="s">
        <v>343</v>
      </c>
      <c r="D30" s="12" t="s">
        <v>344</v>
      </c>
      <c r="E30" s="12" t="s">
        <v>345</v>
      </c>
      <c r="F30" s="12"/>
      <c r="G30" s="12"/>
      <c r="H30" s="12">
        <v>13.93</v>
      </c>
      <c r="I30" s="12">
        <v>10.07</v>
      </c>
      <c r="J30" s="12">
        <v>12.68</v>
      </c>
      <c r="K30" s="12">
        <v>1.25</v>
      </c>
      <c r="L30" s="12">
        <v>41.41</v>
      </c>
      <c r="M30" s="12">
        <v>5</v>
      </c>
      <c r="N30" s="12">
        <v>0</v>
      </c>
      <c r="O30" s="12">
        <v>80</v>
      </c>
      <c r="P30" s="12">
        <v>0</v>
      </c>
      <c r="Q30" s="12">
        <v>0</v>
      </c>
      <c r="R30" s="12">
        <v>4</v>
      </c>
      <c r="S30" s="12">
        <v>94</v>
      </c>
      <c r="T30" s="12">
        <v>0</v>
      </c>
      <c r="U30" s="12">
        <f t="shared" si="1"/>
        <v>24</v>
      </c>
      <c r="V30">
        <f t="shared" si="2"/>
        <v>208.48</v>
      </c>
      <c r="W30" s="23">
        <f>'Listado Equipos'!$B$3-'0415'!X30</f>
        <v>41990.979999999996</v>
      </c>
      <c r="X30">
        <f t="shared" si="0"/>
        <v>3467.0200000000023</v>
      </c>
      <c r="Y30">
        <f t="shared" si="3"/>
        <v>30</v>
      </c>
    </row>
    <row r="31" spans="1:25" ht="17.399999999999999" x14ac:dyDescent="0.3">
      <c r="A31" s="11">
        <v>45237</v>
      </c>
      <c r="B31" s="12">
        <v>250415</v>
      </c>
      <c r="C31" s="12" t="s">
        <v>343</v>
      </c>
      <c r="D31" s="12" t="s">
        <v>344</v>
      </c>
      <c r="E31" s="12" t="s">
        <v>345</v>
      </c>
      <c r="F31" s="12"/>
      <c r="G31" s="12"/>
      <c r="H31" s="12">
        <v>16.420000000000002</v>
      </c>
      <c r="I31" s="12">
        <v>7.58</v>
      </c>
      <c r="J31" s="12">
        <v>15.18</v>
      </c>
      <c r="K31" s="12">
        <v>1.23</v>
      </c>
      <c r="L31" s="12">
        <v>47.45</v>
      </c>
      <c r="M31" s="12">
        <v>4</v>
      </c>
      <c r="N31" s="12">
        <v>0</v>
      </c>
      <c r="O31" s="12">
        <v>57</v>
      </c>
      <c r="P31" s="12">
        <v>2</v>
      </c>
      <c r="Q31" s="12">
        <v>0</v>
      </c>
      <c r="R31" s="12">
        <v>2</v>
      </c>
      <c r="S31" s="12">
        <v>65</v>
      </c>
      <c r="T31" s="12">
        <v>0</v>
      </c>
      <c r="U31" s="12">
        <f t="shared" si="1"/>
        <v>24</v>
      </c>
      <c r="V31">
        <f t="shared" si="2"/>
        <v>224.89999999999998</v>
      </c>
      <c r="W31" s="23">
        <f>'Listado Equipos'!$B$3-'0415'!X31</f>
        <v>42009.31</v>
      </c>
      <c r="X31">
        <f t="shared" si="0"/>
        <v>3448.6900000000023</v>
      </c>
      <c r="Y31">
        <f t="shared" si="3"/>
        <v>31</v>
      </c>
    </row>
    <row r="32" spans="1:25" ht="17.399999999999999" x14ac:dyDescent="0.3">
      <c r="A32" s="11">
        <v>45238</v>
      </c>
      <c r="B32" s="12">
        <v>250415</v>
      </c>
      <c r="C32" s="12" t="s">
        <v>343</v>
      </c>
      <c r="D32" s="12" t="s">
        <v>344</v>
      </c>
      <c r="E32" s="12" t="s">
        <v>345</v>
      </c>
      <c r="F32" s="12"/>
      <c r="G32" s="12"/>
      <c r="H32" s="12">
        <v>19</v>
      </c>
      <c r="I32" s="12">
        <v>5</v>
      </c>
      <c r="J32" s="12">
        <v>18.48</v>
      </c>
      <c r="K32" s="12">
        <v>0.52</v>
      </c>
      <c r="L32" s="12">
        <v>61.93</v>
      </c>
      <c r="M32" s="12">
        <v>4</v>
      </c>
      <c r="N32" s="12">
        <v>0</v>
      </c>
      <c r="O32" s="12">
        <v>54</v>
      </c>
      <c r="P32" s="12">
        <v>2</v>
      </c>
      <c r="Q32" s="12">
        <v>0</v>
      </c>
      <c r="R32" s="12">
        <v>0</v>
      </c>
      <c r="S32" s="12">
        <v>61</v>
      </c>
      <c r="T32" s="12">
        <v>0</v>
      </c>
      <c r="U32" s="12">
        <f t="shared" si="1"/>
        <v>24</v>
      </c>
      <c r="V32">
        <f t="shared" si="2"/>
        <v>243.89999999999998</v>
      </c>
      <c r="W32" s="23">
        <f>'Listado Equipos'!$B$3-'0415'!X32</f>
        <v>42027.61</v>
      </c>
      <c r="X32">
        <f t="shared" si="0"/>
        <v>3430.3900000000021</v>
      </c>
      <c r="Y32">
        <f t="shared" si="3"/>
        <v>32</v>
      </c>
    </row>
    <row r="33" spans="1:25" ht="17.399999999999999" x14ac:dyDescent="0.3">
      <c r="A33" s="11">
        <v>45239</v>
      </c>
      <c r="B33" s="12">
        <v>250415</v>
      </c>
      <c r="C33" s="12" t="s">
        <v>343</v>
      </c>
      <c r="D33" s="12" t="s">
        <v>344</v>
      </c>
      <c r="E33" s="12" t="s">
        <v>345</v>
      </c>
      <c r="F33" s="12"/>
      <c r="G33" s="12"/>
      <c r="H33" s="12">
        <v>20.67</v>
      </c>
      <c r="I33" s="12">
        <v>3.33</v>
      </c>
      <c r="J33" s="12">
        <v>19.45</v>
      </c>
      <c r="K33" s="12">
        <v>1.22</v>
      </c>
      <c r="L33" s="12">
        <v>68.02</v>
      </c>
      <c r="M33" s="12">
        <v>5</v>
      </c>
      <c r="N33" s="12">
        <v>0</v>
      </c>
      <c r="O33" s="12">
        <v>112</v>
      </c>
      <c r="P33" s="12">
        <v>5</v>
      </c>
      <c r="Q33" s="12">
        <v>1</v>
      </c>
      <c r="R33" s="12">
        <v>4</v>
      </c>
      <c r="S33" s="12">
        <v>128</v>
      </c>
      <c r="T33" s="12">
        <v>0</v>
      </c>
      <c r="U33" s="12">
        <f t="shared" si="1"/>
        <v>24</v>
      </c>
      <c r="V33">
        <f t="shared" si="2"/>
        <v>264.57</v>
      </c>
      <c r="W33" s="23">
        <f>'Listado Equipos'!$B$3-'0415'!X33</f>
        <v>42046.04</v>
      </c>
      <c r="X33">
        <f t="shared" si="0"/>
        <v>3411.9600000000023</v>
      </c>
      <c r="Y33">
        <f t="shared" si="3"/>
        <v>33</v>
      </c>
    </row>
    <row r="34" spans="1:25" ht="17.399999999999999" x14ac:dyDescent="0.3">
      <c r="A34" s="11">
        <v>45240</v>
      </c>
      <c r="B34" s="12">
        <v>250415</v>
      </c>
      <c r="C34" s="12" t="s">
        <v>343</v>
      </c>
      <c r="D34" s="12" t="s">
        <v>344</v>
      </c>
      <c r="E34" s="12" t="s">
        <v>345</v>
      </c>
      <c r="F34" s="12"/>
      <c r="G34" s="12"/>
      <c r="H34" s="12">
        <v>19.7</v>
      </c>
      <c r="I34" s="12">
        <v>4.3</v>
      </c>
      <c r="J34" s="12">
        <v>19.420000000000002</v>
      </c>
      <c r="K34" s="12">
        <v>0.28000000000000003</v>
      </c>
      <c r="L34" s="12">
        <v>74.25</v>
      </c>
      <c r="M34" s="12">
        <v>5</v>
      </c>
      <c r="N34" s="12">
        <v>0</v>
      </c>
      <c r="O34" s="12">
        <v>171</v>
      </c>
      <c r="P34" s="12">
        <v>8</v>
      </c>
      <c r="Q34" s="12">
        <v>1</v>
      </c>
      <c r="R34" s="12">
        <v>0</v>
      </c>
      <c r="S34" s="12">
        <v>187</v>
      </c>
      <c r="T34" s="12">
        <v>0</v>
      </c>
      <c r="U34" s="12">
        <f t="shared" si="1"/>
        <v>24</v>
      </c>
      <c r="V34">
        <f t="shared" si="2"/>
        <v>284.27</v>
      </c>
      <c r="W34" s="23">
        <f>'Listado Equipos'!$B$3-'0415'!X34</f>
        <v>42052.189999999995</v>
      </c>
      <c r="X34">
        <f t="shared" si="0"/>
        <v>3405.8100000000022</v>
      </c>
      <c r="Y34">
        <f t="shared" si="3"/>
        <v>34</v>
      </c>
    </row>
    <row r="35" spans="1:25" ht="17.399999999999999" x14ac:dyDescent="0.3">
      <c r="A35" s="11">
        <v>45241</v>
      </c>
      <c r="B35" s="12">
        <v>250415</v>
      </c>
      <c r="C35" s="12" t="s">
        <v>343</v>
      </c>
      <c r="D35" s="12" t="s">
        <v>344</v>
      </c>
      <c r="E35" s="12" t="s">
        <v>345</v>
      </c>
      <c r="F35" s="12"/>
      <c r="G35" s="12"/>
      <c r="H35" s="12">
        <v>21.02</v>
      </c>
      <c r="I35" s="12">
        <v>2.98</v>
      </c>
      <c r="J35" s="12">
        <v>20.329999999999998</v>
      </c>
      <c r="K35" s="12">
        <v>0.68</v>
      </c>
      <c r="L35" s="12">
        <v>65.78</v>
      </c>
      <c r="M35" s="12">
        <v>4</v>
      </c>
      <c r="N35" s="12">
        <v>0</v>
      </c>
      <c r="O35" s="12">
        <v>113</v>
      </c>
      <c r="P35" s="12">
        <v>4</v>
      </c>
      <c r="Q35" s="12">
        <v>2</v>
      </c>
      <c r="R35" s="12">
        <v>1</v>
      </c>
      <c r="S35" s="12">
        <v>133</v>
      </c>
      <c r="T35" s="12">
        <v>0</v>
      </c>
      <c r="U35" s="12">
        <f t="shared" si="1"/>
        <v>24</v>
      </c>
      <c r="V35">
        <f t="shared" si="2"/>
        <v>305.28999999999996</v>
      </c>
      <c r="W35" s="23">
        <f>'Listado Equipos'!$B$3-'0415'!X35</f>
        <v>42067.439999999995</v>
      </c>
      <c r="X35">
        <f t="shared" si="0"/>
        <v>3390.5600000000022</v>
      </c>
      <c r="Y35">
        <f t="shared" si="3"/>
        <v>35</v>
      </c>
    </row>
    <row r="36" spans="1:25" ht="17.399999999999999" x14ac:dyDescent="0.3">
      <c r="A36" s="11">
        <v>45242</v>
      </c>
      <c r="B36" s="12">
        <v>250415</v>
      </c>
      <c r="C36" s="12" t="s">
        <v>343</v>
      </c>
      <c r="D36" s="12" t="s">
        <v>344</v>
      </c>
      <c r="E36" s="12" t="s">
        <v>345</v>
      </c>
      <c r="F36" s="12"/>
      <c r="G36" s="12"/>
      <c r="H36" s="12">
        <v>12.45</v>
      </c>
      <c r="I36" s="12">
        <v>11.55</v>
      </c>
      <c r="J36" s="12">
        <v>11.67</v>
      </c>
      <c r="K36" s="12">
        <v>0.78</v>
      </c>
      <c r="L36" s="12">
        <v>42.9</v>
      </c>
      <c r="M36" s="12">
        <v>5</v>
      </c>
      <c r="N36" s="12">
        <v>0</v>
      </c>
      <c r="O36" s="12">
        <v>119</v>
      </c>
      <c r="P36" s="12">
        <v>4</v>
      </c>
      <c r="Q36" s="12">
        <v>1</v>
      </c>
      <c r="R36" s="12">
        <v>3</v>
      </c>
      <c r="S36" s="12">
        <v>137</v>
      </c>
      <c r="T36" s="12">
        <v>0</v>
      </c>
      <c r="U36" s="12">
        <f t="shared" si="1"/>
        <v>24</v>
      </c>
      <c r="V36">
        <f t="shared" si="2"/>
        <v>317.73999999999995</v>
      </c>
      <c r="W36" s="23">
        <f>'Listado Equipos'!$B$3-'0415'!X36</f>
        <v>42088.22</v>
      </c>
      <c r="X36">
        <f t="shared" si="0"/>
        <v>3369.780000000002</v>
      </c>
      <c r="Y36">
        <f t="shared" si="3"/>
        <v>36</v>
      </c>
    </row>
    <row r="37" spans="1:25" ht="17.399999999999999" x14ac:dyDescent="0.3">
      <c r="A37" s="11">
        <v>45243</v>
      </c>
      <c r="B37" s="12">
        <v>250415</v>
      </c>
      <c r="C37" s="12" t="s">
        <v>343</v>
      </c>
      <c r="D37" s="12" t="s">
        <v>344</v>
      </c>
      <c r="E37" s="12" t="s">
        <v>345</v>
      </c>
      <c r="F37" s="12"/>
      <c r="G37" s="12"/>
      <c r="H37" s="12">
        <v>19.52</v>
      </c>
      <c r="I37" s="12">
        <v>4.4800000000000004</v>
      </c>
      <c r="J37" s="12">
        <v>18.88</v>
      </c>
      <c r="K37" s="12">
        <v>0.63</v>
      </c>
      <c r="L37" s="12">
        <v>65.819999999999993</v>
      </c>
      <c r="M37" s="12">
        <v>4</v>
      </c>
      <c r="N37" s="12">
        <v>0</v>
      </c>
      <c r="O37" s="12">
        <v>133</v>
      </c>
      <c r="P37" s="12">
        <v>6</v>
      </c>
      <c r="Q37" s="12">
        <v>0</v>
      </c>
      <c r="R37" s="12">
        <v>2</v>
      </c>
      <c r="S37" s="12">
        <v>151</v>
      </c>
      <c r="T37" s="12">
        <v>0</v>
      </c>
      <c r="U37" s="12">
        <f t="shared" si="1"/>
        <v>24</v>
      </c>
      <c r="V37">
        <f t="shared" si="2"/>
        <v>337.25999999999993</v>
      </c>
      <c r="W37" s="23">
        <f>'Listado Equipos'!$B$3-'0415'!X37</f>
        <v>42109.67</v>
      </c>
      <c r="X37">
        <f t="shared" si="0"/>
        <v>3348.3300000000022</v>
      </c>
      <c r="Y37">
        <f t="shared" si="3"/>
        <v>37</v>
      </c>
    </row>
    <row r="38" spans="1:25" ht="17.399999999999999" x14ac:dyDescent="0.3">
      <c r="A38" s="11">
        <v>45244</v>
      </c>
      <c r="B38" s="12">
        <v>250415</v>
      </c>
      <c r="C38" s="12" t="s">
        <v>343</v>
      </c>
      <c r="D38" s="12" t="s">
        <v>344</v>
      </c>
      <c r="E38" s="12" t="s">
        <v>345</v>
      </c>
      <c r="F38" s="12"/>
      <c r="G38" s="12"/>
      <c r="H38" s="12">
        <v>16.7</v>
      </c>
      <c r="I38" s="12">
        <v>7.3</v>
      </c>
      <c r="J38" s="12">
        <v>16.32</v>
      </c>
      <c r="K38" s="12">
        <v>0.38</v>
      </c>
      <c r="L38" s="12">
        <v>56.78</v>
      </c>
      <c r="M38" s="12">
        <v>4</v>
      </c>
      <c r="N38" s="12">
        <v>0</v>
      </c>
      <c r="O38" s="12">
        <v>122</v>
      </c>
      <c r="P38" s="12">
        <v>9</v>
      </c>
      <c r="Q38" s="12">
        <v>0</v>
      </c>
      <c r="R38" s="12">
        <v>0</v>
      </c>
      <c r="S38" s="12">
        <v>137</v>
      </c>
      <c r="T38" s="12">
        <v>0</v>
      </c>
      <c r="U38" s="12">
        <f t="shared" si="1"/>
        <v>24</v>
      </c>
      <c r="V38">
        <f t="shared" si="2"/>
        <v>353.95999999999992</v>
      </c>
      <c r="W38" s="23">
        <f>'Listado Equipos'!$B$3-'0415'!X38</f>
        <v>42128.92</v>
      </c>
      <c r="X38">
        <f t="shared" si="0"/>
        <v>3329.0800000000022</v>
      </c>
      <c r="Y38">
        <f t="shared" si="3"/>
        <v>38</v>
      </c>
    </row>
    <row r="39" spans="1:25" ht="17.399999999999999" x14ac:dyDescent="0.3">
      <c r="A39" s="11">
        <v>45245</v>
      </c>
      <c r="B39" s="12">
        <v>250415</v>
      </c>
      <c r="C39" s="12" t="s">
        <v>343</v>
      </c>
      <c r="D39" s="12" t="s">
        <v>344</v>
      </c>
      <c r="E39" s="12" t="s">
        <v>345</v>
      </c>
      <c r="F39" s="12"/>
      <c r="G39" s="12"/>
      <c r="H39" s="12">
        <v>21.43</v>
      </c>
      <c r="I39" s="12">
        <v>2.57</v>
      </c>
      <c r="J39" s="12">
        <v>20.73</v>
      </c>
      <c r="K39" s="12">
        <v>0.7</v>
      </c>
      <c r="L39" s="12">
        <v>74.459999999999994</v>
      </c>
      <c r="M39" s="12">
        <v>4</v>
      </c>
      <c r="N39" s="12">
        <v>0</v>
      </c>
      <c r="O39" s="12">
        <v>180</v>
      </c>
      <c r="P39" s="12">
        <v>8</v>
      </c>
      <c r="Q39" s="12">
        <v>0</v>
      </c>
      <c r="R39" s="12">
        <v>1</v>
      </c>
      <c r="S39" s="12">
        <v>210</v>
      </c>
      <c r="T39" s="12">
        <v>0</v>
      </c>
      <c r="U39" s="12">
        <f t="shared" si="1"/>
        <v>24</v>
      </c>
      <c r="V39">
        <f t="shared" si="2"/>
        <v>375.38999999999993</v>
      </c>
      <c r="W39" s="23">
        <f>'Listado Equipos'!$B$3-'0415'!X39</f>
        <v>42150.52</v>
      </c>
      <c r="X39">
        <f t="shared" si="0"/>
        <v>3307.4800000000023</v>
      </c>
      <c r="Y39">
        <f t="shared" si="3"/>
        <v>39</v>
      </c>
    </row>
    <row r="40" spans="1:25" ht="17.399999999999999" x14ac:dyDescent="0.3">
      <c r="A40" s="11">
        <v>45246</v>
      </c>
      <c r="B40" s="12">
        <v>250415</v>
      </c>
      <c r="C40" s="12" t="s">
        <v>343</v>
      </c>
      <c r="D40" s="12" t="s">
        <v>344</v>
      </c>
      <c r="E40" s="12" t="s">
        <v>345</v>
      </c>
      <c r="F40" s="12"/>
      <c r="G40" s="12"/>
      <c r="H40" s="12">
        <v>19.07</v>
      </c>
      <c r="I40" s="12">
        <v>4.93</v>
      </c>
      <c r="J40" s="12">
        <v>17.600000000000001</v>
      </c>
      <c r="K40" s="12">
        <v>1.47</v>
      </c>
      <c r="L40" s="12">
        <v>60.36</v>
      </c>
      <c r="M40" s="12">
        <v>4</v>
      </c>
      <c r="N40" s="12">
        <v>0</v>
      </c>
      <c r="O40" s="12">
        <v>147</v>
      </c>
      <c r="P40" s="12">
        <v>3</v>
      </c>
      <c r="Q40" s="12">
        <v>0</v>
      </c>
      <c r="R40" s="12">
        <v>8</v>
      </c>
      <c r="S40" s="12">
        <v>161</v>
      </c>
      <c r="T40" s="12">
        <v>0</v>
      </c>
      <c r="U40" s="12">
        <f t="shared" si="1"/>
        <v>24</v>
      </c>
      <c r="V40">
        <f t="shared" si="2"/>
        <v>394.45999999999992</v>
      </c>
      <c r="W40" s="23">
        <f>'Listado Equipos'!$B$3-'0415'!X40</f>
        <v>42168.24</v>
      </c>
      <c r="X40">
        <f t="shared" si="0"/>
        <v>3289.7600000000025</v>
      </c>
      <c r="Y40">
        <f t="shared" si="3"/>
        <v>40</v>
      </c>
    </row>
    <row r="41" spans="1:25" ht="17.399999999999999" x14ac:dyDescent="0.3">
      <c r="A41" s="11">
        <v>45247</v>
      </c>
      <c r="B41" s="12">
        <v>250415</v>
      </c>
      <c r="C41" s="12" t="s">
        <v>343</v>
      </c>
      <c r="D41" s="12" t="s">
        <v>344</v>
      </c>
      <c r="E41" s="12" t="s">
        <v>345</v>
      </c>
      <c r="F41" s="12"/>
      <c r="G41" s="12"/>
      <c r="H41" s="12">
        <v>17.32</v>
      </c>
      <c r="I41" s="12">
        <v>6.68</v>
      </c>
      <c r="J41" s="12">
        <v>16.07</v>
      </c>
      <c r="K41" s="12">
        <v>1.25</v>
      </c>
      <c r="L41" s="12">
        <v>50.64</v>
      </c>
      <c r="M41" s="12">
        <v>4</v>
      </c>
      <c r="N41" s="12">
        <v>0</v>
      </c>
      <c r="O41" s="12">
        <v>72</v>
      </c>
      <c r="P41" s="12">
        <v>5</v>
      </c>
      <c r="Q41" s="12">
        <v>1</v>
      </c>
      <c r="R41" s="12">
        <v>1</v>
      </c>
      <c r="S41" s="12">
        <v>81</v>
      </c>
      <c r="T41" s="12">
        <v>0</v>
      </c>
      <c r="U41" s="12">
        <f t="shared" si="1"/>
        <v>24</v>
      </c>
      <c r="V41">
        <f t="shared" si="2"/>
        <v>411.77999999999992</v>
      </c>
      <c r="W41" s="23">
        <f>'Listado Equipos'!$B$3-'0415'!X41</f>
        <v>42175.07</v>
      </c>
      <c r="X41">
        <f t="shared" si="0"/>
        <v>3282.9300000000026</v>
      </c>
      <c r="Y41">
        <f t="shared" si="3"/>
        <v>41</v>
      </c>
    </row>
    <row r="42" spans="1:25" ht="17.399999999999999" x14ac:dyDescent="0.3">
      <c r="A42" s="11">
        <v>45248</v>
      </c>
      <c r="B42" s="12">
        <v>250415</v>
      </c>
      <c r="C42" s="12" t="s">
        <v>343</v>
      </c>
      <c r="D42" s="12" t="s">
        <v>344</v>
      </c>
      <c r="E42" s="12" t="s">
        <v>345</v>
      </c>
      <c r="F42" s="12"/>
      <c r="G42" s="12"/>
      <c r="H42" s="12">
        <v>18.25</v>
      </c>
      <c r="I42" s="12">
        <v>5.75</v>
      </c>
      <c r="J42" s="12">
        <v>16.829999999999998</v>
      </c>
      <c r="K42" s="12">
        <v>1.42</v>
      </c>
      <c r="L42" s="12">
        <v>59.52</v>
      </c>
      <c r="M42" s="12">
        <v>4</v>
      </c>
      <c r="N42" s="12">
        <v>0</v>
      </c>
      <c r="O42" s="12">
        <v>126</v>
      </c>
      <c r="P42" s="12">
        <v>8</v>
      </c>
      <c r="Q42" s="12">
        <v>1</v>
      </c>
      <c r="R42" s="12">
        <v>3</v>
      </c>
      <c r="S42" s="12">
        <v>143</v>
      </c>
      <c r="T42" s="12">
        <v>0</v>
      </c>
      <c r="U42" s="12">
        <f t="shared" si="1"/>
        <v>24</v>
      </c>
      <c r="V42">
        <f t="shared" si="2"/>
        <v>430.02999999999992</v>
      </c>
      <c r="W42" s="23">
        <f>'Listado Equipos'!$B$3-'0415'!X42</f>
        <v>42190.42</v>
      </c>
      <c r="X42">
        <f t="shared" si="0"/>
        <v>3267.5800000000027</v>
      </c>
      <c r="Y42">
        <f t="shared" si="3"/>
        <v>42</v>
      </c>
    </row>
    <row r="43" spans="1:25" ht="17.399999999999999" x14ac:dyDescent="0.3">
      <c r="A43" s="11">
        <v>45249</v>
      </c>
      <c r="B43" s="12">
        <v>250415</v>
      </c>
      <c r="C43" s="12" t="s">
        <v>343</v>
      </c>
      <c r="D43" s="12" t="s">
        <v>344</v>
      </c>
      <c r="E43" s="12" t="s">
        <v>345</v>
      </c>
      <c r="F43" s="12"/>
      <c r="G43" s="12"/>
      <c r="H43" s="12">
        <v>7.55</v>
      </c>
      <c r="I43" s="12">
        <v>16.45</v>
      </c>
      <c r="J43" s="12">
        <v>6.8</v>
      </c>
      <c r="K43" s="12">
        <v>0.75</v>
      </c>
      <c r="L43" s="12">
        <v>24.43</v>
      </c>
      <c r="M43" s="12">
        <v>5</v>
      </c>
      <c r="N43" s="12">
        <v>0</v>
      </c>
      <c r="O43" s="12">
        <v>78</v>
      </c>
      <c r="P43" s="12">
        <v>4</v>
      </c>
      <c r="Q43" s="12">
        <v>0</v>
      </c>
      <c r="R43" s="12">
        <v>1</v>
      </c>
      <c r="S43" s="12">
        <v>83</v>
      </c>
      <c r="T43" s="12">
        <v>0</v>
      </c>
      <c r="U43" s="12">
        <f t="shared" si="1"/>
        <v>24</v>
      </c>
      <c r="V43">
        <f t="shared" si="2"/>
        <v>437.57999999999993</v>
      </c>
      <c r="W43" s="23">
        <f>'Listado Equipos'!$B$3-'0415'!X43</f>
        <v>42208.539999999994</v>
      </c>
      <c r="X43">
        <f t="shared" si="0"/>
        <v>3249.4600000000028</v>
      </c>
      <c r="Y43">
        <f t="shared" si="3"/>
        <v>43</v>
      </c>
    </row>
    <row r="44" spans="1:25" ht="17.399999999999999" x14ac:dyDescent="0.3">
      <c r="A44" s="11">
        <v>45250</v>
      </c>
      <c r="B44" s="12">
        <v>250415</v>
      </c>
      <c r="C44" s="12" t="s">
        <v>343</v>
      </c>
      <c r="D44" s="12" t="s">
        <v>344</v>
      </c>
      <c r="E44" s="12" t="s">
        <v>345</v>
      </c>
      <c r="F44" s="12"/>
      <c r="G44" s="12"/>
      <c r="H44" s="12">
        <v>14.37</v>
      </c>
      <c r="I44" s="12">
        <v>9.6300000000000008</v>
      </c>
      <c r="J44" s="12">
        <v>13.42</v>
      </c>
      <c r="K44" s="12">
        <v>0.95</v>
      </c>
      <c r="L44" s="12">
        <v>41.76</v>
      </c>
      <c r="M44" s="12">
        <v>4</v>
      </c>
      <c r="N44" s="12">
        <v>0</v>
      </c>
      <c r="O44" s="12">
        <v>49</v>
      </c>
      <c r="P44" s="12">
        <v>6</v>
      </c>
      <c r="Q44" s="12">
        <v>1</v>
      </c>
      <c r="R44" s="12">
        <v>0</v>
      </c>
      <c r="S44" s="12">
        <v>54</v>
      </c>
      <c r="T44" s="12">
        <v>0</v>
      </c>
      <c r="U44" s="12">
        <f t="shared" si="1"/>
        <v>24</v>
      </c>
      <c r="V44">
        <f t="shared" si="2"/>
        <v>451.94999999999993</v>
      </c>
      <c r="W44" s="23">
        <f>'Listado Equipos'!$B$3-'0415'!X44</f>
        <v>42227.92</v>
      </c>
      <c r="X44">
        <f t="shared" si="0"/>
        <v>3230.0800000000027</v>
      </c>
      <c r="Y44">
        <f t="shared" si="3"/>
        <v>44</v>
      </c>
    </row>
    <row r="45" spans="1:25" ht="17.399999999999999" x14ac:dyDescent="0.3">
      <c r="A45" s="11">
        <v>45251</v>
      </c>
      <c r="B45" s="12">
        <v>250415</v>
      </c>
      <c r="C45" s="12" t="s">
        <v>343</v>
      </c>
      <c r="D45" s="12" t="s">
        <v>344</v>
      </c>
      <c r="E45" s="12" t="s">
        <v>345</v>
      </c>
      <c r="F45" s="12"/>
      <c r="G45" s="12"/>
      <c r="H45" s="12">
        <v>21.1</v>
      </c>
      <c r="I45" s="12">
        <v>2.9</v>
      </c>
      <c r="J45" s="12">
        <v>20.73</v>
      </c>
      <c r="K45" s="12">
        <v>0.37</v>
      </c>
      <c r="L45" s="12">
        <v>76.47</v>
      </c>
      <c r="M45" s="12">
        <v>5</v>
      </c>
      <c r="N45" s="12">
        <v>0</v>
      </c>
      <c r="O45" s="12">
        <v>218</v>
      </c>
      <c r="P45" s="12">
        <v>17</v>
      </c>
      <c r="Q45" s="12">
        <v>1</v>
      </c>
      <c r="R45" s="12">
        <v>0</v>
      </c>
      <c r="S45" s="12">
        <v>244</v>
      </c>
      <c r="T45" s="12">
        <v>0</v>
      </c>
      <c r="U45" s="12">
        <f t="shared" si="1"/>
        <v>24</v>
      </c>
      <c r="V45">
        <f t="shared" si="2"/>
        <v>473.04999999999995</v>
      </c>
      <c r="W45" s="23">
        <f>'Listado Equipos'!$B$3-'0415'!X45</f>
        <v>42248.25</v>
      </c>
      <c r="X45">
        <f t="shared" si="0"/>
        <v>3209.7500000000027</v>
      </c>
      <c r="Y45">
        <f t="shared" si="3"/>
        <v>45</v>
      </c>
    </row>
    <row r="46" spans="1:25" ht="17.399999999999999" x14ac:dyDescent="0.3">
      <c r="A46" s="11">
        <v>45252</v>
      </c>
      <c r="B46" s="12">
        <v>250415</v>
      </c>
      <c r="C46" s="12" t="s">
        <v>343</v>
      </c>
      <c r="D46" s="12" t="s">
        <v>344</v>
      </c>
      <c r="E46" s="12" t="s">
        <v>345</v>
      </c>
      <c r="F46" s="12"/>
      <c r="G46" s="12"/>
      <c r="H46" s="12">
        <v>22.25</v>
      </c>
      <c r="I46" s="12">
        <v>1.75</v>
      </c>
      <c r="J46" s="12">
        <v>20.399999999999999</v>
      </c>
      <c r="K46" s="12">
        <v>1.85</v>
      </c>
      <c r="L46" s="12">
        <v>62.68</v>
      </c>
      <c r="M46" s="12">
        <v>4</v>
      </c>
      <c r="N46" s="12">
        <v>0</v>
      </c>
      <c r="O46" s="12">
        <v>77</v>
      </c>
      <c r="P46" s="12">
        <v>7</v>
      </c>
      <c r="Q46" s="12">
        <v>0</v>
      </c>
      <c r="R46" s="12">
        <v>8</v>
      </c>
      <c r="S46" s="12">
        <v>87</v>
      </c>
      <c r="T46" s="12">
        <v>1</v>
      </c>
      <c r="U46" s="12">
        <f t="shared" si="1"/>
        <v>24</v>
      </c>
      <c r="V46">
        <f t="shared" si="2"/>
        <v>495.29999999999995</v>
      </c>
      <c r="W46" s="23">
        <f>'Listado Equipos'!$B$3-'0415'!X46</f>
        <v>42265.599999999999</v>
      </c>
      <c r="X46">
        <f t="shared" si="0"/>
        <v>3192.4000000000028</v>
      </c>
      <c r="Y46">
        <f t="shared" si="3"/>
        <v>46</v>
      </c>
    </row>
    <row r="47" spans="1:25" ht="17.399999999999999" x14ac:dyDescent="0.3">
      <c r="A47" s="11">
        <v>45253</v>
      </c>
      <c r="B47" s="12">
        <v>250415</v>
      </c>
      <c r="C47" s="12" t="s">
        <v>343</v>
      </c>
      <c r="D47" s="12" t="s">
        <v>344</v>
      </c>
      <c r="E47" s="12" t="s">
        <v>345</v>
      </c>
      <c r="F47" s="12"/>
      <c r="G47" s="12"/>
      <c r="H47" s="12">
        <v>21.35</v>
      </c>
      <c r="I47" s="12">
        <v>2.65</v>
      </c>
      <c r="J47" s="12">
        <v>20.77</v>
      </c>
      <c r="K47" s="12">
        <v>0.57999999999999996</v>
      </c>
      <c r="L47" s="12">
        <v>71.2</v>
      </c>
      <c r="M47" s="12">
        <v>4</v>
      </c>
      <c r="N47" s="12">
        <v>0</v>
      </c>
      <c r="O47" s="12">
        <v>131</v>
      </c>
      <c r="P47" s="12">
        <v>10</v>
      </c>
      <c r="Q47" s="12">
        <v>2</v>
      </c>
      <c r="R47" s="12">
        <v>1</v>
      </c>
      <c r="S47" s="12">
        <v>145</v>
      </c>
      <c r="T47" s="12">
        <v>0</v>
      </c>
      <c r="U47" s="12">
        <f t="shared" si="1"/>
        <v>24</v>
      </c>
      <c r="V47">
        <f t="shared" si="2"/>
        <v>516.65</v>
      </c>
      <c r="W47" s="23">
        <f>'Listado Equipos'!$B$3-'0415'!X47</f>
        <v>42281.479999999996</v>
      </c>
      <c r="X47">
        <f t="shared" si="0"/>
        <v>3176.5200000000027</v>
      </c>
      <c r="Y47">
        <f t="shared" si="3"/>
        <v>47</v>
      </c>
    </row>
    <row r="48" spans="1:25" ht="17.399999999999999" x14ac:dyDescent="0.3">
      <c r="A48" s="11">
        <v>45254</v>
      </c>
      <c r="B48" s="12">
        <v>250415</v>
      </c>
      <c r="C48" s="12" t="s">
        <v>343</v>
      </c>
      <c r="D48" s="12" t="s">
        <v>344</v>
      </c>
      <c r="E48" s="12" t="s">
        <v>345</v>
      </c>
      <c r="F48" s="12"/>
      <c r="G48" s="12"/>
      <c r="H48" s="12">
        <v>21.63</v>
      </c>
      <c r="I48" s="12">
        <v>2.37</v>
      </c>
      <c r="J48" s="12">
        <v>21.18</v>
      </c>
      <c r="K48" s="12">
        <v>0.45</v>
      </c>
      <c r="L48" s="12">
        <v>76.41</v>
      </c>
      <c r="M48" s="12">
        <v>4</v>
      </c>
      <c r="N48" s="12">
        <v>0</v>
      </c>
      <c r="O48" s="12">
        <v>123</v>
      </c>
      <c r="P48" s="12">
        <v>14</v>
      </c>
      <c r="Q48" s="12">
        <v>0</v>
      </c>
      <c r="R48" s="12">
        <v>1</v>
      </c>
      <c r="S48" s="12">
        <v>136</v>
      </c>
      <c r="T48" s="12">
        <v>0</v>
      </c>
      <c r="U48" s="12">
        <f t="shared" si="1"/>
        <v>24</v>
      </c>
      <c r="V48">
        <f t="shared" si="2"/>
        <v>538.28</v>
      </c>
      <c r="W48" s="23">
        <f>'Listado Equipos'!$B$3-'0415'!X48</f>
        <v>42291.03</v>
      </c>
      <c r="X48">
        <f t="shared" si="0"/>
        <v>3166.9700000000025</v>
      </c>
      <c r="Y48">
        <f t="shared" si="3"/>
        <v>48</v>
      </c>
    </row>
    <row r="49" spans="1:25" ht="17.399999999999999" x14ac:dyDescent="0.3">
      <c r="A49" s="11">
        <v>45255</v>
      </c>
      <c r="B49" s="12">
        <v>250415</v>
      </c>
      <c r="C49" s="12" t="s">
        <v>343</v>
      </c>
      <c r="D49" s="12" t="s">
        <v>344</v>
      </c>
      <c r="E49" s="12" t="s">
        <v>345</v>
      </c>
      <c r="F49" s="12"/>
      <c r="G49" s="12"/>
      <c r="H49" s="12">
        <v>19.12</v>
      </c>
      <c r="I49" s="12">
        <v>4.88</v>
      </c>
      <c r="J49" s="12">
        <v>17.68</v>
      </c>
      <c r="K49" s="12">
        <v>1.43</v>
      </c>
      <c r="L49" s="12">
        <v>62.63</v>
      </c>
      <c r="M49" s="12">
        <v>4</v>
      </c>
      <c r="N49" s="12">
        <v>0</v>
      </c>
      <c r="O49" s="12">
        <v>113</v>
      </c>
      <c r="P49" s="12">
        <v>7</v>
      </c>
      <c r="Q49" s="12">
        <v>0</v>
      </c>
      <c r="R49" s="12">
        <v>7</v>
      </c>
      <c r="S49" s="12">
        <v>126</v>
      </c>
      <c r="T49" s="12">
        <v>0</v>
      </c>
      <c r="U49" s="12">
        <f t="shared" si="1"/>
        <v>24</v>
      </c>
      <c r="V49">
        <f t="shared" si="2"/>
        <v>557.4</v>
      </c>
      <c r="W49" s="23">
        <f>'Listado Equipos'!$B$3-'0415'!X49</f>
        <v>42307.06</v>
      </c>
      <c r="X49">
        <f t="shared" si="0"/>
        <v>3150.9400000000023</v>
      </c>
      <c r="Y49">
        <f t="shared" si="3"/>
        <v>49</v>
      </c>
    </row>
    <row r="50" spans="1:25" ht="17.399999999999999" x14ac:dyDescent="0.3">
      <c r="A50" s="11">
        <v>45256</v>
      </c>
      <c r="B50" s="12">
        <v>250415</v>
      </c>
      <c r="C50" s="12" t="s">
        <v>343</v>
      </c>
      <c r="D50" s="12" t="s">
        <v>344</v>
      </c>
      <c r="E50" s="12" t="s">
        <v>345</v>
      </c>
      <c r="F50" s="12"/>
      <c r="G50" s="12"/>
      <c r="H50" s="12">
        <v>8.6</v>
      </c>
      <c r="I50" s="12">
        <v>15.4</v>
      </c>
      <c r="J50" s="12">
        <v>6.97</v>
      </c>
      <c r="K50" s="12">
        <v>1.63</v>
      </c>
      <c r="L50" s="12">
        <v>24.71</v>
      </c>
      <c r="M50" s="12">
        <v>5</v>
      </c>
      <c r="N50" s="12">
        <v>0</v>
      </c>
      <c r="O50" s="12">
        <v>33</v>
      </c>
      <c r="P50" s="12">
        <v>1</v>
      </c>
      <c r="Q50" s="12">
        <v>0</v>
      </c>
      <c r="R50" s="12">
        <v>8</v>
      </c>
      <c r="S50" s="12">
        <v>35</v>
      </c>
      <c r="T50" s="12">
        <v>1</v>
      </c>
      <c r="U50" s="12">
        <f t="shared" si="1"/>
        <v>24</v>
      </c>
      <c r="V50">
        <f t="shared" si="2"/>
        <v>566</v>
      </c>
      <c r="W50" s="23">
        <f>'Listado Equipos'!$B$3-'0415'!X50</f>
        <v>42323.29</v>
      </c>
      <c r="X50">
        <f t="shared" si="0"/>
        <v>3134.7100000000023</v>
      </c>
      <c r="Y50">
        <f t="shared" si="3"/>
        <v>50</v>
      </c>
    </row>
    <row r="51" spans="1:25" ht="17.399999999999999" x14ac:dyDescent="0.3">
      <c r="A51" s="11">
        <v>45257</v>
      </c>
      <c r="B51" s="12">
        <v>250415</v>
      </c>
      <c r="C51" s="12" t="s">
        <v>343</v>
      </c>
      <c r="D51" s="12" t="s">
        <v>344</v>
      </c>
      <c r="E51" s="12" t="s">
        <v>345</v>
      </c>
      <c r="F51" s="12"/>
      <c r="G51" s="12"/>
      <c r="H51" s="12">
        <v>21.1</v>
      </c>
      <c r="I51" s="12">
        <v>2.9</v>
      </c>
      <c r="J51" s="12">
        <v>19.82</v>
      </c>
      <c r="K51" s="12">
        <v>1.28</v>
      </c>
      <c r="L51" s="12">
        <v>70.819999999999993</v>
      </c>
      <c r="M51" s="12">
        <v>4</v>
      </c>
      <c r="N51" s="12">
        <v>0</v>
      </c>
      <c r="O51" s="12">
        <v>153</v>
      </c>
      <c r="P51" s="12">
        <v>23</v>
      </c>
      <c r="Q51" s="12">
        <v>5</v>
      </c>
      <c r="R51" s="12">
        <v>7</v>
      </c>
      <c r="S51" s="12">
        <v>170</v>
      </c>
      <c r="T51" s="12">
        <v>1</v>
      </c>
      <c r="U51" s="12">
        <f t="shared" si="1"/>
        <v>24</v>
      </c>
      <c r="V51">
        <f t="shared" si="2"/>
        <v>587.1</v>
      </c>
      <c r="W51" s="23">
        <f>'Listado Equipos'!$B$3-'0415'!X51</f>
        <v>42326.61</v>
      </c>
      <c r="X51">
        <f t="shared" si="0"/>
        <v>3131.3900000000021</v>
      </c>
      <c r="Y51">
        <f t="shared" si="3"/>
        <v>51</v>
      </c>
    </row>
    <row r="52" spans="1:25" ht="17.399999999999999" x14ac:dyDescent="0.3">
      <c r="A52" s="11">
        <v>45258</v>
      </c>
      <c r="B52" s="12">
        <v>250415</v>
      </c>
      <c r="C52" s="12" t="s">
        <v>343</v>
      </c>
      <c r="D52" s="12" t="s">
        <v>344</v>
      </c>
      <c r="E52" s="12" t="s">
        <v>345</v>
      </c>
      <c r="F52" s="12"/>
      <c r="G52" s="12"/>
      <c r="H52" s="12">
        <v>22.07</v>
      </c>
      <c r="I52" s="12">
        <v>1.93</v>
      </c>
      <c r="J52" s="12">
        <v>21.03</v>
      </c>
      <c r="K52" s="12">
        <v>1.03</v>
      </c>
      <c r="L52" s="12">
        <v>73.709999999999994</v>
      </c>
      <c r="M52" s="12">
        <v>5</v>
      </c>
      <c r="N52" s="12">
        <v>0</v>
      </c>
      <c r="O52" s="12">
        <v>137</v>
      </c>
      <c r="P52" s="12">
        <v>12</v>
      </c>
      <c r="Q52" s="12">
        <v>3</v>
      </c>
      <c r="R52" s="12">
        <v>0</v>
      </c>
      <c r="S52" s="12">
        <v>155</v>
      </c>
      <c r="T52" s="12">
        <v>0</v>
      </c>
      <c r="U52" s="12">
        <f t="shared" si="1"/>
        <v>24</v>
      </c>
      <c r="V52">
        <f t="shared" si="2"/>
        <v>609.17000000000007</v>
      </c>
      <c r="W52" s="23">
        <f>'Listado Equipos'!$B$3-'0415'!X52</f>
        <v>42326.61</v>
      </c>
      <c r="X52">
        <f t="shared" si="0"/>
        <v>3131.3900000000021</v>
      </c>
      <c r="Y52">
        <f t="shared" si="3"/>
        <v>52</v>
      </c>
    </row>
    <row r="53" spans="1:25" ht="17.399999999999999" x14ac:dyDescent="0.3">
      <c r="A53" s="11">
        <v>45259</v>
      </c>
      <c r="B53" s="12">
        <v>250415</v>
      </c>
      <c r="C53" s="12" t="s">
        <v>343</v>
      </c>
      <c r="D53" s="12" t="s">
        <v>344</v>
      </c>
      <c r="E53" s="12" t="s">
        <v>345</v>
      </c>
      <c r="F53" s="12"/>
      <c r="G53" s="12"/>
      <c r="H53" s="12">
        <v>19.420000000000002</v>
      </c>
      <c r="I53" s="12">
        <v>4.58</v>
      </c>
      <c r="J53" s="12">
        <v>18.68</v>
      </c>
      <c r="K53" s="12">
        <v>0.73</v>
      </c>
      <c r="L53" s="12">
        <v>74.650000000000006</v>
      </c>
      <c r="M53" s="12">
        <v>5</v>
      </c>
      <c r="N53" s="12">
        <v>0</v>
      </c>
      <c r="O53" s="12">
        <v>245</v>
      </c>
      <c r="P53" s="12">
        <v>23</v>
      </c>
      <c r="Q53" s="12">
        <v>2</v>
      </c>
      <c r="R53" s="12">
        <v>1</v>
      </c>
      <c r="S53" s="12">
        <v>291</v>
      </c>
      <c r="T53" s="12">
        <v>0</v>
      </c>
      <c r="U53" s="12">
        <f t="shared" si="1"/>
        <v>24</v>
      </c>
      <c r="V53">
        <f t="shared" si="2"/>
        <v>628.59</v>
      </c>
      <c r="W53" s="23">
        <f>'Listado Equipos'!$B$3-'0415'!X53</f>
        <v>42326.61</v>
      </c>
      <c r="X53">
        <f t="shared" si="0"/>
        <v>3131.3900000000021</v>
      </c>
      <c r="Y53">
        <f t="shared" si="3"/>
        <v>53</v>
      </c>
    </row>
    <row r="54" spans="1:25" ht="17.399999999999999" x14ac:dyDescent="0.3">
      <c r="A54" s="11">
        <v>45260</v>
      </c>
      <c r="B54" s="12">
        <v>250415</v>
      </c>
      <c r="C54" s="12" t="s">
        <v>343</v>
      </c>
      <c r="D54" s="12" t="s">
        <v>344</v>
      </c>
      <c r="E54" s="12" t="s">
        <v>345</v>
      </c>
      <c r="F54" s="12"/>
      <c r="G54" s="12"/>
      <c r="H54" s="12">
        <v>21.55</v>
      </c>
      <c r="I54" s="12">
        <v>2.4500000000000002</v>
      </c>
      <c r="J54" s="12">
        <v>20.92</v>
      </c>
      <c r="K54" s="12">
        <v>0.63</v>
      </c>
      <c r="L54" s="12">
        <v>80.67</v>
      </c>
      <c r="M54" s="12">
        <v>5</v>
      </c>
      <c r="N54" s="12">
        <v>0</v>
      </c>
      <c r="O54" s="12">
        <v>201</v>
      </c>
      <c r="P54" s="12">
        <v>39</v>
      </c>
      <c r="Q54" s="12">
        <v>3</v>
      </c>
      <c r="R54" s="12">
        <v>2</v>
      </c>
      <c r="S54" s="12">
        <v>230</v>
      </c>
      <c r="T54" s="12">
        <v>0</v>
      </c>
      <c r="U54" s="12">
        <f t="shared" si="1"/>
        <v>24</v>
      </c>
      <c r="V54">
        <f t="shared" si="2"/>
        <v>650.14</v>
      </c>
      <c r="W54" s="23">
        <f>'Listado Equipos'!$B$3-'0415'!X54</f>
        <v>42326.61</v>
      </c>
      <c r="X54">
        <f t="shared" si="0"/>
        <v>3131.3900000000021</v>
      </c>
      <c r="Y54">
        <f t="shared" si="3"/>
        <v>54</v>
      </c>
    </row>
    <row r="55" spans="1:25" ht="17.399999999999999" x14ac:dyDescent="0.3">
      <c r="A55" s="11">
        <v>45261</v>
      </c>
      <c r="B55" s="12">
        <v>250415</v>
      </c>
      <c r="C55" s="12" t="s">
        <v>343</v>
      </c>
      <c r="D55" s="12" t="s">
        <v>344</v>
      </c>
      <c r="E55" s="12" t="s">
        <v>345</v>
      </c>
      <c r="F55" s="12"/>
      <c r="G55" s="12"/>
      <c r="H55" s="12">
        <v>14.75</v>
      </c>
      <c r="I55" s="12">
        <v>9.25</v>
      </c>
      <c r="J55" s="12">
        <v>14.57</v>
      </c>
      <c r="K55" s="12">
        <v>0.18</v>
      </c>
      <c r="L55" s="12">
        <v>55.27</v>
      </c>
      <c r="M55" s="12">
        <v>4</v>
      </c>
      <c r="N55" s="12">
        <v>0</v>
      </c>
      <c r="O55" s="12">
        <v>155</v>
      </c>
      <c r="P55" s="12">
        <v>25</v>
      </c>
      <c r="Q55" s="12">
        <v>6</v>
      </c>
      <c r="R55" s="12">
        <v>0</v>
      </c>
      <c r="S55" s="12">
        <v>177</v>
      </c>
      <c r="T55" s="12">
        <v>0</v>
      </c>
      <c r="U55" s="12">
        <f t="shared" si="1"/>
        <v>24</v>
      </c>
      <c r="V55">
        <f t="shared" si="2"/>
        <v>664.89</v>
      </c>
      <c r="W55" s="23">
        <f>'Listado Equipos'!$B$3-'0415'!X55</f>
        <v>42326.61</v>
      </c>
      <c r="X55">
        <f t="shared" si="0"/>
        <v>3131.3900000000021</v>
      </c>
      <c r="Y55">
        <f t="shared" si="3"/>
        <v>55</v>
      </c>
    </row>
    <row r="56" spans="1:25" ht="17.399999999999999" x14ac:dyDescent="0.3">
      <c r="A56" s="11">
        <v>45262</v>
      </c>
      <c r="B56" s="12">
        <v>250415</v>
      </c>
      <c r="C56" s="12" t="s">
        <v>343</v>
      </c>
      <c r="D56" s="12" t="s">
        <v>344</v>
      </c>
      <c r="E56" s="12" t="s">
        <v>345</v>
      </c>
      <c r="F56" s="12"/>
      <c r="G56" s="12"/>
      <c r="H56" s="12">
        <v>10.68</v>
      </c>
      <c r="I56" s="12">
        <v>13.32</v>
      </c>
      <c r="J56" s="12">
        <v>9.68</v>
      </c>
      <c r="K56" s="12">
        <v>1</v>
      </c>
      <c r="L56" s="12">
        <v>31.3</v>
      </c>
      <c r="M56" s="12">
        <v>4</v>
      </c>
      <c r="N56" s="12">
        <v>0</v>
      </c>
      <c r="O56" s="12">
        <v>57</v>
      </c>
      <c r="P56" s="12">
        <v>0</v>
      </c>
      <c r="Q56" s="12">
        <v>2</v>
      </c>
      <c r="R56" s="12">
        <v>5</v>
      </c>
      <c r="S56" s="12">
        <v>64</v>
      </c>
      <c r="T56" s="12">
        <v>0</v>
      </c>
      <c r="U56" s="12">
        <f t="shared" si="1"/>
        <v>24</v>
      </c>
      <c r="V56">
        <f t="shared" si="2"/>
        <v>675.56999999999994</v>
      </c>
      <c r="W56" s="23">
        <f>'Listado Equipos'!$B$3-'0415'!X56</f>
        <v>42326.689999999995</v>
      </c>
      <c r="X56">
        <f t="shared" si="0"/>
        <v>3131.3100000000022</v>
      </c>
      <c r="Y56">
        <f t="shared" si="3"/>
        <v>56</v>
      </c>
    </row>
    <row r="57" spans="1:25" ht="17.399999999999999" x14ac:dyDescent="0.3">
      <c r="A57" s="11">
        <v>45263</v>
      </c>
      <c r="B57" s="12">
        <v>250415</v>
      </c>
      <c r="C57" s="12" t="s">
        <v>343</v>
      </c>
      <c r="D57" s="12" t="s">
        <v>344</v>
      </c>
      <c r="E57" s="12" t="s">
        <v>345</v>
      </c>
      <c r="F57" s="12"/>
      <c r="G57" s="12"/>
      <c r="H57" s="12">
        <v>0.33</v>
      </c>
      <c r="I57" s="12">
        <v>23.67</v>
      </c>
      <c r="J57" s="12">
        <v>0.33</v>
      </c>
      <c r="K57" s="12">
        <v>0</v>
      </c>
      <c r="L57" s="12">
        <v>1.36</v>
      </c>
      <c r="M57" s="12">
        <v>4</v>
      </c>
      <c r="N57" s="12">
        <v>0</v>
      </c>
      <c r="O57" s="12">
        <v>0</v>
      </c>
      <c r="P57" s="12">
        <v>0</v>
      </c>
      <c r="Q57" s="12">
        <v>0</v>
      </c>
      <c r="R57" s="12">
        <v>0</v>
      </c>
      <c r="S57" s="12">
        <v>0</v>
      </c>
      <c r="T57" s="12">
        <v>0</v>
      </c>
      <c r="U57" s="12">
        <f t="shared" si="1"/>
        <v>24</v>
      </c>
      <c r="V57">
        <f t="shared" si="2"/>
        <v>675.9</v>
      </c>
      <c r="W57" s="23">
        <f>'Listado Equipos'!$B$3-'0415'!X57</f>
        <v>42332.27</v>
      </c>
      <c r="X57">
        <f t="shared" si="0"/>
        <v>3125.7300000000023</v>
      </c>
      <c r="Y57">
        <f t="shared" si="3"/>
        <v>57</v>
      </c>
    </row>
    <row r="58" spans="1:25" ht="17.399999999999999" x14ac:dyDescent="0.3">
      <c r="A58" s="11">
        <v>45264</v>
      </c>
      <c r="B58" s="12">
        <v>250415</v>
      </c>
      <c r="C58" s="12" t="s">
        <v>343</v>
      </c>
      <c r="D58" s="12" t="s">
        <v>344</v>
      </c>
      <c r="E58" s="12" t="s">
        <v>345</v>
      </c>
      <c r="F58" s="12"/>
      <c r="G58" s="12"/>
      <c r="H58" s="12">
        <v>0.32</v>
      </c>
      <c r="I58" s="12">
        <v>23.68</v>
      </c>
      <c r="J58" s="12">
        <v>0.32</v>
      </c>
      <c r="K58" s="12">
        <v>0</v>
      </c>
      <c r="L58" s="12">
        <v>0.76</v>
      </c>
      <c r="M58" s="12">
        <v>4</v>
      </c>
      <c r="N58" s="12">
        <v>0</v>
      </c>
      <c r="O58" s="12">
        <v>0</v>
      </c>
      <c r="P58" s="12">
        <v>0</v>
      </c>
      <c r="Q58" s="12">
        <v>0</v>
      </c>
      <c r="R58" s="12">
        <v>0</v>
      </c>
      <c r="S58" s="12">
        <v>0</v>
      </c>
      <c r="T58" s="12">
        <v>0</v>
      </c>
      <c r="U58" s="12">
        <f t="shared" si="1"/>
        <v>24</v>
      </c>
      <c r="V58">
        <f t="shared" si="2"/>
        <v>676.22</v>
      </c>
      <c r="W58" s="23">
        <f>'Listado Equipos'!$B$3-'0415'!X58</f>
        <v>42353.09</v>
      </c>
      <c r="X58">
        <f t="shared" si="0"/>
        <v>3104.9100000000021</v>
      </c>
      <c r="Y58">
        <f t="shared" si="3"/>
        <v>58</v>
      </c>
    </row>
    <row r="59" spans="1:25" ht="17.399999999999999" x14ac:dyDescent="0.3">
      <c r="A59" s="11">
        <v>45265</v>
      </c>
      <c r="B59" s="12">
        <v>250415</v>
      </c>
      <c r="C59" s="12" t="s">
        <v>343</v>
      </c>
      <c r="D59" s="12" t="s">
        <v>344</v>
      </c>
      <c r="E59" s="12" t="s">
        <v>345</v>
      </c>
      <c r="F59" s="12"/>
      <c r="G59" s="12"/>
      <c r="H59" s="12">
        <v>6.52</v>
      </c>
      <c r="I59" s="12">
        <v>17.48</v>
      </c>
      <c r="J59" s="12">
        <v>6.12</v>
      </c>
      <c r="K59" s="12">
        <v>0.4</v>
      </c>
      <c r="L59" s="12">
        <v>21.59</v>
      </c>
      <c r="M59" s="12">
        <v>4</v>
      </c>
      <c r="N59" s="12">
        <v>0</v>
      </c>
      <c r="O59" s="12">
        <v>22</v>
      </c>
      <c r="P59" s="12">
        <v>1</v>
      </c>
      <c r="Q59" s="12">
        <v>0</v>
      </c>
      <c r="R59" s="12">
        <v>0</v>
      </c>
      <c r="S59" s="12">
        <v>26</v>
      </c>
      <c r="T59" s="12">
        <v>0</v>
      </c>
      <c r="U59" s="12">
        <f t="shared" si="1"/>
        <v>24</v>
      </c>
      <c r="V59">
        <f t="shared" si="2"/>
        <v>682.74</v>
      </c>
      <c r="W59" s="23">
        <f>'Listado Equipos'!$B$3-'0415'!X59</f>
        <v>42375.77</v>
      </c>
      <c r="X59">
        <f t="shared" si="0"/>
        <v>3082.2300000000023</v>
      </c>
      <c r="Y59">
        <f t="shared" si="3"/>
        <v>59</v>
      </c>
    </row>
    <row r="60" spans="1:25" ht="17.399999999999999" x14ac:dyDescent="0.3">
      <c r="A60" s="11">
        <v>45266</v>
      </c>
      <c r="B60" s="12">
        <v>250415</v>
      </c>
      <c r="C60" s="12" t="s">
        <v>343</v>
      </c>
      <c r="D60" s="12" t="s">
        <v>344</v>
      </c>
      <c r="E60" s="12" t="s">
        <v>345</v>
      </c>
      <c r="F60" s="12"/>
      <c r="G60" s="12"/>
      <c r="H60" s="12">
        <v>19.399999999999999</v>
      </c>
      <c r="I60" s="12">
        <v>4.5999999999999996</v>
      </c>
      <c r="J60" s="12">
        <v>18</v>
      </c>
      <c r="K60" s="12">
        <v>1.4</v>
      </c>
      <c r="L60" s="12">
        <v>63.44</v>
      </c>
      <c r="M60" s="12">
        <v>4</v>
      </c>
      <c r="N60" s="12">
        <v>0</v>
      </c>
      <c r="O60" s="12">
        <v>130</v>
      </c>
      <c r="P60" s="12">
        <v>11</v>
      </c>
      <c r="Q60" s="12">
        <v>1</v>
      </c>
      <c r="R60" s="12">
        <v>3</v>
      </c>
      <c r="S60" s="12">
        <v>139</v>
      </c>
      <c r="T60" s="12">
        <v>0</v>
      </c>
      <c r="U60" s="12">
        <f t="shared" si="1"/>
        <v>24</v>
      </c>
      <c r="V60">
        <f t="shared" si="2"/>
        <v>702.14</v>
      </c>
      <c r="W60" s="23">
        <f>'Listado Equipos'!$B$3-'0415'!X60</f>
        <v>42394.89</v>
      </c>
      <c r="X60">
        <f t="shared" si="0"/>
        <v>3063.1100000000024</v>
      </c>
      <c r="Y60">
        <f t="shared" si="3"/>
        <v>60</v>
      </c>
    </row>
    <row r="61" spans="1:25" ht="17.399999999999999" x14ac:dyDescent="0.3">
      <c r="A61" s="11">
        <v>45267</v>
      </c>
      <c r="B61" s="12">
        <v>250415</v>
      </c>
      <c r="C61" s="12" t="s">
        <v>343</v>
      </c>
      <c r="D61" s="12" t="s">
        <v>344</v>
      </c>
      <c r="E61" s="12" t="s">
        <v>345</v>
      </c>
      <c r="F61" s="12"/>
      <c r="G61" s="12"/>
      <c r="H61" s="12">
        <v>20.57</v>
      </c>
      <c r="I61" s="12">
        <v>3.43</v>
      </c>
      <c r="J61" s="12">
        <v>19.28</v>
      </c>
      <c r="K61" s="12">
        <v>1.28</v>
      </c>
      <c r="L61" s="12">
        <v>61.16</v>
      </c>
      <c r="M61" s="12">
        <v>4</v>
      </c>
      <c r="N61" s="12">
        <v>0</v>
      </c>
      <c r="O61" s="12">
        <v>142</v>
      </c>
      <c r="P61" s="12">
        <v>6</v>
      </c>
      <c r="Q61" s="12">
        <v>1</v>
      </c>
      <c r="R61" s="12">
        <v>3</v>
      </c>
      <c r="S61" s="12">
        <v>158</v>
      </c>
      <c r="T61" s="12">
        <v>0</v>
      </c>
      <c r="U61" s="12">
        <f t="shared" si="1"/>
        <v>24</v>
      </c>
      <c r="V61">
        <f t="shared" si="2"/>
        <v>722.71</v>
      </c>
      <c r="W61" s="23">
        <f>'Listado Equipos'!$B$3-'0415'!X61</f>
        <v>42412.659999999996</v>
      </c>
      <c r="X61">
        <f t="shared" si="0"/>
        <v>3045.3400000000024</v>
      </c>
      <c r="Y61">
        <f t="shared" si="3"/>
        <v>61</v>
      </c>
    </row>
    <row r="62" spans="1:25" ht="17.399999999999999" x14ac:dyDescent="0.3">
      <c r="A62" s="11">
        <v>45268</v>
      </c>
      <c r="B62" s="12">
        <v>250415</v>
      </c>
      <c r="C62" s="12" t="s">
        <v>343</v>
      </c>
      <c r="D62" s="12" t="s">
        <v>344</v>
      </c>
      <c r="E62" s="12" t="s">
        <v>345</v>
      </c>
      <c r="F62" s="12"/>
      <c r="G62" s="12"/>
      <c r="H62" s="12">
        <v>19.53</v>
      </c>
      <c r="I62" s="12">
        <v>4.47</v>
      </c>
      <c r="J62" s="12">
        <v>18.12</v>
      </c>
      <c r="K62" s="12">
        <v>1.42</v>
      </c>
      <c r="L62" s="12">
        <v>67.900000000000006</v>
      </c>
      <c r="M62" s="12">
        <v>5</v>
      </c>
      <c r="N62" s="12">
        <v>0</v>
      </c>
      <c r="O62" s="12">
        <v>171</v>
      </c>
      <c r="P62" s="12">
        <v>9</v>
      </c>
      <c r="Q62" s="12">
        <v>2</v>
      </c>
      <c r="R62" s="12">
        <v>4</v>
      </c>
      <c r="S62" s="12">
        <v>190</v>
      </c>
      <c r="T62" s="12">
        <v>0</v>
      </c>
      <c r="U62" s="12">
        <f t="shared" si="1"/>
        <v>24</v>
      </c>
      <c r="V62">
        <f t="shared" si="2"/>
        <v>742.24</v>
      </c>
      <c r="W62" s="23">
        <f>'Listado Equipos'!$B$3-'0415'!X62</f>
        <v>42419.79</v>
      </c>
      <c r="X62">
        <f t="shared" si="0"/>
        <v>3038.2100000000023</v>
      </c>
      <c r="Y62">
        <f t="shared" si="3"/>
        <v>62</v>
      </c>
    </row>
    <row r="63" spans="1:25" ht="17.399999999999999" x14ac:dyDescent="0.3">
      <c r="A63" s="11">
        <v>45269</v>
      </c>
      <c r="B63" s="12">
        <v>250415</v>
      </c>
      <c r="C63" s="12" t="s">
        <v>343</v>
      </c>
      <c r="D63" s="12" t="s">
        <v>344</v>
      </c>
      <c r="E63" s="12" t="s">
        <v>345</v>
      </c>
      <c r="F63" s="12"/>
      <c r="G63" s="12"/>
      <c r="H63" s="12">
        <v>22.55</v>
      </c>
      <c r="I63" s="12">
        <v>1.45</v>
      </c>
      <c r="J63" s="12">
        <v>17.649999999999999</v>
      </c>
      <c r="K63" s="12">
        <v>4.9000000000000004</v>
      </c>
      <c r="L63" s="12">
        <v>47.04</v>
      </c>
      <c r="M63" s="12">
        <v>4</v>
      </c>
      <c r="N63" s="12">
        <v>0</v>
      </c>
      <c r="O63" s="12">
        <v>71</v>
      </c>
      <c r="P63" s="12">
        <v>5</v>
      </c>
      <c r="Q63" s="12">
        <v>0</v>
      </c>
      <c r="R63" s="12">
        <v>33</v>
      </c>
      <c r="S63" s="12">
        <v>79</v>
      </c>
      <c r="T63" s="12">
        <v>4</v>
      </c>
      <c r="U63" s="12">
        <f t="shared" si="1"/>
        <v>24</v>
      </c>
      <c r="V63">
        <f t="shared" si="2"/>
        <v>764.79</v>
      </c>
      <c r="W63" s="23">
        <f>'Listado Equipos'!$B$3-'0415'!X63</f>
        <v>42436.92</v>
      </c>
      <c r="X63">
        <f t="shared" si="0"/>
        <v>3021.0800000000022</v>
      </c>
      <c r="Y63">
        <f t="shared" si="3"/>
        <v>63</v>
      </c>
    </row>
    <row r="64" spans="1:25" ht="17.399999999999999" x14ac:dyDescent="0.3">
      <c r="A64" s="11">
        <v>45270</v>
      </c>
      <c r="B64" s="12">
        <v>250415</v>
      </c>
      <c r="C64" s="12" t="s">
        <v>343</v>
      </c>
      <c r="D64" s="12" t="s">
        <v>344</v>
      </c>
      <c r="E64" s="12" t="s">
        <v>345</v>
      </c>
      <c r="F64" s="12"/>
      <c r="G64" s="12"/>
      <c r="H64" s="12">
        <v>22.2</v>
      </c>
      <c r="I64" s="12">
        <v>1.8</v>
      </c>
      <c r="J64" s="12">
        <v>17.22</v>
      </c>
      <c r="K64" s="12">
        <v>4.9800000000000004</v>
      </c>
      <c r="L64" s="12">
        <v>62.69</v>
      </c>
      <c r="M64" s="12">
        <v>5</v>
      </c>
      <c r="N64" s="12">
        <v>0</v>
      </c>
      <c r="O64" s="12">
        <v>203</v>
      </c>
      <c r="P64" s="12">
        <v>14</v>
      </c>
      <c r="Q64" s="12">
        <v>1</v>
      </c>
      <c r="R64" s="12">
        <v>36</v>
      </c>
      <c r="S64" s="12">
        <v>235</v>
      </c>
      <c r="T64" s="12">
        <v>2</v>
      </c>
      <c r="U64" s="12">
        <f t="shared" si="1"/>
        <v>24</v>
      </c>
      <c r="V64">
        <f t="shared" si="2"/>
        <v>786.99</v>
      </c>
      <c r="W64" s="23">
        <f>'Listado Equipos'!$B$3-'0415'!X64</f>
        <v>42457.299999999996</v>
      </c>
      <c r="X64">
        <f t="shared" si="0"/>
        <v>3000.7000000000021</v>
      </c>
      <c r="Y64">
        <f t="shared" si="3"/>
        <v>64</v>
      </c>
    </row>
    <row r="65" spans="1:25" ht="17.399999999999999" x14ac:dyDescent="0.3">
      <c r="A65" s="11">
        <v>45271</v>
      </c>
      <c r="B65" s="12">
        <v>250415</v>
      </c>
      <c r="C65" s="12" t="s">
        <v>343</v>
      </c>
      <c r="D65" s="12" t="s">
        <v>344</v>
      </c>
      <c r="E65" s="12" t="s">
        <v>345</v>
      </c>
      <c r="F65" s="12"/>
      <c r="G65" s="12"/>
      <c r="H65" s="12">
        <v>21.58</v>
      </c>
      <c r="I65" s="12">
        <v>2.42</v>
      </c>
      <c r="J65" s="12">
        <v>20.6</v>
      </c>
      <c r="K65" s="12">
        <v>0.98</v>
      </c>
      <c r="L65" s="12">
        <v>70.03</v>
      </c>
      <c r="M65" s="12">
        <v>4</v>
      </c>
      <c r="N65" s="12">
        <v>0</v>
      </c>
      <c r="O65" s="12">
        <v>125</v>
      </c>
      <c r="P65" s="12">
        <v>15</v>
      </c>
      <c r="Q65" s="12">
        <v>0</v>
      </c>
      <c r="R65" s="12">
        <v>0</v>
      </c>
      <c r="S65" s="12">
        <v>136</v>
      </c>
      <c r="T65" s="12">
        <v>0</v>
      </c>
      <c r="U65" s="12">
        <f t="shared" si="1"/>
        <v>24</v>
      </c>
      <c r="V65">
        <f t="shared" si="2"/>
        <v>808.57</v>
      </c>
      <c r="W65" s="23">
        <f>'Listado Equipos'!$B$3-'0415'!X65</f>
        <v>42477.52</v>
      </c>
      <c r="X65">
        <f t="shared" si="0"/>
        <v>2980.4800000000023</v>
      </c>
      <c r="Y65">
        <f t="shared" si="3"/>
        <v>65</v>
      </c>
    </row>
    <row r="66" spans="1:25" ht="17.399999999999999" x14ac:dyDescent="0.3">
      <c r="A66" s="11">
        <v>45272</v>
      </c>
      <c r="B66" s="12">
        <v>250415</v>
      </c>
      <c r="C66" s="12" t="s">
        <v>343</v>
      </c>
      <c r="D66" s="12" t="s">
        <v>344</v>
      </c>
      <c r="E66" s="12" t="s">
        <v>345</v>
      </c>
      <c r="F66" s="12"/>
      <c r="G66" s="12"/>
      <c r="H66" s="12">
        <v>22.63</v>
      </c>
      <c r="I66" s="12">
        <v>1.37</v>
      </c>
      <c r="J66" s="12">
        <v>21.45</v>
      </c>
      <c r="K66" s="12">
        <v>1.18</v>
      </c>
      <c r="L66" s="12">
        <v>86.57</v>
      </c>
      <c r="M66" s="12">
        <v>5</v>
      </c>
      <c r="N66" s="12">
        <v>0</v>
      </c>
      <c r="O66" s="12">
        <v>242</v>
      </c>
      <c r="P66" s="12">
        <v>3</v>
      </c>
      <c r="Q66" s="12">
        <v>1</v>
      </c>
      <c r="R66" s="12">
        <v>3</v>
      </c>
      <c r="S66" s="12">
        <v>274</v>
      </c>
      <c r="T66" s="12">
        <v>0</v>
      </c>
      <c r="U66" s="12">
        <f t="shared" si="1"/>
        <v>24</v>
      </c>
      <c r="V66">
        <f t="shared" si="2"/>
        <v>831.2</v>
      </c>
      <c r="W66" s="23">
        <f>'Listado Equipos'!$B$3-'0415'!X66</f>
        <v>42497.119999999995</v>
      </c>
      <c r="X66">
        <f t="shared" ref="X66:X129" si="4">LARGE($V$2:$V$298,Y66-1)</f>
        <v>2960.8800000000024</v>
      </c>
      <c r="Y66">
        <f t="shared" si="3"/>
        <v>66</v>
      </c>
    </row>
    <row r="67" spans="1:25" ht="17.399999999999999" x14ac:dyDescent="0.3">
      <c r="A67" s="11">
        <v>45273</v>
      </c>
      <c r="B67" s="12">
        <v>250415</v>
      </c>
      <c r="C67" s="12" t="s">
        <v>343</v>
      </c>
      <c r="D67" s="12" t="s">
        <v>344</v>
      </c>
      <c r="E67" s="12" t="s">
        <v>345</v>
      </c>
      <c r="F67" s="12"/>
      <c r="G67" s="12"/>
      <c r="H67" s="12">
        <v>10.82</v>
      </c>
      <c r="I67" s="12">
        <v>13.18</v>
      </c>
      <c r="J67" s="12">
        <v>10.33</v>
      </c>
      <c r="K67" s="12">
        <v>0.48</v>
      </c>
      <c r="L67" s="12">
        <v>32.520000000000003</v>
      </c>
      <c r="M67" s="12">
        <v>3</v>
      </c>
      <c r="N67" s="12">
        <v>0</v>
      </c>
      <c r="O67" s="12">
        <v>42</v>
      </c>
      <c r="P67" s="12">
        <v>4</v>
      </c>
      <c r="Q67" s="12">
        <v>1</v>
      </c>
      <c r="R67" s="12">
        <v>1</v>
      </c>
      <c r="S67" s="12">
        <v>45</v>
      </c>
      <c r="T67" s="12">
        <v>0</v>
      </c>
      <c r="U67" s="12">
        <f t="shared" ref="U67:U130" si="5">SUM(H67,I67)</f>
        <v>24</v>
      </c>
      <c r="V67">
        <f t="shared" si="2"/>
        <v>842.0200000000001</v>
      </c>
      <c r="W67" s="23">
        <f>'Listado Equipos'!$B$3-'0415'!X67</f>
        <v>42517.74</v>
      </c>
      <c r="X67">
        <f t="shared" si="4"/>
        <v>2940.2600000000025</v>
      </c>
      <c r="Y67">
        <f t="shared" si="3"/>
        <v>67</v>
      </c>
    </row>
    <row r="68" spans="1:25" ht="17.399999999999999" x14ac:dyDescent="0.3">
      <c r="A68" s="11">
        <v>45274</v>
      </c>
      <c r="B68" s="12">
        <v>250415</v>
      </c>
      <c r="C68" s="12" t="s">
        <v>343</v>
      </c>
      <c r="D68" s="12" t="s">
        <v>344</v>
      </c>
      <c r="E68" s="12" t="s">
        <v>345</v>
      </c>
      <c r="F68" s="12"/>
      <c r="G68" s="12"/>
      <c r="H68" s="12">
        <v>8.32</v>
      </c>
      <c r="I68" s="12">
        <v>15.68</v>
      </c>
      <c r="J68" s="12">
        <v>7.92</v>
      </c>
      <c r="K68" s="12">
        <v>0.4</v>
      </c>
      <c r="L68" s="12">
        <v>28.57</v>
      </c>
      <c r="M68" s="12">
        <v>4</v>
      </c>
      <c r="N68" s="12">
        <v>0</v>
      </c>
      <c r="O68" s="12">
        <v>35</v>
      </c>
      <c r="P68" s="12">
        <v>1</v>
      </c>
      <c r="Q68" s="12">
        <v>0</v>
      </c>
      <c r="R68" s="12">
        <v>1</v>
      </c>
      <c r="S68" s="12">
        <v>41</v>
      </c>
      <c r="T68" s="12">
        <v>0</v>
      </c>
      <c r="U68" s="12">
        <f t="shared" si="5"/>
        <v>24</v>
      </c>
      <c r="V68">
        <f t="shared" ref="V68:V131" si="6">H68+V67</f>
        <v>850.34000000000015</v>
      </c>
      <c r="W68" s="23">
        <f>'Listado Equipos'!$B$3-'0415'!X68</f>
        <v>42536.29</v>
      </c>
      <c r="X68">
        <f t="shared" si="4"/>
        <v>2921.7100000000023</v>
      </c>
      <c r="Y68">
        <f t="shared" ref="Y68:Y131" si="7">Y67+1</f>
        <v>68</v>
      </c>
    </row>
    <row r="69" spans="1:25" ht="17.399999999999999" x14ac:dyDescent="0.3">
      <c r="A69" s="11">
        <v>45275</v>
      </c>
      <c r="B69" s="12">
        <v>250415</v>
      </c>
      <c r="C69" s="12" t="s">
        <v>343</v>
      </c>
      <c r="D69" s="12" t="s">
        <v>344</v>
      </c>
      <c r="E69" s="12" t="s">
        <v>345</v>
      </c>
      <c r="F69" s="12"/>
      <c r="G69" s="12"/>
      <c r="H69" s="12">
        <v>21.27</v>
      </c>
      <c r="I69" s="12">
        <v>2.73</v>
      </c>
      <c r="J69" s="12">
        <v>20.45</v>
      </c>
      <c r="K69" s="12">
        <v>0.82</v>
      </c>
      <c r="L69" s="12">
        <v>69.34</v>
      </c>
      <c r="M69" s="12">
        <v>4</v>
      </c>
      <c r="N69" s="12">
        <v>0</v>
      </c>
      <c r="O69" s="12">
        <v>103</v>
      </c>
      <c r="P69" s="12">
        <v>15</v>
      </c>
      <c r="Q69" s="12">
        <v>1</v>
      </c>
      <c r="R69" s="12">
        <v>0</v>
      </c>
      <c r="S69" s="12">
        <v>109</v>
      </c>
      <c r="T69" s="12">
        <v>0</v>
      </c>
      <c r="U69" s="12">
        <f t="shared" si="5"/>
        <v>24</v>
      </c>
      <c r="V69">
        <f t="shared" si="6"/>
        <v>871.61000000000013</v>
      </c>
      <c r="W69" s="23">
        <f>'Listado Equipos'!$B$3-'0415'!X69</f>
        <v>42543.42</v>
      </c>
      <c r="X69">
        <f t="shared" si="4"/>
        <v>2914.5800000000022</v>
      </c>
      <c r="Y69">
        <f t="shared" si="7"/>
        <v>69</v>
      </c>
    </row>
    <row r="70" spans="1:25" ht="17.399999999999999" x14ac:dyDescent="0.3">
      <c r="A70" s="11">
        <v>45276</v>
      </c>
      <c r="B70" s="12">
        <v>250415</v>
      </c>
      <c r="C70" s="12" t="s">
        <v>343</v>
      </c>
      <c r="D70" s="12" t="s">
        <v>344</v>
      </c>
      <c r="E70" s="12" t="s">
        <v>345</v>
      </c>
      <c r="F70" s="12"/>
      <c r="G70" s="12"/>
      <c r="H70" s="12">
        <v>3.83</v>
      </c>
      <c r="I70" s="12">
        <v>20.170000000000002</v>
      </c>
      <c r="J70" s="12">
        <v>2.5299999999999998</v>
      </c>
      <c r="K70" s="12">
        <v>1.3</v>
      </c>
      <c r="L70" s="12">
        <v>7.22</v>
      </c>
      <c r="M70" s="12">
        <v>4</v>
      </c>
      <c r="N70" s="12">
        <v>0</v>
      </c>
      <c r="O70" s="12">
        <v>20</v>
      </c>
      <c r="P70" s="12">
        <v>0</v>
      </c>
      <c r="Q70" s="12">
        <v>0</v>
      </c>
      <c r="R70" s="12">
        <v>6</v>
      </c>
      <c r="S70" s="12">
        <v>22</v>
      </c>
      <c r="T70" s="12">
        <v>0</v>
      </c>
      <c r="U70" s="12">
        <f t="shared" si="5"/>
        <v>24</v>
      </c>
      <c r="V70">
        <f t="shared" si="6"/>
        <v>875.44000000000017</v>
      </c>
      <c r="W70" s="23">
        <f>'Listado Equipos'!$B$3-'0415'!X70</f>
        <v>42562.049999999996</v>
      </c>
      <c r="X70">
        <f t="shared" si="4"/>
        <v>2895.9500000000021</v>
      </c>
      <c r="Y70">
        <f t="shared" si="7"/>
        <v>70</v>
      </c>
    </row>
    <row r="71" spans="1:25" ht="17.399999999999999" x14ac:dyDescent="0.3">
      <c r="A71" s="11">
        <v>45277</v>
      </c>
      <c r="B71" s="12">
        <v>250415</v>
      </c>
      <c r="C71" s="12" t="s">
        <v>343</v>
      </c>
      <c r="D71" s="12" t="s">
        <v>344</v>
      </c>
      <c r="E71" s="12" t="s">
        <v>345</v>
      </c>
      <c r="F71" s="12"/>
      <c r="G71" s="12"/>
      <c r="H71" s="12">
        <v>0</v>
      </c>
      <c r="I71" s="12">
        <v>24</v>
      </c>
      <c r="J71" s="12">
        <v>0</v>
      </c>
      <c r="K71" s="12">
        <v>0</v>
      </c>
      <c r="L71" s="12">
        <v>0</v>
      </c>
      <c r="M71" s="12">
        <v>0</v>
      </c>
      <c r="N71" s="12">
        <v>0</v>
      </c>
      <c r="O71" s="12">
        <v>0</v>
      </c>
      <c r="P71" s="12">
        <v>0</v>
      </c>
      <c r="Q71" s="12">
        <v>0</v>
      </c>
      <c r="R71" s="12">
        <v>0</v>
      </c>
      <c r="S71" s="12">
        <v>0</v>
      </c>
      <c r="T71" s="12">
        <v>0</v>
      </c>
      <c r="U71" s="12">
        <f t="shared" si="5"/>
        <v>24</v>
      </c>
      <c r="V71">
        <f t="shared" si="6"/>
        <v>875.44000000000017</v>
      </c>
      <c r="W71" s="23">
        <f>'Listado Equipos'!$B$3-'0415'!X71</f>
        <v>42580.57</v>
      </c>
      <c r="X71">
        <f t="shared" si="4"/>
        <v>2877.4300000000021</v>
      </c>
      <c r="Y71">
        <f t="shared" si="7"/>
        <v>71</v>
      </c>
    </row>
    <row r="72" spans="1:25" ht="17.399999999999999" x14ac:dyDescent="0.3">
      <c r="A72" s="11">
        <v>45278</v>
      </c>
      <c r="B72" s="12">
        <v>250415</v>
      </c>
      <c r="C72" s="12" t="s">
        <v>343</v>
      </c>
      <c r="D72" s="12" t="s">
        <v>344</v>
      </c>
      <c r="E72" s="12" t="s">
        <v>345</v>
      </c>
      <c r="F72" s="12"/>
      <c r="G72" s="12"/>
      <c r="H72" s="12">
        <v>0</v>
      </c>
      <c r="I72" s="12">
        <v>24</v>
      </c>
      <c r="J72" s="12">
        <v>0</v>
      </c>
      <c r="K72" s="12">
        <v>0</v>
      </c>
      <c r="L72" s="12">
        <v>0</v>
      </c>
      <c r="M72" s="12">
        <v>0</v>
      </c>
      <c r="N72" s="12">
        <v>0</v>
      </c>
      <c r="O72" s="12">
        <v>0</v>
      </c>
      <c r="P72" s="12">
        <v>0</v>
      </c>
      <c r="Q72" s="12">
        <v>0</v>
      </c>
      <c r="R72" s="12">
        <v>0</v>
      </c>
      <c r="S72" s="12">
        <v>0</v>
      </c>
      <c r="T72" s="12">
        <v>0</v>
      </c>
      <c r="U72" s="12">
        <f t="shared" si="5"/>
        <v>24</v>
      </c>
      <c r="V72">
        <f t="shared" si="6"/>
        <v>875.44000000000017</v>
      </c>
      <c r="W72" s="23">
        <f>'Listado Equipos'!$B$3-'0415'!X72</f>
        <v>42597.97</v>
      </c>
      <c r="X72">
        <f t="shared" si="4"/>
        <v>2860.030000000002</v>
      </c>
      <c r="Y72">
        <f t="shared" si="7"/>
        <v>72</v>
      </c>
    </row>
    <row r="73" spans="1:25" ht="17.399999999999999" x14ac:dyDescent="0.3">
      <c r="A73" s="11">
        <v>45279</v>
      </c>
      <c r="B73" s="12">
        <v>250415</v>
      </c>
      <c r="C73" s="12" t="s">
        <v>343</v>
      </c>
      <c r="D73" s="12" t="s">
        <v>344</v>
      </c>
      <c r="E73" s="12" t="s">
        <v>345</v>
      </c>
      <c r="F73" s="12"/>
      <c r="G73" s="12"/>
      <c r="H73" s="12">
        <v>8.35</v>
      </c>
      <c r="I73" s="12">
        <v>15.65</v>
      </c>
      <c r="J73" s="12">
        <v>7.83</v>
      </c>
      <c r="K73" s="12">
        <v>0.52</v>
      </c>
      <c r="L73" s="12">
        <v>29.09</v>
      </c>
      <c r="M73" s="12">
        <v>4</v>
      </c>
      <c r="N73" s="12">
        <v>0</v>
      </c>
      <c r="O73" s="12">
        <v>66</v>
      </c>
      <c r="P73" s="12">
        <v>3</v>
      </c>
      <c r="Q73" s="12">
        <v>0</v>
      </c>
      <c r="R73" s="12">
        <v>1</v>
      </c>
      <c r="S73" s="12">
        <v>69</v>
      </c>
      <c r="T73" s="12">
        <v>0</v>
      </c>
      <c r="U73" s="12">
        <f t="shared" si="5"/>
        <v>24</v>
      </c>
      <c r="V73">
        <f t="shared" si="6"/>
        <v>883.79000000000019</v>
      </c>
      <c r="W73" s="23">
        <f>'Listado Equipos'!$B$3-'0415'!X73</f>
        <v>42615.72</v>
      </c>
      <c r="X73">
        <f t="shared" si="4"/>
        <v>2842.280000000002</v>
      </c>
      <c r="Y73">
        <f t="shared" si="7"/>
        <v>73</v>
      </c>
    </row>
    <row r="74" spans="1:25" ht="17.399999999999999" x14ac:dyDescent="0.3">
      <c r="A74" s="11">
        <v>45280</v>
      </c>
      <c r="B74" s="12">
        <v>250415</v>
      </c>
      <c r="C74" s="12" t="s">
        <v>343</v>
      </c>
      <c r="D74" s="12" t="s">
        <v>344</v>
      </c>
      <c r="E74" s="12" t="s">
        <v>345</v>
      </c>
      <c r="F74" s="12"/>
      <c r="G74" s="12"/>
      <c r="H74" s="12">
        <v>18.32</v>
      </c>
      <c r="I74" s="12">
        <v>5.68</v>
      </c>
      <c r="J74" s="12">
        <v>17.68</v>
      </c>
      <c r="K74" s="12">
        <v>0.63</v>
      </c>
      <c r="L74" s="12">
        <v>64.900000000000006</v>
      </c>
      <c r="M74" s="12">
        <v>5</v>
      </c>
      <c r="N74" s="12">
        <v>0</v>
      </c>
      <c r="O74" s="12">
        <v>122</v>
      </c>
      <c r="P74" s="12">
        <v>19</v>
      </c>
      <c r="Q74" s="12">
        <v>6</v>
      </c>
      <c r="R74" s="12">
        <v>0</v>
      </c>
      <c r="S74" s="12">
        <v>149</v>
      </c>
      <c r="T74" s="12">
        <v>0</v>
      </c>
      <c r="U74" s="12">
        <f t="shared" si="5"/>
        <v>24</v>
      </c>
      <c r="V74">
        <f t="shared" si="6"/>
        <v>902.11000000000024</v>
      </c>
      <c r="W74" s="23">
        <f>'Listado Equipos'!$B$3-'0415'!X74</f>
        <v>42622.189999999995</v>
      </c>
      <c r="X74">
        <f t="shared" si="4"/>
        <v>2835.8100000000022</v>
      </c>
      <c r="Y74">
        <f t="shared" si="7"/>
        <v>74</v>
      </c>
    </row>
    <row r="75" spans="1:25" ht="17.399999999999999" x14ac:dyDescent="0.3">
      <c r="A75" s="11">
        <v>45281</v>
      </c>
      <c r="B75" s="12">
        <v>250415</v>
      </c>
      <c r="C75" s="12" t="s">
        <v>343</v>
      </c>
      <c r="D75" s="12" t="s">
        <v>344</v>
      </c>
      <c r="E75" s="12" t="s">
        <v>345</v>
      </c>
      <c r="F75" s="12"/>
      <c r="G75" s="12"/>
      <c r="H75" s="12">
        <v>20.63</v>
      </c>
      <c r="I75" s="12">
        <v>3.37</v>
      </c>
      <c r="J75" s="12">
        <v>19.8</v>
      </c>
      <c r="K75" s="12">
        <v>0.83</v>
      </c>
      <c r="L75" s="12">
        <v>69.989999999999995</v>
      </c>
      <c r="M75" s="12">
        <v>4</v>
      </c>
      <c r="N75" s="12">
        <v>0</v>
      </c>
      <c r="O75" s="12">
        <v>169</v>
      </c>
      <c r="P75" s="12">
        <v>41</v>
      </c>
      <c r="Q75" s="12">
        <v>1</v>
      </c>
      <c r="R75" s="12">
        <v>2</v>
      </c>
      <c r="S75" s="12">
        <v>182</v>
      </c>
      <c r="T75" s="12">
        <v>0</v>
      </c>
      <c r="U75" s="12">
        <f t="shared" si="5"/>
        <v>24</v>
      </c>
      <c r="V75">
        <f t="shared" si="6"/>
        <v>922.74000000000024</v>
      </c>
      <c r="W75" s="23">
        <f>'Listado Equipos'!$B$3-'0415'!X75</f>
        <v>42622.189999999995</v>
      </c>
      <c r="X75">
        <f t="shared" si="4"/>
        <v>2835.8100000000022</v>
      </c>
      <c r="Y75">
        <f t="shared" si="7"/>
        <v>75</v>
      </c>
    </row>
    <row r="76" spans="1:25" ht="17.399999999999999" x14ac:dyDescent="0.3">
      <c r="A76" s="11">
        <v>45282</v>
      </c>
      <c r="B76" s="12">
        <v>250415</v>
      </c>
      <c r="C76" s="12" t="s">
        <v>343</v>
      </c>
      <c r="D76" s="12" t="s">
        <v>344</v>
      </c>
      <c r="E76" s="12" t="s">
        <v>345</v>
      </c>
      <c r="F76" s="12"/>
      <c r="G76" s="12"/>
      <c r="H76" s="12">
        <v>14.57</v>
      </c>
      <c r="I76" s="12">
        <v>9.43</v>
      </c>
      <c r="J76" s="12">
        <v>14.22</v>
      </c>
      <c r="K76" s="12">
        <v>0.35</v>
      </c>
      <c r="L76" s="12">
        <v>51.25</v>
      </c>
      <c r="M76" s="12">
        <v>4</v>
      </c>
      <c r="N76" s="12">
        <v>0</v>
      </c>
      <c r="O76" s="12">
        <v>88</v>
      </c>
      <c r="P76" s="12">
        <v>9</v>
      </c>
      <c r="Q76" s="12">
        <v>0</v>
      </c>
      <c r="R76" s="12">
        <v>2</v>
      </c>
      <c r="S76" s="12">
        <v>102</v>
      </c>
      <c r="T76" s="12">
        <v>0</v>
      </c>
      <c r="U76" s="12">
        <f t="shared" si="5"/>
        <v>24</v>
      </c>
      <c r="V76">
        <f t="shared" si="6"/>
        <v>937.31000000000029</v>
      </c>
      <c r="W76" s="23">
        <f>'Listado Equipos'!$B$3-'0415'!X76</f>
        <v>42622.189999999995</v>
      </c>
      <c r="X76">
        <f t="shared" si="4"/>
        <v>2835.8100000000022</v>
      </c>
      <c r="Y76">
        <f t="shared" si="7"/>
        <v>76</v>
      </c>
    </row>
    <row r="77" spans="1:25" ht="17.399999999999999" x14ac:dyDescent="0.3">
      <c r="A77" s="11">
        <v>45283</v>
      </c>
      <c r="B77" s="12">
        <v>250415</v>
      </c>
      <c r="C77" s="12" t="s">
        <v>343</v>
      </c>
      <c r="D77" s="12" t="s">
        <v>344</v>
      </c>
      <c r="E77" s="12" t="s">
        <v>345</v>
      </c>
      <c r="F77" s="12"/>
      <c r="G77" s="12"/>
      <c r="H77" s="12">
        <v>9.35</v>
      </c>
      <c r="I77" s="12">
        <v>14.65</v>
      </c>
      <c r="J77" s="12">
        <v>9.35</v>
      </c>
      <c r="K77" s="12">
        <v>0</v>
      </c>
      <c r="L77" s="12">
        <v>30.86</v>
      </c>
      <c r="M77" s="12">
        <v>4</v>
      </c>
      <c r="N77" s="12">
        <v>0</v>
      </c>
      <c r="O77" s="12">
        <v>55</v>
      </c>
      <c r="P77" s="12">
        <v>2</v>
      </c>
      <c r="Q77" s="12">
        <v>0</v>
      </c>
      <c r="R77" s="12">
        <v>0</v>
      </c>
      <c r="S77" s="12">
        <v>64</v>
      </c>
      <c r="T77" s="12">
        <v>0</v>
      </c>
      <c r="U77" s="12">
        <f t="shared" si="5"/>
        <v>24</v>
      </c>
      <c r="V77">
        <f t="shared" si="6"/>
        <v>946.66000000000031</v>
      </c>
      <c r="W77" s="23">
        <f>'Listado Equipos'!$B$3-'0415'!X77</f>
        <v>42622.22</v>
      </c>
      <c r="X77">
        <f t="shared" si="4"/>
        <v>2835.780000000002</v>
      </c>
      <c r="Y77">
        <f t="shared" si="7"/>
        <v>77</v>
      </c>
    </row>
    <row r="78" spans="1:25" ht="17.399999999999999" x14ac:dyDescent="0.3">
      <c r="A78" s="11">
        <v>45284</v>
      </c>
      <c r="B78" s="12">
        <v>250415</v>
      </c>
      <c r="C78" s="12" t="s">
        <v>343</v>
      </c>
      <c r="D78" s="12" t="s">
        <v>344</v>
      </c>
      <c r="E78" s="12" t="s">
        <v>345</v>
      </c>
      <c r="F78" s="12"/>
      <c r="G78" s="12"/>
      <c r="H78" s="12">
        <v>1.47</v>
      </c>
      <c r="I78" s="12">
        <v>22.53</v>
      </c>
      <c r="J78" s="12">
        <v>1.07</v>
      </c>
      <c r="K78" s="12">
        <v>0.4</v>
      </c>
      <c r="L78" s="12">
        <v>2.46</v>
      </c>
      <c r="M78" s="12">
        <v>6</v>
      </c>
      <c r="N78" s="12">
        <v>0</v>
      </c>
      <c r="O78" s="12">
        <v>5</v>
      </c>
      <c r="P78" s="12">
        <v>0</v>
      </c>
      <c r="Q78" s="12">
        <v>0</v>
      </c>
      <c r="R78" s="12">
        <v>1</v>
      </c>
      <c r="S78" s="12">
        <v>7</v>
      </c>
      <c r="T78" s="12">
        <v>0</v>
      </c>
      <c r="U78" s="12">
        <f t="shared" si="5"/>
        <v>24</v>
      </c>
      <c r="V78">
        <f t="shared" si="6"/>
        <v>948.13000000000034</v>
      </c>
      <c r="W78" s="23">
        <f>'Listado Equipos'!$B$3-'0415'!X78</f>
        <v>42622.299999999996</v>
      </c>
      <c r="X78">
        <f t="shared" si="4"/>
        <v>2835.7000000000021</v>
      </c>
      <c r="Y78">
        <f t="shared" si="7"/>
        <v>78</v>
      </c>
    </row>
    <row r="79" spans="1:25" ht="17.399999999999999" x14ac:dyDescent="0.3">
      <c r="A79" s="11">
        <v>45285</v>
      </c>
      <c r="B79" s="12">
        <v>250415</v>
      </c>
      <c r="C79" s="12" t="s">
        <v>343</v>
      </c>
      <c r="D79" s="12" t="s">
        <v>344</v>
      </c>
      <c r="E79" s="12" t="s">
        <v>345</v>
      </c>
      <c r="F79" s="12"/>
      <c r="G79" s="12"/>
      <c r="H79" s="12">
        <v>0</v>
      </c>
      <c r="I79" s="12">
        <v>24</v>
      </c>
      <c r="J79" s="12">
        <v>0</v>
      </c>
      <c r="K79" s="12">
        <v>0</v>
      </c>
      <c r="L79" s="12">
        <v>0</v>
      </c>
      <c r="M79" s="12">
        <v>0</v>
      </c>
      <c r="N79" s="12">
        <v>0</v>
      </c>
      <c r="O79" s="12">
        <v>0</v>
      </c>
      <c r="P79" s="12">
        <v>0</v>
      </c>
      <c r="Q79" s="12">
        <v>0</v>
      </c>
      <c r="R79" s="12">
        <v>0</v>
      </c>
      <c r="S79" s="12">
        <v>0</v>
      </c>
      <c r="T79" s="12">
        <v>0</v>
      </c>
      <c r="U79" s="12">
        <f t="shared" si="5"/>
        <v>24</v>
      </c>
      <c r="V79">
        <f t="shared" si="6"/>
        <v>948.13000000000034</v>
      </c>
      <c r="W79" s="23">
        <f>'Listado Equipos'!$B$3-'0415'!X79</f>
        <v>42622.299999999996</v>
      </c>
      <c r="X79">
        <f t="shared" si="4"/>
        <v>2835.7000000000021</v>
      </c>
      <c r="Y79">
        <f t="shared" si="7"/>
        <v>79</v>
      </c>
    </row>
    <row r="80" spans="1:25" ht="17.399999999999999" x14ac:dyDescent="0.3">
      <c r="A80" s="11">
        <v>45286</v>
      </c>
      <c r="B80" s="12">
        <v>250415</v>
      </c>
      <c r="C80" s="12" t="s">
        <v>343</v>
      </c>
      <c r="D80" s="12" t="s">
        <v>344</v>
      </c>
      <c r="E80" s="12" t="s">
        <v>345</v>
      </c>
      <c r="F80" s="12"/>
      <c r="G80" s="12"/>
      <c r="H80" s="12">
        <v>12.32</v>
      </c>
      <c r="I80" s="12">
        <v>11.68</v>
      </c>
      <c r="J80" s="12">
        <v>11.67</v>
      </c>
      <c r="K80" s="12">
        <v>0.65</v>
      </c>
      <c r="L80" s="12">
        <v>37.880000000000003</v>
      </c>
      <c r="M80" s="12">
        <v>4</v>
      </c>
      <c r="N80" s="12">
        <v>0</v>
      </c>
      <c r="O80" s="12">
        <v>56</v>
      </c>
      <c r="P80" s="12">
        <v>2</v>
      </c>
      <c r="Q80" s="12">
        <v>0</v>
      </c>
      <c r="R80" s="12">
        <v>4</v>
      </c>
      <c r="S80" s="12">
        <v>65</v>
      </c>
      <c r="T80" s="12">
        <v>0</v>
      </c>
      <c r="U80" s="12">
        <f t="shared" si="5"/>
        <v>24</v>
      </c>
      <c r="V80">
        <f t="shared" si="6"/>
        <v>960.45000000000039</v>
      </c>
      <c r="W80" s="23">
        <f>'Listado Equipos'!$B$3-'0415'!X80</f>
        <v>42627.479999999996</v>
      </c>
      <c r="X80">
        <f t="shared" si="4"/>
        <v>2830.5200000000023</v>
      </c>
      <c r="Y80">
        <f t="shared" si="7"/>
        <v>80</v>
      </c>
    </row>
    <row r="81" spans="1:25" ht="17.399999999999999" x14ac:dyDescent="0.3">
      <c r="A81" s="11">
        <v>45287</v>
      </c>
      <c r="B81" s="12">
        <v>250415</v>
      </c>
      <c r="C81" s="12" t="s">
        <v>343</v>
      </c>
      <c r="D81" s="12" t="s">
        <v>344</v>
      </c>
      <c r="E81" s="12" t="s">
        <v>345</v>
      </c>
      <c r="F81" s="12"/>
      <c r="G81" s="12"/>
      <c r="H81" s="12">
        <v>18.8</v>
      </c>
      <c r="I81" s="12">
        <v>5.2</v>
      </c>
      <c r="J81" s="12">
        <v>17.87</v>
      </c>
      <c r="K81" s="12">
        <v>0.93</v>
      </c>
      <c r="L81" s="12">
        <v>62.52</v>
      </c>
      <c r="M81" s="12">
        <v>4</v>
      </c>
      <c r="N81" s="12">
        <v>0</v>
      </c>
      <c r="O81" s="12">
        <v>152</v>
      </c>
      <c r="P81" s="12">
        <v>4</v>
      </c>
      <c r="Q81" s="12">
        <v>0</v>
      </c>
      <c r="R81" s="12">
        <v>3</v>
      </c>
      <c r="S81" s="12">
        <v>168</v>
      </c>
      <c r="T81" s="12">
        <v>0</v>
      </c>
      <c r="U81" s="12">
        <f t="shared" si="5"/>
        <v>24</v>
      </c>
      <c r="V81">
        <f t="shared" si="6"/>
        <v>979.25000000000034</v>
      </c>
      <c r="W81" s="23">
        <f>'Listado Equipos'!$B$3-'0415'!X81</f>
        <v>42643.11</v>
      </c>
      <c r="X81">
        <f t="shared" si="4"/>
        <v>2814.8900000000021</v>
      </c>
      <c r="Y81">
        <f t="shared" si="7"/>
        <v>81</v>
      </c>
    </row>
    <row r="82" spans="1:25" ht="17.399999999999999" x14ac:dyDescent="0.3">
      <c r="A82" s="11">
        <v>45288</v>
      </c>
      <c r="B82" s="12">
        <v>250415</v>
      </c>
      <c r="C82" s="12" t="s">
        <v>343</v>
      </c>
      <c r="D82" s="12" t="s">
        <v>344</v>
      </c>
      <c r="E82" s="12" t="s">
        <v>345</v>
      </c>
      <c r="F82" s="12"/>
      <c r="G82" s="12"/>
      <c r="H82" s="12">
        <v>19.93</v>
      </c>
      <c r="I82" s="12">
        <v>4.07</v>
      </c>
      <c r="J82" s="12">
        <v>19.37</v>
      </c>
      <c r="K82" s="12">
        <v>0.56999999999999995</v>
      </c>
      <c r="L82" s="12">
        <v>72.39</v>
      </c>
      <c r="M82" s="12">
        <v>4</v>
      </c>
      <c r="N82" s="12">
        <v>0</v>
      </c>
      <c r="O82" s="12">
        <v>132</v>
      </c>
      <c r="P82" s="12">
        <v>4</v>
      </c>
      <c r="Q82" s="12">
        <v>0</v>
      </c>
      <c r="R82" s="12">
        <v>0</v>
      </c>
      <c r="S82" s="12">
        <v>153</v>
      </c>
      <c r="T82" s="12">
        <v>0</v>
      </c>
      <c r="U82" s="12">
        <f t="shared" si="5"/>
        <v>24</v>
      </c>
      <c r="V82">
        <f t="shared" si="6"/>
        <v>999.18000000000029</v>
      </c>
      <c r="W82" s="23">
        <f>'Listado Equipos'!$B$3-'0415'!X82</f>
        <v>42655.509999999995</v>
      </c>
      <c r="X82">
        <f t="shared" si="4"/>
        <v>2802.4900000000021</v>
      </c>
      <c r="Y82">
        <f t="shared" si="7"/>
        <v>82</v>
      </c>
    </row>
    <row r="83" spans="1:25" ht="17.399999999999999" x14ac:dyDescent="0.3">
      <c r="A83" s="11">
        <v>45289</v>
      </c>
      <c r="B83" s="12">
        <v>250415</v>
      </c>
      <c r="C83" s="12" t="s">
        <v>343</v>
      </c>
      <c r="D83" s="12" t="s">
        <v>344</v>
      </c>
      <c r="E83" s="12" t="s">
        <v>345</v>
      </c>
      <c r="F83" s="12"/>
      <c r="G83" s="12"/>
      <c r="H83" s="12">
        <v>21.47</v>
      </c>
      <c r="I83" s="12">
        <v>2.5299999999999998</v>
      </c>
      <c r="J83" s="12">
        <v>21.08</v>
      </c>
      <c r="K83" s="12">
        <v>0.38</v>
      </c>
      <c r="L83" s="12">
        <v>73.16</v>
      </c>
      <c r="M83" s="12">
        <v>4</v>
      </c>
      <c r="N83" s="12">
        <v>0</v>
      </c>
      <c r="O83" s="12">
        <v>170</v>
      </c>
      <c r="P83" s="12">
        <v>14</v>
      </c>
      <c r="Q83" s="12">
        <v>2</v>
      </c>
      <c r="R83" s="12">
        <v>1</v>
      </c>
      <c r="S83" s="12">
        <v>189</v>
      </c>
      <c r="T83" s="12">
        <v>0</v>
      </c>
      <c r="U83" s="12">
        <f t="shared" si="5"/>
        <v>24</v>
      </c>
      <c r="V83">
        <f t="shared" si="6"/>
        <v>1020.6500000000003</v>
      </c>
      <c r="W83" s="23">
        <f>'Listado Equipos'!$B$3-'0415'!X83</f>
        <v>42676.18</v>
      </c>
      <c r="X83">
        <f t="shared" si="4"/>
        <v>2781.820000000002</v>
      </c>
      <c r="Y83">
        <f t="shared" si="7"/>
        <v>83</v>
      </c>
    </row>
    <row r="84" spans="1:25" ht="17.399999999999999" x14ac:dyDescent="0.3">
      <c r="A84" s="11">
        <v>45290</v>
      </c>
      <c r="B84" s="12">
        <v>250415</v>
      </c>
      <c r="C84" s="12" t="s">
        <v>343</v>
      </c>
      <c r="D84" s="12" t="s">
        <v>344</v>
      </c>
      <c r="E84" s="12" t="s">
        <v>345</v>
      </c>
      <c r="F84" s="12"/>
      <c r="G84" s="12"/>
      <c r="H84" s="12">
        <v>19.23</v>
      </c>
      <c r="I84" s="12">
        <v>4.7699999999999996</v>
      </c>
      <c r="J84" s="12">
        <v>18.7</v>
      </c>
      <c r="K84" s="12">
        <v>0.53</v>
      </c>
      <c r="L84" s="12">
        <v>72.5</v>
      </c>
      <c r="M84" s="12">
        <v>5</v>
      </c>
      <c r="N84" s="12">
        <v>0</v>
      </c>
      <c r="O84" s="12">
        <v>151</v>
      </c>
      <c r="P84" s="12">
        <v>12</v>
      </c>
      <c r="Q84" s="12">
        <v>0</v>
      </c>
      <c r="R84" s="12">
        <v>4</v>
      </c>
      <c r="S84" s="12">
        <v>176</v>
      </c>
      <c r="T84" s="12">
        <v>1</v>
      </c>
      <c r="U84" s="12">
        <f t="shared" si="5"/>
        <v>24</v>
      </c>
      <c r="V84">
        <f t="shared" si="6"/>
        <v>1039.8800000000003</v>
      </c>
      <c r="W84" s="23">
        <f>'Listado Equipos'!$B$3-'0415'!X84</f>
        <v>42695.08</v>
      </c>
      <c r="X84">
        <f t="shared" si="4"/>
        <v>2762.9200000000019</v>
      </c>
      <c r="Y84">
        <f t="shared" si="7"/>
        <v>84</v>
      </c>
    </row>
    <row r="85" spans="1:25" ht="17.399999999999999" x14ac:dyDescent="0.3">
      <c r="A85" s="11">
        <v>45291</v>
      </c>
      <c r="B85" s="12">
        <v>250415</v>
      </c>
      <c r="C85" s="12" t="s">
        <v>343</v>
      </c>
      <c r="D85" s="12" t="s">
        <v>344</v>
      </c>
      <c r="E85" s="12" t="s">
        <v>345</v>
      </c>
      <c r="F85" s="12"/>
      <c r="G85" s="12"/>
      <c r="H85" s="12">
        <v>3.73</v>
      </c>
      <c r="I85" s="12">
        <v>20.27</v>
      </c>
      <c r="J85" s="12">
        <v>3.73</v>
      </c>
      <c r="K85" s="12">
        <v>0</v>
      </c>
      <c r="L85" s="12">
        <v>11.15</v>
      </c>
      <c r="M85" s="12">
        <v>3</v>
      </c>
      <c r="N85" s="12">
        <v>0</v>
      </c>
      <c r="O85" s="12">
        <v>9</v>
      </c>
      <c r="P85" s="12">
        <v>1</v>
      </c>
      <c r="Q85" s="12">
        <v>0</v>
      </c>
      <c r="R85" s="12">
        <v>0</v>
      </c>
      <c r="S85" s="12">
        <v>10</v>
      </c>
      <c r="T85" s="12">
        <v>0</v>
      </c>
      <c r="U85" s="12">
        <f t="shared" si="5"/>
        <v>24</v>
      </c>
      <c r="V85">
        <f t="shared" si="6"/>
        <v>1043.6100000000004</v>
      </c>
      <c r="W85" s="23">
        <f>'Listado Equipos'!$B$3-'0415'!X85</f>
        <v>42707.88</v>
      </c>
      <c r="X85">
        <f t="shared" si="4"/>
        <v>2750.1200000000017</v>
      </c>
      <c r="Y85">
        <f t="shared" si="7"/>
        <v>85</v>
      </c>
    </row>
    <row r="86" spans="1:25" ht="17.399999999999999" x14ac:dyDescent="0.3">
      <c r="A86" s="11">
        <v>45292</v>
      </c>
      <c r="B86" s="12">
        <v>250415</v>
      </c>
      <c r="C86" s="12" t="s">
        <v>343</v>
      </c>
      <c r="D86" s="12" t="s">
        <v>344</v>
      </c>
      <c r="E86" s="12" t="s">
        <v>345</v>
      </c>
      <c r="F86" s="12"/>
      <c r="G86" s="12"/>
      <c r="H86" s="12">
        <v>0.03</v>
      </c>
      <c r="I86" s="12">
        <v>23.97</v>
      </c>
      <c r="J86" s="12">
        <v>0.03</v>
      </c>
      <c r="K86" s="12">
        <v>0</v>
      </c>
      <c r="L86" s="12">
        <v>0</v>
      </c>
      <c r="M86" s="12">
        <v>0</v>
      </c>
      <c r="N86" s="12">
        <v>0</v>
      </c>
      <c r="O86" s="12">
        <v>0</v>
      </c>
      <c r="P86" s="12">
        <v>0</v>
      </c>
      <c r="Q86" s="12">
        <v>0</v>
      </c>
      <c r="R86" s="12">
        <v>0</v>
      </c>
      <c r="S86" s="12">
        <v>0</v>
      </c>
      <c r="T86" s="12">
        <v>0</v>
      </c>
      <c r="U86" s="12">
        <f t="shared" si="5"/>
        <v>24</v>
      </c>
      <c r="V86">
        <f t="shared" si="6"/>
        <v>1043.6400000000003</v>
      </c>
      <c r="W86" s="23">
        <f>'Listado Equipos'!$B$3-'0415'!X86</f>
        <v>42726.799999999996</v>
      </c>
      <c r="X86">
        <f t="shared" si="4"/>
        <v>2731.2000000000016</v>
      </c>
      <c r="Y86">
        <f t="shared" si="7"/>
        <v>86</v>
      </c>
    </row>
    <row r="87" spans="1:25" ht="17.399999999999999" x14ac:dyDescent="0.3">
      <c r="A87" s="11">
        <v>45293</v>
      </c>
      <c r="B87" s="12">
        <v>250415</v>
      </c>
      <c r="C87" s="12" t="s">
        <v>343</v>
      </c>
      <c r="D87" s="12" t="s">
        <v>344</v>
      </c>
      <c r="E87" s="12" t="s">
        <v>345</v>
      </c>
      <c r="F87" s="12"/>
      <c r="G87" s="12"/>
      <c r="H87" s="12">
        <v>10.07</v>
      </c>
      <c r="I87" s="12">
        <v>13.93</v>
      </c>
      <c r="J87" s="12">
        <v>9.65</v>
      </c>
      <c r="K87" s="12">
        <v>0.42</v>
      </c>
      <c r="L87" s="12">
        <v>39.229999999999997</v>
      </c>
      <c r="M87" s="12">
        <v>5</v>
      </c>
      <c r="N87" s="12">
        <v>0</v>
      </c>
      <c r="O87" s="12">
        <v>117</v>
      </c>
      <c r="P87" s="12">
        <v>6</v>
      </c>
      <c r="Q87" s="12">
        <v>0</v>
      </c>
      <c r="R87" s="12">
        <v>1</v>
      </c>
      <c r="S87" s="12">
        <v>129</v>
      </c>
      <c r="T87" s="12">
        <v>0</v>
      </c>
      <c r="U87" s="12">
        <f t="shared" si="5"/>
        <v>24</v>
      </c>
      <c r="V87">
        <f t="shared" si="6"/>
        <v>1053.7100000000003</v>
      </c>
      <c r="W87" s="23">
        <f>'Listado Equipos'!$B$3-'0415'!X87</f>
        <v>42741.279999999999</v>
      </c>
      <c r="X87">
        <f t="shared" si="4"/>
        <v>2716.7200000000016</v>
      </c>
      <c r="Y87">
        <f t="shared" si="7"/>
        <v>87</v>
      </c>
    </row>
    <row r="88" spans="1:25" ht="17.399999999999999" x14ac:dyDescent="0.3">
      <c r="A88" s="11">
        <v>45294</v>
      </c>
      <c r="B88" s="12">
        <v>250415</v>
      </c>
      <c r="C88" s="12" t="s">
        <v>343</v>
      </c>
      <c r="D88" s="12" t="s">
        <v>344</v>
      </c>
      <c r="E88" s="12" t="s">
        <v>345</v>
      </c>
      <c r="F88" s="12"/>
      <c r="G88" s="12"/>
      <c r="H88" s="12">
        <v>3.23</v>
      </c>
      <c r="I88" s="12">
        <v>20.77</v>
      </c>
      <c r="J88" s="12">
        <v>3.15</v>
      </c>
      <c r="K88" s="12">
        <v>0.08</v>
      </c>
      <c r="L88" s="12">
        <v>11.1</v>
      </c>
      <c r="M88" s="12">
        <v>5</v>
      </c>
      <c r="N88" s="12">
        <v>0</v>
      </c>
      <c r="O88" s="12">
        <v>53</v>
      </c>
      <c r="P88" s="12">
        <v>1</v>
      </c>
      <c r="Q88" s="12">
        <v>1</v>
      </c>
      <c r="R88" s="12">
        <v>1</v>
      </c>
      <c r="S88" s="12">
        <v>57</v>
      </c>
      <c r="T88" s="12">
        <v>0</v>
      </c>
      <c r="U88" s="12">
        <f t="shared" si="5"/>
        <v>24</v>
      </c>
      <c r="V88">
        <f t="shared" si="6"/>
        <v>1056.9400000000003</v>
      </c>
      <c r="W88" s="23">
        <f>'Listado Equipos'!$B$3-'0415'!X88</f>
        <v>42757.95</v>
      </c>
      <c r="X88">
        <f t="shared" si="4"/>
        <v>2700.0500000000015</v>
      </c>
      <c r="Y88">
        <f t="shared" si="7"/>
        <v>88</v>
      </c>
    </row>
    <row r="89" spans="1:25" ht="17.399999999999999" x14ac:dyDescent="0.3">
      <c r="A89" s="11">
        <v>45295</v>
      </c>
      <c r="B89" s="12">
        <v>250415</v>
      </c>
      <c r="C89" s="12" t="s">
        <v>343</v>
      </c>
      <c r="D89" s="12" t="s">
        <v>344</v>
      </c>
      <c r="E89" s="12" t="s">
        <v>345</v>
      </c>
      <c r="F89" s="12"/>
      <c r="G89" s="12"/>
      <c r="H89" s="12">
        <v>0</v>
      </c>
      <c r="I89" s="12">
        <v>24</v>
      </c>
      <c r="J89" s="12">
        <v>0</v>
      </c>
      <c r="K89" s="12">
        <v>0</v>
      </c>
      <c r="L89" s="12">
        <v>0</v>
      </c>
      <c r="M89" s="12">
        <v>0</v>
      </c>
      <c r="N89" s="12">
        <v>0</v>
      </c>
      <c r="O89" s="12">
        <v>0</v>
      </c>
      <c r="P89" s="12">
        <v>0</v>
      </c>
      <c r="Q89" s="12">
        <v>0</v>
      </c>
      <c r="R89" s="12">
        <v>0</v>
      </c>
      <c r="S89" s="12">
        <v>0</v>
      </c>
      <c r="T89" s="12">
        <v>0</v>
      </c>
      <c r="U89" s="12">
        <f t="shared" si="5"/>
        <v>24</v>
      </c>
      <c r="V89">
        <f t="shared" si="6"/>
        <v>1056.9400000000003</v>
      </c>
      <c r="W89" s="23">
        <f>'Listado Equipos'!$B$3-'0415'!X89</f>
        <v>42764.85</v>
      </c>
      <c r="X89">
        <f t="shared" si="4"/>
        <v>2693.1500000000015</v>
      </c>
      <c r="Y89">
        <f t="shared" si="7"/>
        <v>89</v>
      </c>
    </row>
    <row r="90" spans="1:25" ht="17.399999999999999" x14ac:dyDescent="0.3">
      <c r="A90" s="11">
        <v>45296</v>
      </c>
      <c r="B90" s="12">
        <v>250415</v>
      </c>
      <c r="C90" s="12" t="s">
        <v>343</v>
      </c>
      <c r="D90" s="12" t="s">
        <v>344</v>
      </c>
      <c r="E90" s="12" t="s">
        <v>345</v>
      </c>
      <c r="F90" s="12"/>
      <c r="G90" s="12"/>
      <c r="H90" s="12">
        <v>4.88</v>
      </c>
      <c r="I90" s="12">
        <v>19.12</v>
      </c>
      <c r="J90" s="12">
        <v>4.4800000000000004</v>
      </c>
      <c r="K90" s="12">
        <v>0.4</v>
      </c>
      <c r="L90" s="12">
        <v>15.72</v>
      </c>
      <c r="M90" s="12">
        <v>5</v>
      </c>
      <c r="N90" s="12">
        <v>0</v>
      </c>
      <c r="O90" s="12">
        <v>44</v>
      </c>
      <c r="P90" s="12">
        <v>5</v>
      </c>
      <c r="Q90" s="12">
        <v>1</v>
      </c>
      <c r="R90" s="12">
        <v>3</v>
      </c>
      <c r="S90" s="12">
        <v>48</v>
      </c>
      <c r="T90" s="12">
        <v>0</v>
      </c>
      <c r="U90" s="12">
        <f t="shared" si="5"/>
        <v>24</v>
      </c>
      <c r="V90">
        <f t="shared" si="6"/>
        <v>1061.8200000000004</v>
      </c>
      <c r="W90" s="23">
        <f>'Listado Equipos'!$B$3-'0415'!X90</f>
        <v>42774.85</v>
      </c>
      <c r="X90">
        <f t="shared" si="4"/>
        <v>2683.1500000000015</v>
      </c>
      <c r="Y90">
        <f t="shared" si="7"/>
        <v>90</v>
      </c>
    </row>
    <row r="91" spans="1:25" ht="17.399999999999999" x14ac:dyDescent="0.3">
      <c r="A91" s="11">
        <v>45297</v>
      </c>
      <c r="B91" s="12">
        <v>250415</v>
      </c>
      <c r="C91" s="12" t="s">
        <v>343</v>
      </c>
      <c r="D91" s="12" t="s">
        <v>344</v>
      </c>
      <c r="E91" s="12" t="s">
        <v>345</v>
      </c>
      <c r="F91" s="12"/>
      <c r="G91" s="12"/>
      <c r="H91" s="12">
        <v>2.9</v>
      </c>
      <c r="I91" s="12">
        <v>21.1</v>
      </c>
      <c r="J91" s="12">
        <v>2.8</v>
      </c>
      <c r="K91" s="12">
        <v>0.1</v>
      </c>
      <c r="L91" s="12">
        <v>7.82</v>
      </c>
      <c r="M91" s="12">
        <v>5</v>
      </c>
      <c r="N91" s="12">
        <v>0</v>
      </c>
      <c r="O91" s="12">
        <v>11</v>
      </c>
      <c r="P91" s="12">
        <v>2</v>
      </c>
      <c r="Q91" s="12">
        <v>0</v>
      </c>
      <c r="R91" s="12">
        <v>2</v>
      </c>
      <c r="S91" s="12">
        <v>13</v>
      </c>
      <c r="T91" s="12">
        <v>0</v>
      </c>
      <c r="U91" s="12">
        <f t="shared" si="5"/>
        <v>24</v>
      </c>
      <c r="V91">
        <f t="shared" si="6"/>
        <v>1064.7200000000005</v>
      </c>
      <c r="W91" s="23">
        <f>'Listado Equipos'!$B$3-'0415'!X91</f>
        <v>42782.9</v>
      </c>
      <c r="X91">
        <f t="shared" si="4"/>
        <v>2675.1000000000013</v>
      </c>
      <c r="Y91">
        <f t="shared" si="7"/>
        <v>91</v>
      </c>
    </row>
    <row r="92" spans="1:25" ht="17.399999999999999" x14ac:dyDescent="0.3">
      <c r="A92" s="11">
        <v>45298</v>
      </c>
      <c r="B92" s="12">
        <v>250415</v>
      </c>
      <c r="C92" s="12" t="s">
        <v>343</v>
      </c>
      <c r="D92" s="12" t="s">
        <v>344</v>
      </c>
      <c r="E92" s="12" t="s">
        <v>345</v>
      </c>
      <c r="F92" s="12"/>
      <c r="G92" s="12"/>
      <c r="H92" s="12">
        <v>0.67</v>
      </c>
      <c r="I92" s="12">
        <v>23.33</v>
      </c>
      <c r="J92" s="12">
        <v>0.62</v>
      </c>
      <c r="K92" s="12">
        <v>0.05</v>
      </c>
      <c r="L92" s="12">
        <v>1.79</v>
      </c>
      <c r="M92" s="12">
        <v>5</v>
      </c>
      <c r="N92" s="12">
        <v>0</v>
      </c>
      <c r="O92" s="12">
        <v>2</v>
      </c>
      <c r="P92" s="12">
        <v>0</v>
      </c>
      <c r="Q92" s="12">
        <v>0</v>
      </c>
      <c r="R92" s="12">
        <v>0</v>
      </c>
      <c r="S92" s="12">
        <v>2</v>
      </c>
      <c r="T92" s="12">
        <v>0</v>
      </c>
      <c r="U92" s="12">
        <f t="shared" si="5"/>
        <v>24</v>
      </c>
      <c r="V92">
        <f t="shared" si="6"/>
        <v>1065.3900000000006</v>
      </c>
      <c r="W92" s="23">
        <f>'Listado Equipos'!$B$3-'0415'!X92</f>
        <v>42801.43</v>
      </c>
      <c r="X92">
        <f t="shared" si="4"/>
        <v>2656.5700000000011</v>
      </c>
      <c r="Y92">
        <f t="shared" si="7"/>
        <v>92</v>
      </c>
    </row>
    <row r="93" spans="1:25" ht="17.399999999999999" x14ac:dyDescent="0.3">
      <c r="A93" s="11">
        <v>45299</v>
      </c>
      <c r="B93" s="12">
        <v>250415</v>
      </c>
      <c r="C93" s="12" t="s">
        <v>343</v>
      </c>
      <c r="D93" s="12" t="s">
        <v>344</v>
      </c>
      <c r="E93" s="12" t="s">
        <v>345</v>
      </c>
      <c r="F93" s="12"/>
      <c r="G93" s="12"/>
      <c r="H93" s="12">
        <v>0.88</v>
      </c>
      <c r="I93" s="12">
        <v>23.12</v>
      </c>
      <c r="J93" s="12">
        <v>0.88</v>
      </c>
      <c r="K93" s="12">
        <v>0</v>
      </c>
      <c r="L93" s="12">
        <v>3.24</v>
      </c>
      <c r="M93" s="12">
        <v>6</v>
      </c>
      <c r="N93" s="12">
        <v>0</v>
      </c>
      <c r="O93" s="12">
        <v>9</v>
      </c>
      <c r="P93" s="12">
        <v>0</v>
      </c>
      <c r="Q93" s="12">
        <v>0</v>
      </c>
      <c r="R93" s="12">
        <v>0</v>
      </c>
      <c r="S93" s="12">
        <v>10</v>
      </c>
      <c r="T93" s="12">
        <v>0</v>
      </c>
      <c r="U93" s="12">
        <f t="shared" si="5"/>
        <v>24</v>
      </c>
      <c r="V93">
        <f t="shared" si="6"/>
        <v>1066.2700000000007</v>
      </c>
      <c r="W93" s="23">
        <f>'Listado Equipos'!$B$3-'0415'!X93</f>
        <v>42822.479999999996</v>
      </c>
      <c r="X93">
        <f t="shared" si="4"/>
        <v>2635.5200000000009</v>
      </c>
      <c r="Y93">
        <f t="shared" si="7"/>
        <v>93</v>
      </c>
    </row>
    <row r="94" spans="1:25" ht="17.399999999999999" x14ac:dyDescent="0.3">
      <c r="A94" s="11">
        <v>45300</v>
      </c>
      <c r="B94" s="12">
        <v>250415</v>
      </c>
      <c r="C94" s="12" t="s">
        <v>343</v>
      </c>
      <c r="D94" s="12" t="s">
        <v>344</v>
      </c>
      <c r="E94" s="12" t="s">
        <v>345</v>
      </c>
      <c r="F94" s="12"/>
      <c r="G94" s="12"/>
      <c r="H94" s="12">
        <v>0.53</v>
      </c>
      <c r="I94" s="12">
        <v>23.47</v>
      </c>
      <c r="J94" s="12">
        <v>0.53</v>
      </c>
      <c r="K94" s="12">
        <v>0</v>
      </c>
      <c r="L94" s="12">
        <v>1.24</v>
      </c>
      <c r="M94" s="12">
        <v>7</v>
      </c>
      <c r="N94" s="12">
        <v>0</v>
      </c>
      <c r="O94" s="12">
        <v>1</v>
      </c>
      <c r="P94" s="12">
        <v>0</v>
      </c>
      <c r="Q94" s="12">
        <v>0</v>
      </c>
      <c r="R94" s="12">
        <v>0</v>
      </c>
      <c r="S94" s="12">
        <v>2</v>
      </c>
      <c r="T94" s="12">
        <v>0</v>
      </c>
      <c r="U94" s="12">
        <f t="shared" si="5"/>
        <v>24</v>
      </c>
      <c r="V94">
        <f t="shared" si="6"/>
        <v>1066.8000000000006</v>
      </c>
      <c r="W94" s="23">
        <f>'Listado Equipos'!$B$3-'0415'!X94</f>
        <v>42842.3</v>
      </c>
      <c r="X94">
        <f t="shared" si="4"/>
        <v>2615.7000000000007</v>
      </c>
      <c r="Y94">
        <f t="shared" si="7"/>
        <v>94</v>
      </c>
    </row>
    <row r="95" spans="1:25" ht="17.399999999999999" x14ac:dyDescent="0.3">
      <c r="A95" s="11">
        <v>45301</v>
      </c>
      <c r="B95" s="12">
        <v>250415</v>
      </c>
      <c r="C95" s="12" t="s">
        <v>343</v>
      </c>
      <c r="D95" s="12" t="s">
        <v>344</v>
      </c>
      <c r="E95" s="12" t="s">
        <v>345</v>
      </c>
      <c r="F95" s="12"/>
      <c r="G95" s="12"/>
      <c r="H95" s="12">
        <v>1.08</v>
      </c>
      <c r="I95" s="12">
        <v>22.92</v>
      </c>
      <c r="J95" s="12">
        <v>0.77</v>
      </c>
      <c r="K95" s="12">
        <v>0.32</v>
      </c>
      <c r="L95" s="12">
        <v>2.73</v>
      </c>
      <c r="M95" s="12">
        <v>5</v>
      </c>
      <c r="N95" s="12">
        <v>0</v>
      </c>
      <c r="O95" s="12">
        <v>7</v>
      </c>
      <c r="P95" s="12">
        <v>0</v>
      </c>
      <c r="Q95" s="12">
        <v>0</v>
      </c>
      <c r="R95" s="12">
        <v>3</v>
      </c>
      <c r="S95" s="12">
        <v>7</v>
      </c>
      <c r="T95" s="12">
        <v>1</v>
      </c>
      <c r="U95" s="12">
        <f t="shared" si="5"/>
        <v>24</v>
      </c>
      <c r="V95">
        <f t="shared" si="6"/>
        <v>1067.8800000000006</v>
      </c>
      <c r="W95" s="23">
        <f>'Listado Equipos'!$B$3-'0415'!X95</f>
        <v>42848.7</v>
      </c>
      <c r="X95">
        <f t="shared" si="4"/>
        <v>2609.3000000000006</v>
      </c>
      <c r="Y95">
        <f t="shared" si="7"/>
        <v>95</v>
      </c>
    </row>
    <row r="96" spans="1:25" ht="17.399999999999999" x14ac:dyDescent="0.3">
      <c r="A96" s="11">
        <v>45302</v>
      </c>
      <c r="B96" s="12">
        <v>250415</v>
      </c>
      <c r="C96" s="12" t="s">
        <v>343</v>
      </c>
      <c r="D96" s="12" t="s">
        <v>344</v>
      </c>
      <c r="E96" s="12" t="s">
        <v>345</v>
      </c>
      <c r="F96" s="12"/>
      <c r="G96" s="12"/>
      <c r="H96" s="12">
        <v>0.03</v>
      </c>
      <c r="I96" s="12">
        <v>23.97</v>
      </c>
      <c r="J96" s="12">
        <v>0.02</v>
      </c>
      <c r="K96" s="12">
        <v>0.02</v>
      </c>
      <c r="L96" s="12">
        <v>0</v>
      </c>
      <c r="M96" s="12">
        <v>0</v>
      </c>
      <c r="N96" s="12">
        <v>0</v>
      </c>
      <c r="O96" s="12">
        <v>0</v>
      </c>
      <c r="P96" s="12">
        <v>0</v>
      </c>
      <c r="Q96" s="12">
        <v>0</v>
      </c>
      <c r="R96" s="12">
        <v>0</v>
      </c>
      <c r="S96" s="12">
        <v>0</v>
      </c>
      <c r="T96" s="12">
        <v>0</v>
      </c>
      <c r="U96" s="12">
        <f t="shared" si="5"/>
        <v>24</v>
      </c>
      <c r="V96">
        <f t="shared" si="6"/>
        <v>1067.9100000000005</v>
      </c>
      <c r="W96" s="23">
        <f>'Listado Equipos'!$B$3-'0415'!X96</f>
        <v>42849.53</v>
      </c>
      <c r="X96">
        <f t="shared" si="4"/>
        <v>2608.4700000000007</v>
      </c>
      <c r="Y96">
        <f t="shared" si="7"/>
        <v>96</v>
      </c>
    </row>
    <row r="97" spans="1:25" ht="17.399999999999999" x14ac:dyDescent="0.3">
      <c r="A97" s="11">
        <v>45303</v>
      </c>
      <c r="B97" s="12">
        <v>250415</v>
      </c>
      <c r="C97" s="12" t="s">
        <v>343</v>
      </c>
      <c r="D97" s="12" t="s">
        <v>344</v>
      </c>
      <c r="E97" s="12" t="s">
        <v>345</v>
      </c>
      <c r="F97" s="12"/>
      <c r="G97" s="12"/>
      <c r="H97" s="12">
        <v>7.0000000000000007E-2</v>
      </c>
      <c r="I97" s="12">
        <v>23.93</v>
      </c>
      <c r="J97" s="12">
        <v>7.0000000000000007E-2</v>
      </c>
      <c r="K97" s="12">
        <v>0</v>
      </c>
      <c r="L97" s="12">
        <v>0.01</v>
      </c>
      <c r="M97" s="12">
        <v>0</v>
      </c>
      <c r="N97" s="12">
        <v>0</v>
      </c>
      <c r="O97" s="12">
        <v>0</v>
      </c>
      <c r="P97" s="12">
        <v>0</v>
      </c>
      <c r="Q97" s="12">
        <v>0</v>
      </c>
      <c r="R97" s="12">
        <v>0</v>
      </c>
      <c r="S97" s="12">
        <v>0</v>
      </c>
      <c r="T97" s="12">
        <v>0</v>
      </c>
      <c r="U97" s="12">
        <f t="shared" si="5"/>
        <v>24</v>
      </c>
      <c r="V97">
        <f t="shared" si="6"/>
        <v>1067.9800000000005</v>
      </c>
      <c r="W97" s="23">
        <f>'Listado Equipos'!$B$3-'0415'!X97</f>
        <v>42863.85</v>
      </c>
      <c r="X97">
        <f t="shared" si="4"/>
        <v>2594.1500000000005</v>
      </c>
      <c r="Y97">
        <f t="shared" si="7"/>
        <v>97</v>
      </c>
    </row>
    <row r="98" spans="1:25" ht="17.399999999999999" x14ac:dyDescent="0.3">
      <c r="A98" s="11">
        <v>45304</v>
      </c>
      <c r="B98" s="12">
        <v>250415</v>
      </c>
      <c r="C98" s="12" t="s">
        <v>343</v>
      </c>
      <c r="D98" s="12" t="s">
        <v>344</v>
      </c>
      <c r="E98" s="12" t="s">
        <v>345</v>
      </c>
      <c r="F98" s="12"/>
      <c r="G98" s="12"/>
      <c r="H98" s="12">
        <v>0.65</v>
      </c>
      <c r="I98" s="12">
        <v>23.35</v>
      </c>
      <c r="J98" s="12">
        <v>0.12</v>
      </c>
      <c r="K98" s="12">
        <v>0.53</v>
      </c>
      <c r="L98" s="12">
        <v>0.02</v>
      </c>
      <c r="M98" s="12">
        <v>0</v>
      </c>
      <c r="N98" s="12">
        <v>0</v>
      </c>
      <c r="O98" s="12">
        <v>0</v>
      </c>
      <c r="P98" s="12">
        <v>0</v>
      </c>
      <c r="Q98" s="12">
        <v>0</v>
      </c>
      <c r="R98" s="12">
        <v>6</v>
      </c>
      <c r="S98" s="12">
        <v>0</v>
      </c>
      <c r="T98" s="12">
        <v>1</v>
      </c>
      <c r="U98" s="12">
        <f t="shared" si="5"/>
        <v>24</v>
      </c>
      <c r="V98">
        <f t="shared" si="6"/>
        <v>1068.6300000000006</v>
      </c>
      <c r="W98" s="23">
        <f>'Listado Equipos'!$B$3-'0415'!X98</f>
        <v>42885.72</v>
      </c>
      <c r="X98">
        <f t="shared" si="4"/>
        <v>2572.2800000000007</v>
      </c>
      <c r="Y98">
        <f t="shared" si="7"/>
        <v>98</v>
      </c>
    </row>
    <row r="99" spans="1:25" ht="17.399999999999999" x14ac:dyDescent="0.3">
      <c r="A99" s="11">
        <v>45305</v>
      </c>
      <c r="B99" s="12">
        <v>250415</v>
      </c>
      <c r="C99" s="12" t="s">
        <v>343</v>
      </c>
      <c r="D99" s="12" t="s">
        <v>344</v>
      </c>
      <c r="E99" s="12" t="s">
        <v>345</v>
      </c>
      <c r="F99" s="12"/>
      <c r="G99" s="12"/>
      <c r="H99" s="12">
        <v>0.13</v>
      </c>
      <c r="I99" s="12">
        <v>23.87</v>
      </c>
      <c r="J99" s="12">
        <v>0.12</v>
      </c>
      <c r="K99" s="12">
        <v>0.02</v>
      </c>
      <c r="L99" s="12">
        <v>0.18</v>
      </c>
      <c r="M99" s="12">
        <v>0</v>
      </c>
      <c r="N99" s="12">
        <v>0</v>
      </c>
      <c r="O99" s="12">
        <v>0</v>
      </c>
      <c r="P99" s="12">
        <v>0</v>
      </c>
      <c r="Q99" s="12">
        <v>0</v>
      </c>
      <c r="R99" s="12">
        <v>0</v>
      </c>
      <c r="S99" s="12">
        <v>0</v>
      </c>
      <c r="T99" s="12">
        <v>0</v>
      </c>
      <c r="U99" s="12">
        <f t="shared" si="5"/>
        <v>24</v>
      </c>
      <c r="V99">
        <f t="shared" si="6"/>
        <v>1068.7600000000007</v>
      </c>
      <c r="W99" s="23">
        <f>'Listado Equipos'!$B$3-'0415'!X99</f>
        <v>42897.34</v>
      </c>
      <c r="X99">
        <f t="shared" si="4"/>
        <v>2560.6600000000008</v>
      </c>
      <c r="Y99">
        <f t="shared" si="7"/>
        <v>99</v>
      </c>
    </row>
    <row r="100" spans="1:25" ht="17.399999999999999" x14ac:dyDescent="0.3">
      <c r="A100" s="11">
        <v>45306</v>
      </c>
      <c r="B100" s="12">
        <v>250415</v>
      </c>
      <c r="C100" s="12" t="s">
        <v>343</v>
      </c>
      <c r="D100" s="12" t="s">
        <v>344</v>
      </c>
      <c r="E100" s="12" t="s">
        <v>345</v>
      </c>
      <c r="F100" s="12"/>
      <c r="G100" s="12"/>
      <c r="H100" s="12">
        <v>0.2</v>
      </c>
      <c r="I100" s="12">
        <v>23.8</v>
      </c>
      <c r="J100" s="12">
        <v>0.2</v>
      </c>
      <c r="K100" s="12">
        <v>0</v>
      </c>
      <c r="L100" s="12">
        <v>0.23</v>
      </c>
      <c r="M100" s="12">
        <v>0</v>
      </c>
      <c r="N100" s="12">
        <v>0</v>
      </c>
      <c r="O100" s="12">
        <v>0</v>
      </c>
      <c r="P100" s="12">
        <v>0</v>
      </c>
      <c r="Q100" s="12">
        <v>0</v>
      </c>
      <c r="R100" s="12">
        <v>0</v>
      </c>
      <c r="S100" s="12">
        <v>0</v>
      </c>
      <c r="T100" s="12">
        <v>0</v>
      </c>
      <c r="U100" s="12">
        <f t="shared" si="5"/>
        <v>24</v>
      </c>
      <c r="V100">
        <f t="shared" si="6"/>
        <v>1068.9600000000007</v>
      </c>
      <c r="W100" s="23">
        <f>'Listado Equipos'!$B$3-'0415'!X100</f>
        <v>42918.67</v>
      </c>
      <c r="X100">
        <f t="shared" si="4"/>
        <v>2539.3300000000008</v>
      </c>
      <c r="Y100">
        <f t="shared" si="7"/>
        <v>100</v>
      </c>
    </row>
    <row r="101" spans="1:25" ht="17.399999999999999" x14ac:dyDescent="0.3">
      <c r="A101" s="11">
        <v>45307</v>
      </c>
      <c r="B101" s="12">
        <v>250415</v>
      </c>
      <c r="C101" s="12" t="s">
        <v>343</v>
      </c>
      <c r="D101" s="12" t="s">
        <v>344</v>
      </c>
      <c r="E101" s="12" t="s">
        <v>345</v>
      </c>
      <c r="F101" s="12"/>
      <c r="G101" s="12"/>
      <c r="H101" s="12">
        <v>0.38</v>
      </c>
      <c r="I101" s="12">
        <v>23.62</v>
      </c>
      <c r="J101" s="12">
        <v>0.25</v>
      </c>
      <c r="K101" s="12">
        <v>0.13</v>
      </c>
      <c r="L101" s="12">
        <v>0.12</v>
      </c>
      <c r="M101" s="12">
        <v>0</v>
      </c>
      <c r="N101" s="12">
        <v>0</v>
      </c>
      <c r="O101" s="12">
        <v>0</v>
      </c>
      <c r="P101" s="12">
        <v>0</v>
      </c>
      <c r="Q101" s="12">
        <v>0</v>
      </c>
      <c r="R101" s="12">
        <v>1</v>
      </c>
      <c r="S101" s="12">
        <v>0</v>
      </c>
      <c r="T101" s="12">
        <v>0</v>
      </c>
      <c r="U101" s="12">
        <f t="shared" si="5"/>
        <v>24</v>
      </c>
      <c r="V101">
        <f t="shared" si="6"/>
        <v>1069.3400000000008</v>
      </c>
      <c r="W101" s="23">
        <f>'Listado Equipos'!$B$3-'0415'!X101</f>
        <v>42938.9</v>
      </c>
      <c r="X101">
        <f t="shared" si="4"/>
        <v>2519.1000000000008</v>
      </c>
      <c r="Y101">
        <f t="shared" si="7"/>
        <v>101</v>
      </c>
    </row>
    <row r="102" spans="1:25" ht="17.399999999999999" x14ac:dyDescent="0.3">
      <c r="A102" s="11">
        <v>45308</v>
      </c>
      <c r="B102" s="12">
        <v>250415</v>
      </c>
      <c r="C102" s="12" t="s">
        <v>343</v>
      </c>
      <c r="D102" s="12" t="s">
        <v>344</v>
      </c>
      <c r="E102" s="12" t="s">
        <v>345</v>
      </c>
      <c r="F102" s="12"/>
      <c r="G102" s="12"/>
      <c r="H102" s="12">
        <v>7.0000000000000007E-2</v>
      </c>
      <c r="I102" s="12">
        <v>23.93</v>
      </c>
      <c r="J102" s="12">
        <v>7.0000000000000007E-2</v>
      </c>
      <c r="K102" s="12">
        <v>0</v>
      </c>
      <c r="L102" s="12">
        <v>0.01</v>
      </c>
      <c r="M102" s="12">
        <v>0</v>
      </c>
      <c r="N102" s="12">
        <v>0</v>
      </c>
      <c r="O102" s="12">
        <v>0</v>
      </c>
      <c r="P102" s="12">
        <v>0</v>
      </c>
      <c r="Q102" s="12">
        <v>0</v>
      </c>
      <c r="R102" s="12">
        <v>0</v>
      </c>
      <c r="S102" s="12">
        <v>0</v>
      </c>
      <c r="T102" s="12">
        <v>0</v>
      </c>
      <c r="U102" s="12">
        <f t="shared" si="5"/>
        <v>24</v>
      </c>
      <c r="V102">
        <f t="shared" si="6"/>
        <v>1069.4100000000008</v>
      </c>
      <c r="W102" s="23">
        <f>'Listado Equipos'!$B$3-'0415'!X102</f>
        <v>42959.57</v>
      </c>
      <c r="X102">
        <f t="shared" si="4"/>
        <v>2498.4300000000007</v>
      </c>
      <c r="Y102">
        <f t="shared" si="7"/>
        <v>102</v>
      </c>
    </row>
    <row r="103" spans="1:25" ht="17.399999999999999" x14ac:dyDescent="0.3">
      <c r="A103" s="11">
        <v>45309</v>
      </c>
      <c r="B103" s="12">
        <v>250415</v>
      </c>
      <c r="C103" s="12" t="s">
        <v>343</v>
      </c>
      <c r="D103" s="12" t="s">
        <v>344</v>
      </c>
      <c r="E103" s="12" t="s">
        <v>345</v>
      </c>
      <c r="F103" s="12"/>
      <c r="G103" s="12"/>
      <c r="H103" s="12">
        <v>0.22</v>
      </c>
      <c r="I103" s="12">
        <v>23.78</v>
      </c>
      <c r="J103" s="12">
        <v>0.22</v>
      </c>
      <c r="K103" s="12">
        <v>0</v>
      </c>
      <c r="L103" s="12">
        <v>0.23</v>
      </c>
      <c r="M103" s="12">
        <v>0</v>
      </c>
      <c r="N103" s="12">
        <v>0</v>
      </c>
      <c r="O103" s="12">
        <v>0</v>
      </c>
      <c r="P103" s="12">
        <v>0</v>
      </c>
      <c r="Q103" s="12">
        <v>0</v>
      </c>
      <c r="R103" s="12">
        <v>0</v>
      </c>
      <c r="S103" s="12">
        <v>0</v>
      </c>
      <c r="T103" s="12">
        <v>0</v>
      </c>
      <c r="U103" s="12">
        <f t="shared" si="5"/>
        <v>24</v>
      </c>
      <c r="V103">
        <f t="shared" si="6"/>
        <v>1069.6300000000008</v>
      </c>
      <c r="W103" s="23">
        <f>'Listado Equipos'!$B$3-'0415'!X103</f>
        <v>42964.1</v>
      </c>
      <c r="X103">
        <f t="shared" si="4"/>
        <v>2493.9000000000005</v>
      </c>
      <c r="Y103">
        <f t="shared" si="7"/>
        <v>103</v>
      </c>
    </row>
    <row r="104" spans="1:25" ht="17.399999999999999" x14ac:dyDescent="0.3">
      <c r="A104" s="11">
        <v>45310</v>
      </c>
      <c r="B104" s="12">
        <v>250415</v>
      </c>
      <c r="C104" s="12" t="s">
        <v>343</v>
      </c>
      <c r="D104" s="12" t="s">
        <v>344</v>
      </c>
      <c r="E104" s="12" t="s">
        <v>345</v>
      </c>
      <c r="F104" s="12"/>
      <c r="G104" s="12"/>
      <c r="H104" s="12">
        <v>0.47</v>
      </c>
      <c r="I104" s="12">
        <v>23.53</v>
      </c>
      <c r="J104" s="12">
        <v>0.3</v>
      </c>
      <c r="K104" s="12">
        <v>0.17</v>
      </c>
      <c r="L104" s="12">
        <v>0.6</v>
      </c>
      <c r="M104" s="12">
        <v>4</v>
      </c>
      <c r="N104" s="12">
        <v>0</v>
      </c>
      <c r="O104" s="12">
        <v>1</v>
      </c>
      <c r="P104" s="12">
        <v>0</v>
      </c>
      <c r="Q104" s="12">
        <v>0</v>
      </c>
      <c r="R104" s="12">
        <v>1</v>
      </c>
      <c r="S104" s="12">
        <v>1</v>
      </c>
      <c r="T104" s="12">
        <v>0</v>
      </c>
      <c r="U104" s="12">
        <f t="shared" si="5"/>
        <v>24</v>
      </c>
      <c r="V104">
        <f t="shared" si="6"/>
        <v>1070.1000000000008</v>
      </c>
      <c r="W104" s="23">
        <f>'Listado Equipos'!$B$3-'0415'!X104</f>
        <v>42980.83</v>
      </c>
      <c r="X104">
        <f t="shared" si="4"/>
        <v>2477.1700000000005</v>
      </c>
      <c r="Y104">
        <f t="shared" si="7"/>
        <v>104</v>
      </c>
    </row>
    <row r="105" spans="1:25" ht="17.399999999999999" x14ac:dyDescent="0.3">
      <c r="A105" s="11">
        <v>45311</v>
      </c>
      <c r="B105" s="12">
        <v>250415</v>
      </c>
      <c r="C105" s="12" t="s">
        <v>343</v>
      </c>
      <c r="D105" s="12" t="s">
        <v>344</v>
      </c>
      <c r="E105" s="12" t="s">
        <v>345</v>
      </c>
      <c r="F105" s="12"/>
      <c r="G105" s="12"/>
      <c r="H105" s="12">
        <v>0</v>
      </c>
      <c r="I105" s="12">
        <v>24</v>
      </c>
      <c r="J105" s="12">
        <v>0</v>
      </c>
      <c r="K105" s="12">
        <v>0</v>
      </c>
      <c r="L105" s="12">
        <v>0</v>
      </c>
      <c r="M105" s="12">
        <v>0</v>
      </c>
      <c r="N105" s="12">
        <v>0</v>
      </c>
      <c r="O105" s="12">
        <v>0</v>
      </c>
      <c r="P105" s="12">
        <v>0</v>
      </c>
      <c r="Q105" s="12">
        <v>0</v>
      </c>
      <c r="R105" s="12">
        <v>0</v>
      </c>
      <c r="S105" s="12">
        <v>0</v>
      </c>
      <c r="T105" s="12">
        <v>0</v>
      </c>
      <c r="U105" s="12">
        <f t="shared" si="5"/>
        <v>24</v>
      </c>
      <c r="V105">
        <f t="shared" si="6"/>
        <v>1070.1000000000008</v>
      </c>
      <c r="W105" s="23">
        <f>'Listado Equipos'!$B$3-'0415'!X105</f>
        <v>43001.83</v>
      </c>
      <c r="X105">
        <f t="shared" si="4"/>
        <v>2456.1700000000005</v>
      </c>
      <c r="Y105">
        <f t="shared" si="7"/>
        <v>105</v>
      </c>
    </row>
    <row r="106" spans="1:25" ht="17.399999999999999" x14ac:dyDescent="0.3">
      <c r="A106" s="11">
        <v>45312</v>
      </c>
      <c r="B106" s="12">
        <v>250415</v>
      </c>
      <c r="C106" s="12" t="s">
        <v>343</v>
      </c>
      <c r="D106" s="12" t="s">
        <v>344</v>
      </c>
      <c r="E106" s="12" t="s">
        <v>345</v>
      </c>
      <c r="F106" s="12"/>
      <c r="G106" s="12"/>
      <c r="H106" s="12">
        <v>0</v>
      </c>
      <c r="I106" s="12">
        <v>24</v>
      </c>
      <c r="J106" s="12">
        <v>0</v>
      </c>
      <c r="K106" s="12">
        <v>0</v>
      </c>
      <c r="L106" s="12">
        <v>0</v>
      </c>
      <c r="M106" s="12">
        <v>0</v>
      </c>
      <c r="N106" s="12">
        <v>0</v>
      </c>
      <c r="O106" s="12">
        <v>0</v>
      </c>
      <c r="P106" s="12">
        <v>0</v>
      </c>
      <c r="Q106" s="12">
        <v>0</v>
      </c>
      <c r="R106" s="12">
        <v>0</v>
      </c>
      <c r="S106" s="12">
        <v>0</v>
      </c>
      <c r="T106" s="12">
        <v>0</v>
      </c>
      <c r="U106" s="12">
        <f t="shared" si="5"/>
        <v>24</v>
      </c>
      <c r="V106">
        <f t="shared" si="6"/>
        <v>1070.1000000000008</v>
      </c>
      <c r="W106" s="23">
        <f>'Listado Equipos'!$B$3-'0415'!X106</f>
        <v>43021.05</v>
      </c>
      <c r="X106">
        <f t="shared" si="4"/>
        <v>2436.9500000000007</v>
      </c>
      <c r="Y106">
        <f t="shared" si="7"/>
        <v>106</v>
      </c>
    </row>
    <row r="107" spans="1:25" ht="17.399999999999999" x14ac:dyDescent="0.3">
      <c r="A107" s="11">
        <v>45313</v>
      </c>
      <c r="B107" s="12">
        <v>250415</v>
      </c>
      <c r="C107" s="12" t="s">
        <v>343</v>
      </c>
      <c r="D107" s="12" t="s">
        <v>344</v>
      </c>
      <c r="E107" s="12" t="s">
        <v>345</v>
      </c>
      <c r="F107" s="12"/>
      <c r="G107" s="12"/>
      <c r="H107" s="12">
        <v>0.05</v>
      </c>
      <c r="I107" s="12">
        <v>23.95</v>
      </c>
      <c r="J107" s="12">
        <v>0.03</v>
      </c>
      <c r="K107" s="12">
        <v>0.02</v>
      </c>
      <c r="L107" s="12">
        <v>0.04</v>
      </c>
      <c r="M107" s="12">
        <v>0</v>
      </c>
      <c r="N107" s="12">
        <v>0</v>
      </c>
      <c r="O107" s="12">
        <v>0</v>
      </c>
      <c r="P107" s="12">
        <v>0</v>
      </c>
      <c r="Q107" s="12">
        <v>0</v>
      </c>
      <c r="R107" s="12">
        <v>0</v>
      </c>
      <c r="S107" s="12">
        <v>0</v>
      </c>
      <c r="T107" s="12">
        <v>0</v>
      </c>
      <c r="U107" s="12">
        <f t="shared" si="5"/>
        <v>24</v>
      </c>
      <c r="V107">
        <f t="shared" si="6"/>
        <v>1070.1500000000008</v>
      </c>
      <c r="W107" s="23">
        <f>'Listado Equipos'!$B$3-'0415'!X107</f>
        <v>43040.13</v>
      </c>
      <c r="X107">
        <f t="shared" si="4"/>
        <v>2417.8700000000008</v>
      </c>
      <c r="Y107">
        <f t="shared" si="7"/>
        <v>107</v>
      </c>
    </row>
    <row r="108" spans="1:25" ht="17.399999999999999" x14ac:dyDescent="0.3">
      <c r="A108" s="11">
        <v>45314</v>
      </c>
      <c r="B108" s="12">
        <v>250415</v>
      </c>
      <c r="C108" s="12" t="s">
        <v>343</v>
      </c>
      <c r="D108" s="12" t="s">
        <v>344</v>
      </c>
      <c r="E108" s="12" t="s">
        <v>345</v>
      </c>
      <c r="F108" s="12"/>
      <c r="G108" s="12"/>
      <c r="H108" s="12">
        <v>0</v>
      </c>
      <c r="I108" s="12">
        <v>24</v>
      </c>
      <c r="J108" s="12">
        <v>0</v>
      </c>
      <c r="K108" s="12">
        <v>0</v>
      </c>
      <c r="L108" s="12">
        <v>0</v>
      </c>
      <c r="M108" s="12">
        <v>0</v>
      </c>
      <c r="N108" s="12">
        <v>0</v>
      </c>
      <c r="O108" s="12">
        <v>0</v>
      </c>
      <c r="P108" s="12">
        <v>0</v>
      </c>
      <c r="Q108" s="12">
        <v>0</v>
      </c>
      <c r="R108" s="12">
        <v>0</v>
      </c>
      <c r="S108" s="12">
        <v>0</v>
      </c>
      <c r="T108" s="12">
        <v>0</v>
      </c>
      <c r="U108" s="12">
        <f t="shared" si="5"/>
        <v>24</v>
      </c>
      <c r="V108">
        <f t="shared" si="6"/>
        <v>1070.1500000000008</v>
      </c>
      <c r="W108" s="23">
        <f>'Listado Equipos'!$B$3-'0415'!X108</f>
        <v>43057.96</v>
      </c>
      <c r="X108">
        <f t="shared" si="4"/>
        <v>2400.0400000000009</v>
      </c>
      <c r="Y108">
        <f t="shared" si="7"/>
        <v>108</v>
      </c>
    </row>
    <row r="109" spans="1:25" ht="17.399999999999999" x14ac:dyDescent="0.3">
      <c r="A109" s="11">
        <v>45315</v>
      </c>
      <c r="B109" s="12">
        <v>250415</v>
      </c>
      <c r="C109" s="12" t="s">
        <v>343</v>
      </c>
      <c r="D109" s="12" t="s">
        <v>344</v>
      </c>
      <c r="E109" s="12" t="s">
        <v>345</v>
      </c>
      <c r="F109" s="12"/>
      <c r="G109" s="12"/>
      <c r="H109" s="12">
        <v>0</v>
      </c>
      <c r="I109" s="12">
        <v>24</v>
      </c>
      <c r="J109" s="12">
        <v>0</v>
      </c>
      <c r="K109" s="12">
        <v>0</v>
      </c>
      <c r="L109" s="12">
        <v>0</v>
      </c>
      <c r="M109" s="12">
        <v>0</v>
      </c>
      <c r="N109" s="12">
        <v>0</v>
      </c>
      <c r="O109" s="12">
        <v>0</v>
      </c>
      <c r="P109" s="12">
        <v>0</v>
      </c>
      <c r="Q109" s="12">
        <v>0</v>
      </c>
      <c r="R109" s="12">
        <v>0</v>
      </c>
      <c r="S109" s="12">
        <v>0</v>
      </c>
      <c r="T109" s="12">
        <v>0</v>
      </c>
      <c r="U109" s="12">
        <f t="shared" si="5"/>
        <v>24</v>
      </c>
      <c r="V109">
        <f t="shared" si="6"/>
        <v>1070.1500000000008</v>
      </c>
      <c r="W109" s="23">
        <f>'Listado Equipos'!$B$3-'0415'!X109</f>
        <v>43077.96</v>
      </c>
      <c r="X109">
        <f t="shared" si="4"/>
        <v>2380.0400000000009</v>
      </c>
      <c r="Y109">
        <f t="shared" si="7"/>
        <v>109</v>
      </c>
    </row>
    <row r="110" spans="1:25" ht="17.399999999999999" x14ac:dyDescent="0.3">
      <c r="A110" s="11">
        <v>45321</v>
      </c>
      <c r="B110" s="12">
        <v>250415</v>
      </c>
      <c r="C110" s="12" t="s">
        <v>343</v>
      </c>
      <c r="D110" s="12" t="s">
        <v>344</v>
      </c>
      <c r="E110" s="12" t="s">
        <v>345</v>
      </c>
      <c r="F110" s="12"/>
      <c r="G110" s="12"/>
      <c r="H110" s="12">
        <v>0.05</v>
      </c>
      <c r="I110" s="12">
        <v>23.95</v>
      </c>
      <c r="J110" s="12">
        <v>0.05</v>
      </c>
      <c r="K110" s="12">
        <v>0</v>
      </c>
      <c r="L110" s="12">
        <v>0.09</v>
      </c>
      <c r="M110" s="12">
        <v>5</v>
      </c>
      <c r="N110" s="12">
        <v>0</v>
      </c>
      <c r="O110" s="12">
        <v>0</v>
      </c>
      <c r="P110" s="12">
        <v>0</v>
      </c>
      <c r="Q110" s="12">
        <v>0</v>
      </c>
      <c r="R110" s="12">
        <v>0</v>
      </c>
      <c r="S110" s="12">
        <v>0</v>
      </c>
      <c r="T110" s="12">
        <v>0</v>
      </c>
      <c r="U110" s="12">
        <f t="shared" si="5"/>
        <v>24</v>
      </c>
      <c r="V110">
        <f t="shared" si="6"/>
        <v>1070.2000000000007</v>
      </c>
      <c r="W110" s="23">
        <f>'Listado Equipos'!$B$3-'0415'!X110</f>
        <v>43086.63</v>
      </c>
      <c r="X110">
        <f t="shared" si="4"/>
        <v>2371.3700000000008</v>
      </c>
      <c r="Y110">
        <f t="shared" si="7"/>
        <v>110</v>
      </c>
    </row>
    <row r="111" spans="1:25" ht="17.399999999999999" x14ac:dyDescent="0.3">
      <c r="A111" s="11">
        <v>45322</v>
      </c>
      <c r="B111" s="12">
        <v>250415</v>
      </c>
      <c r="C111" s="12" t="s">
        <v>343</v>
      </c>
      <c r="D111" s="12" t="s">
        <v>344</v>
      </c>
      <c r="E111" s="12" t="s">
        <v>345</v>
      </c>
      <c r="F111" s="12"/>
      <c r="G111" s="12"/>
      <c r="H111" s="12">
        <v>10.67</v>
      </c>
      <c r="I111" s="12">
        <v>13.33</v>
      </c>
      <c r="J111" s="12">
        <v>10.15</v>
      </c>
      <c r="K111" s="12">
        <v>0.52</v>
      </c>
      <c r="L111" s="12">
        <v>34.86</v>
      </c>
      <c r="M111" s="12">
        <v>5</v>
      </c>
      <c r="N111" s="12">
        <v>0</v>
      </c>
      <c r="O111" s="12">
        <v>90</v>
      </c>
      <c r="P111" s="12">
        <v>2</v>
      </c>
      <c r="Q111" s="12">
        <v>1</v>
      </c>
      <c r="R111" s="12">
        <v>1</v>
      </c>
      <c r="S111" s="12">
        <v>108</v>
      </c>
      <c r="T111" s="12">
        <v>0</v>
      </c>
      <c r="U111" s="12">
        <f t="shared" si="5"/>
        <v>24</v>
      </c>
      <c r="V111">
        <f t="shared" si="6"/>
        <v>1080.8700000000008</v>
      </c>
      <c r="W111" s="23">
        <f>'Listado Equipos'!$B$3-'0415'!X111</f>
        <v>43104.85</v>
      </c>
      <c r="X111">
        <f t="shared" si="4"/>
        <v>2353.150000000001</v>
      </c>
      <c r="Y111">
        <f t="shared" si="7"/>
        <v>111</v>
      </c>
    </row>
    <row r="112" spans="1:25" ht="17.399999999999999" x14ac:dyDescent="0.3">
      <c r="A112" s="11">
        <v>45323</v>
      </c>
      <c r="B112" s="12">
        <v>250415</v>
      </c>
      <c r="C112" s="12" t="s">
        <v>343</v>
      </c>
      <c r="D112" s="12" t="s">
        <v>344</v>
      </c>
      <c r="E112" s="12" t="s">
        <v>345</v>
      </c>
      <c r="F112" s="12"/>
      <c r="G112" s="12"/>
      <c r="H112" s="12">
        <v>19.12</v>
      </c>
      <c r="I112" s="12">
        <v>4.88</v>
      </c>
      <c r="J112" s="12">
        <v>18.28</v>
      </c>
      <c r="K112" s="12">
        <v>0.83</v>
      </c>
      <c r="L112" s="12">
        <v>57.96</v>
      </c>
      <c r="M112" s="12">
        <v>4</v>
      </c>
      <c r="N112" s="12">
        <v>0</v>
      </c>
      <c r="O112" s="12">
        <v>83</v>
      </c>
      <c r="P112" s="12">
        <v>7</v>
      </c>
      <c r="Q112" s="12">
        <v>0</v>
      </c>
      <c r="R112" s="12">
        <v>1</v>
      </c>
      <c r="S112" s="12">
        <v>96</v>
      </c>
      <c r="T112" s="12">
        <v>0</v>
      </c>
      <c r="U112" s="12">
        <f t="shared" si="5"/>
        <v>24</v>
      </c>
      <c r="V112">
        <f t="shared" si="6"/>
        <v>1099.9900000000007</v>
      </c>
      <c r="W112" s="23">
        <f>'Listado Equipos'!$B$3-'0415'!X112</f>
        <v>43126.57</v>
      </c>
      <c r="X112">
        <f t="shared" si="4"/>
        <v>2331.4300000000012</v>
      </c>
      <c r="Y112">
        <f t="shared" si="7"/>
        <v>112</v>
      </c>
    </row>
    <row r="113" spans="1:25" ht="17.399999999999999" x14ac:dyDescent="0.3">
      <c r="A113" s="11">
        <v>45324</v>
      </c>
      <c r="B113" s="12">
        <v>250415</v>
      </c>
      <c r="C113" s="12" t="s">
        <v>343</v>
      </c>
      <c r="D113" s="12" t="s">
        <v>344</v>
      </c>
      <c r="E113" s="12" t="s">
        <v>345</v>
      </c>
      <c r="F113" s="12"/>
      <c r="G113" s="12"/>
      <c r="H113" s="12">
        <v>21.97</v>
      </c>
      <c r="I113" s="12">
        <v>2.0299999999999998</v>
      </c>
      <c r="J113" s="12">
        <v>20.7</v>
      </c>
      <c r="K113" s="12">
        <v>1.27</v>
      </c>
      <c r="L113" s="12">
        <v>78.62</v>
      </c>
      <c r="M113" s="12">
        <v>5</v>
      </c>
      <c r="N113" s="12">
        <v>0</v>
      </c>
      <c r="O113" s="12">
        <v>245</v>
      </c>
      <c r="P113" s="12">
        <v>9</v>
      </c>
      <c r="Q113" s="12">
        <v>0</v>
      </c>
      <c r="R113" s="12">
        <v>4</v>
      </c>
      <c r="S113" s="12">
        <v>278</v>
      </c>
      <c r="T113" s="12">
        <v>0</v>
      </c>
      <c r="U113" s="12">
        <f t="shared" si="5"/>
        <v>24</v>
      </c>
      <c r="V113">
        <f t="shared" si="6"/>
        <v>1121.9600000000007</v>
      </c>
      <c r="W113" s="23">
        <f>'Listado Equipos'!$B$3-'0415'!X113</f>
        <v>43143.7</v>
      </c>
      <c r="X113">
        <f t="shared" si="4"/>
        <v>2314.3000000000011</v>
      </c>
      <c r="Y113">
        <f t="shared" si="7"/>
        <v>113</v>
      </c>
    </row>
    <row r="114" spans="1:25" ht="17.399999999999999" x14ac:dyDescent="0.3">
      <c r="A114" s="11">
        <v>45325</v>
      </c>
      <c r="B114" s="12">
        <v>250415</v>
      </c>
      <c r="C114" s="12" t="s">
        <v>343</v>
      </c>
      <c r="D114" s="12" t="s">
        <v>344</v>
      </c>
      <c r="E114" s="12" t="s">
        <v>345</v>
      </c>
      <c r="F114" s="12"/>
      <c r="G114" s="12"/>
      <c r="H114" s="12">
        <v>21.55</v>
      </c>
      <c r="I114" s="12">
        <v>2.4500000000000002</v>
      </c>
      <c r="J114" s="12">
        <v>20.58</v>
      </c>
      <c r="K114" s="12">
        <v>0.97</v>
      </c>
      <c r="L114" s="12">
        <v>69.47</v>
      </c>
      <c r="M114" s="12">
        <v>5</v>
      </c>
      <c r="N114" s="12">
        <v>0</v>
      </c>
      <c r="O114" s="12">
        <v>188</v>
      </c>
      <c r="P114" s="12">
        <v>8</v>
      </c>
      <c r="Q114" s="12">
        <v>0</v>
      </c>
      <c r="R114" s="12">
        <v>2</v>
      </c>
      <c r="S114" s="12">
        <v>209</v>
      </c>
      <c r="T114" s="12">
        <v>0</v>
      </c>
      <c r="U114" s="12">
        <f t="shared" si="5"/>
        <v>24</v>
      </c>
      <c r="V114">
        <f t="shared" si="6"/>
        <v>1143.5100000000007</v>
      </c>
      <c r="W114" s="23">
        <f>'Listado Equipos'!$B$3-'0415'!X114</f>
        <v>43165.52</v>
      </c>
      <c r="X114">
        <f t="shared" si="4"/>
        <v>2292.4800000000009</v>
      </c>
      <c r="Y114">
        <f t="shared" si="7"/>
        <v>114</v>
      </c>
    </row>
    <row r="115" spans="1:25" ht="17.399999999999999" x14ac:dyDescent="0.3">
      <c r="A115" s="11">
        <v>45326</v>
      </c>
      <c r="B115" s="12">
        <v>250415</v>
      </c>
      <c r="C115" s="12" t="s">
        <v>343</v>
      </c>
      <c r="D115" s="12" t="s">
        <v>344</v>
      </c>
      <c r="E115" s="12" t="s">
        <v>345</v>
      </c>
      <c r="F115" s="12"/>
      <c r="G115" s="12"/>
      <c r="H115" s="12">
        <v>5.53</v>
      </c>
      <c r="I115" s="12">
        <v>18.47</v>
      </c>
      <c r="J115" s="12">
        <v>5.43</v>
      </c>
      <c r="K115" s="12">
        <v>0.1</v>
      </c>
      <c r="L115" s="12">
        <v>21.15</v>
      </c>
      <c r="M115" s="12">
        <v>5</v>
      </c>
      <c r="N115" s="12">
        <v>0</v>
      </c>
      <c r="O115" s="12">
        <v>63</v>
      </c>
      <c r="P115" s="12">
        <v>0</v>
      </c>
      <c r="Q115" s="12">
        <v>0</v>
      </c>
      <c r="R115" s="12">
        <v>0</v>
      </c>
      <c r="S115" s="12">
        <v>75</v>
      </c>
      <c r="T115" s="12">
        <v>0</v>
      </c>
      <c r="U115" s="12">
        <f t="shared" si="5"/>
        <v>24</v>
      </c>
      <c r="V115">
        <f t="shared" si="6"/>
        <v>1149.0400000000006</v>
      </c>
      <c r="W115" s="23">
        <f>'Listado Equipos'!$B$3-'0415'!X115</f>
        <v>43187.14</v>
      </c>
      <c r="X115">
        <f t="shared" si="4"/>
        <v>2270.860000000001</v>
      </c>
      <c r="Y115">
        <f t="shared" si="7"/>
        <v>115</v>
      </c>
    </row>
    <row r="116" spans="1:25" ht="17.399999999999999" x14ac:dyDescent="0.3">
      <c r="A116" s="11">
        <v>45327</v>
      </c>
      <c r="B116" s="12">
        <v>250415</v>
      </c>
      <c r="C116" s="12" t="s">
        <v>343</v>
      </c>
      <c r="D116" s="12" t="s">
        <v>344</v>
      </c>
      <c r="E116" s="12" t="s">
        <v>345</v>
      </c>
      <c r="F116" s="12"/>
      <c r="G116" s="12"/>
      <c r="H116" s="12">
        <v>22.5</v>
      </c>
      <c r="I116" s="12">
        <v>1.5</v>
      </c>
      <c r="J116" s="12">
        <v>22.03</v>
      </c>
      <c r="K116" s="12">
        <v>0.47</v>
      </c>
      <c r="L116" s="12">
        <v>73.14</v>
      </c>
      <c r="M116" s="12">
        <v>4</v>
      </c>
      <c r="N116" s="12">
        <v>0</v>
      </c>
      <c r="O116" s="12">
        <v>121</v>
      </c>
      <c r="P116" s="12">
        <v>7</v>
      </c>
      <c r="Q116" s="12">
        <v>0</v>
      </c>
      <c r="R116" s="12">
        <v>0</v>
      </c>
      <c r="S116" s="12">
        <v>138</v>
      </c>
      <c r="T116" s="12">
        <v>0</v>
      </c>
      <c r="U116" s="12">
        <f t="shared" si="5"/>
        <v>24</v>
      </c>
      <c r="V116">
        <f t="shared" si="6"/>
        <v>1171.5400000000006</v>
      </c>
      <c r="W116" s="23">
        <f>'Listado Equipos'!$B$3-'0415'!X116</f>
        <v>43207.869999999995</v>
      </c>
      <c r="X116">
        <f t="shared" si="4"/>
        <v>2250.130000000001</v>
      </c>
      <c r="Y116">
        <f t="shared" si="7"/>
        <v>116</v>
      </c>
    </row>
    <row r="117" spans="1:25" ht="17.399999999999999" x14ac:dyDescent="0.3">
      <c r="A117" s="11">
        <v>45328</v>
      </c>
      <c r="B117" s="12">
        <v>250415</v>
      </c>
      <c r="C117" s="12" t="s">
        <v>343</v>
      </c>
      <c r="D117" s="12" t="s">
        <v>344</v>
      </c>
      <c r="E117" s="12" t="s">
        <v>345</v>
      </c>
      <c r="F117" s="12"/>
      <c r="G117" s="12"/>
      <c r="H117" s="12">
        <v>19.850000000000001</v>
      </c>
      <c r="I117" s="12">
        <v>4.1500000000000004</v>
      </c>
      <c r="J117" s="12">
        <v>19.82</v>
      </c>
      <c r="K117" s="12">
        <v>0.03</v>
      </c>
      <c r="L117" s="12">
        <v>73.05</v>
      </c>
      <c r="M117" s="12">
        <v>4</v>
      </c>
      <c r="N117" s="12">
        <v>0</v>
      </c>
      <c r="O117" s="12">
        <v>169</v>
      </c>
      <c r="P117" s="12">
        <v>10</v>
      </c>
      <c r="Q117" s="12">
        <v>0</v>
      </c>
      <c r="R117" s="12">
        <v>0</v>
      </c>
      <c r="S117" s="12">
        <v>194</v>
      </c>
      <c r="T117" s="12">
        <v>0</v>
      </c>
      <c r="U117" s="12">
        <f t="shared" si="5"/>
        <v>24</v>
      </c>
      <c r="V117">
        <f t="shared" si="6"/>
        <v>1191.3900000000006</v>
      </c>
      <c r="W117" s="23">
        <f>'Listado Equipos'!$B$3-'0415'!X117</f>
        <v>43214.239999999998</v>
      </c>
      <c r="X117">
        <f t="shared" si="4"/>
        <v>2243.7600000000011</v>
      </c>
      <c r="Y117">
        <f t="shared" si="7"/>
        <v>117</v>
      </c>
    </row>
    <row r="118" spans="1:25" ht="17.399999999999999" x14ac:dyDescent="0.3">
      <c r="A118" s="11">
        <v>45329</v>
      </c>
      <c r="B118" s="12">
        <v>250415</v>
      </c>
      <c r="C118" s="12" t="s">
        <v>343</v>
      </c>
      <c r="D118" s="12" t="s">
        <v>344</v>
      </c>
      <c r="E118" s="12" t="s">
        <v>345</v>
      </c>
      <c r="F118" s="12"/>
      <c r="G118" s="12"/>
      <c r="H118" s="12">
        <v>13.68</v>
      </c>
      <c r="I118" s="12">
        <v>10.32</v>
      </c>
      <c r="J118" s="12">
        <v>13.62</v>
      </c>
      <c r="K118" s="12">
        <v>7.0000000000000007E-2</v>
      </c>
      <c r="L118" s="12">
        <v>48.76</v>
      </c>
      <c r="M118" s="12">
        <v>4</v>
      </c>
      <c r="N118" s="12">
        <v>0</v>
      </c>
      <c r="O118" s="12">
        <v>156</v>
      </c>
      <c r="P118" s="12">
        <v>3</v>
      </c>
      <c r="Q118" s="12">
        <v>2</v>
      </c>
      <c r="R118" s="12">
        <v>0</v>
      </c>
      <c r="S118" s="12">
        <v>169</v>
      </c>
      <c r="T118" s="12">
        <v>0</v>
      </c>
      <c r="U118" s="12">
        <f t="shared" si="5"/>
        <v>24</v>
      </c>
      <c r="V118">
        <f t="shared" si="6"/>
        <v>1205.0700000000006</v>
      </c>
      <c r="W118" s="23">
        <f>'Listado Equipos'!$B$3-'0415'!X118</f>
        <v>43234.31</v>
      </c>
      <c r="X118">
        <f t="shared" si="4"/>
        <v>2223.690000000001</v>
      </c>
      <c r="Y118">
        <f t="shared" si="7"/>
        <v>118</v>
      </c>
    </row>
    <row r="119" spans="1:25" ht="17.399999999999999" x14ac:dyDescent="0.3">
      <c r="A119" s="11">
        <v>45330</v>
      </c>
      <c r="B119" s="12">
        <v>250415</v>
      </c>
      <c r="C119" s="12" t="s">
        <v>343</v>
      </c>
      <c r="D119" s="12" t="s">
        <v>344</v>
      </c>
      <c r="E119" s="12" t="s">
        <v>345</v>
      </c>
      <c r="F119" s="12"/>
      <c r="G119" s="12"/>
      <c r="H119" s="12">
        <v>22.92</v>
      </c>
      <c r="I119" s="12">
        <v>1.08</v>
      </c>
      <c r="J119" s="12">
        <v>22.38</v>
      </c>
      <c r="K119" s="12">
        <v>0.53</v>
      </c>
      <c r="L119" s="12">
        <v>77.25</v>
      </c>
      <c r="M119" s="12">
        <v>4</v>
      </c>
      <c r="N119" s="12">
        <v>0</v>
      </c>
      <c r="O119" s="12">
        <v>154</v>
      </c>
      <c r="P119" s="12">
        <v>8</v>
      </c>
      <c r="Q119" s="12">
        <v>2</v>
      </c>
      <c r="R119" s="12">
        <v>3</v>
      </c>
      <c r="S119" s="12">
        <v>175</v>
      </c>
      <c r="T119" s="12">
        <v>1</v>
      </c>
      <c r="U119" s="12">
        <f t="shared" si="5"/>
        <v>24</v>
      </c>
      <c r="V119">
        <f t="shared" si="6"/>
        <v>1227.9900000000007</v>
      </c>
      <c r="W119" s="23">
        <f>'Listado Equipos'!$B$3-'0415'!X119</f>
        <v>43251.71</v>
      </c>
      <c r="X119">
        <f t="shared" si="4"/>
        <v>2206.2900000000009</v>
      </c>
      <c r="Y119">
        <f t="shared" si="7"/>
        <v>119</v>
      </c>
    </row>
    <row r="120" spans="1:25" ht="17.399999999999999" x14ac:dyDescent="0.3">
      <c r="A120" s="11">
        <v>45331</v>
      </c>
      <c r="B120" s="12">
        <v>250415</v>
      </c>
      <c r="C120" s="12" t="s">
        <v>343</v>
      </c>
      <c r="D120" s="12" t="s">
        <v>344</v>
      </c>
      <c r="E120" s="12" t="s">
        <v>345</v>
      </c>
      <c r="F120" s="12"/>
      <c r="G120" s="12"/>
      <c r="H120" s="12">
        <v>18.93</v>
      </c>
      <c r="I120" s="12">
        <v>5.07</v>
      </c>
      <c r="J120" s="12">
        <v>17.579999999999998</v>
      </c>
      <c r="K120" s="12">
        <v>1.35</v>
      </c>
      <c r="L120" s="12">
        <v>63.03</v>
      </c>
      <c r="M120" s="12">
        <v>5</v>
      </c>
      <c r="N120" s="12">
        <v>0</v>
      </c>
      <c r="O120" s="12">
        <v>179</v>
      </c>
      <c r="P120" s="12">
        <v>5</v>
      </c>
      <c r="Q120" s="12">
        <v>2</v>
      </c>
      <c r="R120" s="12">
        <v>4</v>
      </c>
      <c r="S120" s="12">
        <v>206</v>
      </c>
      <c r="T120" s="12">
        <v>1</v>
      </c>
      <c r="U120" s="12">
        <f t="shared" si="5"/>
        <v>24</v>
      </c>
      <c r="V120">
        <f t="shared" si="6"/>
        <v>1246.9200000000008</v>
      </c>
      <c r="W120" s="23">
        <f>'Listado Equipos'!$B$3-'0415'!X120</f>
        <v>43261.86</v>
      </c>
      <c r="X120">
        <f t="shared" si="4"/>
        <v>2196.1400000000008</v>
      </c>
      <c r="Y120">
        <f t="shared" si="7"/>
        <v>120</v>
      </c>
    </row>
    <row r="121" spans="1:25" ht="17.399999999999999" x14ac:dyDescent="0.3">
      <c r="A121" s="11">
        <v>45332</v>
      </c>
      <c r="B121" s="12">
        <v>250415</v>
      </c>
      <c r="C121" s="12" t="s">
        <v>343</v>
      </c>
      <c r="D121" s="12" t="s">
        <v>344</v>
      </c>
      <c r="E121" s="12" t="s">
        <v>345</v>
      </c>
      <c r="F121" s="12"/>
      <c r="G121" s="12"/>
      <c r="H121" s="12">
        <v>22.42</v>
      </c>
      <c r="I121" s="12">
        <v>1.58</v>
      </c>
      <c r="J121" s="12">
        <v>21</v>
      </c>
      <c r="K121" s="12">
        <v>1.42</v>
      </c>
      <c r="L121" s="12">
        <v>73.790000000000006</v>
      </c>
      <c r="M121" s="12">
        <v>5</v>
      </c>
      <c r="N121" s="12">
        <v>0</v>
      </c>
      <c r="O121" s="12">
        <v>168</v>
      </c>
      <c r="P121" s="12">
        <v>7</v>
      </c>
      <c r="Q121" s="12">
        <v>5</v>
      </c>
      <c r="R121" s="12">
        <v>0</v>
      </c>
      <c r="S121" s="12">
        <v>196</v>
      </c>
      <c r="T121" s="12">
        <v>0</v>
      </c>
      <c r="U121" s="12">
        <f t="shared" si="5"/>
        <v>24</v>
      </c>
      <c r="V121">
        <f t="shared" si="6"/>
        <v>1269.3400000000008</v>
      </c>
      <c r="W121" s="23">
        <f>'Listado Equipos'!$B$3-'0415'!X121</f>
        <v>43273.53</v>
      </c>
      <c r="X121">
        <f t="shared" si="4"/>
        <v>2184.4700000000007</v>
      </c>
      <c r="Y121">
        <f t="shared" si="7"/>
        <v>121</v>
      </c>
    </row>
    <row r="122" spans="1:25" ht="17.399999999999999" x14ac:dyDescent="0.3">
      <c r="A122" s="11">
        <v>45333</v>
      </c>
      <c r="B122" s="12">
        <v>250415</v>
      </c>
      <c r="C122" s="12" t="s">
        <v>343</v>
      </c>
      <c r="D122" s="12" t="s">
        <v>344</v>
      </c>
      <c r="E122" s="12" t="s">
        <v>345</v>
      </c>
      <c r="F122" s="12"/>
      <c r="G122" s="12"/>
      <c r="H122" s="12">
        <v>12.27</v>
      </c>
      <c r="I122" s="12">
        <v>11.73</v>
      </c>
      <c r="J122" s="12">
        <v>11.17</v>
      </c>
      <c r="K122" s="12">
        <v>1.1000000000000001</v>
      </c>
      <c r="L122" s="12">
        <v>35.69</v>
      </c>
      <c r="M122" s="12">
        <v>5</v>
      </c>
      <c r="N122" s="12">
        <v>0</v>
      </c>
      <c r="O122" s="12">
        <v>102</v>
      </c>
      <c r="P122" s="12">
        <v>11</v>
      </c>
      <c r="Q122" s="12">
        <v>0</v>
      </c>
      <c r="R122" s="12">
        <v>3</v>
      </c>
      <c r="S122" s="12">
        <v>118</v>
      </c>
      <c r="T122" s="12">
        <v>0</v>
      </c>
      <c r="U122" s="12">
        <f t="shared" si="5"/>
        <v>24</v>
      </c>
      <c r="V122">
        <f t="shared" si="6"/>
        <v>1281.6100000000008</v>
      </c>
      <c r="W122" s="23">
        <f>'Listado Equipos'!$B$3-'0415'!X122</f>
        <v>43295.83</v>
      </c>
      <c r="X122">
        <f t="shared" si="4"/>
        <v>2162.1700000000005</v>
      </c>
      <c r="Y122">
        <f t="shared" si="7"/>
        <v>122</v>
      </c>
    </row>
    <row r="123" spans="1:25" ht="17.399999999999999" x14ac:dyDescent="0.3">
      <c r="A123" s="11">
        <v>45334</v>
      </c>
      <c r="B123" s="12">
        <v>250415</v>
      </c>
      <c r="C123" s="12" t="s">
        <v>343</v>
      </c>
      <c r="D123" s="12" t="s">
        <v>344</v>
      </c>
      <c r="E123" s="12" t="s">
        <v>345</v>
      </c>
      <c r="F123" s="12"/>
      <c r="G123" s="12"/>
      <c r="H123" s="12">
        <v>22.72</v>
      </c>
      <c r="I123" s="12">
        <v>1.28</v>
      </c>
      <c r="J123" s="12">
        <v>19.28</v>
      </c>
      <c r="K123" s="12">
        <v>3.43</v>
      </c>
      <c r="L123" s="12">
        <v>73.11</v>
      </c>
      <c r="M123" s="12">
        <v>5</v>
      </c>
      <c r="N123" s="12">
        <v>0</v>
      </c>
      <c r="O123" s="12">
        <v>222</v>
      </c>
      <c r="P123" s="12">
        <v>9</v>
      </c>
      <c r="Q123" s="12">
        <v>3</v>
      </c>
      <c r="R123" s="12">
        <v>3</v>
      </c>
      <c r="S123" s="12">
        <v>254</v>
      </c>
      <c r="T123" s="12">
        <v>0</v>
      </c>
      <c r="U123" s="12">
        <f t="shared" si="5"/>
        <v>24</v>
      </c>
      <c r="V123">
        <f t="shared" si="6"/>
        <v>1304.3300000000008</v>
      </c>
      <c r="W123" s="23">
        <f>'Listado Equipos'!$B$3-'0415'!X123</f>
        <v>43316.85</v>
      </c>
      <c r="X123">
        <f t="shared" si="4"/>
        <v>2141.1500000000005</v>
      </c>
      <c r="Y123">
        <f t="shared" si="7"/>
        <v>123</v>
      </c>
    </row>
    <row r="124" spans="1:25" ht="17.399999999999999" x14ac:dyDescent="0.3">
      <c r="A124" s="11">
        <v>45335</v>
      </c>
      <c r="B124" s="12">
        <v>250415</v>
      </c>
      <c r="C124" s="12" t="s">
        <v>343</v>
      </c>
      <c r="D124" s="12" t="s">
        <v>344</v>
      </c>
      <c r="E124" s="12" t="s">
        <v>345</v>
      </c>
      <c r="F124" s="12"/>
      <c r="G124" s="12"/>
      <c r="H124" s="12">
        <v>22.45</v>
      </c>
      <c r="I124" s="12">
        <v>1.55</v>
      </c>
      <c r="J124" s="12">
        <v>21.27</v>
      </c>
      <c r="K124" s="12">
        <v>1.18</v>
      </c>
      <c r="L124" s="12">
        <v>85.82</v>
      </c>
      <c r="M124" s="12">
        <v>6</v>
      </c>
      <c r="N124" s="12">
        <v>0</v>
      </c>
      <c r="O124" s="12">
        <v>271</v>
      </c>
      <c r="P124" s="12">
        <v>16</v>
      </c>
      <c r="Q124" s="12">
        <v>7</v>
      </c>
      <c r="R124" s="12">
        <v>1</v>
      </c>
      <c r="S124" s="12">
        <v>311</v>
      </c>
      <c r="T124" s="12">
        <v>0</v>
      </c>
      <c r="U124" s="12">
        <f t="shared" si="5"/>
        <v>24</v>
      </c>
      <c r="V124">
        <f t="shared" si="6"/>
        <v>1326.7800000000009</v>
      </c>
      <c r="W124" s="23">
        <f>'Listado Equipos'!$B$3-'0415'!X124</f>
        <v>43337.93</v>
      </c>
      <c r="X124">
        <f t="shared" si="4"/>
        <v>2120.0700000000006</v>
      </c>
      <c r="Y124">
        <f t="shared" si="7"/>
        <v>124</v>
      </c>
    </row>
    <row r="125" spans="1:25" ht="17.399999999999999" x14ac:dyDescent="0.3">
      <c r="A125" s="11">
        <v>45336</v>
      </c>
      <c r="B125" s="12">
        <v>250415</v>
      </c>
      <c r="C125" s="12" t="s">
        <v>343</v>
      </c>
      <c r="D125" s="12" t="s">
        <v>344</v>
      </c>
      <c r="E125" s="12" t="s">
        <v>345</v>
      </c>
      <c r="F125" s="12"/>
      <c r="G125" s="12"/>
      <c r="H125" s="12">
        <v>21.82</v>
      </c>
      <c r="I125" s="12">
        <v>2.1800000000000002</v>
      </c>
      <c r="J125" s="12">
        <v>17.02</v>
      </c>
      <c r="K125" s="12">
        <v>4.8</v>
      </c>
      <c r="L125" s="12">
        <v>64.290000000000006</v>
      </c>
      <c r="M125" s="12">
        <v>5</v>
      </c>
      <c r="N125" s="12">
        <v>0</v>
      </c>
      <c r="O125" s="12">
        <v>99</v>
      </c>
      <c r="P125" s="12">
        <v>13</v>
      </c>
      <c r="Q125" s="12">
        <v>0</v>
      </c>
      <c r="R125" s="12">
        <v>17</v>
      </c>
      <c r="S125" s="12">
        <v>109</v>
      </c>
      <c r="T125" s="12">
        <v>1</v>
      </c>
      <c r="U125" s="12">
        <f t="shared" si="5"/>
        <v>24</v>
      </c>
      <c r="V125">
        <f t="shared" si="6"/>
        <v>1348.6000000000008</v>
      </c>
      <c r="W125" s="23">
        <f>'Listado Equipos'!$B$3-'0415'!X125</f>
        <v>43358.15</v>
      </c>
      <c r="X125">
        <f t="shared" si="4"/>
        <v>2099.8500000000008</v>
      </c>
      <c r="Y125">
        <f t="shared" si="7"/>
        <v>125</v>
      </c>
    </row>
    <row r="126" spans="1:25" ht="17.399999999999999" x14ac:dyDescent="0.3">
      <c r="A126" s="11">
        <v>45337</v>
      </c>
      <c r="B126" s="12">
        <v>250415</v>
      </c>
      <c r="C126" s="12" t="s">
        <v>343</v>
      </c>
      <c r="D126" s="12" t="s">
        <v>344</v>
      </c>
      <c r="E126" s="12" t="s">
        <v>345</v>
      </c>
      <c r="F126" s="12"/>
      <c r="G126" s="12"/>
      <c r="H126" s="12">
        <v>22.97</v>
      </c>
      <c r="I126" s="12">
        <v>1.03</v>
      </c>
      <c r="J126" s="12">
        <v>19.57</v>
      </c>
      <c r="K126" s="12">
        <v>3.4</v>
      </c>
      <c r="L126" s="12">
        <v>57.98</v>
      </c>
      <c r="M126" s="12">
        <v>5</v>
      </c>
      <c r="N126" s="12">
        <v>0</v>
      </c>
      <c r="O126" s="12">
        <v>106</v>
      </c>
      <c r="P126" s="12">
        <v>1</v>
      </c>
      <c r="Q126" s="12">
        <v>1</v>
      </c>
      <c r="R126" s="12">
        <v>2</v>
      </c>
      <c r="S126" s="12">
        <v>119</v>
      </c>
      <c r="T126" s="12">
        <v>0</v>
      </c>
      <c r="U126" s="12">
        <f t="shared" si="5"/>
        <v>24</v>
      </c>
      <c r="V126">
        <f t="shared" si="6"/>
        <v>1371.5700000000008</v>
      </c>
      <c r="W126" s="23">
        <f>'Listado Equipos'!$B$3-'0415'!X126</f>
        <v>43379.1</v>
      </c>
      <c r="X126">
        <f t="shared" si="4"/>
        <v>2078.900000000001</v>
      </c>
      <c r="Y126">
        <f t="shared" si="7"/>
        <v>126</v>
      </c>
    </row>
    <row r="127" spans="1:25" ht="17.399999999999999" x14ac:dyDescent="0.3">
      <c r="A127" s="11">
        <v>45338</v>
      </c>
      <c r="B127" s="12">
        <v>250415</v>
      </c>
      <c r="C127" s="12" t="s">
        <v>343</v>
      </c>
      <c r="D127" s="12" t="s">
        <v>344</v>
      </c>
      <c r="E127" s="12" t="s">
        <v>345</v>
      </c>
      <c r="F127" s="12"/>
      <c r="G127" s="12"/>
      <c r="H127" s="12">
        <v>22.8</v>
      </c>
      <c r="I127" s="12">
        <v>1.2</v>
      </c>
      <c r="J127" s="12">
        <v>19</v>
      </c>
      <c r="K127" s="12">
        <v>3.8</v>
      </c>
      <c r="L127" s="12">
        <v>65.48</v>
      </c>
      <c r="M127" s="12">
        <v>5</v>
      </c>
      <c r="N127" s="12">
        <v>0</v>
      </c>
      <c r="O127" s="12">
        <v>141</v>
      </c>
      <c r="P127" s="12">
        <v>7</v>
      </c>
      <c r="Q127" s="12">
        <v>0</v>
      </c>
      <c r="R127" s="12">
        <v>8</v>
      </c>
      <c r="S127" s="12">
        <v>145</v>
      </c>
      <c r="T127" s="12">
        <v>0</v>
      </c>
      <c r="U127" s="12">
        <f t="shared" si="5"/>
        <v>24</v>
      </c>
      <c r="V127">
        <f t="shared" si="6"/>
        <v>1394.3700000000008</v>
      </c>
      <c r="W127" s="23">
        <f>'Listado Equipos'!$B$3-'0415'!X127</f>
        <v>43390.799999999996</v>
      </c>
      <c r="X127">
        <f t="shared" si="4"/>
        <v>2067.2000000000012</v>
      </c>
      <c r="Y127">
        <f t="shared" si="7"/>
        <v>127</v>
      </c>
    </row>
    <row r="128" spans="1:25" ht="17.399999999999999" x14ac:dyDescent="0.3">
      <c r="A128" s="11">
        <v>45339</v>
      </c>
      <c r="B128" s="12">
        <v>250415</v>
      </c>
      <c r="C128" s="12" t="s">
        <v>343</v>
      </c>
      <c r="D128" s="12" t="s">
        <v>344</v>
      </c>
      <c r="E128" s="12" t="s">
        <v>345</v>
      </c>
      <c r="F128" s="12"/>
      <c r="G128" s="12"/>
      <c r="H128" s="12">
        <v>22.67</v>
      </c>
      <c r="I128" s="12">
        <v>1.33</v>
      </c>
      <c r="J128" s="12">
        <v>19.57</v>
      </c>
      <c r="K128" s="12">
        <v>3.1</v>
      </c>
      <c r="L128" s="12">
        <v>70.25</v>
      </c>
      <c r="M128" s="12">
        <v>6</v>
      </c>
      <c r="N128" s="12">
        <v>0</v>
      </c>
      <c r="O128" s="12">
        <v>199</v>
      </c>
      <c r="P128" s="12">
        <v>6</v>
      </c>
      <c r="Q128" s="12">
        <v>2</v>
      </c>
      <c r="R128" s="12">
        <v>8</v>
      </c>
      <c r="S128" s="12">
        <v>235</v>
      </c>
      <c r="T128" s="12">
        <v>1</v>
      </c>
      <c r="U128" s="12">
        <f t="shared" si="5"/>
        <v>24</v>
      </c>
      <c r="V128">
        <f t="shared" si="6"/>
        <v>1417.0400000000009</v>
      </c>
      <c r="W128" s="23">
        <f>'Listado Equipos'!$B$3-'0415'!X128</f>
        <v>43411.17</v>
      </c>
      <c r="X128">
        <f t="shared" si="4"/>
        <v>2046.8300000000013</v>
      </c>
      <c r="Y128">
        <f t="shared" si="7"/>
        <v>128</v>
      </c>
    </row>
    <row r="129" spans="1:25" ht="17.399999999999999" x14ac:dyDescent="0.3">
      <c r="A129" s="11">
        <v>45340</v>
      </c>
      <c r="B129" s="12">
        <v>250415</v>
      </c>
      <c r="C129" s="12" t="s">
        <v>343</v>
      </c>
      <c r="D129" s="12" t="s">
        <v>344</v>
      </c>
      <c r="E129" s="12" t="s">
        <v>345</v>
      </c>
      <c r="F129" s="12"/>
      <c r="G129" s="12"/>
      <c r="H129" s="12">
        <v>15.72</v>
      </c>
      <c r="I129" s="12">
        <v>8.2799999999999994</v>
      </c>
      <c r="J129" s="12">
        <v>12.27</v>
      </c>
      <c r="K129" s="12">
        <v>3.45</v>
      </c>
      <c r="L129" s="12">
        <v>42.12</v>
      </c>
      <c r="M129" s="12">
        <v>6</v>
      </c>
      <c r="N129" s="12">
        <v>0</v>
      </c>
      <c r="O129" s="12">
        <v>108</v>
      </c>
      <c r="P129" s="12">
        <v>3</v>
      </c>
      <c r="Q129" s="12">
        <v>0</v>
      </c>
      <c r="R129" s="12">
        <v>17</v>
      </c>
      <c r="S129" s="12">
        <v>120</v>
      </c>
      <c r="T129" s="12">
        <v>2</v>
      </c>
      <c r="U129" s="12">
        <f t="shared" si="5"/>
        <v>24</v>
      </c>
      <c r="V129">
        <f t="shared" si="6"/>
        <v>1432.7600000000009</v>
      </c>
      <c r="W129" s="23">
        <f>'Listado Equipos'!$B$3-'0415'!X129</f>
        <v>43432.95</v>
      </c>
      <c r="X129">
        <f t="shared" si="4"/>
        <v>2025.0500000000013</v>
      </c>
      <c r="Y129">
        <f t="shared" si="7"/>
        <v>129</v>
      </c>
    </row>
    <row r="130" spans="1:25" ht="17.399999999999999" x14ac:dyDescent="0.3">
      <c r="A130" s="11">
        <v>45341</v>
      </c>
      <c r="B130" s="12">
        <v>250415</v>
      </c>
      <c r="C130" s="12" t="s">
        <v>343</v>
      </c>
      <c r="D130" s="12" t="s">
        <v>344</v>
      </c>
      <c r="E130" s="12" t="s">
        <v>345</v>
      </c>
      <c r="F130" s="12"/>
      <c r="G130" s="12"/>
      <c r="H130" s="12">
        <v>22.65</v>
      </c>
      <c r="I130" s="12">
        <v>1.35</v>
      </c>
      <c r="J130" s="12">
        <v>18.149999999999999</v>
      </c>
      <c r="K130" s="12">
        <v>4.5</v>
      </c>
      <c r="L130" s="12">
        <v>64.31</v>
      </c>
      <c r="M130" s="12">
        <v>6</v>
      </c>
      <c r="N130" s="12">
        <v>0</v>
      </c>
      <c r="O130" s="12">
        <v>164</v>
      </c>
      <c r="P130" s="12">
        <v>3</v>
      </c>
      <c r="Q130" s="12">
        <v>0</v>
      </c>
      <c r="R130" s="12">
        <v>5</v>
      </c>
      <c r="S130" s="12">
        <v>181</v>
      </c>
      <c r="T130" s="12">
        <v>0</v>
      </c>
      <c r="U130" s="12">
        <f t="shared" si="5"/>
        <v>24</v>
      </c>
      <c r="V130">
        <f t="shared" si="6"/>
        <v>1455.410000000001</v>
      </c>
      <c r="W130" s="23">
        <f>'Listado Equipos'!$B$3-'0415'!X130</f>
        <v>43446.78</v>
      </c>
      <c r="X130">
        <f t="shared" ref="X130:X193" si="8">LARGE($V$2:$V$298,Y130-1)</f>
        <v>2011.2200000000014</v>
      </c>
      <c r="Y130">
        <f t="shared" si="7"/>
        <v>130</v>
      </c>
    </row>
    <row r="131" spans="1:25" ht="17.399999999999999" x14ac:dyDescent="0.3">
      <c r="A131" s="11">
        <v>45342</v>
      </c>
      <c r="B131" s="12">
        <v>250415</v>
      </c>
      <c r="C131" s="12" t="s">
        <v>343</v>
      </c>
      <c r="D131" s="12" t="s">
        <v>344</v>
      </c>
      <c r="E131" s="12" t="s">
        <v>345</v>
      </c>
      <c r="F131" s="12"/>
      <c r="G131" s="12"/>
      <c r="H131" s="12">
        <v>22.43</v>
      </c>
      <c r="I131" s="12">
        <v>1.57</v>
      </c>
      <c r="J131" s="12">
        <v>19.2</v>
      </c>
      <c r="K131" s="12">
        <v>3.23</v>
      </c>
      <c r="L131" s="12">
        <v>66.03</v>
      </c>
      <c r="M131" s="12">
        <v>5</v>
      </c>
      <c r="N131" s="12">
        <v>0</v>
      </c>
      <c r="O131" s="12">
        <v>203</v>
      </c>
      <c r="P131" s="12">
        <v>9</v>
      </c>
      <c r="Q131" s="12">
        <v>0</v>
      </c>
      <c r="R131" s="12">
        <v>3</v>
      </c>
      <c r="S131" s="12">
        <v>225</v>
      </c>
      <c r="T131" s="12">
        <v>0</v>
      </c>
      <c r="U131" s="12">
        <f t="shared" ref="U131:U194" si="9">SUM(H131,I131)</f>
        <v>24</v>
      </c>
      <c r="V131">
        <f t="shared" si="6"/>
        <v>1477.8400000000011</v>
      </c>
      <c r="W131" s="23">
        <f>'Listado Equipos'!$B$3-'0415'!X131</f>
        <v>43460.76</v>
      </c>
      <c r="X131">
        <f t="shared" si="8"/>
        <v>1997.2400000000014</v>
      </c>
      <c r="Y131">
        <f t="shared" si="7"/>
        <v>131</v>
      </c>
    </row>
    <row r="132" spans="1:25" ht="17.399999999999999" x14ac:dyDescent="0.3">
      <c r="A132" s="11">
        <v>45343</v>
      </c>
      <c r="B132" s="12">
        <v>250415</v>
      </c>
      <c r="C132" s="12" t="s">
        <v>343</v>
      </c>
      <c r="D132" s="12" t="s">
        <v>344</v>
      </c>
      <c r="E132" s="12" t="s">
        <v>345</v>
      </c>
      <c r="F132" s="12"/>
      <c r="G132" s="12"/>
      <c r="H132" s="12">
        <v>21.57</v>
      </c>
      <c r="I132" s="12">
        <v>2.4300000000000002</v>
      </c>
      <c r="J132" s="12">
        <v>18.920000000000002</v>
      </c>
      <c r="K132" s="12">
        <v>2.65</v>
      </c>
      <c r="L132" s="12">
        <v>65.95</v>
      </c>
      <c r="M132" s="12">
        <v>6</v>
      </c>
      <c r="N132" s="12">
        <v>0</v>
      </c>
      <c r="O132" s="12">
        <v>209</v>
      </c>
      <c r="P132" s="12">
        <v>3</v>
      </c>
      <c r="Q132" s="12">
        <v>0</v>
      </c>
      <c r="R132" s="12">
        <v>3</v>
      </c>
      <c r="S132" s="12">
        <v>241</v>
      </c>
      <c r="T132" s="12">
        <v>1</v>
      </c>
      <c r="U132" s="12">
        <f t="shared" si="9"/>
        <v>24</v>
      </c>
      <c r="V132">
        <f t="shared" ref="V132:V195" si="10">H132+V131</f>
        <v>1499.410000000001</v>
      </c>
      <c r="W132" s="23">
        <f>'Listado Equipos'!$B$3-'0415'!X132</f>
        <v>43475.409999999996</v>
      </c>
      <c r="X132">
        <f t="shared" si="8"/>
        <v>1982.5900000000013</v>
      </c>
      <c r="Y132">
        <f t="shared" ref="Y132:Y195" si="11">Y131+1</f>
        <v>132</v>
      </c>
    </row>
    <row r="133" spans="1:25" ht="17.399999999999999" x14ac:dyDescent="0.3">
      <c r="A133" s="11">
        <v>45344</v>
      </c>
      <c r="B133" s="12">
        <v>250415</v>
      </c>
      <c r="C133" s="12" t="s">
        <v>343</v>
      </c>
      <c r="D133" s="12" t="s">
        <v>344</v>
      </c>
      <c r="E133" s="12" t="s">
        <v>345</v>
      </c>
      <c r="F133" s="12"/>
      <c r="G133" s="12"/>
      <c r="H133" s="12">
        <v>21.62</v>
      </c>
      <c r="I133" s="12">
        <v>2.38</v>
      </c>
      <c r="J133" s="12">
        <v>16.57</v>
      </c>
      <c r="K133" s="12">
        <v>5.05</v>
      </c>
      <c r="L133" s="12">
        <v>53.77</v>
      </c>
      <c r="M133" s="12">
        <v>5</v>
      </c>
      <c r="N133" s="12">
        <v>0</v>
      </c>
      <c r="O133" s="12">
        <v>110</v>
      </c>
      <c r="P133" s="12">
        <v>4</v>
      </c>
      <c r="Q133" s="12">
        <v>0</v>
      </c>
      <c r="R133" s="12">
        <v>6</v>
      </c>
      <c r="S133" s="12">
        <v>119</v>
      </c>
      <c r="T133" s="12">
        <v>0</v>
      </c>
      <c r="U133" s="12">
        <f t="shared" si="9"/>
        <v>24</v>
      </c>
      <c r="V133">
        <f t="shared" si="10"/>
        <v>1521.0300000000009</v>
      </c>
      <c r="W133" s="23">
        <f>'Listado Equipos'!$B$3-'0415'!X133</f>
        <v>43491.86</v>
      </c>
      <c r="X133">
        <f t="shared" si="8"/>
        <v>1966.1400000000012</v>
      </c>
      <c r="Y133">
        <f t="shared" si="11"/>
        <v>133</v>
      </c>
    </row>
    <row r="134" spans="1:25" ht="17.399999999999999" x14ac:dyDescent="0.3">
      <c r="A134" s="11">
        <v>45345</v>
      </c>
      <c r="B134" s="12">
        <v>250415</v>
      </c>
      <c r="C134" s="12" t="s">
        <v>343</v>
      </c>
      <c r="D134" s="12" t="s">
        <v>344</v>
      </c>
      <c r="E134" s="12" t="s">
        <v>345</v>
      </c>
      <c r="F134" s="12"/>
      <c r="G134" s="12"/>
      <c r="H134" s="12">
        <v>19.68</v>
      </c>
      <c r="I134" s="12">
        <v>4.32</v>
      </c>
      <c r="J134" s="12">
        <v>13.68</v>
      </c>
      <c r="K134" s="12">
        <v>6</v>
      </c>
      <c r="L134" s="12">
        <v>45.97</v>
      </c>
      <c r="M134" s="12">
        <v>6</v>
      </c>
      <c r="N134" s="12">
        <v>0</v>
      </c>
      <c r="O134" s="12">
        <v>102</v>
      </c>
      <c r="P134" s="12">
        <v>2</v>
      </c>
      <c r="Q134" s="12">
        <v>1</v>
      </c>
      <c r="R134" s="12">
        <v>13</v>
      </c>
      <c r="S134" s="12">
        <v>109</v>
      </c>
      <c r="T134" s="12">
        <v>1</v>
      </c>
      <c r="U134" s="12">
        <f t="shared" si="9"/>
        <v>24</v>
      </c>
      <c r="V134">
        <f t="shared" si="10"/>
        <v>1540.7100000000009</v>
      </c>
      <c r="W134" s="23">
        <f>'Listado Equipos'!$B$3-'0415'!X134</f>
        <v>43512.78</v>
      </c>
      <c r="X134">
        <f t="shared" si="8"/>
        <v>1945.2200000000012</v>
      </c>
      <c r="Y134">
        <f t="shared" si="11"/>
        <v>134</v>
      </c>
    </row>
    <row r="135" spans="1:25" ht="17.399999999999999" x14ac:dyDescent="0.3">
      <c r="A135" s="11">
        <v>45346</v>
      </c>
      <c r="B135" s="12">
        <v>250415</v>
      </c>
      <c r="C135" s="12" t="s">
        <v>343</v>
      </c>
      <c r="D135" s="12" t="s">
        <v>344</v>
      </c>
      <c r="E135" s="12" t="s">
        <v>345</v>
      </c>
      <c r="F135" s="12"/>
      <c r="G135" s="12"/>
      <c r="H135" s="12">
        <v>21.77</v>
      </c>
      <c r="I135" s="12">
        <v>2.23</v>
      </c>
      <c r="J135" s="12">
        <v>13.3</v>
      </c>
      <c r="K135" s="12">
        <v>8.4700000000000006</v>
      </c>
      <c r="L135" s="12">
        <v>47.25</v>
      </c>
      <c r="M135" s="12">
        <v>6</v>
      </c>
      <c r="N135" s="12">
        <v>0</v>
      </c>
      <c r="O135" s="12">
        <v>80</v>
      </c>
      <c r="P135" s="12">
        <v>0</v>
      </c>
      <c r="Q135" s="12">
        <v>0</v>
      </c>
      <c r="R135" s="12">
        <v>32</v>
      </c>
      <c r="S135" s="12">
        <v>87</v>
      </c>
      <c r="T135" s="12">
        <v>3</v>
      </c>
      <c r="U135" s="12">
        <f t="shared" si="9"/>
        <v>24</v>
      </c>
      <c r="V135">
        <f t="shared" si="10"/>
        <v>1562.4800000000009</v>
      </c>
      <c r="W135" s="23">
        <f>'Listado Equipos'!$B$3-'0415'!X135</f>
        <v>43523.729999999996</v>
      </c>
      <c r="X135">
        <f t="shared" si="8"/>
        <v>1934.2700000000011</v>
      </c>
      <c r="Y135">
        <f t="shared" si="11"/>
        <v>135</v>
      </c>
    </row>
    <row r="136" spans="1:25" ht="17.399999999999999" x14ac:dyDescent="0.3">
      <c r="A136" s="11">
        <v>45347</v>
      </c>
      <c r="B136" s="12">
        <v>250415</v>
      </c>
      <c r="C136" s="12" t="s">
        <v>343</v>
      </c>
      <c r="D136" s="12" t="s">
        <v>344</v>
      </c>
      <c r="E136" s="12" t="s">
        <v>345</v>
      </c>
      <c r="F136" s="12"/>
      <c r="G136" s="12"/>
      <c r="H136" s="12">
        <v>10.029999999999999</v>
      </c>
      <c r="I136" s="12">
        <v>13.97</v>
      </c>
      <c r="J136" s="12">
        <v>5.87</v>
      </c>
      <c r="K136" s="12">
        <v>4.17</v>
      </c>
      <c r="L136" s="12">
        <v>24.63</v>
      </c>
      <c r="M136" s="12">
        <v>7</v>
      </c>
      <c r="N136" s="12">
        <v>0</v>
      </c>
      <c r="O136" s="12">
        <v>85</v>
      </c>
      <c r="P136" s="12">
        <v>3</v>
      </c>
      <c r="Q136" s="12">
        <v>0</v>
      </c>
      <c r="R136" s="12">
        <v>36</v>
      </c>
      <c r="S136" s="12">
        <v>99</v>
      </c>
      <c r="T136" s="12">
        <v>1</v>
      </c>
      <c r="U136" s="12">
        <f t="shared" si="9"/>
        <v>24</v>
      </c>
      <c r="V136">
        <f t="shared" si="10"/>
        <v>1572.5100000000009</v>
      </c>
      <c r="W136" s="23">
        <f>'Listado Equipos'!$B$3-'0415'!X136</f>
        <v>43541.06</v>
      </c>
      <c r="X136">
        <f t="shared" si="8"/>
        <v>1916.9400000000012</v>
      </c>
      <c r="Y136">
        <f t="shared" si="11"/>
        <v>136</v>
      </c>
    </row>
    <row r="137" spans="1:25" ht="17.399999999999999" x14ac:dyDescent="0.3">
      <c r="A137" s="11">
        <v>45348</v>
      </c>
      <c r="B137" s="12">
        <v>250415</v>
      </c>
      <c r="C137" s="12" t="s">
        <v>343</v>
      </c>
      <c r="D137" s="12" t="s">
        <v>344</v>
      </c>
      <c r="E137" s="12" t="s">
        <v>345</v>
      </c>
      <c r="F137" s="12"/>
      <c r="G137" s="12"/>
      <c r="H137" s="12">
        <v>10.57</v>
      </c>
      <c r="I137" s="12">
        <v>13.43</v>
      </c>
      <c r="J137" s="12">
        <v>8.1300000000000008</v>
      </c>
      <c r="K137" s="12">
        <v>2.4300000000000002</v>
      </c>
      <c r="L137" s="12">
        <v>25.96</v>
      </c>
      <c r="M137" s="12">
        <v>5</v>
      </c>
      <c r="N137" s="12">
        <v>0</v>
      </c>
      <c r="O137" s="12">
        <v>60</v>
      </c>
      <c r="P137" s="12">
        <v>1</v>
      </c>
      <c r="Q137" s="12">
        <v>1</v>
      </c>
      <c r="R137" s="12">
        <v>5</v>
      </c>
      <c r="S137" s="12">
        <v>68</v>
      </c>
      <c r="T137" s="12">
        <v>1</v>
      </c>
      <c r="U137" s="12">
        <f t="shared" si="9"/>
        <v>24</v>
      </c>
      <c r="V137">
        <f t="shared" si="10"/>
        <v>1583.0800000000008</v>
      </c>
      <c r="W137" s="23">
        <f>'Listado Equipos'!$B$3-'0415'!X137</f>
        <v>43561.96</v>
      </c>
      <c r="X137">
        <f t="shared" si="8"/>
        <v>1896.0400000000011</v>
      </c>
      <c r="Y137">
        <f t="shared" si="11"/>
        <v>137</v>
      </c>
    </row>
    <row r="138" spans="1:25" ht="17.399999999999999" x14ac:dyDescent="0.3">
      <c r="A138" s="11">
        <v>45349</v>
      </c>
      <c r="B138" s="12">
        <v>250415</v>
      </c>
      <c r="C138" s="12" t="s">
        <v>343</v>
      </c>
      <c r="D138" s="12" t="s">
        <v>344</v>
      </c>
      <c r="E138" s="12" t="s">
        <v>345</v>
      </c>
      <c r="F138" s="12"/>
      <c r="G138" s="12"/>
      <c r="H138" s="12">
        <v>0</v>
      </c>
      <c r="I138" s="12">
        <v>24</v>
      </c>
      <c r="J138" s="12">
        <v>0</v>
      </c>
      <c r="K138" s="12">
        <v>0</v>
      </c>
      <c r="L138" s="12">
        <v>0</v>
      </c>
      <c r="M138" s="12">
        <v>0</v>
      </c>
      <c r="N138" s="12">
        <v>0</v>
      </c>
      <c r="O138" s="12">
        <v>0</v>
      </c>
      <c r="P138" s="12">
        <v>0</v>
      </c>
      <c r="Q138" s="12">
        <v>0</v>
      </c>
      <c r="R138" s="12">
        <v>0</v>
      </c>
      <c r="S138" s="12">
        <v>0</v>
      </c>
      <c r="T138" s="12">
        <v>0</v>
      </c>
      <c r="U138" s="12">
        <f t="shared" si="9"/>
        <v>24</v>
      </c>
      <c r="V138">
        <f t="shared" si="10"/>
        <v>1583.0800000000008</v>
      </c>
      <c r="W138" s="23">
        <f>'Listado Equipos'!$B$3-'0415'!X138</f>
        <v>43580.639999999999</v>
      </c>
      <c r="X138">
        <f t="shared" si="8"/>
        <v>1877.360000000001</v>
      </c>
      <c r="Y138">
        <f t="shared" si="11"/>
        <v>138</v>
      </c>
    </row>
    <row r="139" spans="1:25" ht="17.399999999999999" x14ac:dyDescent="0.3">
      <c r="A139" s="11">
        <v>45350</v>
      </c>
      <c r="B139" s="12">
        <v>250415</v>
      </c>
      <c r="C139" s="12" t="s">
        <v>343</v>
      </c>
      <c r="D139" s="12" t="s">
        <v>344</v>
      </c>
      <c r="E139" s="12" t="s">
        <v>345</v>
      </c>
      <c r="F139" s="12"/>
      <c r="G139" s="12"/>
      <c r="H139" s="12">
        <v>0</v>
      </c>
      <c r="I139" s="12">
        <v>24</v>
      </c>
      <c r="J139" s="12">
        <v>0</v>
      </c>
      <c r="K139" s="12">
        <v>0</v>
      </c>
      <c r="L139" s="12">
        <v>0</v>
      </c>
      <c r="M139" s="12">
        <v>0</v>
      </c>
      <c r="N139" s="12">
        <v>0</v>
      </c>
      <c r="O139" s="12">
        <v>0</v>
      </c>
      <c r="P139" s="12">
        <v>0</v>
      </c>
      <c r="Q139" s="12">
        <v>0</v>
      </c>
      <c r="R139" s="12">
        <v>0</v>
      </c>
      <c r="S139" s="12">
        <v>0</v>
      </c>
      <c r="T139" s="12">
        <v>0</v>
      </c>
      <c r="U139" s="12">
        <f t="shared" si="9"/>
        <v>24</v>
      </c>
      <c r="V139">
        <f t="shared" si="10"/>
        <v>1583.0800000000008</v>
      </c>
      <c r="W139" s="23">
        <f>'Listado Equipos'!$B$3-'0415'!X139</f>
        <v>43587.67</v>
      </c>
      <c r="X139">
        <f t="shared" si="8"/>
        <v>1870.3300000000011</v>
      </c>
      <c r="Y139">
        <f t="shared" si="11"/>
        <v>139</v>
      </c>
    </row>
    <row r="140" spans="1:25" ht="17.399999999999999" x14ac:dyDescent="0.3">
      <c r="A140" s="11">
        <v>45352</v>
      </c>
      <c r="B140" s="12">
        <v>250415</v>
      </c>
      <c r="C140" s="12" t="s">
        <v>343</v>
      </c>
      <c r="D140" s="12" t="s">
        <v>344</v>
      </c>
      <c r="E140" s="12" t="s">
        <v>345</v>
      </c>
      <c r="F140" s="12"/>
      <c r="G140" s="12"/>
      <c r="H140" s="12">
        <v>3.95</v>
      </c>
      <c r="I140" s="12">
        <v>20.05</v>
      </c>
      <c r="J140" s="12">
        <v>1.95</v>
      </c>
      <c r="K140" s="12">
        <v>2</v>
      </c>
      <c r="L140" s="12">
        <v>8.61</v>
      </c>
      <c r="M140" s="12">
        <v>6</v>
      </c>
      <c r="N140" s="12">
        <v>0</v>
      </c>
      <c r="O140" s="12">
        <v>1</v>
      </c>
      <c r="P140" s="12">
        <v>0</v>
      </c>
      <c r="Q140" s="12">
        <v>0</v>
      </c>
      <c r="R140" s="12">
        <v>10</v>
      </c>
      <c r="S140" s="12">
        <v>1</v>
      </c>
      <c r="T140" s="12">
        <v>0</v>
      </c>
      <c r="U140" s="12">
        <f t="shared" si="9"/>
        <v>24</v>
      </c>
      <c r="V140">
        <f t="shared" si="10"/>
        <v>1587.0300000000009</v>
      </c>
      <c r="W140" s="23">
        <f>'Listado Equipos'!$B$3-'0415'!X140</f>
        <v>43587.67</v>
      </c>
      <c r="X140">
        <f t="shared" si="8"/>
        <v>1870.3300000000011</v>
      </c>
      <c r="Y140">
        <f t="shared" si="11"/>
        <v>140</v>
      </c>
    </row>
    <row r="141" spans="1:25" ht="17.399999999999999" x14ac:dyDescent="0.3">
      <c r="A141" s="11">
        <v>45353</v>
      </c>
      <c r="B141" s="12">
        <v>250415</v>
      </c>
      <c r="C141" s="12" t="s">
        <v>343</v>
      </c>
      <c r="D141" s="12" t="s">
        <v>344</v>
      </c>
      <c r="E141" s="12" t="s">
        <v>345</v>
      </c>
      <c r="F141" s="12"/>
      <c r="G141" s="12"/>
      <c r="H141" s="12">
        <v>5.75</v>
      </c>
      <c r="I141" s="12">
        <v>18.25</v>
      </c>
      <c r="J141" s="12">
        <v>4.13</v>
      </c>
      <c r="K141" s="12">
        <v>1.62</v>
      </c>
      <c r="L141" s="12">
        <v>14.58</v>
      </c>
      <c r="M141" s="12">
        <v>5</v>
      </c>
      <c r="N141" s="12">
        <v>0</v>
      </c>
      <c r="O141" s="12">
        <v>15</v>
      </c>
      <c r="P141" s="12">
        <v>0</v>
      </c>
      <c r="Q141" s="12">
        <v>0</v>
      </c>
      <c r="R141" s="12">
        <v>3</v>
      </c>
      <c r="S141" s="12">
        <v>16</v>
      </c>
      <c r="T141" s="12">
        <v>0</v>
      </c>
      <c r="U141" s="12">
        <f t="shared" si="9"/>
        <v>24</v>
      </c>
      <c r="V141">
        <f t="shared" si="10"/>
        <v>1592.7800000000009</v>
      </c>
      <c r="W141" s="23">
        <f>'Listado Equipos'!$B$3-'0415'!X141</f>
        <v>43594.35</v>
      </c>
      <c r="X141">
        <f t="shared" si="8"/>
        <v>1863.650000000001</v>
      </c>
      <c r="Y141">
        <f t="shared" si="11"/>
        <v>141</v>
      </c>
    </row>
    <row r="142" spans="1:25" ht="17.399999999999999" x14ac:dyDescent="0.3">
      <c r="A142" s="11">
        <v>45354</v>
      </c>
      <c r="B142" s="12">
        <v>250415</v>
      </c>
      <c r="C142" s="12" t="s">
        <v>343</v>
      </c>
      <c r="D142" s="12" t="s">
        <v>344</v>
      </c>
      <c r="E142" s="12" t="s">
        <v>345</v>
      </c>
      <c r="F142" s="12"/>
      <c r="G142" s="12"/>
      <c r="H142" s="12">
        <v>0.9</v>
      </c>
      <c r="I142" s="12">
        <v>23.1</v>
      </c>
      <c r="J142" s="12">
        <v>0.67</v>
      </c>
      <c r="K142" s="12">
        <v>0.23</v>
      </c>
      <c r="L142" s="12">
        <v>2.58</v>
      </c>
      <c r="M142" s="12">
        <v>4</v>
      </c>
      <c r="N142" s="12">
        <v>0</v>
      </c>
      <c r="O142" s="12">
        <v>2</v>
      </c>
      <c r="P142" s="12">
        <v>0</v>
      </c>
      <c r="Q142" s="12">
        <v>0</v>
      </c>
      <c r="R142" s="12">
        <v>0</v>
      </c>
      <c r="S142" s="12">
        <v>2</v>
      </c>
      <c r="T142" s="12">
        <v>0</v>
      </c>
      <c r="U142" s="12">
        <f t="shared" si="9"/>
        <v>24</v>
      </c>
      <c r="V142">
        <f t="shared" si="10"/>
        <v>1593.680000000001</v>
      </c>
      <c r="W142" s="23">
        <f>'Listado Equipos'!$B$3-'0415'!X142</f>
        <v>43615.119999999995</v>
      </c>
      <c r="X142">
        <f t="shared" si="8"/>
        <v>1842.880000000001</v>
      </c>
      <c r="Y142">
        <f t="shared" si="11"/>
        <v>142</v>
      </c>
    </row>
    <row r="143" spans="1:25" ht="17.399999999999999" x14ac:dyDescent="0.3">
      <c r="A143" s="11">
        <v>45355</v>
      </c>
      <c r="B143" s="12">
        <v>250415</v>
      </c>
      <c r="C143" s="12" t="s">
        <v>343</v>
      </c>
      <c r="D143" s="12" t="s">
        <v>344</v>
      </c>
      <c r="E143" s="12" t="s">
        <v>345</v>
      </c>
      <c r="F143" s="12"/>
      <c r="G143" s="12"/>
      <c r="H143" s="12">
        <v>11.08</v>
      </c>
      <c r="I143" s="12">
        <v>12.92</v>
      </c>
      <c r="J143" s="12">
        <v>8.75</v>
      </c>
      <c r="K143" s="12">
        <v>2.33</v>
      </c>
      <c r="L143" s="12">
        <v>29.86</v>
      </c>
      <c r="M143" s="12">
        <v>6</v>
      </c>
      <c r="N143" s="12">
        <v>0</v>
      </c>
      <c r="O143" s="12">
        <v>67</v>
      </c>
      <c r="P143" s="12">
        <v>2</v>
      </c>
      <c r="Q143" s="12">
        <v>1</v>
      </c>
      <c r="R143" s="12">
        <v>4</v>
      </c>
      <c r="S143" s="12">
        <v>74</v>
      </c>
      <c r="T143" s="12">
        <v>0</v>
      </c>
      <c r="U143" s="12">
        <f t="shared" si="9"/>
        <v>24</v>
      </c>
      <c r="V143">
        <f t="shared" si="10"/>
        <v>1604.7600000000009</v>
      </c>
      <c r="W143" s="23">
        <f>'Listado Equipos'!$B$3-'0415'!X143</f>
        <v>43634.89</v>
      </c>
      <c r="X143">
        <f t="shared" si="8"/>
        <v>1823.110000000001</v>
      </c>
      <c r="Y143">
        <f t="shared" si="11"/>
        <v>143</v>
      </c>
    </row>
    <row r="144" spans="1:25" ht="17.399999999999999" x14ac:dyDescent="0.3">
      <c r="A144" s="11">
        <v>45356</v>
      </c>
      <c r="B144" s="12">
        <v>250415</v>
      </c>
      <c r="C144" s="12" t="s">
        <v>343</v>
      </c>
      <c r="D144" s="12" t="s">
        <v>344</v>
      </c>
      <c r="E144" s="12" t="s">
        <v>345</v>
      </c>
      <c r="F144" s="12"/>
      <c r="G144" s="12"/>
      <c r="H144" s="12">
        <v>15.25</v>
      </c>
      <c r="I144" s="12">
        <v>8.75</v>
      </c>
      <c r="J144" s="12">
        <v>12.3</v>
      </c>
      <c r="K144" s="12">
        <v>2.95</v>
      </c>
      <c r="L144" s="12">
        <v>35.869999999999997</v>
      </c>
      <c r="M144" s="12">
        <v>5</v>
      </c>
      <c r="N144" s="12">
        <v>0</v>
      </c>
      <c r="O144" s="12">
        <v>64</v>
      </c>
      <c r="P144" s="12">
        <v>6</v>
      </c>
      <c r="Q144" s="12">
        <v>0</v>
      </c>
      <c r="R144" s="12">
        <v>4</v>
      </c>
      <c r="S144" s="12">
        <v>73</v>
      </c>
      <c r="T144" s="12">
        <v>0</v>
      </c>
      <c r="U144" s="12">
        <f t="shared" si="9"/>
        <v>24</v>
      </c>
      <c r="V144">
        <f t="shared" si="10"/>
        <v>1620.0100000000009</v>
      </c>
      <c r="W144" s="23">
        <f>'Listado Equipos'!$B$3-'0415'!X144</f>
        <v>43651.29</v>
      </c>
      <c r="X144">
        <f t="shared" si="8"/>
        <v>1806.7100000000009</v>
      </c>
      <c r="Y144">
        <f t="shared" si="11"/>
        <v>144</v>
      </c>
    </row>
    <row r="145" spans="1:25" ht="17.399999999999999" x14ac:dyDescent="0.3">
      <c r="A145" s="11">
        <v>45357</v>
      </c>
      <c r="B145" s="12">
        <v>250415</v>
      </c>
      <c r="C145" s="12" t="s">
        <v>343</v>
      </c>
      <c r="D145" s="12" t="s">
        <v>344</v>
      </c>
      <c r="E145" s="12" t="s">
        <v>345</v>
      </c>
      <c r="F145" s="12"/>
      <c r="G145" s="12"/>
      <c r="H145" s="12">
        <v>12.58</v>
      </c>
      <c r="I145" s="12">
        <v>11.42</v>
      </c>
      <c r="J145" s="12">
        <v>10.1</v>
      </c>
      <c r="K145" s="12">
        <v>2.48</v>
      </c>
      <c r="L145" s="12">
        <v>33.130000000000003</v>
      </c>
      <c r="M145" s="12">
        <v>5</v>
      </c>
      <c r="N145" s="12">
        <v>0</v>
      </c>
      <c r="O145" s="12">
        <v>74</v>
      </c>
      <c r="P145" s="12">
        <v>1</v>
      </c>
      <c r="Q145" s="12">
        <v>0</v>
      </c>
      <c r="R145" s="12">
        <v>4</v>
      </c>
      <c r="S145" s="12">
        <v>88</v>
      </c>
      <c r="T145" s="12">
        <v>0</v>
      </c>
      <c r="U145" s="12">
        <f t="shared" si="9"/>
        <v>24</v>
      </c>
      <c r="V145">
        <f t="shared" si="10"/>
        <v>1632.5900000000008</v>
      </c>
      <c r="W145" s="23">
        <f>'Listado Equipos'!$B$3-'0415'!X145</f>
        <v>43663.82</v>
      </c>
      <c r="X145">
        <f t="shared" si="8"/>
        <v>1794.180000000001</v>
      </c>
      <c r="Y145">
        <f t="shared" si="11"/>
        <v>145</v>
      </c>
    </row>
    <row r="146" spans="1:25" ht="17.399999999999999" x14ac:dyDescent="0.3">
      <c r="A146" s="11">
        <v>45358</v>
      </c>
      <c r="B146" s="12">
        <v>250415</v>
      </c>
      <c r="C146" s="12" t="s">
        <v>343</v>
      </c>
      <c r="D146" s="12" t="s">
        <v>344</v>
      </c>
      <c r="E146" s="12" t="s">
        <v>345</v>
      </c>
      <c r="F146" s="12"/>
      <c r="G146" s="12"/>
      <c r="H146" s="12">
        <v>20.52</v>
      </c>
      <c r="I146" s="12">
        <v>3.48</v>
      </c>
      <c r="J146" s="12">
        <v>15.02</v>
      </c>
      <c r="K146" s="12">
        <v>5.5</v>
      </c>
      <c r="L146" s="12">
        <v>40.35</v>
      </c>
      <c r="M146" s="12">
        <v>5</v>
      </c>
      <c r="N146" s="12">
        <v>0</v>
      </c>
      <c r="O146" s="12">
        <v>80</v>
      </c>
      <c r="P146" s="12">
        <v>1</v>
      </c>
      <c r="Q146" s="12">
        <v>0</v>
      </c>
      <c r="R146" s="12">
        <v>13</v>
      </c>
      <c r="S146" s="12">
        <v>92</v>
      </c>
      <c r="T146" s="12">
        <v>1</v>
      </c>
      <c r="U146" s="12">
        <f t="shared" si="9"/>
        <v>24</v>
      </c>
      <c r="V146">
        <f t="shared" si="10"/>
        <v>1653.1100000000008</v>
      </c>
      <c r="W146" s="23">
        <f>'Listado Equipos'!$B$3-'0415'!X146</f>
        <v>43684.69</v>
      </c>
      <c r="X146">
        <f t="shared" si="8"/>
        <v>1773.3100000000011</v>
      </c>
      <c r="Y146">
        <f t="shared" si="11"/>
        <v>146</v>
      </c>
    </row>
    <row r="147" spans="1:25" ht="17.399999999999999" x14ac:dyDescent="0.3">
      <c r="A147" s="11">
        <v>45359</v>
      </c>
      <c r="B147" s="12">
        <v>250415</v>
      </c>
      <c r="C147" s="12" t="s">
        <v>343</v>
      </c>
      <c r="D147" s="12" t="s">
        <v>344</v>
      </c>
      <c r="E147" s="12" t="s">
        <v>345</v>
      </c>
      <c r="F147" s="12"/>
      <c r="G147" s="12"/>
      <c r="H147" s="12">
        <v>11.02</v>
      </c>
      <c r="I147" s="12">
        <v>12.98</v>
      </c>
      <c r="J147" s="12">
        <v>6.6</v>
      </c>
      <c r="K147" s="12">
        <v>4.42</v>
      </c>
      <c r="L147" s="12">
        <v>25.4</v>
      </c>
      <c r="M147" s="12">
        <v>7</v>
      </c>
      <c r="N147" s="12">
        <v>0</v>
      </c>
      <c r="O147" s="12">
        <v>57</v>
      </c>
      <c r="P147" s="12">
        <v>0</v>
      </c>
      <c r="Q147" s="12">
        <v>0</v>
      </c>
      <c r="R147" s="12">
        <v>10</v>
      </c>
      <c r="S147" s="12">
        <v>63</v>
      </c>
      <c r="T147" s="12">
        <v>1</v>
      </c>
      <c r="U147" s="12">
        <f t="shared" si="9"/>
        <v>24</v>
      </c>
      <c r="V147">
        <f t="shared" si="10"/>
        <v>1664.1300000000008</v>
      </c>
      <c r="W147" s="23">
        <f>'Listado Equipos'!$B$3-'0415'!X147</f>
        <v>43705.11</v>
      </c>
      <c r="X147">
        <f t="shared" si="8"/>
        <v>1752.890000000001</v>
      </c>
      <c r="Y147">
        <f t="shared" si="11"/>
        <v>147</v>
      </c>
    </row>
    <row r="148" spans="1:25" ht="17.399999999999999" x14ac:dyDescent="0.3">
      <c r="A148" s="11">
        <v>45360</v>
      </c>
      <c r="B148" s="12">
        <v>250415</v>
      </c>
      <c r="C148" s="12" t="s">
        <v>343</v>
      </c>
      <c r="D148" s="12" t="s">
        <v>344</v>
      </c>
      <c r="E148" s="12" t="s">
        <v>345</v>
      </c>
      <c r="F148" s="12"/>
      <c r="G148" s="12"/>
      <c r="H148" s="12">
        <v>11.95</v>
      </c>
      <c r="I148" s="12">
        <v>12.05</v>
      </c>
      <c r="J148" s="12">
        <v>8.02</v>
      </c>
      <c r="K148" s="12">
        <v>3.93</v>
      </c>
      <c r="L148" s="12">
        <v>31.26</v>
      </c>
      <c r="M148" s="12">
        <v>6</v>
      </c>
      <c r="N148" s="12">
        <v>0</v>
      </c>
      <c r="O148" s="12">
        <v>71</v>
      </c>
      <c r="P148" s="12">
        <v>0</v>
      </c>
      <c r="Q148" s="12">
        <v>0</v>
      </c>
      <c r="R148" s="12">
        <v>10</v>
      </c>
      <c r="S148" s="12">
        <v>78</v>
      </c>
      <c r="T148" s="12">
        <v>0</v>
      </c>
      <c r="U148" s="12">
        <f t="shared" si="9"/>
        <v>24</v>
      </c>
      <c r="V148">
        <f t="shared" si="10"/>
        <v>1676.0800000000008</v>
      </c>
      <c r="W148" s="23">
        <f>'Listado Equipos'!$B$3-'0415'!X148</f>
        <v>43725.04</v>
      </c>
      <c r="X148">
        <f t="shared" si="8"/>
        <v>1732.9600000000009</v>
      </c>
      <c r="Y148">
        <f t="shared" si="11"/>
        <v>148</v>
      </c>
    </row>
    <row r="149" spans="1:25" ht="17.399999999999999" x14ac:dyDescent="0.3">
      <c r="A149" s="11">
        <v>45361</v>
      </c>
      <c r="B149" s="12">
        <v>250415</v>
      </c>
      <c r="C149" s="12" t="s">
        <v>343</v>
      </c>
      <c r="D149" s="12" t="s">
        <v>344</v>
      </c>
      <c r="E149" s="12" t="s">
        <v>345</v>
      </c>
      <c r="F149" s="12"/>
      <c r="G149" s="12"/>
      <c r="H149" s="12">
        <v>9.7799999999999994</v>
      </c>
      <c r="I149" s="12">
        <v>14.22</v>
      </c>
      <c r="J149" s="12">
        <v>6.77</v>
      </c>
      <c r="K149" s="12">
        <v>3.02</v>
      </c>
      <c r="L149" s="12">
        <v>26.33</v>
      </c>
      <c r="M149" s="12">
        <v>6</v>
      </c>
      <c r="N149" s="12">
        <v>0</v>
      </c>
      <c r="O149" s="12">
        <v>53</v>
      </c>
      <c r="P149" s="12">
        <v>0</v>
      </c>
      <c r="Q149" s="12">
        <v>0</v>
      </c>
      <c r="R149" s="12">
        <v>7</v>
      </c>
      <c r="S149" s="12">
        <v>61</v>
      </c>
      <c r="T149" s="12">
        <v>0</v>
      </c>
      <c r="U149" s="12">
        <f t="shared" si="9"/>
        <v>24</v>
      </c>
      <c r="V149">
        <f t="shared" si="10"/>
        <v>1685.8600000000008</v>
      </c>
      <c r="W149" s="23">
        <f>'Listado Equipos'!$B$3-'0415'!X149</f>
        <v>43737.71</v>
      </c>
      <c r="X149">
        <f t="shared" si="8"/>
        <v>1720.2900000000009</v>
      </c>
      <c r="Y149">
        <f t="shared" si="11"/>
        <v>149</v>
      </c>
    </row>
    <row r="150" spans="1:25" ht="17.399999999999999" x14ac:dyDescent="0.3">
      <c r="A150" s="11">
        <v>45362</v>
      </c>
      <c r="B150" s="12">
        <v>250415</v>
      </c>
      <c r="C150" s="12" t="s">
        <v>343</v>
      </c>
      <c r="D150" s="12" t="s">
        <v>344</v>
      </c>
      <c r="E150" s="12" t="s">
        <v>345</v>
      </c>
      <c r="F150" s="12"/>
      <c r="G150" s="12"/>
      <c r="H150" s="12">
        <v>13.25</v>
      </c>
      <c r="I150" s="12">
        <v>10.75</v>
      </c>
      <c r="J150" s="12">
        <v>9.9700000000000006</v>
      </c>
      <c r="K150" s="12">
        <v>3.28</v>
      </c>
      <c r="L150" s="12">
        <v>35.29</v>
      </c>
      <c r="M150" s="12">
        <v>5</v>
      </c>
      <c r="N150" s="12">
        <v>0</v>
      </c>
      <c r="O150" s="12">
        <v>90</v>
      </c>
      <c r="P150" s="12">
        <v>0</v>
      </c>
      <c r="Q150" s="12">
        <v>0</v>
      </c>
      <c r="R150" s="12">
        <v>7</v>
      </c>
      <c r="S150" s="12">
        <v>95</v>
      </c>
      <c r="T150" s="12">
        <v>0</v>
      </c>
      <c r="U150" s="12">
        <f t="shared" si="9"/>
        <v>24</v>
      </c>
      <c r="V150">
        <f t="shared" si="10"/>
        <v>1699.1100000000008</v>
      </c>
      <c r="W150" s="23">
        <f>'Listado Equipos'!$B$3-'0415'!X150</f>
        <v>43758.89</v>
      </c>
      <c r="X150">
        <f t="shared" si="8"/>
        <v>1699.1100000000008</v>
      </c>
      <c r="Y150">
        <f t="shared" si="11"/>
        <v>150</v>
      </c>
    </row>
    <row r="151" spans="1:25" ht="17.399999999999999" x14ac:dyDescent="0.3">
      <c r="A151" s="11">
        <v>45363</v>
      </c>
      <c r="B151" s="12">
        <v>250415</v>
      </c>
      <c r="C151" s="12" t="s">
        <v>343</v>
      </c>
      <c r="D151" s="12" t="s">
        <v>344</v>
      </c>
      <c r="E151" s="12" t="s">
        <v>345</v>
      </c>
      <c r="F151" s="12"/>
      <c r="G151" s="12"/>
      <c r="H151" s="12">
        <v>21.18</v>
      </c>
      <c r="I151" s="12">
        <v>2.82</v>
      </c>
      <c r="J151" s="12">
        <v>15.82</v>
      </c>
      <c r="K151" s="12">
        <v>5.37</v>
      </c>
      <c r="L151" s="12">
        <v>60.05</v>
      </c>
      <c r="M151" s="12">
        <v>6</v>
      </c>
      <c r="N151" s="12">
        <v>0</v>
      </c>
      <c r="O151" s="12">
        <v>136</v>
      </c>
      <c r="P151" s="12">
        <v>0</v>
      </c>
      <c r="Q151" s="12">
        <v>1</v>
      </c>
      <c r="R151" s="12">
        <v>8</v>
      </c>
      <c r="S151" s="12">
        <v>153</v>
      </c>
      <c r="T151" s="12">
        <v>0</v>
      </c>
      <c r="U151" s="12">
        <f t="shared" si="9"/>
        <v>24</v>
      </c>
      <c r="V151">
        <f t="shared" si="10"/>
        <v>1720.2900000000009</v>
      </c>
      <c r="W151" s="23">
        <f>'Listado Equipos'!$B$3-'0415'!X151</f>
        <v>43772.14</v>
      </c>
      <c r="X151">
        <f t="shared" si="8"/>
        <v>1685.8600000000008</v>
      </c>
      <c r="Y151">
        <f t="shared" si="11"/>
        <v>151</v>
      </c>
    </row>
    <row r="152" spans="1:25" ht="17.399999999999999" x14ac:dyDescent="0.3">
      <c r="A152" s="11">
        <v>45364</v>
      </c>
      <c r="B152" s="12">
        <v>250415</v>
      </c>
      <c r="C152" s="12" t="s">
        <v>343</v>
      </c>
      <c r="D152" s="12" t="s">
        <v>344</v>
      </c>
      <c r="E152" s="12" t="s">
        <v>345</v>
      </c>
      <c r="F152" s="12"/>
      <c r="G152" s="12"/>
      <c r="H152" s="12">
        <v>12.67</v>
      </c>
      <c r="I152" s="12">
        <v>11.33</v>
      </c>
      <c r="J152" s="12">
        <v>7.78</v>
      </c>
      <c r="K152" s="12">
        <v>4.88</v>
      </c>
      <c r="L152" s="12">
        <v>31.59</v>
      </c>
      <c r="M152" s="12">
        <v>6</v>
      </c>
      <c r="N152" s="12">
        <v>0</v>
      </c>
      <c r="O152" s="12">
        <v>87</v>
      </c>
      <c r="P152" s="12">
        <v>0</v>
      </c>
      <c r="Q152" s="12">
        <v>0</v>
      </c>
      <c r="R152" s="12">
        <v>13</v>
      </c>
      <c r="S152" s="12">
        <v>93</v>
      </c>
      <c r="T152" s="12">
        <v>0</v>
      </c>
      <c r="U152" s="12">
        <f t="shared" si="9"/>
        <v>24</v>
      </c>
      <c r="V152">
        <f t="shared" si="10"/>
        <v>1732.9600000000009</v>
      </c>
      <c r="W152" s="23">
        <f>'Listado Equipos'!$B$3-'0415'!X152</f>
        <v>43781.919999999998</v>
      </c>
      <c r="X152">
        <f t="shared" si="8"/>
        <v>1676.0800000000008</v>
      </c>
      <c r="Y152">
        <f t="shared" si="11"/>
        <v>152</v>
      </c>
    </row>
    <row r="153" spans="1:25" ht="17.399999999999999" x14ac:dyDescent="0.3">
      <c r="A153" s="11">
        <v>45365</v>
      </c>
      <c r="B153" s="12">
        <v>250415</v>
      </c>
      <c r="C153" s="12" t="s">
        <v>343</v>
      </c>
      <c r="D153" s="12" t="s">
        <v>344</v>
      </c>
      <c r="E153" s="12" t="s">
        <v>345</v>
      </c>
      <c r="F153" s="12"/>
      <c r="G153" s="12"/>
      <c r="H153" s="12">
        <v>19.93</v>
      </c>
      <c r="I153" s="12">
        <v>4.07</v>
      </c>
      <c r="J153" s="12">
        <v>13.85</v>
      </c>
      <c r="K153" s="12">
        <v>6.08</v>
      </c>
      <c r="L153" s="12">
        <v>53.32</v>
      </c>
      <c r="M153" s="12">
        <v>6</v>
      </c>
      <c r="N153" s="12">
        <v>0</v>
      </c>
      <c r="O153" s="12">
        <v>113</v>
      </c>
      <c r="P153" s="12">
        <v>0</v>
      </c>
      <c r="Q153" s="12">
        <v>0</v>
      </c>
      <c r="R153" s="12">
        <v>19</v>
      </c>
      <c r="S153" s="12">
        <v>122</v>
      </c>
      <c r="T153" s="12">
        <v>0</v>
      </c>
      <c r="U153" s="12">
        <f t="shared" si="9"/>
        <v>24</v>
      </c>
      <c r="V153">
        <f t="shared" si="10"/>
        <v>1752.890000000001</v>
      </c>
      <c r="W153" s="23">
        <f>'Listado Equipos'!$B$3-'0415'!X153</f>
        <v>43793.87</v>
      </c>
      <c r="X153">
        <f t="shared" si="8"/>
        <v>1664.1300000000008</v>
      </c>
      <c r="Y153">
        <f t="shared" si="11"/>
        <v>153</v>
      </c>
    </row>
    <row r="154" spans="1:25" ht="17.399999999999999" x14ac:dyDescent="0.3">
      <c r="A154" s="11">
        <v>45366</v>
      </c>
      <c r="B154" s="12">
        <v>250415</v>
      </c>
      <c r="C154" s="12" t="s">
        <v>343</v>
      </c>
      <c r="D154" s="12" t="s">
        <v>344</v>
      </c>
      <c r="E154" s="12" t="s">
        <v>345</v>
      </c>
      <c r="F154" s="12"/>
      <c r="G154" s="12"/>
      <c r="H154" s="12">
        <v>20.420000000000002</v>
      </c>
      <c r="I154" s="12">
        <v>3.58</v>
      </c>
      <c r="J154" s="12">
        <v>17.98</v>
      </c>
      <c r="K154" s="12">
        <v>2.4300000000000002</v>
      </c>
      <c r="L154" s="12">
        <v>59.42</v>
      </c>
      <c r="M154" s="12">
        <v>6</v>
      </c>
      <c r="N154" s="12">
        <v>0</v>
      </c>
      <c r="O154" s="12">
        <v>172</v>
      </c>
      <c r="P154" s="12">
        <v>3</v>
      </c>
      <c r="Q154" s="12">
        <v>2</v>
      </c>
      <c r="R154" s="12">
        <v>2</v>
      </c>
      <c r="S154" s="12">
        <v>196</v>
      </c>
      <c r="T154" s="12">
        <v>0</v>
      </c>
      <c r="U154" s="12">
        <f t="shared" si="9"/>
        <v>24</v>
      </c>
      <c r="V154">
        <f t="shared" si="10"/>
        <v>1773.3100000000011</v>
      </c>
      <c r="W154" s="23">
        <f>'Listado Equipos'!$B$3-'0415'!X154</f>
        <v>43804.89</v>
      </c>
      <c r="X154">
        <f t="shared" si="8"/>
        <v>1653.1100000000008</v>
      </c>
      <c r="Y154">
        <f t="shared" si="11"/>
        <v>154</v>
      </c>
    </row>
    <row r="155" spans="1:25" ht="17.399999999999999" x14ac:dyDescent="0.3">
      <c r="A155" s="11">
        <v>45367</v>
      </c>
      <c r="B155" s="12">
        <v>250415</v>
      </c>
      <c r="C155" s="12" t="s">
        <v>343</v>
      </c>
      <c r="D155" s="12" t="s">
        <v>344</v>
      </c>
      <c r="E155" s="12" t="s">
        <v>345</v>
      </c>
      <c r="F155" s="12"/>
      <c r="G155" s="12"/>
      <c r="H155" s="12">
        <v>20.87</v>
      </c>
      <c r="I155" s="12">
        <v>3.13</v>
      </c>
      <c r="J155" s="12">
        <v>16.32</v>
      </c>
      <c r="K155" s="12">
        <v>4.55</v>
      </c>
      <c r="L155" s="12">
        <v>48.87</v>
      </c>
      <c r="M155" s="12">
        <v>5</v>
      </c>
      <c r="N155" s="12">
        <v>0</v>
      </c>
      <c r="O155" s="12">
        <v>89</v>
      </c>
      <c r="P155" s="12">
        <v>3</v>
      </c>
      <c r="Q155" s="12">
        <v>0</v>
      </c>
      <c r="R155" s="12">
        <v>9</v>
      </c>
      <c r="S155" s="12">
        <v>102</v>
      </c>
      <c r="T155" s="12">
        <v>0</v>
      </c>
      <c r="U155" s="12">
        <f t="shared" si="9"/>
        <v>24</v>
      </c>
      <c r="V155">
        <f t="shared" si="10"/>
        <v>1794.180000000001</v>
      </c>
      <c r="W155" s="23">
        <f>'Listado Equipos'!$B$3-'0415'!X155</f>
        <v>43825.409999999996</v>
      </c>
      <c r="X155">
        <f t="shared" si="8"/>
        <v>1632.5900000000008</v>
      </c>
      <c r="Y155">
        <f t="shared" si="11"/>
        <v>155</v>
      </c>
    </row>
    <row r="156" spans="1:25" ht="17.399999999999999" x14ac:dyDescent="0.3">
      <c r="A156" s="11">
        <v>45368</v>
      </c>
      <c r="B156" s="12">
        <v>250415</v>
      </c>
      <c r="C156" s="12" t="s">
        <v>343</v>
      </c>
      <c r="D156" s="12" t="s">
        <v>344</v>
      </c>
      <c r="E156" s="12" t="s">
        <v>345</v>
      </c>
      <c r="F156" s="12"/>
      <c r="G156" s="12"/>
      <c r="H156" s="12">
        <v>12.53</v>
      </c>
      <c r="I156" s="12">
        <v>11.47</v>
      </c>
      <c r="J156" s="12">
        <v>8.73</v>
      </c>
      <c r="K156" s="12">
        <v>3.8</v>
      </c>
      <c r="L156" s="12">
        <v>28.72</v>
      </c>
      <c r="M156" s="12">
        <v>5</v>
      </c>
      <c r="N156" s="12">
        <v>0</v>
      </c>
      <c r="O156" s="12">
        <v>72</v>
      </c>
      <c r="P156" s="12">
        <v>1</v>
      </c>
      <c r="Q156" s="12">
        <v>0</v>
      </c>
      <c r="R156" s="12">
        <v>17</v>
      </c>
      <c r="S156" s="12">
        <v>79</v>
      </c>
      <c r="T156" s="12">
        <v>3</v>
      </c>
      <c r="U156" s="12">
        <f t="shared" si="9"/>
        <v>24</v>
      </c>
      <c r="V156">
        <f t="shared" si="10"/>
        <v>1806.7100000000009</v>
      </c>
      <c r="W156" s="23">
        <f>'Listado Equipos'!$B$3-'0415'!X156</f>
        <v>43837.99</v>
      </c>
      <c r="X156">
        <f t="shared" si="8"/>
        <v>1620.0100000000009</v>
      </c>
      <c r="Y156">
        <f t="shared" si="11"/>
        <v>156</v>
      </c>
    </row>
    <row r="157" spans="1:25" ht="17.399999999999999" x14ac:dyDescent="0.3">
      <c r="A157" s="11">
        <v>45369</v>
      </c>
      <c r="B157" s="12">
        <v>250415</v>
      </c>
      <c r="C157" s="12" t="s">
        <v>343</v>
      </c>
      <c r="D157" s="12" t="s">
        <v>344</v>
      </c>
      <c r="E157" s="12" t="s">
        <v>345</v>
      </c>
      <c r="F157" s="12"/>
      <c r="G157" s="12"/>
      <c r="H157" s="12">
        <v>16.399999999999999</v>
      </c>
      <c r="I157" s="12">
        <v>7.6</v>
      </c>
      <c r="J157" s="12">
        <v>11.95</v>
      </c>
      <c r="K157" s="12">
        <v>4.45</v>
      </c>
      <c r="L157" s="12">
        <v>42.05</v>
      </c>
      <c r="M157" s="12">
        <v>5</v>
      </c>
      <c r="N157" s="12">
        <v>0</v>
      </c>
      <c r="O157" s="12">
        <v>92</v>
      </c>
      <c r="P157" s="12">
        <v>2</v>
      </c>
      <c r="Q157" s="12">
        <v>0</v>
      </c>
      <c r="R157" s="12">
        <v>9</v>
      </c>
      <c r="S157" s="12">
        <v>101</v>
      </c>
      <c r="T157" s="12">
        <v>1</v>
      </c>
      <c r="U157" s="12">
        <f t="shared" si="9"/>
        <v>24</v>
      </c>
      <c r="V157">
        <f t="shared" si="10"/>
        <v>1823.110000000001</v>
      </c>
      <c r="W157" s="23">
        <f>'Listado Equipos'!$B$3-'0415'!X157</f>
        <v>43853.24</v>
      </c>
      <c r="X157">
        <f t="shared" si="8"/>
        <v>1604.7600000000009</v>
      </c>
      <c r="Y157">
        <f t="shared" si="11"/>
        <v>157</v>
      </c>
    </row>
    <row r="158" spans="1:25" ht="17.399999999999999" x14ac:dyDescent="0.3">
      <c r="A158" s="11">
        <v>45370</v>
      </c>
      <c r="B158" s="12">
        <v>250415</v>
      </c>
      <c r="C158" s="12" t="s">
        <v>343</v>
      </c>
      <c r="D158" s="12" t="s">
        <v>344</v>
      </c>
      <c r="E158" s="12" t="s">
        <v>345</v>
      </c>
      <c r="F158" s="12"/>
      <c r="G158" s="12"/>
      <c r="H158" s="12">
        <v>19.77</v>
      </c>
      <c r="I158" s="12">
        <v>4.2300000000000004</v>
      </c>
      <c r="J158" s="12">
        <v>14.18</v>
      </c>
      <c r="K158" s="12">
        <v>5.58</v>
      </c>
      <c r="L158" s="12">
        <v>47.91</v>
      </c>
      <c r="M158" s="12">
        <v>5</v>
      </c>
      <c r="N158" s="12">
        <v>0</v>
      </c>
      <c r="O158" s="12">
        <v>109</v>
      </c>
      <c r="P158" s="12">
        <v>0</v>
      </c>
      <c r="Q158" s="12">
        <v>0</v>
      </c>
      <c r="R158" s="12">
        <v>17</v>
      </c>
      <c r="S158" s="12">
        <v>126</v>
      </c>
      <c r="T158" s="12">
        <v>0</v>
      </c>
      <c r="U158" s="12">
        <f t="shared" si="9"/>
        <v>24</v>
      </c>
      <c r="V158">
        <f t="shared" si="10"/>
        <v>1842.880000000001</v>
      </c>
      <c r="W158" s="23">
        <f>'Listado Equipos'!$B$3-'0415'!X158</f>
        <v>43864.32</v>
      </c>
      <c r="X158">
        <f t="shared" si="8"/>
        <v>1593.680000000001</v>
      </c>
      <c r="Y158">
        <f t="shared" si="11"/>
        <v>158</v>
      </c>
    </row>
    <row r="159" spans="1:25" ht="17.399999999999999" x14ac:dyDescent="0.3">
      <c r="A159" s="11">
        <v>45371</v>
      </c>
      <c r="B159" s="12">
        <v>250415</v>
      </c>
      <c r="C159" s="12" t="s">
        <v>343</v>
      </c>
      <c r="D159" s="12" t="s">
        <v>344</v>
      </c>
      <c r="E159" s="12" t="s">
        <v>345</v>
      </c>
      <c r="F159" s="12"/>
      <c r="G159" s="12"/>
      <c r="H159" s="12">
        <v>20.77</v>
      </c>
      <c r="I159" s="12">
        <v>3.23</v>
      </c>
      <c r="J159" s="12">
        <v>14.97</v>
      </c>
      <c r="K159" s="12">
        <v>5.8</v>
      </c>
      <c r="L159" s="12">
        <v>49.54</v>
      </c>
      <c r="M159" s="12">
        <v>5</v>
      </c>
      <c r="N159" s="12">
        <v>0</v>
      </c>
      <c r="O159" s="12">
        <v>125</v>
      </c>
      <c r="P159" s="12">
        <v>3</v>
      </c>
      <c r="Q159" s="12">
        <v>0</v>
      </c>
      <c r="R159" s="12">
        <v>23</v>
      </c>
      <c r="S159" s="12">
        <v>130</v>
      </c>
      <c r="T159" s="12">
        <v>1</v>
      </c>
      <c r="U159" s="12">
        <f t="shared" si="9"/>
        <v>24</v>
      </c>
      <c r="V159">
        <f t="shared" si="10"/>
        <v>1863.650000000001</v>
      </c>
      <c r="W159" s="23">
        <f>'Listado Equipos'!$B$3-'0415'!X159</f>
        <v>43865.22</v>
      </c>
      <c r="X159">
        <f t="shared" si="8"/>
        <v>1592.7800000000009</v>
      </c>
      <c r="Y159">
        <f t="shared" si="11"/>
        <v>159</v>
      </c>
    </row>
    <row r="160" spans="1:25" ht="17.399999999999999" x14ac:dyDescent="0.3">
      <c r="A160" s="11">
        <v>45372</v>
      </c>
      <c r="B160" s="12">
        <v>250415</v>
      </c>
      <c r="C160" s="12" t="s">
        <v>343</v>
      </c>
      <c r="D160" s="12" t="s">
        <v>344</v>
      </c>
      <c r="E160" s="12" t="s">
        <v>345</v>
      </c>
      <c r="F160" s="12"/>
      <c r="G160" s="12"/>
      <c r="H160" s="12">
        <v>6.68</v>
      </c>
      <c r="I160" s="12">
        <v>17.32</v>
      </c>
      <c r="J160" s="12">
        <v>5.93</v>
      </c>
      <c r="K160" s="12">
        <v>0.75</v>
      </c>
      <c r="L160" s="12">
        <v>18.95</v>
      </c>
      <c r="M160" s="12">
        <v>5</v>
      </c>
      <c r="N160" s="12">
        <v>0</v>
      </c>
      <c r="O160" s="12">
        <v>39</v>
      </c>
      <c r="P160" s="12">
        <v>0</v>
      </c>
      <c r="Q160" s="12">
        <v>0</v>
      </c>
      <c r="R160" s="12">
        <v>3</v>
      </c>
      <c r="S160" s="12">
        <v>42</v>
      </c>
      <c r="T160" s="12">
        <v>1</v>
      </c>
      <c r="U160" s="12">
        <f t="shared" si="9"/>
        <v>24</v>
      </c>
      <c r="V160">
        <f t="shared" si="10"/>
        <v>1870.3300000000011</v>
      </c>
      <c r="W160" s="23">
        <f>'Listado Equipos'!$B$3-'0415'!X160</f>
        <v>43870.97</v>
      </c>
      <c r="X160">
        <f t="shared" si="8"/>
        <v>1587.0300000000009</v>
      </c>
      <c r="Y160">
        <f t="shared" si="11"/>
        <v>160</v>
      </c>
    </row>
    <row r="161" spans="1:25" ht="17.399999999999999" x14ac:dyDescent="0.3">
      <c r="A161" s="11">
        <v>45373</v>
      </c>
      <c r="B161" s="12">
        <v>250415</v>
      </c>
      <c r="C161" s="12" t="s">
        <v>343</v>
      </c>
      <c r="D161" s="12" t="s">
        <v>344</v>
      </c>
      <c r="E161" s="12" t="s">
        <v>345</v>
      </c>
      <c r="F161" s="12"/>
      <c r="G161" s="12"/>
      <c r="H161" s="12">
        <v>0</v>
      </c>
      <c r="I161" s="12">
        <v>24</v>
      </c>
      <c r="J161" s="12">
        <v>0</v>
      </c>
      <c r="K161" s="12">
        <v>0</v>
      </c>
      <c r="L161" s="12">
        <v>0</v>
      </c>
      <c r="M161" s="12">
        <v>0</v>
      </c>
      <c r="N161" s="12">
        <v>0</v>
      </c>
      <c r="O161" s="12">
        <v>0</v>
      </c>
      <c r="P161" s="12">
        <v>0</v>
      </c>
      <c r="Q161" s="12">
        <v>0</v>
      </c>
      <c r="R161" s="12">
        <v>0</v>
      </c>
      <c r="S161" s="12">
        <v>0</v>
      </c>
      <c r="T161" s="12">
        <v>0</v>
      </c>
      <c r="U161" s="12">
        <f t="shared" si="9"/>
        <v>24</v>
      </c>
      <c r="V161">
        <f t="shared" si="10"/>
        <v>1870.3300000000011</v>
      </c>
      <c r="W161" s="23">
        <f>'Listado Equipos'!$B$3-'0415'!X161</f>
        <v>43874.92</v>
      </c>
      <c r="X161">
        <f t="shared" si="8"/>
        <v>1583.0800000000008</v>
      </c>
      <c r="Y161">
        <f t="shared" si="11"/>
        <v>161</v>
      </c>
    </row>
    <row r="162" spans="1:25" ht="17.399999999999999" x14ac:dyDescent="0.3">
      <c r="A162" s="11">
        <v>45395</v>
      </c>
      <c r="B162" s="12">
        <v>250415</v>
      </c>
      <c r="C162" s="12" t="s">
        <v>343</v>
      </c>
      <c r="D162" s="12" t="s">
        <v>344</v>
      </c>
      <c r="E162" s="12" t="s">
        <v>345</v>
      </c>
      <c r="F162" s="12"/>
      <c r="G162" s="12"/>
      <c r="H162" s="12">
        <v>7.03</v>
      </c>
      <c r="I162" s="12">
        <v>16.97</v>
      </c>
      <c r="J162" s="12">
        <v>4.68</v>
      </c>
      <c r="K162" s="12">
        <v>2.35</v>
      </c>
      <c r="L162" s="12">
        <v>18.04</v>
      </c>
      <c r="M162" s="12">
        <v>6</v>
      </c>
      <c r="N162" s="12">
        <v>0</v>
      </c>
      <c r="O162" s="12">
        <v>65</v>
      </c>
      <c r="P162" s="12">
        <v>3</v>
      </c>
      <c r="Q162" s="12">
        <v>0</v>
      </c>
      <c r="R162" s="12">
        <v>11</v>
      </c>
      <c r="S162" s="12">
        <v>72</v>
      </c>
      <c r="T162" s="12">
        <v>1</v>
      </c>
      <c r="U162" s="12">
        <f t="shared" si="9"/>
        <v>24</v>
      </c>
      <c r="V162">
        <f t="shared" si="10"/>
        <v>1877.360000000001</v>
      </c>
      <c r="W162" s="23">
        <f>'Listado Equipos'!$B$3-'0415'!X162</f>
        <v>43874.92</v>
      </c>
      <c r="X162">
        <f t="shared" si="8"/>
        <v>1583.0800000000008</v>
      </c>
      <c r="Y162">
        <f t="shared" si="11"/>
        <v>162</v>
      </c>
    </row>
    <row r="163" spans="1:25" ht="17.399999999999999" x14ac:dyDescent="0.3">
      <c r="A163" s="11">
        <v>45396</v>
      </c>
      <c r="B163" s="12">
        <v>250415</v>
      </c>
      <c r="C163" s="12" t="s">
        <v>343</v>
      </c>
      <c r="D163" s="12" t="s">
        <v>344</v>
      </c>
      <c r="E163" s="12" t="s">
        <v>345</v>
      </c>
      <c r="F163" s="12"/>
      <c r="G163" s="12"/>
      <c r="H163" s="12">
        <v>18.68</v>
      </c>
      <c r="I163" s="12">
        <v>5.32</v>
      </c>
      <c r="J163" s="12">
        <v>16.95</v>
      </c>
      <c r="K163" s="12">
        <v>1.73</v>
      </c>
      <c r="L163" s="12">
        <v>68.400000000000006</v>
      </c>
      <c r="M163" s="12">
        <v>5</v>
      </c>
      <c r="N163" s="12">
        <v>0</v>
      </c>
      <c r="O163" s="12">
        <v>130</v>
      </c>
      <c r="P163" s="12">
        <v>5</v>
      </c>
      <c r="Q163" s="12">
        <v>0</v>
      </c>
      <c r="R163" s="12">
        <v>3</v>
      </c>
      <c r="S163" s="12">
        <v>146</v>
      </c>
      <c r="T163" s="12">
        <v>0</v>
      </c>
      <c r="U163" s="12">
        <f t="shared" si="9"/>
        <v>24</v>
      </c>
      <c r="V163">
        <f t="shared" si="10"/>
        <v>1896.0400000000011</v>
      </c>
      <c r="W163" s="23">
        <f>'Listado Equipos'!$B$3-'0415'!X163</f>
        <v>43874.92</v>
      </c>
      <c r="X163">
        <f t="shared" si="8"/>
        <v>1583.0800000000008</v>
      </c>
      <c r="Y163">
        <f t="shared" si="11"/>
        <v>163</v>
      </c>
    </row>
    <row r="164" spans="1:25" ht="17.399999999999999" x14ac:dyDescent="0.3">
      <c r="A164" s="11">
        <v>45397</v>
      </c>
      <c r="B164" s="12">
        <v>250415</v>
      </c>
      <c r="C164" s="12" t="s">
        <v>343</v>
      </c>
      <c r="D164" s="12" t="s">
        <v>344</v>
      </c>
      <c r="E164" s="12" t="s">
        <v>345</v>
      </c>
      <c r="F164" s="12"/>
      <c r="G164" s="12"/>
      <c r="H164" s="12">
        <v>20.9</v>
      </c>
      <c r="I164" s="12">
        <v>3.1</v>
      </c>
      <c r="J164" s="12">
        <v>18.72</v>
      </c>
      <c r="K164" s="12">
        <v>2.1800000000000002</v>
      </c>
      <c r="L164" s="12">
        <v>63.16</v>
      </c>
      <c r="M164" s="12">
        <v>5</v>
      </c>
      <c r="N164" s="12">
        <v>0</v>
      </c>
      <c r="O164" s="12">
        <v>131</v>
      </c>
      <c r="P164" s="12">
        <v>4</v>
      </c>
      <c r="Q164" s="12">
        <v>1</v>
      </c>
      <c r="R164" s="12">
        <v>3</v>
      </c>
      <c r="S164" s="12">
        <v>142</v>
      </c>
      <c r="T164" s="12">
        <v>0</v>
      </c>
      <c r="U164" s="12">
        <f t="shared" si="9"/>
        <v>24</v>
      </c>
      <c r="V164">
        <f t="shared" si="10"/>
        <v>1916.9400000000012</v>
      </c>
      <c r="W164" s="23">
        <f>'Listado Equipos'!$B$3-'0415'!X164</f>
        <v>43885.49</v>
      </c>
      <c r="X164">
        <f t="shared" si="8"/>
        <v>1572.5100000000009</v>
      </c>
      <c r="Y164">
        <f t="shared" si="11"/>
        <v>164</v>
      </c>
    </row>
    <row r="165" spans="1:25" ht="17.399999999999999" x14ac:dyDescent="0.3">
      <c r="A165" s="11">
        <v>45398</v>
      </c>
      <c r="B165" s="12">
        <v>250415</v>
      </c>
      <c r="C165" s="12" t="s">
        <v>343</v>
      </c>
      <c r="D165" s="12" t="s">
        <v>344</v>
      </c>
      <c r="E165" s="12" t="s">
        <v>345</v>
      </c>
      <c r="F165" s="12"/>
      <c r="G165" s="12"/>
      <c r="H165" s="12">
        <v>17.329999999999998</v>
      </c>
      <c r="I165" s="12">
        <v>6.67</v>
      </c>
      <c r="J165" s="12">
        <v>14.47</v>
      </c>
      <c r="K165" s="12">
        <v>2.87</v>
      </c>
      <c r="L165" s="12">
        <v>51.05</v>
      </c>
      <c r="M165" s="12">
        <v>6</v>
      </c>
      <c r="N165" s="12">
        <v>0</v>
      </c>
      <c r="O165" s="12">
        <v>179</v>
      </c>
      <c r="P165" s="12">
        <v>7</v>
      </c>
      <c r="Q165" s="12">
        <v>1</v>
      </c>
      <c r="R165" s="12">
        <v>9</v>
      </c>
      <c r="S165" s="12">
        <v>203</v>
      </c>
      <c r="T165" s="12">
        <v>0</v>
      </c>
      <c r="U165" s="12">
        <f t="shared" si="9"/>
        <v>24</v>
      </c>
      <c r="V165">
        <f t="shared" si="10"/>
        <v>1934.2700000000011</v>
      </c>
      <c r="W165" s="23">
        <f>'Listado Equipos'!$B$3-'0415'!X165</f>
        <v>43895.519999999997</v>
      </c>
      <c r="X165">
        <f t="shared" si="8"/>
        <v>1562.4800000000009</v>
      </c>
      <c r="Y165">
        <f t="shared" si="11"/>
        <v>165</v>
      </c>
    </row>
    <row r="166" spans="1:25" ht="17.399999999999999" x14ac:dyDescent="0.3">
      <c r="A166" s="11">
        <v>45399</v>
      </c>
      <c r="B166" s="12">
        <v>250415</v>
      </c>
      <c r="C166" s="12" t="s">
        <v>343</v>
      </c>
      <c r="D166" s="12" t="s">
        <v>344</v>
      </c>
      <c r="E166" s="12" t="s">
        <v>345</v>
      </c>
      <c r="F166" s="12"/>
      <c r="G166" s="12"/>
      <c r="H166" s="12">
        <v>10.95</v>
      </c>
      <c r="I166" s="12">
        <v>13.05</v>
      </c>
      <c r="J166" s="12">
        <v>10.220000000000001</v>
      </c>
      <c r="K166" s="12">
        <v>0.73</v>
      </c>
      <c r="L166" s="12">
        <v>36.979999999999997</v>
      </c>
      <c r="M166" s="12">
        <v>5</v>
      </c>
      <c r="N166" s="12">
        <v>0</v>
      </c>
      <c r="O166" s="12">
        <v>76</v>
      </c>
      <c r="P166" s="12">
        <v>6</v>
      </c>
      <c r="Q166" s="12">
        <v>0</v>
      </c>
      <c r="R166" s="12">
        <v>1</v>
      </c>
      <c r="S166" s="12">
        <v>86</v>
      </c>
      <c r="T166" s="12">
        <v>0</v>
      </c>
      <c r="U166" s="12">
        <f t="shared" si="9"/>
        <v>24</v>
      </c>
      <c r="V166">
        <f t="shared" si="10"/>
        <v>1945.2200000000012</v>
      </c>
      <c r="W166" s="23">
        <f>'Listado Equipos'!$B$3-'0415'!X166</f>
        <v>43917.29</v>
      </c>
      <c r="X166">
        <f t="shared" si="8"/>
        <v>1540.7100000000009</v>
      </c>
      <c r="Y166">
        <f t="shared" si="11"/>
        <v>166</v>
      </c>
    </row>
    <row r="167" spans="1:25" ht="17.399999999999999" x14ac:dyDescent="0.3">
      <c r="A167" s="11">
        <v>45400</v>
      </c>
      <c r="B167" s="12">
        <v>250415</v>
      </c>
      <c r="C167" s="12" t="s">
        <v>343</v>
      </c>
      <c r="D167" s="12" t="s">
        <v>344</v>
      </c>
      <c r="E167" s="12" t="s">
        <v>345</v>
      </c>
      <c r="F167" s="12"/>
      <c r="G167" s="12"/>
      <c r="H167" s="12">
        <v>20.92</v>
      </c>
      <c r="I167" s="12">
        <v>3.08</v>
      </c>
      <c r="J167" s="12">
        <v>17.02</v>
      </c>
      <c r="K167" s="12">
        <v>3.9</v>
      </c>
      <c r="L167" s="12">
        <v>59.16</v>
      </c>
      <c r="M167" s="12">
        <v>5</v>
      </c>
      <c r="N167" s="12">
        <v>0</v>
      </c>
      <c r="O167" s="12">
        <v>144</v>
      </c>
      <c r="P167" s="12">
        <v>8</v>
      </c>
      <c r="Q167" s="12">
        <v>1</v>
      </c>
      <c r="R167" s="12">
        <v>9</v>
      </c>
      <c r="S167" s="12">
        <v>156</v>
      </c>
      <c r="T167" s="12">
        <v>1</v>
      </c>
      <c r="U167" s="12">
        <f t="shared" si="9"/>
        <v>24</v>
      </c>
      <c r="V167">
        <f t="shared" si="10"/>
        <v>1966.1400000000012</v>
      </c>
      <c r="W167" s="23">
        <f>'Listado Equipos'!$B$3-'0415'!X167</f>
        <v>43936.97</v>
      </c>
      <c r="X167">
        <f t="shared" si="8"/>
        <v>1521.0300000000009</v>
      </c>
      <c r="Y167">
        <f t="shared" si="11"/>
        <v>167</v>
      </c>
    </row>
    <row r="168" spans="1:25" ht="17.399999999999999" x14ac:dyDescent="0.3">
      <c r="A168" s="11">
        <v>45401</v>
      </c>
      <c r="B168" s="12">
        <v>250415</v>
      </c>
      <c r="C168" s="12" t="s">
        <v>343</v>
      </c>
      <c r="D168" s="12" t="s">
        <v>344</v>
      </c>
      <c r="E168" s="12" t="s">
        <v>345</v>
      </c>
      <c r="F168" s="12"/>
      <c r="G168" s="12"/>
      <c r="H168" s="12">
        <v>16.45</v>
      </c>
      <c r="I168" s="12">
        <v>7.55</v>
      </c>
      <c r="J168" s="12">
        <v>13.73</v>
      </c>
      <c r="K168" s="12">
        <v>2.72</v>
      </c>
      <c r="L168" s="12">
        <v>42.32</v>
      </c>
      <c r="M168" s="12">
        <v>5</v>
      </c>
      <c r="N168" s="12">
        <v>0</v>
      </c>
      <c r="O168" s="12">
        <v>74</v>
      </c>
      <c r="P168" s="12">
        <v>4</v>
      </c>
      <c r="Q168" s="12">
        <v>0</v>
      </c>
      <c r="R168" s="12">
        <v>7</v>
      </c>
      <c r="S168" s="12">
        <v>82</v>
      </c>
      <c r="T168" s="12">
        <v>1</v>
      </c>
      <c r="U168" s="12">
        <f t="shared" si="9"/>
        <v>24</v>
      </c>
      <c r="V168">
        <f t="shared" si="10"/>
        <v>1982.5900000000013</v>
      </c>
      <c r="W168" s="23">
        <f>'Listado Equipos'!$B$3-'0415'!X168</f>
        <v>43958.59</v>
      </c>
      <c r="X168">
        <f t="shared" si="8"/>
        <v>1499.410000000001</v>
      </c>
      <c r="Y168">
        <f t="shared" si="11"/>
        <v>168</v>
      </c>
    </row>
    <row r="169" spans="1:25" ht="17.399999999999999" x14ac:dyDescent="0.3">
      <c r="A169" s="11">
        <v>45402</v>
      </c>
      <c r="B169" s="12">
        <v>250415</v>
      </c>
      <c r="C169" s="12" t="s">
        <v>343</v>
      </c>
      <c r="D169" s="12" t="s">
        <v>344</v>
      </c>
      <c r="E169" s="12" t="s">
        <v>345</v>
      </c>
      <c r="F169" s="12"/>
      <c r="G169" s="12"/>
      <c r="H169" s="12">
        <v>14.65</v>
      </c>
      <c r="I169" s="12">
        <v>9.35</v>
      </c>
      <c r="J169" s="12">
        <v>12.35</v>
      </c>
      <c r="K169" s="12">
        <v>2.2999999999999998</v>
      </c>
      <c r="L169" s="12">
        <v>38.89</v>
      </c>
      <c r="M169" s="12">
        <v>5</v>
      </c>
      <c r="N169" s="12">
        <v>0</v>
      </c>
      <c r="O169" s="12">
        <v>64</v>
      </c>
      <c r="P169" s="12">
        <v>3</v>
      </c>
      <c r="Q169" s="12">
        <v>2</v>
      </c>
      <c r="R169" s="12">
        <v>5</v>
      </c>
      <c r="S169" s="12">
        <v>68</v>
      </c>
      <c r="T169" s="12">
        <v>0</v>
      </c>
      <c r="U169" s="12">
        <f t="shared" si="9"/>
        <v>24</v>
      </c>
      <c r="V169">
        <f t="shared" si="10"/>
        <v>1997.2400000000014</v>
      </c>
      <c r="W169" s="23">
        <f>'Listado Equipos'!$B$3-'0415'!X169</f>
        <v>43980.159999999996</v>
      </c>
      <c r="X169">
        <f t="shared" si="8"/>
        <v>1477.8400000000011</v>
      </c>
      <c r="Y169">
        <f t="shared" si="11"/>
        <v>169</v>
      </c>
    </row>
    <row r="170" spans="1:25" ht="17.399999999999999" x14ac:dyDescent="0.3">
      <c r="A170" s="11">
        <v>45403</v>
      </c>
      <c r="B170" s="12">
        <v>250415</v>
      </c>
      <c r="C170" s="12" t="s">
        <v>343</v>
      </c>
      <c r="D170" s="12" t="s">
        <v>344</v>
      </c>
      <c r="E170" s="12" t="s">
        <v>345</v>
      </c>
      <c r="F170" s="12"/>
      <c r="G170" s="12"/>
      <c r="H170" s="12">
        <v>13.98</v>
      </c>
      <c r="I170" s="12">
        <v>10.02</v>
      </c>
      <c r="J170" s="12">
        <v>11.75</v>
      </c>
      <c r="K170" s="12">
        <v>2.23</v>
      </c>
      <c r="L170" s="12">
        <v>40.76</v>
      </c>
      <c r="M170" s="12">
        <v>4</v>
      </c>
      <c r="N170" s="12">
        <v>0</v>
      </c>
      <c r="O170" s="12">
        <v>72</v>
      </c>
      <c r="P170" s="12">
        <v>1</v>
      </c>
      <c r="Q170" s="12">
        <v>0</v>
      </c>
      <c r="R170" s="12">
        <v>5</v>
      </c>
      <c r="S170" s="12">
        <v>77</v>
      </c>
      <c r="T170" s="12">
        <v>0</v>
      </c>
      <c r="U170" s="12">
        <f t="shared" si="9"/>
        <v>24</v>
      </c>
      <c r="V170">
        <f t="shared" si="10"/>
        <v>2011.2200000000014</v>
      </c>
      <c r="W170" s="23">
        <f>'Listado Equipos'!$B$3-'0415'!X170</f>
        <v>44002.59</v>
      </c>
      <c r="X170">
        <f t="shared" si="8"/>
        <v>1455.410000000001</v>
      </c>
      <c r="Y170">
        <f t="shared" si="11"/>
        <v>170</v>
      </c>
    </row>
    <row r="171" spans="1:25" ht="17.399999999999999" x14ac:dyDescent="0.3">
      <c r="A171" s="11">
        <v>45404</v>
      </c>
      <c r="B171" s="12">
        <v>250415</v>
      </c>
      <c r="C171" s="12" t="s">
        <v>343</v>
      </c>
      <c r="D171" s="12" t="s">
        <v>344</v>
      </c>
      <c r="E171" s="12" t="s">
        <v>345</v>
      </c>
      <c r="F171" s="12"/>
      <c r="G171" s="12"/>
      <c r="H171" s="12">
        <v>13.83</v>
      </c>
      <c r="I171" s="12">
        <v>10.17</v>
      </c>
      <c r="J171" s="12">
        <v>11.18</v>
      </c>
      <c r="K171" s="12">
        <v>2.65</v>
      </c>
      <c r="L171" s="12">
        <v>36.159999999999997</v>
      </c>
      <c r="M171" s="12">
        <v>5</v>
      </c>
      <c r="N171" s="12">
        <v>0</v>
      </c>
      <c r="O171" s="12">
        <v>101</v>
      </c>
      <c r="P171" s="12">
        <v>11</v>
      </c>
      <c r="Q171" s="12">
        <v>1</v>
      </c>
      <c r="R171" s="12">
        <v>13</v>
      </c>
      <c r="S171" s="12">
        <v>106</v>
      </c>
      <c r="T171" s="12">
        <v>2</v>
      </c>
      <c r="U171" s="12">
        <f t="shared" si="9"/>
        <v>24</v>
      </c>
      <c r="V171">
        <f t="shared" si="10"/>
        <v>2025.0500000000013</v>
      </c>
      <c r="W171" s="23">
        <f>'Listado Equipos'!$B$3-'0415'!X171</f>
        <v>44025.24</v>
      </c>
      <c r="X171">
        <f t="shared" si="8"/>
        <v>1432.7600000000009</v>
      </c>
      <c r="Y171">
        <f t="shared" si="11"/>
        <v>171</v>
      </c>
    </row>
    <row r="172" spans="1:25" ht="17.399999999999999" x14ac:dyDescent="0.3">
      <c r="A172" s="11">
        <v>45405</v>
      </c>
      <c r="B172" s="12">
        <v>250415</v>
      </c>
      <c r="C172" s="12" t="s">
        <v>343</v>
      </c>
      <c r="D172" s="12" t="s">
        <v>344</v>
      </c>
      <c r="E172" s="12" t="s">
        <v>345</v>
      </c>
      <c r="F172" s="12"/>
      <c r="G172" s="12"/>
      <c r="H172" s="12">
        <v>21.78</v>
      </c>
      <c r="I172" s="12">
        <v>2.2200000000000002</v>
      </c>
      <c r="J172" s="12">
        <v>16.45</v>
      </c>
      <c r="K172" s="12">
        <v>5.33</v>
      </c>
      <c r="L172" s="12">
        <v>58.19</v>
      </c>
      <c r="M172" s="12">
        <v>6</v>
      </c>
      <c r="N172" s="12">
        <v>0</v>
      </c>
      <c r="O172" s="12">
        <v>155</v>
      </c>
      <c r="P172" s="12">
        <v>9</v>
      </c>
      <c r="Q172" s="12">
        <v>0</v>
      </c>
      <c r="R172" s="12">
        <v>14</v>
      </c>
      <c r="S172" s="12">
        <v>170</v>
      </c>
      <c r="T172" s="12">
        <v>0</v>
      </c>
      <c r="U172" s="12">
        <f t="shared" si="9"/>
        <v>24</v>
      </c>
      <c r="V172">
        <f t="shared" si="10"/>
        <v>2046.8300000000013</v>
      </c>
      <c r="W172" s="23">
        <f>'Listado Equipos'!$B$3-'0415'!X172</f>
        <v>44040.959999999999</v>
      </c>
      <c r="X172">
        <f t="shared" si="8"/>
        <v>1417.0400000000009</v>
      </c>
      <c r="Y172">
        <f t="shared" si="11"/>
        <v>172</v>
      </c>
    </row>
    <row r="173" spans="1:25" ht="17.399999999999999" x14ac:dyDescent="0.3">
      <c r="A173" s="11">
        <v>45406</v>
      </c>
      <c r="B173" s="12">
        <v>250415</v>
      </c>
      <c r="C173" s="12" t="s">
        <v>343</v>
      </c>
      <c r="D173" s="12" t="s">
        <v>344</v>
      </c>
      <c r="E173" s="12" t="s">
        <v>345</v>
      </c>
      <c r="F173" s="12"/>
      <c r="G173" s="12"/>
      <c r="H173" s="12">
        <v>20.37</v>
      </c>
      <c r="I173" s="12">
        <v>3.63</v>
      </c>
      <c r="J173" s="12">
        <v>15.18</v>
      </c>
      <c r="K173" s="12">
        <v>5.18</v>
      </c>
      <c r="L173" s="12">
        <v>52.84</v>
      </c>
      <c r="M173" s="12">
        <v>6</v>
      </c>
      <c r="N173" s="12">
        <v>0</v>
      </c>
      <c r="O173" s="12">
        <v>107</v>
      </c>
      <c r="P173" s="12">
        <v>0</v>
      </c>
      <c r="Q173" s="12">
        <v>0</v>
      </c>
      <c r="R173" s="12">
        <v>7</v>
      </c>
      <c r="S173" s="12">
        <v>118</v>
      </c>
      <c r="T173" s="12">
        <v>0</v>
      </c>
      <c r="U173" s="12">
        <f t="shared" si="9"/>
        <v>24</v>
      </c>
      <c r="V173">
        <f t="shared" si="10"/>
        <v>2067.2000000000012</v>
      </c>
      <c r="W173" s="23">
        <f>'Listado Equipos'!$B$3-'0415'!X173</f>
        <v>44063.63</v>
      </c>
      <c r="X173">
        <f t="shared" si="8"/>
        <v>1394.3700000000008</v>
      </c>
      <c r="Y173">
        <f t="shared" si="11"/>
        <v>173</v>
      </c>
    </row>
    <row r="174" spans="1:25" ht="17.399999999999999" x14ac:dyDescent="0.3">
      <c r="A174" s="11">
        <v>45407</v>
      </c>
      <c r="B174" s="12">
        <v>250415</v>
      </c>
      <c r="C174" s="12" t="s">
        <v>343</v>
      </c>
      <c r="D174" s="12" t="s">
        <v>344</v>
      </c>
      <c r="E174" s="12" t="s">
        <v>345</v>
      </c>
      <c r="F174" s="12"/>
      <c r="G174" s="12"/>
      <c r="H174" s="12">
        <v>11.7</v>
      </c>
      <c r="I174" s="12">
        <v>12.3</v>
      </c>
      <c r="J174" s="12">
        <v>8.08</v>
      </c>
      <c r="K174" s="12">
        <v>3.62</v>
      </c>
      <c r="L174" s="12">
        <v>31.82</v>
      </c>
      <c r="M174" s="12">
        <v>7</v>
      </c>
      <c r="N174" s="12">
        <v>0</v>
      </c>
      <c r="O174" s="12">
        <v>112</v>
      </c>
      <c r="P174" s="12">
        <v>1</v>
      </c>
      <c r="Q174" s="12">
        <v>0</v>
      </c>
      <c r="R174" s="12">
        <v>8</v>
      </c>
      <c r="S174" s="12">
        <v>123</v>
      </c>
      <c r="T174" s="12">
        <v>1</v>
      </c>
      <c r="U174" s="12">
        <f t="shared" si="9"/>
        <v>24</v>
      </c>
      <c r="V174">
        <f t="shared" si="10"/>
        <v>2078.900000000001</v>
      </c>
      <c r="W174" s="23">
        <f>'Listado Equipos'!$B$3-'0415'!X174</f>
        <v>44086.43</v>
      </c>
      <c r="X174">
        <f t="shared" si="8"/>
        <v>1371.5700000000008</v>
      </c>
      <c r="Y174">
        <f t="shared" si="11"/>
        <v>174</v>
      </c>
    </row>
    <row r="175" spans="1:25" ht="17.399999999999999" x14ac:dyDescent="0.3">
      <c r="A175" s="11">
        <v>45408</v>
      </c>
      <c r="B175" s="12">
        <v>250415</v>
      </c>
      <c r="C175" s="12" t="s">
        <v>343</v>
      </c>
      <c r="D175" s="12" t="s">
        <v>344</v>
      </c>
      <c r="E175" s="12" t="s">
        <v>345</v>
      </c>
      <c r="F175" s="12"/>
      <c r="G175" s="12"/>
      <c r="H175" s="12">
        <v>20.95</v>
      </c>
      <c r="I175" s="12">
        <v>3.05</v>
      </c>
      <c r="J175" s="12">
        <v>13.7</v>
      </c>
      <c r="K175" s="12">
        <v>7.25</v>
      </c>
      <c r="L175" s="12">
        <v>40.770000000000003</v>
      </c>
      <c r="M175" s="12">
        <v>6</v>
      </c>
      <c r="N175" s="12">
        <v>0</v>
      </c>
      <c r="O175" s="12">
        <v>117</v>
      </c>
      <c r="P175" s="12">
        <v>4</v>
      </c>
      <c r="Q175" s="12">
        <v>0</v>
      </c>
      <c r="R175" s="12">
        <v>17</v>
      </c>
      <c r="S175" s="12">
        <v>127</v>
      </c>
      <c r="T175" s="12">
        <v>0</v>
      </c>
      <c r="U175" s="12">
        <f t="shared" si="9"/>
        <v>24</v>
      </c>
      <c r="V175">
        <f t="shared" si="10"/>
        <v>2099.8500000000008</v>
      </c>
      <c r="W175" s="23">
        <f>'Listado Equipos'!$B$3-'0415'!X175</f>
        <v>44109.4</v>
      </c>
      <c r="X175">
        <f t="shared" si="8"/>
        <v>1348.6000000000008</v>
      </c>
      <c r="Y175">
        <f t="shared" si="11"/>
        <v>175</v>
      </c>
    </row>
    <row r="176" spans="1:25" ht="17.399999999999999" x14ac:dyDescent="0.3">
      <c r="A176" s="11">
        <v>45409</v>
      </c>
      <c r="B176" s="12">
        <v>250415</v>
      </c>
      <c r="C176" s="12" t="s">
        <v>343</v>
      </c>
      <c r="D176" s="12" t="s">
        <v>344</v>
      </c>
      <c r="E176" s="12" t="s">
        <v>345</v>
      </c>
      <c r="F176" s="12"/>
      <c r="G176" s="12"/>
      <c r="H176" s="12">
        <v>20.22</v>
      </c>
      <c r="I176" s="12">
        <v>3.78</v>
      </c>
      <c r="J176" s="12">
        <v>15.08</v>
      </c>
      <c r="K176" s="12">
        <v>5.13</v>
      </c>
      <c r="L176" s="12">
        <v>50.16</v>
      </c>
      <c r="M176" s="12">
        <v>6</v>
      </c>
      <c r="N176" s="12">
        <v>0</v>
      </c>
      <c r="O176" s="12">
        <v>174</v>
      </c>
      <c r="P176" s="12">
        <v>5</v>
      </c>
      <c r="Q176" s="12">
        <v>1</v>
      </c>
      <c r="R176" s="12">
        <v>14</v>
      </c>
      <c r="S176" s="12">
        <v>188</v>
      </c>
      <c r="T176" s="12">
        <v>1</v>
      </c>
      <c r="U176" s="12">
        <f t="shared" si="9"/>
        <v>24</v>
      </c>
      <c r="V176">
        <f t="shared" si="10"/>
        <v>2120.0700000000006</v>
      </c>
      <c r="W176" s="23">
        <f>'Listado Equipos'!$B$3-'0415'!X176</f>
        <v>44131.22</v>
      </c>
      <c r="X176">
        <f t="shared" si="8"/>
        <v>1326.7800000000009</v>
      </c>
      <c r="Y176">
        <f t="shared" si="11"/>
        <v>176</v>
      </c>
    </row>
    <row r="177" spans="1:25" ht="17.399999999999999" x14ac:dyDescent="0.3">
      <c r="A177" s="11">
        <v>45410</v>
      </c>
      <c r="B177" s="12">
        <v>250415</v>
      </c>
      <c r="C177" s="12" t="s">
        <v>343</v>
      </c>
      <c r="D177" s="12" t="s">
        <v>344</v>
      </c>
      <c r="E177" s="12" t="s">
        <v>345</v>
      </c>
      <c r="F177" s="12"/>
      <c r="G177" s="12"/>
      <c r="H177" s="12">
        <v>21.08</v>
      </c>
      <c r="I177" s="12">
        <v>2.92</v>
      </c>
      <c r="J177" s="12">
        <v>14.58</v>
      </c>
      <c r="K177" s="12">
        <v>6.5</v>
      </c>
      <c r="L177" s="12">
        <v>47.21</v>
      </c>
      <c r="M177" s="12">
        <v>6</v>
      </c>
      <c r="N177" s="12">
        <v>0</v>
      </c>
      <c r="O177" s="12">
        <v>107</v>
      </c>
      <c r="P177" s="12">
        <v>1</v>
      </c>
      <c r="Q177" s="12">
        <v>0</v>
      </c>
      <c r="R177" s="12">
        <v>15</v>
      </c>
      <c r="S177" s="12">
        <v>119</v>
      </c>
      <c r="T177" s="12">
        <v>0</v>
      </c>
      <c r="U177" s="12">
        <f t="shared" si="9"/>
        <v>24</v>
      </c>
      <c r="V177">
        <f t="shared" si="10"/>
        <v>2141.1500000000005</v>
      </c>
      <c r="W177" s="23">
        <f>'Listado Equipos'!$B$3-'0415'!X177</f>
        <v>44153.67</v>
      </c>
      <c r="X177">
        <f t="shared" si="8"/>
        <v>1304.3300000000008</v>
      </c>
      <c r="Y177">
        <f t="shared" si="11"/>
        <v>177</v>
      </c>
    </row>
    <row r="178" spans="1:25" ht="17.399999999999999" x14ac:dyDescent="0.3">
      <c r="A178" s="11">
        <v>45411</v>
      </c>
      <c r="B178" s="12">
        <v>250415</v>
      </c>
      <c r="C178" s="12" t="s">
        <v>343</v>
      </c>
      <c r="D178" s="12" t="s">
        <v>344</v>
      </c>
      <c r="E178" s="12" t="s">
        <v>345</v>
      </c>
      <c r="F178" s="12"/>
      <c r="G178" s="12"/>
      <c r="H178" s="12">
        <v>21.02</v>
      </c>
      <c r="I178" s="12">
        <v>2.98</v>
      </c>
      <c r="J178" s="12">
        <v>16.670000000000002</v>
      </c>
      <c r="K178" s="12">
        <v>4.3499999999999996</v>
      </c>
      <c r="L178" s="12">
        <v>64.06</v>
      </c>
      <c r="M178" s="12">
        <v>6</v>
      </c>
      <c r="N178" s="12">
        <v>0</v>
      </c>
      <c r="O178" s="12">
        <v>151</v>
      </c>
      <c r="P178" s="12">
        <v>3</v>
      </c>
      <c r="Q178" s="12">
        <v>0</v>
      </c>
      <c r="R178" s="12">
        <v>15</v>
      </c>
      <c r="S178" s="12">
        <v>174</v>
      </c>
      <c r="T178" s="12">
        <v>1</v>
      </c>
      <c r="U178" s="12">
        <f t="shared" si="9"/>
        <v>24</v>
      </c>
      <c r="V178">
        <f t="shared" si="10"/>
        <v>2162.1700000000005</v>
      </c>
      <c r="W178" s="23">
        <f>'Listado Equipos'!$B$3-'0415'!X178</f>
        <v>44176.39</v>
      </c>
      <c r="X178">
        <f t="shared" si="8"/>
        <v>1281.6100000000008</v>
      </c>
      <c r="Y178">
        <f t="shared" si="11"/>
        <v>178</v>
      </c>
    </row>
    <row r="179" spans="1:25" ht="17.399999999999999" x14ac:dyDescent="0.3">
      <c r="A179" s="11">
        <v>45412</v>
      </c>
      <c r="B179" s="12">
        <v>250415</v>
      </c>
      <c r="C179" s="12" t="s">
        <v>343</v>
      </c>
      <c r="D179" s="12" t="s">
        <v>344</v>
      </c>
      <c r="E179" s="12" t="s">
        <v>345</v>
      </c>
      <c r="F179" s="12"/>
      <c r="G179" s="12"/>
      <c r="H179" s="12">
        <v>22.3</v>
      </c>
      <c r="I179" s="12">
        <v>1.7</v>
      </c>
      <c r="J179" s="12">
        <v>16.899999999999999</v>
      </c>
      <c r="K179" s="12">
        <v>5.4</v>
      </c>
      <c r="L179" s="12">
        <v>66</v>
      </c>
      <c r="M179" s="12">
        <v>6</v>
      </c>
      <c r="N179" s="12">
        <v>0</v>
      </c>
      <c r="O179" s="12">
        <v>175</v>
      </c>
      <c r="P179" s="12">
        <v>3</v>
      </c>
      <c r="Q179" s="12">
        <v>0</v>
      </c>
      <c r="R179" s="12">
        <v>12</v>
      </c>
      <c r="S179" s="12">
        <v>200</v>
      </c>
      <c r="T179" s="12">
        <v>0</v>
      </c>
      <c r="U179" s="12">
        <f t="shared" si="9"/>
        <v>24</v>
      </c>
      <c r="V179">
        <f t="shared" si="10"/>
        <v>2184.4700000000007</v>
      </c>
      <c r="W179" s="23">
        <f>'Listado Equipos'!$B$3-'0415'!X179</f>
        <v>44188.659999999996</v>
      </c>
      <c r="X179">
        <f t="shared" si="8"/>
        <v>1269.3400000000008</v>
      </c>
      <c r="Y179">
        <f t="shared" si="11"/>
        <v>179</v>
      </c>
    </row>
    <row r="180" spans="1:25" ht="17.399999999999999" x14ac:dyDescent="0.3">
      <c r="A180" s="11">
        <v>45413</v>
      </c>
      <c r="B180" s="12">
        <v>250415</v>
      </c>
      <c r="C180" s="12" t="s">
        <v>343</v>
      </c>
      <c r="D180" s="12" t="s">
        <v>344</v>
      </c>
      <c r="E180" s="12" t="s">
        <v>345</v>
      </c>
      <c r="F180" s="12"/>
      <c r="G180" s="12"/>
      <c r="H180" s="12">
        <v>11.67</v>
      </c>
      <c r="I180" s="12">
        <v>12.33</v>
      </c>
      <c r="J180" s="12">
        <v>6.3</v>
      </c>
      <c r="K180" s="12">
        <v>5.37</v>
      </c>
      <c r="L180" s="12">
        <v>28.06</v>
      </c>
      <c r="M180" s="12">
        <v>6</v>
      </c>
      <c r="N180" s="12">
        <v>0</v>
      </c>
      <c r="O180" s="12">
        <v>95</v>
      </c>
      <c r="P180" s="12">
        <v>1</v>
      </c>
      <c r="Q180" s="12">
        <v>1</v>
      </c>
      <c r="R180" s="12">
        <v>21</v>
      </c>
      <c r="S180" s="12">
        <v>98</v>
      </c>
      <c r="T180" s="12">
        <v>1</v>
      </c>
      <c r="U180" s="12">
        <f t="shared" si="9"/>
        <v>24</v>
      </c>
      <c r="V180">
        <f t="shared" si="10"/>
        <v>2196.1400000000008</v>
      </c>
      <c r="W180" s="23">
        <f>'Listado Equipos'!$B$3-'0415'!X180</f>
        <v>44211.08</v>
      </c>
      <c r="X180">
        <f t="shared" si="8"/>
        <v>1246.9200000000008</v>
      </c>
      <c r="Y180">
        <f t="shared" si="11"/>
        <v>180</v>
      </c>
    </row>
    <row r="181" spans="1:25" ht="17.399999999999999" x14ac:dyDescent="0.3">
      <c r="A181" s="11">
        <v>45414</v>
      </c>
      <c r="B181" s="12">
        <v>250415</v>
      </c>
      <c r="C181" s="12" t="s">
        <v>343</v>
      </c>
      <c r="D181" s="12" t="s">
        <v>344</v>
      </c>
      <c r="E181" s="12" t="s">
        <v>345</v>
      </c>
      <c r="F181" s="12"/>
      <c r="G181" s="12"/>
      <c r="H181" s="12">
        <v>10.15</v>
      </c>
      <c r="I181" s="12">
        <v>13.85</v>
      </c>
      <c r="J181" s="12">
        <v>7.97</v>
      </c>
      <c r="K181" s="12">
        <v>2.1800000000000002</v>
      </c>
      <c r="L181" s="12">
        <v>23.37</v>
      </c>
      <c r="M181" s="12">
        <v>5</v>
      </c>
      <c r="N181" s="12">
        <v>0</v>
      </c>
      <c r="O181" s="12">
        <v>50</v>
      </c>
      <c r="P181" s="12">
        <v>0</v>
      </c>
      <c r="Q181" s="12">
        <v>0</v>
      </c>
      <c r="R181" s="12">
        <v>7</v>
      </c>
      <c r="S181" s="12">
        <v>56</v>
      </c>
      <c r="T181" s="12">
        <v>1</v>
      </c>
      <c r="U181" s="12">
        <f t="shared" si="9"/>
        <v>24</v>
      </c>
      <c r="V181">
        <f t="shared" si="10"/>
        <v>2206.2900000000009</v>
      </c>
      <c r="W181" s="23">
        <f>'Listado Equipos'!$B$3-'0415'!X181</f>
        <v>44230.01</v>
      </c>
      <c r="X181">
        <f t="shared" si="8"/>
        <v>1227.9900000000007</v>
      </c>
      <c r="Y181">
        <f t="shared" si="11"/>
        <v>181</v>
      </c>
    </row>
    <row r="182" spans="1:25" ht="17.399999999999999" x14ac:dyDescent="0.3">
      <c r="A182" s="11">
        <v>45415</v>
      </c>
      <c r="B182" s="12">
        <v>250415</v>
      </c>
      <c r="C182" s="12" t="s">
        <v>343</v>
      </c>
      <c r="D182" s="12" t="s">
        <v>344</v>
      </c>
      <c r="E182" s="12" t="s">
        <v>345</v>
      </c>
      <c r="F182" s="12"/>
      <c r="G182" s="12"/>
      <c r="H182" s="12">
        <v>17.399999999999999</v>
      </c>
      <c r="I182" s="12">
        <v>6.6</v>
      </c>
      <c r="J182" s="12">
        <v>11.67</v>
      </c>
      <c r="K182" s="12">
        <v>5.73</v>
      </c>
      <c r="L182" s="12">
        <v>45.42</v>
      </c>
      <c r="M182" s="12">
        <v>6</v>
      </c>
      <c r="N182" s="12">
        <v>0</v>
      </c>
      <c r="O182" s="12">
        <v>129</v>
      </c>
      <c r="P182" s="12">
        <v>0</v>
      </c>
      <c r="Q182" s="12">
        <v>0</v>
      </c>
      <c r="R182" s="12">
        <v>15</v>
      </c>
      <c r="S182" s="12">
        <v>144</v>
      </c>
      <c r="T182" s="12">
        <v>1</v>
      </c>
      <c r="U182" s="12">
        <f t="shared" si="9"/>
        <v>24</v>
      </c>
      <c r="V182">
        <f t="shared" si="10"/>
        <v>2223.690000000001</v>
      </c>
      <c r="W182" s="23">
        <f>'Listado Equipos'!$B$3-'0415'!X182</f>
        <v>44252.93</v>
      </c>
      <c r="X182">
        <f t="shared" si="8"/>
        <v>1205.0700000000006</v>
      </c>
      <c r="Y182">
        <f t="shared" si="11"/>
        <v>182</v>
      </c>
    </row>
    <row r="183" spans="1:25" ht="17.399999999999999" x14ac:dyDescent="0.3">
      <c r="A183" s="11">
        <v>45416</v>
      </c>
      <c r="B183" s="12">
        <v>250415</v>
      </c>
      <c r="C183" s="12" t="s">
        <v>343</v>
      </c>
      <c r="D183" s="12" t="s">
        <v>344</v>
      </c>
      <c r="E183" s="12" t="s">
        <v>345</v>
      </c>
      <c r="F183" s="12"/>
      <c r="G183" s="12"/>
      <c r="H183" s="12">
        <v>20.07</v>
      </c>
      <c r="I183" s="12">
        <v>3.93</v>
      </c>
      <c r="J183" s="12">
        <v>15.3</v>
      </c>
      <c r="K183" s="12">
        <v>4.7699999999999996</v>
      </c>
      <c r="L183" s="12">
        <v>55.7</v>
      </c>
      <c r="M183" s="12">
        <v>6</v>
      </c>
      <c r="N183" s="12">
        <v>0</v>
      </c>
      <c r="O183" s="12">
        <v>163</v>
      </c>
      <c r="P183" s="12">
        <v>1</v>
      </c>
      <c r="Q183" s="12">
        <v>0</v>
      </c>
      <c r="R183" s="12">
        <v>1</v>
      </c>
      <c r="S183" s="12">
        <v>186</v>
      </c>
      <c r="T183" s="12">
        <v>0</v>
      </c>
      <c r="U183" s="12">
        <f t="shared" si="9"/>
        <v>24</v>
      </c>
      <c r="V183">
        <f t="shared" si="10"/>
        <v>2243.7600000000011</v>
      </c>
      <c r="W183" s="23">
        <f>'Listado Equipos'!$B$3-'0415'!X183</f>
        <v>44266.61</v>
      </c>
      <c r="X183">
        <f t="shared" si="8"/>
        <v>1191.3900000000006</v>
      </c>
      <c r="Y183">
        <f t="shared" si="11"/>
        <v>183</v>
      </c>
    </row>
    <row r="184" spans="1:25" ht="17.399999999999999" x14ac:dyDescent="0.3">
      <c r="A184" s="11">
        <v>45417</v>
      </c>
      <c r="B184" s="12">
        <v>250415</v>
      </c>
      <c r="C184" s="12" t="s">
        <v>343</v>
      </c>
      <c r="D184" s="12" t="s">
        <v>344</v>
      </c>
      <c r="E184" s="12" t="s">
        <v>345</v>
      </c>
      <c r="F184" s="12"/>
      <c r="G184" s="12"/>
      <c r="H184" s="12">
        <v>6.37</v>
      </c>
      <c r="I184" s="12">
        <v>17.63</v>
      </c>
      <c r="J184" s="12">
        <v>4.4800000000000004</v>
      </c>
      <c r="K184" s="12">
        <v>1.88</v>
      </c>
      <c r="L184" s="12">
        <v>18.75</v>
      </c>
      <c r="M184" s="12">
        <v>6</v>
      </c>
      <c r="N184" s="12">
        <v>0</v>
      </c>
      <c r="O184" s="12">
        <v>35</v>
      </c>
      <c r="P184" s="12">
        <v>1</v>
      </c>
      <c r="Q184" s="12">
        <v>0</v>
      </c>
      <c r="R184" s="12">
        <v>6</v>
      </c>
      <c r="S184" s="12">
        <v>37</v>
      </c>
      <c r="T184" s="12">
        <v>0</v>
      </c>
      <c r="U184" s="12">
        <f t="shared" si="9"/>
        <v>24</v>
      </c>
      <c r="V184">
        <f t="shared" si="10"/>
        <v>2250.130000000001</v>
      </c>
      <c r="W184" s="23">
        <f>'Listado Equipos'!$B$3-'0415'!X184</f>
        <v>44286.46</v>
      </c>
      <c r="X184">
        <f t="shared" si="8"/>
        <v>1171.5400000000006</v>
      </c>
      <c r="Y184">
        <f t="shared" si="11"/>
        <v>184</v>
      </c>
    </row>
    <row r="185" spans="1:25" ht="17.399999999999999" x14ac:dyDescent="0.3">
      <c r="A185" s="11">
        <v>45418</v>
      </c>
      <c r="B185" s="12">
        <v>250415</v>
      </c>
      <c r="C185" s="12" t="s">
        <v>343</v>
      </c>
      <c r="D185" s="12" t="s">
        <v>344</v>
      </c>
      <c r="E185" s="12" t="s">
        <v>345</v>
      </c>
      <c r="F185" s="12"/>
      <c r="G185" s="12"/>
      <c r="H185" s="12">
        <v>20.73</v>
      </c>
      <c r="I185" s="12">
        <v>3.27</v>
      </c>
      <c r="J185" s="12">
        <v>16.149999999999999</v>
      </c>
      <c r="K185" s="12">
        <v>4.58</v>
      </c>
      <c r="L185" s="12">
        <v>53.04</v>
      </c>
      <c r="M185" s="12">
        <v>6</v>
      </c>
      <c r="N185" s="12">
        <v>0</v>
      </c>
      <c r="O185" s="12">
        <v>192</v>
      </c>
      <c r="P185" s="12">
        <v>4</v>
      </c>
      <c r="Q185" s="12">
        <v>0</v>
      </c>
      <c r="R185" s="12">
        <v>10</v>
      </c>
      <c r="S185" s="12">
        <v>211</v>
      </c>
      <c r="T185" s="12">
        <v>0</v>
      </c>
      <c r="U185" s="12">
        <f t="shared" si="9"/>
        <v>24</v>
      </c>
      <c r="V185">
        <f t="shared" si="10"/>
        <v>2270.860000000001</v>
      </c>
      <c r="W185" s="23">
        <f>'Listado Equipos'!$B$3-'0415'!X185</f>
        <v>44308.959999999999</v>
      </c>
      <c r="X185">
        <f t="shared" si="8"/>
        <v>1149.0400000000006</v>
      </c>
      <c r="Y185">
        <f t="shared" si="11"/>
        <v>185</v>
      </c>
    </row>
    <row r="186" spans="1:25" ht="17.399999999999999" x14ac:dyDescent="0.3">
      <c r="A186" s="11">
        <v>45419</v>
      </c>
      <c r="B186" s="12">
        <v>250415</v>
      </c>
      <c r="C186" s="12" t="s">
        <v>343</v>
      </c>
      <c r="D186" s="12" t="s">
        <v>344</v>
      </c>
      <c r="E186" s="12" t="s">
        <v>345</v>
      </c>
      <c r="F186" s="12"/>
      <c r="G186" s="12"/>
      <c r="H186" s="12">
        <v>21.62</v>
      </c>
      <c r="I186" s="12">
        <v>2.38</v>
      </c>
      <c r="J186" s="12">
        <v>18.57</v>
      </c>
      <c r="K186" s="12">
        <v>3.05</v>
      </c>
      <c r="L186" s="12">
        <v>54.11</v>
      </c>
      <c r="M186" s="12">
        <v>5</v>
      </c>
      <c r="N186" s="12">
        <v>0</v>
      </c>
      <c r="O186" s="12">
        <v>147</v>
      </c>
      <c r="P186" s="12">
        <v>2</v>
      </c>
      <c r="Q186" s="12">
        <v>1</v>
      </c>
      <c r="R186" s="12">
        <v>5</v>
      </c>
      <c r="S186" s="12">
        <v>165</v>
      </c>
      <c r="T186" s="12">
        <v>0</v>
      </c>
      <c r="U186" s="12">
        <f t="shared" si="9"/>
        <v>24</v>
      </c>
      <c r="V186">
        <f t="shared" si="10"/>
        <v>2292.4800000000009</v>
      </c>
      <c r="W186" s="23">
        <f>'Listado Equipos'!$B$3-'0415'!X186</f>
        <v>44314.49</v>
      </c>
      <c r="X186">
        <f t="shared" si="8"/>
        <v>1143.5100000000007</v>
      </c>
      <c r="Y186">
        <f t="shared" si="11"/>
        <v>186</v>
      </c>
    </row>
    <row r="187" spans="1:25" ht="17.399999999999999" x14ac:dyDescent="0.3">
      <c r="A187" s="11">
        <v>45420</v>
      </c>
      <c r="B187" s="12">
        <v>250415</v>
      </c>
      <c r="C187" s="12" t="s">
        <v>343</v>
      </c>
      <c r="D187" s="12" t="s">
        <v>344</v>
      </c>
      <c r="E187" s="12" t="s">
        <v>345</v>
      </c>
      <c r="F187" s="12"/>
      <c r="G187" s="12"/>
      <c r="H187" s="12">
        <v>21.82</v>
      </c>
      <c r="I187" s="12">
        <v>2.1800000000000002</v>
      </c>
      <c r="J187" s="12">
        <v>16.47</v>
      </c>
      <c r="K187" s="12">
        <v>5.35</v>
      </c>
      <c r="L187" s="12">
        <v>49.46</v>
      </c>
      <c r="M187" s="12">
        <v>5</v>
      </c>
      <c r="N187" s="12">
        <v>0</v>
      </c>
      <c r="O187" s="12">
        <v>117</v>
      </c>
      <c r="P187" s="12">
        <v>3</v>
      </c>
      <c r="Q187" s="12">
        <v>1</v>
      </c>
      <c r="R187" s="12">
        <v>13</v>
      </c>
      <c r="S187" s="12">
        <v>129</v>
      </c>
      <c r="T187" s="12">
        <v>2</v>
      </c>
      <c r="U187" s="12">
        <f t="shared" si="9"/>
        <v>24</v>
      </c>
      <c r="V187">
        <f t="shared" si="10"/>
        <v>2314.3000000000011</v>
      </c>
      <c r="W187" s="23">
        <f>'Listado Equipos'!$B$3-'0415'!X187</f>
        <v>44336.04</v>
      </c>
      <c r="X187">
        <f t="shared" si="8"/>
        <v>1121.9600000000007</v>
      </c>
      <c r="Y187">
        <f t="shared" si="11"/>
        <v>187</v>
      </c>
    </row>
    <row r="188" spans="1:25" ht="17.399999999999999" x14ac:dyDescent="0.3">
      <c r="A188" s="11">
        <v>45421</v>
      </c>
      <c r="B188" s="12">
        <v>250415</v>
      </c>
      <c r="C188" s="12" t="s">
        <v>343</v>
      </c>
      <c r="D188" s="12" t="s">
        <v>344</v>
      </c>
      <c r="E188" s="12" t="s">
        <v>345</v>
      </c>
      <c r="F188" s="12"/>
      <c r="G188" s="12"/>
      <c r="H188" s="12">
        <v>17.13</v>
      </c>
      <c r="I188" s="12">
        <v>6.87</v>
      </c>
      <c r="J188" s="12">
        <v>13.57</v>
      </c>
      <c r="K188" s="12">
        <v>3.57</v>
      </c>
      <c r="L188" s="12">
        <v>45.27</v>
      </c>
      <c r="M188" s="12">
        <v>6</v>
      </c>
      <c r="N188" s="12">
        <v>0</v>
      </c>
      <c r="O188" s="12">
        <v>119</v>
      </c>
      <c r="P188" s="12">
        <v>1</v>
      </c>
      <c r="Q188" s="12">
        <v>0</v>
      </c>
      <c r="R188" s="12">
        <v>3</v>
      </c>
      <c r="S188" s="12">
        <v>128</v>
      </c>
      <c r="T188" s="12">
        <v>0</v>
      </c>
      <c r="U188" s="12">
        <f t="shared" si="9"/>
        <v>24</v>
      </c>
      <c r="V188">
        <f t="shared" si="10"/>
        <v>2331.4300000000012</v>
      </c>
      <c r="W188" s="23">
        <f>'Listado Equipos'!$B$3-'0415'!X188</f>
        <v>44358.01</v>
      </c>
      <c r="X188">
        <f t="shared" si="8"/>
        <v>1099.9900000000007</v>
      </c>
      <c r="Y188">
        <f t="shared" si="11"/>
        <v>188</v>
      </c>
    </row>
    <row r="189" spans="1:25" ht="17.399999999999999" x14ac:dyDescent="0.3">
      <c r="A189" s="11">
        <v>45422</v>
      </c>
      <c r="B189" s="12">
        <v>250415</v>
      </c>
      <c r="C189" s="12" t="s">
        <v>343</v>
      </c>
      <c r="D189" s="12" t="s">
        <v>344</v>
      </c>
      <c r="E189" s="12" t="s">
        <v>345</v>
      </c>
      <c r="F189" s="12"/>
      <c r="G189" s="12"/>
      <c r="H189" s="12">
        <v>21.72</v>
      </c>
      <c r="I189" s="12">
        <v>2.2799999999999998</v>
      </c>
      <c r="J189" s="12">
        <v>18.47</v>
      </c>
      <c r="K189" s="12">
        <v>3.25</v>
      </c>
      <c r="L189" s="12">
        <v>64.44</v>
      </c>
      <c r="M189" s="12">
        <v>6</v>
      </c>
      <c r="N189" s="12">
        <v>0</v>
      </c>
      <c r="O189" s="12">
        <v>154</v>
      </c>
      <c r="P189" s="12">
        <v>5</v>
      </c>
      <c r="Q189" s="12">
        <v>2</v>
      </c>
      <c r="R189" s="12">
        <v>0</v>
      </c>
      <c r="S189" s="12">
        <v>172</v>
      </c>
      <c r="T189" s="12">
        <v>0</v>
      </c>
      <c r="U189" s="12">
        <f t="shared" si="9"/>
        <v>24</v>
      </c>
      <c r="V189">
        <f t="shared" si="10"/>
        <v>2353.150000000001</v>
      </c>
      <c r="W189" s="23">
        <f>'Listado Equipos'!$B$3-'0415'!X189</f>
        <v>44377.13</v>
      </c>
      <c r="X189">
        <f t="shared" si="8"/>
        <v>1080.8700000000008</v>
      </c>
      <c r="Y189">
        <f t="shared" si="11"/>
        <v>189</v>
      </c>
    </row>
    <row r="190" spans="1:25" ht="17.399999999999999" x14ac:dyDescent="0.3">
      <c r="A190" s="11">
        <v>45423</v>
      </c>
      <c r="B190" s="12">
        <v>250415</v>
      </c>
      <c r="C190" s="12" t="s">
        <v>343</v>
      </c>
      <c r="D190" s="12" t="s">
        <v>344</v>
      </c>
      <c r="E190" s="12" t="s">
        <v>345</v>
      </c>
      <c r="F190" s="12"/>
      <c r="G190" s="12"/>
      <c r="H190" s="12">
        <v>18.22</v>
      </c>
      <c r="I190" s="12">
        <v>5.78</v>
      </c>
      <c r="J190" s="12">
        <v>14.35</v>
      </c>
      <c r="K190" s="12">
        <v>3.87</v>
      </c>
      <c r="L190" s="12">
        <v>55.41</v>
      </c>
      <c r="M190" s="12">
        <v>6</v>
      </c>
      <c r="N190" s="12">
        <v>0</v>
      </c>
      <c r="O190" s="12">
        <v>177</v>
      </c>
      <c r="P190" s="12">
        <v>3</v>
      </c>
      <c r="Q190" s="12">
        <v>0</v>
      </c>
      <c r="R190" s="12">
        <v>4</v>
      </c>
      <c r="S190" s="12">
        <v>196</v>
      </c>
      <c r="T190" s="12">
        <v>0</v>
      </c>
      <c r="U190" s="12">
        <f t="shared" si="9"/>
        <v>24</v>
      </c>
      <c r="V190">
        <f t="shared" si="10"/>
        <v>2371.3700000000008</v>
      </c>
      <c r="W190" s="23">
        <f>'Listado Equipos'!$B$3-'0415'!X190</f>
        <v>44387.8</v>
      </c>
      <c r="X190">
        <f t="shared" si="8"/>
        <v>1070.2000000000007</v>
      </c>
      <c r="Y190">
        <f t="shared" si="11"/>
        <v>190</v>
      </c>
    </row>
    <row r="191" spans="1:25" ht="17.399999999999999" x14ac:dyDescent="0.3">
      <c r="A191" s="11">
        <v>45424</v>
      </c>
      <c r="B191" s="12">
        <v>250415</v>
      </c>
      <c r="C191" s="12" t="s">
        <v>343</v>
      </c>
      <c r="D191" s="12" t="s">
        <v>344</v>
      </c>
      <c r="E191" s="12" t="s">
        <v>345</v>
      </c>
      <c r="F191" s="12"/>
      <c r="G191" s="12"/>
      <c r="H191" s="12">
        <v>8.67</v>
      </c>
      <c r="I191" s="12">
        <v>15.33</v>
      </c>
      <c r="J191" s="12">
        <v>6.63</v>
      </c>
      <c r="K191" s="12">
        <v>2.0299999999999998</v>
      </c>
      <c r="L191" s="12">
        <v>22</v>
      </c>
      <c r="M191" s="12">
        <v>6</v>
      </c>
      <c r="N191" s="12">
        <v>0</v>
      </c>
      <c r="O191" s="12">
        <v>64</v>
      </c>
      <c r="P191" s="12">
        <v>1</v>
      </c>
      <c r="Q191" s="12">
        <v>1</v>
      </c>
      <c r="R191" s="12">
        <v>3</v>
      </c>
      <c r="S191" s="12">
        <v>71</v>
      </c>
      <c r="T191" s="12">
        <v>0</v>
      </c>
      <c r="U191" s="12">
        <f t="shared" si="9"/>
        <v>24</v>
      </c>
      <c r="V191">
        <f t="shared" si="10"/>
        <v>2380.0400000000009</v>
      </c>
      <c r="W191" s="23">
        <f>'Listado Equipos'!$B$3-'0415'!X191</f>
        <v>44387.85</v>
      </c>
      <c r="X191">
        <f t="shared" si="8"/>
        <v>1070.1500000000008</v>
      </c>
      <c r="Y191">
        <f t="shared" si="11"/>
        <v>191</v>
      </c>
    </row>
    <row r="192" spans="1:25" ht="17.399999999999999" x14ac:dyDescent="0.3">
      <c r="A192" s="11">
        <v>45425</v>
      </c>
      <c r="B192" s="12">
        <v>250415</v>
      </c>
      <c r="C192" s="12" t="s">
        <v>343</v>
      </c>
      <c r="D192" s="12" t="s">
        <v>344</v>
      </c>
      <c r="E192" s="12" t="s">
        <v>345</v>
      </c>
      <c r="F192" s="12"/>
      <c r="G192" s="12"/>
      <c r="H192" s="12">
        <v>20</v>
      </c>
      <c r="I192" s="12">
        <v>4</v>
      </c>
      <c r="J192" s="12">
        <v>14.5</v>
      </c>
      <c r="K192" s="12">
        <v>5.5</v>
      </c>
      <c r="L192" s="12">
        <v>44.29</v>
      </c>
      <c r="M192" s="12">
        <v>6</v>
      </c>
      <c r="N192" s="12">
        <v>0</v>
      </c>
      <c r="O192" s="12">
        <v>152</v>
      </c>
      <c r="P192" s="12">
        <v>5</v>
      </c>
      <c r="Q192" s="12">
        <v>0</v>
      </c>
      <c r="R192" s="12">
        <v>14</v>
      </c>
      <c r="S192" s="12">
        <v>172</v>
      </c>
      <c r="T192" s="12">
        <v>0</v>
      </c>
      <c r="U192" s="12">
        <f t="shared" si="9"/>
        <v>24</v>
      </c>
      <c r="V192">
        <f t="shared" si="10"/>
        <v>2400.0400000000009</v>
      </c>
      <c r="W192" s="23">
        <f>'Listado Equipos'!$B$3-'0415'!X192</f>
        <v>44387.85</v>
      </c>
      <c r="X192">
        <f t="shared" si="8"/>
        <v>1070.1500000000008</v>
      </c>
      <c r="Y192">
        <f t="shared" si="11"/>
        <v>192</v>
      </c>
    </row>
    <row r="193" spans="1:25" ht="17.399999999999999" x14ac:dyDescent="0.3">
      <c r="A193" s="11">
        <v>45426</v>
      </c>
      <c r="B193" s="12">
        <v>250415</v>
      </c>
      <c r="C193" s="12" t="s">
        <v>343</v>
      </c>
      <c r="D193" s="12" t="s">
        <v>344</v>
      </c>
      <c r="E193" s="12" t="s">
        <v>345</v>
      </c>
      <c r="F193" s="12"/>
      <c r="G193" s="12"/>
      <c r="H193" s="12">
        <v>17.829999999999998</v>
      </c>
      <c r="I193" s="12">
        <v>6.17</v>
      </c>
      <c r="J193" s="12">
        <v>12.87</v>
      </c>
      <c r="K193" s="12">
        <v>4.97</v>
      </c>
      <c r="L193" s="12">
        <v>46.01</v>
      </c>
      <c r="M193" s="12">
        <v>6</v>
      </c>
      <c r="N193" s="12">
        <v>0</v>
      </c>
      <c r="O193" s="12">
        <v>162</v>
      </c>
      <c r="P193" s="12">
        <v>1</v>
      </c>
      <c r="Q193" s="12">
        <v>0</v>
      </c>
      <c r="R193" s="12">
        <v>13</v>
      </c>
      <c r="S193" s="12">
        <v>175</v>
      </c>
      <c r="T193" s="12">
        <v>0</v>
      </c>
      <c r="U193" s="12">
        <f t="shared" si="9"/>
        <v>24</v>
      </c>
      <c r="V193">
        <f t="shared" si="10"/>
        <v>2417.8700000000008</v>
      </c>
      <c r="W193" s="23">
        <f>'Listado Equipos'!$B$3-'0415'!X193</f>
        <v>44387.85</v>
      </c>
      <c r="X193">
        <f t="shared" si="8"/>
        <v>1070.1500000000008</v>
      </c>
      <c r="Y193">
        <f t="shared" si="11"/>
        <v>193</v>
      </c>
    </row>
    <row r="194" spans="1:25" ht="17.399999999999999" x14ac:dyDescent="0.3">
      <c r="A194" s="11">
        <v>45427</v>
      </c>
      <c r="B194" s="12">
        <v>250415</v>
      </c>
      <c r="C194" s="12" t="s">
        <v>343</v>
      </c>
      <c r="D194" s="12" t="s">
        <v>344</v>
      </c>
      <c r="E194" s="12" t="s">
        <v>345</v>
      </c>
      <c r="F194" s="12"/>
      <c r="G194" s="12"/>
      <c r="H194" s="12">
        <v>19.079999999999998</v>
      </c>
      <c r="I194" s="12">
        <v>4.92</v>
      </c>
      <c r="J194" s="12">
        <v>13.97</v>
      </c>
      <c r="K194" s="12">
        <v>5.12</v>
      </c>
      <c r="L194" s="12">
        <v>48.07</v>
      </c>
      <c r="M194" s="12">
        <v>6</v>
      </c>
      <c r="N194" s="12">
        <v>0</v>
      </c>
      <c r="O194" s="12">
        <v>125</v>
      </c>
      <c r="P194" s="12">
        <v>3</v>
      </c>
      <c r="Q194" s="12">
        <v>0</v>
      </c>
      <c r="R194" s="12">
        <v>13</v>
      </c>
      <c r="S194" s="12">
        <v>141</v>
      </c>
      <c r="T194" s="12">
        <v>1</v>
      </c>
      <c r="U194" s="12">
        <f t="shared" si="9"/>
        <v>24</v>
      </c>
      <c r="V194">
        <f t="shared" si="10"/>
        <v>2436.9500000000007</v>
      </c>
      <c r="W194" s="23">
        <f>'Listado Equipos'!$B$3-'0415'!X194</f>
        <v>44387.9</v>
      </c>
      <c r="X194">
        <f t="shared" ref="X194:X257" si="12">LARGE($V$2:$V$298,Y194-1)</f>
        <v>1070.1000000000008</v>
      </c>
      <c r="Y194">
        <f t="shared" si="11"/>
        <v>194</v>
      </c>
    </row>
    <row r="195" spans="1:25" ht="17.399999999999999" x14ac:dyDescent="0.3">
      <c r="A195" s="11">
        <v>45428</v>
      </c>
      <c r="B195" s="12">
        <v>250415</v>
      </c>
      <c r="C195" s="12" t="s">
        <v>343</v>
      </c>
      <c r="D195" s="12" t="s">
        <v>344</v>
      </c>
      <c r="E195" s="12" t="s">
        <v>345</v>
      </c>
      <c r="F195" s="12"/>
      <c r="G195" s="12"/>
      <c r="H195" s="12">
        <v>19.22</v>
      </c>
      <c r="I195" s="12">
        <v>4.78</v>
      </c>
      <c r="J195" s="12">
        <v>13.93</v>
      </c>
      <c r="K195" s="12">
        <v>5.28</v>
      </c>
      <c r="L195" s="12">
        <v>45.01</v>
      </c>
      <c r="M195" s="12">
        <v>5</v>
      </c>
      <c r="N195" s="12">
        <v>0</v>
      </c>
      <c r="O195" s="12">
        <v>130</v>
      </c>
      <c r="P195" s="12">
        <v>6</v>
      </c>
      <c r="Q195" s="12">
        <v>0</v>
      </c>
      <c r="R195" s="12">
        <v>19</v>
      </c>
      <c r="S195" s="12">
        <v>142</v>
      </c>
      <c r="T195" s="12">
        <v>3</v>
      </c>
      <c r="U195" s="12">
        <f t="shared" ref="U195:U258" si="13">SUM(H195,I195)</f>
        <v>24</v>
      </c>
      <c r="V195">
        <f t="shared" si="10"/>
        <v>2456.1700000000005</v>
      </c>
      <c r="W195" s="23">
        <f>'Listado Equipos'!$B$3-'0415'!X195</f>
        <v>44387.9</v>
      </c>
      <c r="X195">
        <f t="shared" si="12"/>
        <v>1070.1000000000008</v>
      </c>
      <c r="Y195">
        <f t="shared" si="11"/>
        <v>195</v>
      </c>
    </row>
    <row r="196" spans="1:25" ht="17.399999999999999" x14ac:dyDescent="0.3">
      <c r="A196" s="11">
        <v>45429</v>
      </c>
      <c r="B196" s="12">
        <v>250415</v>
      </c>
      <c r="C196" s="12" t="s">
        <v>343</v>
      </c>
      <c r="D196" s="12" t="s">
        <v>344</v>
      </c>
      <c r="E196" s="12" t="s">
        <v>345</v>
      </c>
      <c r="F196" s="12"/>
      <c r="G196" s="12"/>
      <c r="H196" s="12">
        <v>21</v>
      </c>
      <c r="I196" s="12">
        <v>3</v>
      </c>
      <c r="J196" s="12">
        <v>14.13</v>
      </c>
      <c r="K196" s="12">
        <v>6.87</v>
      </c>
      <c r="L196" s="12">
        <v>44.94</v>
      </c>
      <c r="M196" s="12">
        <v>6</v>
      </c>
      <c r="N196" s="12">
        <v>0</v>
      </c>
      <c r="O196" s="12">
        <v>85</v>
      </c>
      <c r="P196" s="12">
        <v>0</v>
      </c>
      <c r="Q196" s="12">
        <v>1</v>
      </c>
      <c r="R196" s="12">
        <v>18</v>
      </c>
      <c r="S196" s="12">
        <v>99</v>
      </c>
      <c r="T196" s="12">
        <v>0</v>
      </c>
      <c r="U196" s="12">
        <f t="shared" si="13"/>
        <v>24</v>
      </c>
      <c r="V196">
        <f t="shared" ref="V196:V259" si="14">H196+V195</f>
        <v>2477.1700000000005</v>
      </c>
      <c r="W196" s="23">
        <f>'Listado Equipos'!$B$3-'0415'!X196</f>
        <v>44387.9</v>
      </c>
      <c r="X196">
        <f t="shared" si="12"/>
        <v>1070.1000000000008</v>
      </c>
      <c r="Y196">
        <f t="shared" ref="Y196:Y259" si="15">Y195+1</f>
        <v>196</v>
      </c>
    </row>
    <row r="197" spans="1:25" ht="17.399999999999999" x14ac:dyDescent="0.3">
      <c r="A197" s="11">
        <v>45430</v>
      </c>
      <c r="B197" s="12">
        <v>250415</v>
      </c>
      <c r="C197" s="12" t="s">
        <v>343</v>
      </c>
      <c r="D197" s="12" t="s">
        <v>344</v>
      </c>
      <c r="E197" s="12" t="s">
        <v>345</v>
      </c>
      <c r="F197" s="12"/>
      <c r="G197" s="12"/>
      <c r="H197" s="12">
        <v>16.73</v>
      </c>
      <c r="I197" s="12">
        <v>7.27</v>
      </c>
      <c r="J197" s="12">
        <v>11.98</v>
      </c>
      <c r="K197" s="12">
        <v>4.75</v>
      </c>
      <c r="L197" s="12">
        <v>41.62</v>
      </c>
      <c r="M197" s="12">
        <v>6</v>
      </c>
      <c r="N197" s="12">
        <v>0</v>
      </c>
      <c r="O197" s="12">
        <v>127</v>
      </c>
      <c r="P197" s="12">
        <v>3</v>
      </c>
      <c r="Q197" s="12">
        <v>0</v>
      </c>
      <c r="R197" s="12">
        <v>5</v>
      </c>
      <c r="S197" s="12">
        <v>138</v>
      </c>
      <c r="T197" s="12">
        <v>0</v>
      </c>
      <c r="U197" s="12">
        <f t="shared" si="13"/>
        <v>24</v>
      </c>
      <c r="V197">
        <f t="shared" si="14"/>
        <v>2493.9000000000005</v>
      </c>
      <c r="W197" s="23">
        <f>'Listado Equipos'!$B$3-'0415'!X197</f>
        <v>44388.37</v>
      </c>
      <c r="X197">
        <f t="shared" si="12"/>
        <v>1069.6300000000008</v>
      </c>
      <c r="Y197">
        <f t="shared" si="15"/>
        <v>197</v>
      </c>
    </row>
    <row r="198" spans="1:25" ht="17.399999999999999" x14ac:dyDescent="0.3">
      <c r="A198" s="11">
        <v>45431</v>
      </c>
      <c r="B198" s="12">
        <v>250415</v>
      </c>
      <c r="C198" s="12" t="s">
        <v>343</v>
      </c>
      <c r="D198" s="12" t="s">
        <v>344</v>
      </c>
      <c r="E198" s="12" t="s">
        <v>345</v>
      </c>
      <c r="F198" s="12"/>
      <c r="G198" s="12"/>
      <c r="H198" s="12">
        <v>4.53</v>
      </c>
      <c r="I198" s="12">
        <v>19.47</v>
      </c>
      <c r="J198" s="12">
        <v>3.37</v>
      </c>
      <c r="K198" s="12">
        <v>1.17</v>
      </c>
      <c r="L198" s="12">
        <v>12.62</v>
      </c>
      <c r="M198" s="12">
        <v>6</v>
      </c>
      <c r="N198" s="12">
        <v>0</v>
      </c>
      <c r="O198" s="12">
        <v>38</v>
      </c>
      <c r="P198" s="12">
        <v>0</v>
      </c>
      <c r="Q198" s="12">
        <v>0</v>
      </c>
      <c r="R198" s="12">
        <v>2</v>
      </c>
      <c r="S198" s="12">
        <v>41</v>
      </c>
      <c r="T198" s="12">
        <v>0</v>
      </c>
      <c r="U198" s="12">
        <f t="shared" si="13"/>
        <v>24</v>
      </c>
      <c r="V198">
        <f t="shared" si="14"/>
        <v>2498.4300000000007</v>
      </c>
      <c r="W198" s="23">
        <f>'Listado Equipos'!$B$3-'0415'!X198</f>
        <v>44388.59</v>
      </c>
      <c r="X198">
        <f t="shared" si="12"/>
        <v>1069.4100000000008</v>
      </c>
      <c r="Y198">
        <f t="shared" si="15"/>
        <v>198</v>
      </c>
    </row>
    <row r="199" spans="1:25" ht="17.399999999999999" x14ac:dyDescent="0.3">
      <c r="A199" s="11">
        <v>45432</v>
      </c>
      <c r="B199" s="12">
        <v>250415</v>
      </c>
      <c r="C199" s="12" t="s">
        <v>343</v>
      </c>
      <c r="D199" s="12" t="s">
        <v>344</v>
      </c>
      <c r="E199" s="12" t="s">
        <v>345</v>
      </c>
      <c r="F199" s="12"/>
      <c r="G199" s="12"/>
      <c r="H199" s="12">
        <v>20.67</v>
      </c>
      <c r="I199" s="12">
        <v>3.33</v>
      </c>
      <c r="J199" s="12">
        <v>16.62</v>
      </c>
      <c r="K199" s="12">
        <v>4.05</v>
      </c>
      <c r="L199" s="12">
        <v>51.06</v>
      </c>
      <c r="M199" s="12">
        <v>5</v>
      </c>
      <c r="N199" s="12">
        <v>0</v>
      </c>
      <c r="O199" s="12">
        <v>105</v>
      </c>
      <c r="P199" s="12">
        <v>2</v>
      </c>
      <c r="Q199" s="12">
        <v>0</v>
      </c>
      <c r="R199" s="12">
        <v>4</v>
      </c>
      <c r="S199" s="12">
        <v>115</v>
      </c>
      <c r="T199" s="12">
        <v>0</v>
      </c>
      <c r="U199" s="12">
        <f t="shared" si="13"/>
        <v>24</v>
      </c>
      <c r="V199">
        <f t="shared" si="14"/>
        <v>2519.1000000000008</v>
      </c>
      <c r="W199" s="23">
        <f>'Listado Equipos'!$B$3-'0415'!X199</f>
        <v>44388.659999999996</v>
      </c>
      <c r="X199">
        <f t="shared" si="12"/>
        <v>1069.3400000000008</v>
      </c>
      <c r="Y199">
        <f t="shared" si="15"/>
        <v>199</v>
      </c>
    </row>
    <row r="200" spans="1:25" ht="17.399999999999999" x14ac:dyDescent="0.3">
      <c r="A200" s="11">
        <v>45433</v>
      </c>
      <c r="B200" s="12">
        <v>250415</v>
      </c>
      <c r="C200" s="12" t="s">
        <v>343</v>
      </c>
      <c r="D200" s="12" t="s">
        <v>344</v>
      </c>
      <c r="E200" s="12" t="s">
        <v>345</v>
      </c>
      <c r="F200" s="12"/>
      <c r="G200" s="12"/>
      <c r="H200" s="12">
        <v>20.23</v>
      </c>
      <c r="I200" s="12">
        <v>3.77</v>
      </c>
      <c r="J200" s="12">
        <v>15.32</v>
      </c>
      <c r="K200" s="12">
        <v>4.92</v>
      </c>
      <c r="L200" s="12">
        <v>50.09</v>
      </c>
      <c r="M200" s="12">
        <v>6</v>
      </c>
      <c r="N200" s="12">
        <v>0</v>
      </c>
      <c r="O200" s="12">
        <v>119</v>
      </c>
      <c r="P200" s="12">
        <v>1</v>
      </c>
      <c r="Q200" s="12">
        <v>0</v>
      </c>
      <c r="R200" s="12">
        <v>10</v>
      </c>
      <c r="S200" s="12">
        <v>135</v>
      </c>
      <c r="T200" s="12">
        <v>0</v>
      </c>
      <c r="U200" s="12">
        <f t="shared" si="13"/>
        <v>24</v>
      </c>
      <c r="V200">
        <f t="shared" si="14"/>
        <v>2539.3300000000008</v>
      </c>
      <c r="W200" s="23">
        <f>'Listado Equipos'!$B$3-'0415'!X200</f>
        <v>44389.04</v>
      </c>
      <c r="X200">
        <f t="shared" si="12"/>
        <v>1068.9600000000007</v>
      </c>
      <c r="Y200">
        <f t="shared" si="15"/>
        <v>200</v>
      </c>
    </row>
    <row r="201" spans="1:25" ht="17.399999999999999" x14ac:dyDescent="0.3">
      <c r="A201" s="11">
        <v>45434</v>
      </c>
      <c r="B201" s="12">
        <v>250415</v>
      </c>
      <c r="C201" s="12" t="s">
        <v>343</v>
      </c>
      <c r="D201" s="12" t="s">
        <v>344</v>
      </c>
      <c r="E201" s="12" t="s">
        <v>345</v>
      </c>
      <c r="F201" s="12"/>
      <c r="G201" s="12"/>
      <c r="H201" s="12">
        <v>21.33</v>
      </c>
      <c r="I201" s="12">
        <v>2.67</v>
      </c>
      <c r="J201" s="12">
        <v>16.329999999999998</v>
      </c>
      <c r="K201" s="12">
        <v>5</v>
      </c>
      <c r="L201" s="12">
        <v>57.25</v>
      </c>
      <c r="M201" s="12">
        <v>6</v>
      </c>
      <c r="N201" s="12">
        <v>0</v>
      </c>
      <c r="O201" s="12">
        <v>164</v>
      </c>
      <c r="P201" s="12">
        <v>5</v>
      </c>
      <c r="Q201" s="12">
        <v>1</v>
      </c>
      <c r="R201" s="12">
        <v>10</v>
      </c>
      <c r="S201" s="12">
        <v>189</v>
      </c>
      <c r="T201" s="12">
        <v>0</v>
      </c>
      <c r="U201" s="12">
        <f t="shared" si="13"/>
        <v>24</v>
      </c>
      <c r="V201">
        <f t="shared" si="14"/>
        <v>2560.6600000000008</v>
      </c>
      <c r="W201" s="23">
        <f>'Listado Equipos'!$B$3-'0415'!X201</f>
        <v>44389.24</v>
      </c>
      <c r="X201">
        <f t="shared" si="12"/>
        <v>1068.7600000000007</v>
      </c>
      <c r="Y201">
        <f t="shared" si="15"/>
        <v>201</v>
      </c>
    </row>
    <row r="202" spans="1:25" ht="17.399999999999999" x14ac:dyDescent="0.3">
      <c r="A202" s="11">
        <v>45435</v>
      </c>
      <c r="B202" s="12">
        <v>250415</v>
      </c>
      <c r="C202" s="12" t="s">
        <v>343</v>
      </c>
      <c r="D202" s="12" t="s">
        <v>344</v>
      </c>
      <c r="E202" s="12" t="s">
        <v>345</v>
      </c>
      <c r="F202" s="12"/>
      <c r="G202" s="12"/>
      <c r="H202" s="12">
        <v>11.62</v>
      </c>
      <c r="I202" s="12">
        <v>12.38</v>
      </c>
      <c r="J202" s="12">
        <v>8.9499999999999993</v>
      </c>
      <c r="K202" s="12">
        <v>2.67</v>
      </c>
      <c r="L202" s="12">
        <v>28.91</v>
      </c>
      <c r="M202" s="12">
        <v>5</v>
      </c>
      <c r="N202" s="12">
        <v>0</v>
      </c>
      <c r="O202" s="12">
        <v>57</v>
      </c>
      <c r="P202" s="12">
        <v>2</v>
      </c>
      <c r="Q202" s="12">
        <v>0</v>
      </c>
      <c r="R202" s="12">
        <v>7</v>
      </c>
      <c r="S202" s="12">
        <v>64</v>
      </c>
      <c r="T202" s="12">
        <v>0</v>
      </c>
      <c r="U202" s="12">
        <f t="shared" si="13"/>
        <v>24</v>
      </c>
      <c r="V202">
        <f t="shared" si="14"/>
        <v>2572.2800000000007</v>
      </c>
      <c r="W202" s="23">
        <f>'Listado Equipos'!$B$3-'0415'!X202</f>
        <v>44389.37</v>
      </c>
      <c r="X202">
        <f t="shared" si="12"/>
        <v>1068.6300000000006</v>
      </c>
      <c r="Y202">
        <f t="shared" si="15"/>
        <v>202</v>
      </c>
    </row>
    <row r="203" spans="1:25" ht="17.399999999999999" x14ac:dyDescent="0.3">
      <c r="A203" s="11">
        <v>45436</v>
      </c>
      <c r="B203" s="12">
        <v>250415</v>
      </c>
      <c r="C203" s="12" t="s">
        <v>343</v>
      </c>
      <c r="D203" s="12" t="s">
        <v>344</v>
      </c>
      <c r="E203" s="12" t="s">
        <v>345</v>
      </c>
      <c r="F203" s="12"/>
      <c r="G203" s="12"/>
      <c r="H203" s="12">
        <v>21.87</v>
      </c>
      <c r="I203" s="12">
        <v>2.13</v>
      </c>
      <c r="J203" s="12">
        <v>17.43</v>
      </c>
      <c r="K203" s="12">
        <v>4.43</v>
      </c>
      <c r="L203" s="12">
        <v>51.38</v>
      </c>
      <c r="M203" s="12">
        <v>5</v>
      </c>
      <c r="N203" s="12">
        <v>0</v>
      </c>
      <c r="O203" s="12">
        <v>118</v>
      </c>
      <c r="P203" s="12">
        <v>1</v>
      </c>
      <c r="Q203" s="12">
        <v>0</v>
      </c>
      <c r="R203" s="12">
        <v>12</v>
      </c>
      <c r="S203" s="12">
        <v>126</v>
      </c>
      <c r="T203" s="12">
        <v>0</v>
      </c>
      <c r="U203" s="12">
        <f t="shared" si="13"/>
        <v>24</v>
      </c>
      <c r="V203">
        <f t="shared" si="14"/>
        <v>2594.1500000000005</v>
      </c>
      <c r="W203" s="23">
        <f>'Listado Equipos'!$B$3-'0415'!X203</f>
        <v>44390.02</v>
      </c>
      <c r="X203">
        <f t="shared" si="12"/>
        <v>1067.9800000000005</v>
      </c>
      <c r="Y203">
        <f t="shared" si="15"/>
        <v>203</v>
      </c>
    </row>
    <row r="204" spans="1:25" ht="17.399999999999999" x14ac:dyDescent="0.3">
      <c r="A204" s="11">
        <v>45437</v>
      </c>
      <c r="B204" s="12">
        <v>250415</v>
      </c>
      <c r="C204" s="12" t="s">
        <v>343</v>
      </c>
      <c r="D204" s="12" t="s">
        <v>344</v>
      </c>
      <c r="E204" s="12" t="s">
        <v>345</v>
      </c>
      <c r="F204" s="12"/>
      <c r="G204" s="12"/>
      <c r="H204" s="12">
        <v>14.32</v>
      </c>
      <c r="I204" s="12">
        <v>9.68</v>
      </c>
      <c r="J204" s="12">
        <v>9.6300000000000008</v>
      </c>
      <c r="K204" s="12">
        <v>4.68</v>
      </c>
      <c r="L204" s="12">
        <v>31.74</v>
      </c>
      <c r="M204" s="12">
        <v>6</v>
      </c>
      <c r="N204" s="12">
        <v>0</v>
      </c>
      <c r="O204" s="12">
        <v>67</v>
      </c>
      <c r="P204" s="12">
        <v>2</v>
      </c>
      <c r="Q204" s="12">
        <v>0</v>
      </c>
      <c r="R204" s="12">
        <v>13</v>
      </c>
      <c r="S204" s="12">
        <v>75</v>
      </c>
      <c r="T204" s="12">
        <v>0</v>
      </c>
      <c r="U204" s="12">
        <f t="shared" si="13"/>
        <v>24</v>
      </c>
      <c r="V204">
        <f t="shared" si="14"/>
        <v>2608.4700000000007</v>
      </c>
      <c r="W204" s="23">
        <f>'Listado Equipos'!$B$3-'0415'!X204</f>
        <v>44390.09</v>
      </c>
      <c r="X204">
        <f t="shared" si="12"/>
        <v>1067.9100000000005</v>
      </c>
      <c r="Y204">
        <f t="shared" si="15"/>
        <v>204</v>
      </c>
    </row>
    <row r="205" spans="1:25" ht="17.399999999999999" x14ac:dyDescent="0.3">
      <c r="A205" s="11">
        <v>45438</v>
      </c>
      <c r="B205" s="12">
        <v>250415</v>
      </c>
      <c r="C205" s="12" t="s">
        <v>343</v>
      </c>
      <c r="D205" s="12" t="s">
        <v>344</v>
      </c>
      <c r="E205" s="12" t="s">
        <v>345</v>
      </c>
      <c r="F205" s="12"/>
      <c r="G205" s="12"/>
      <c r="H205" s="12">
        <v>0.83</v>
      </c>
      <c r="I205" s="12">
        <v>23.17</v>
      </c>
      <c r="J205" s="12">
        <v>0.42</v>
      </c>
      <c r="K205" s="12">
        <v>0.42</v>
      </c>
      <c r="L205" s="12">
        <v>2.04</v>
      </c>
      <c r="M205" s="12">
        <v>8</v>
      </c>
      <c r="N205" s="12">
        <v>0</v>
      </c>
      <c r="O205" s="12">
        <v>8</v>
      </c>
      <c r="P205" s="12">
        <v>0</v>
      </c>
      <c r="Q205" s="12">
        <v>0</v>
      </c>
      <c r="R205" s="12">
        <v>1</v>
      </c>
      <c r="S205" s="12">
        <v>10</v>
      </c>
      <c r="T205" s="12">
        <v>0</v>
      </c>
      <c r="U205" s="12">
        <f t="shared" si="13"/>
        <v>24</v>
      </c>
      <c r="V205">
        <f t="shared" si="14"/>
        <v>2609.3000000000006</v>
      </c>
      <c r="W205" s="23">
        <f>'Listado Equipos'!$B$3-'0415'!X205</f>
        <v>44390.12</v>
      </c>
      <c r="X205">
        <f t="shared" si="12"/>
        <v>1067.8800000000006</v>
      </c>
      <c r="Y205">
        <f t="shared" si="15"/>
        <v>205</v>
      </c>
    </row>
    <row r="206" spans="1:25" ht="17.399999999999999" x14ac:dyDescent="0.3">
      <c r="A206" s="11">
        <v>45439</v>
      </c>
      <c r="B206" s="12">
        <v>250415</v>
      </c>
      <c r="C206" s="12" t="s">
        <v>343</v>
      </c>
      <c r="D206" s="12" t="s">
        <v>344</v>
      </c>
      <c r="E206" s="12" t="s">
        <v>345</v>
      </c>
      <c r="F206" s="12"/>
      <c r="G206" s="12"/>
      <c r="H206" s="12">
        <v>6.4</v>
      </c>
      <c r="I206" s="12">
        <v>17.600000000000001</v>
      </c>
      <c r="J206" s="12">
        <v>4.63</v>
      </c>
      <c r="K206" s="12">
        <v>1.77</v>
      </c>
      <c r="L206" s="12">
        <v>14.41</v>
      </c>
      <c r="M206" s="12">
        <v>5</v>
      </c>
      <c r="N206" s="12">
        <v>0</v>
      </c>
      <c r="O206" s="12">
        <v>38</v>
      </c>
      <c r="P206" s="12">
        <v>0</v>
      </c>
      <c r="Q206" s="12">
        <v>0</v>
      </c>
      <c r="R206" s="12">
        <v>8</v>
      </c>
      <c r="S206" s="12">
        <v>40</v>
      </c>
      <c r="T206" s="12">
        <v>2</v>
      </c>
      <c r="U206" s="12">
        <f t="shared" si="13"/>
        <v>24</v>
      </c>
      <c r="V206">
        <f t="shared" si="14"/>
        <v>2615.7000000000007</v>
      </c>
      <c r="W206" s="23">
        <f>'Listado Equipos'!$B$3-'0415'!X206</f>
        <v>44391.199999999997</v>
      </c>
      <c r="X206">
        <f t="shared" si="12"/>
        <v>1066.8000000000006</v>
      </c>
      <c r="Y206">
        <f t="shared" si="15"/>
        <v>206</v>
      </c>
    </row>
    <row r="207" spans="1:25" ht="17.399999999999999" x14ac:dyDescent="0.3">
      <c r="A207" s="11">
        <v>45440</v>
      </c>
      <c r="B207" s="12">
        <v>250415</v>
      </c>
      <c r="C207" s="12" t="s">
        <v>343</v>
      </c>
      <c r="D207" s="12" t="s">
        <v>344</v>
      </c>
      <c r="E207" s="12" t="s">
        <v>345</v>
      </c>
      <c r="F207" s="12"/>
      <c r="G207" s="12"/>
      <c r="H207" s="12">
        <v>19.82</v>
      </c>
      <c r="I207" s="12">
        <v>4.18</v>
      </c>
      <c r="J207" s="12">
        <v>14.93</v>
      </c>
      <c r="K207" s="12">
        <v>4.88</v>
      </c>
      <c r="L207" s="12">
        <v>43.61</v>
      </c>
      <c r="M207" s="12">
        <v>6</v>
      </c>
      <c r="N207" s="12">
        <v>0</v>
      </c>
      <c r="O207" s="12">
        <v>100</v>
      </c>
      <c r="P207" s="12">
        <v>2</v>
      </c>
      <c r="Q207" s="12">
        <v>0</v>
      </c>
      <c r="R207" s="12">
        <v>12</v>
      </c>
      <c r="S207" s="12">
        <v>108</v>
      </c>
      <c r="T207" s="12">
        <v>2</v>
      </c>
      <c r="U207" s="12">
        <f t="shared" si="13"/>
        <v>24</v>
      </c>
      <c r="V207">
        <f t="shared" si="14"/>
        <v>2635.5200000000009</v>
      </c>
      <c r="W207" s="23">
        <f>'Listado Equipos'!$B$3-'0415'!X207</f>
        <v>44391.729999999996</v>
      </c>
      <c r="X207">
        <f t="shared" si="12"/>
        <v>1066.2700000000007</v>
      </c>
      <c r="Y207">
        <f t="shared" si="15"/>
        <v>207</v>
      </c>
    </row>
    <row r="208" spans="1:25" ht="17.399999999999999" x14ac:dyDescent="0.3">
      <c r="A208" s="11">
        <v>45441</v>
      </c>
      <c r="B208" s="12">
        <v>250415</v>
      </c>
      <c r="C208" s="12" t="s">
        <v>343</v>
      </c>
      <c r="D208" s="12" t="s">
        <v>344</v>
      </c>
      <c r="E208" s="12" t="s">
        <v>345</v>
      </c>
      <c r="F208" s="12"/>
      <c r="G208" s="12"/>
      <c r="H208" s="12">
        <v>21.05</v>
      </c>
      <c r="I208" s="12">
        <v>2.95</v>
      </c>
      <c r="J208" s="12">
        <v>17.03</v>
      </c>
      <c r="K208" s="12">
        <v>4.0199999999999996</v>
      </c>
      <c r="L208" s="12">
        <v>56.37</v>
      </c>
      <c r="M208" s="12">
        <v>5</v>
      </c>
      <c r="N208" s="12">
        <v>0</v>
      </c>
      <c r="O208" s="12">
        <v>153</v>
      </c>
      <c r="P208" s="12">
        <v>2</v>
      </c>
      <c r="Q208" s="12">
        <v>0</v>
      </c>
      <c r="R208" s="12">
        <v>6</v>
      </c>
      <c r="S208" s="12">
        <v>164</v>
      </c>
      <c r="T208" s="12">
        <v>0</v>
      </c>
      <c r="U208" s="12">
        <f t="shared" si="13"/>
        <v>24</v>
      </c>
      <c r="V208">
        <f t="shared" si="14"/>
        <v>2656.5700000000011</v>
      </c>
      <c r="W208" s="23">
        <f>'Listado Equipos'!$B$3-'0415'!X208</f>
        <v>44392.61</v>
      </c>
      <c r="X208">
        <f t="shared" si="12"/>
        <v>1065.3900000000006</v>
      </c>
      <c r="Y208">
        <f t="shared" si="15"/>
        <v>208</v>
      </c>
    </row>
    <row r="209" spans="1:25" ht="17.399999999999999" x14ac:dyDescent="0.3">
      <c r="A209" s="11">
        <v>45442</v>
      </c>
      <c r="B209" s="12">
        <v>250415</v>
      </c>
      <c r="C209" s="12" t="s">
        <v>343</v>
      </c>
      <c r="D209" s="12" t="s">
        <v>344</v>
      </c>
      <c r="E209" s="12" t="s">
        <v>345</v>
      </c>
      <c r="F209" s="12"/>
      <c r="G209" s="12"/>
      <c r="H209" s="12">
        <v>18.53</v>
      </c>
      <c r="I209" s="12">
        <v>5.47</v>
      </c>
      <c r="J209" s="12">
        <v>13.9</v>
      </c>
      <c r="K209" s="12">
        <v>4.63</v>
      </c>
      <c r="L209" s="12">
        <v>55.67</v>
      </c>
      <c r="M209" s="12">
        <v>6</v>
      </c>
      <c r="N209" s="12">
        <v>0</v>
      </c>
      <c r="O209" s="12">
        <v>137</v>
      </c>
      <c r="P209" s="12">
        <v>0</v>
      </c>
      <c r="Q209" s="12">
        <v>0</v>
      </c>
      <c r="R209" s="12">
        <v>13</v>
      </c>
      <c r="S209" s="12">
        <v>154</v>
      </c>
      <c r="T209" s="12">
        <v>2</v>
      </c>
      <c r="U209" s="12">
        <f t="shared" si="13"/>
        <v>24</v>
      </c>
      <c r="V209">
        <f t="shared" si="14"/>
        <v>2675.1000000000013</v>
      </c>
      <c r="W209" s="23">
        <f>'Listado Equipos'!$B$3-'0415'!X209</f>
        <v>44393.279999999999</v>
      </c>
      <c r="X209">
        <f t="shared" si="12"/>
        <v>1064.7200000000005</v>
      </c>
      <c r="Y209">
        <f t="shared" si="15"/>
        <v>209</v>
      </c>
    </row>
    <row r="210" spans="1:25" ht="17.399999999999999" x14ac:dyDescent="0.3">
      <c r="A210" s="11">
        <v>45443</v>
      </c>
      <c r="B210" s="12">
        <v>250415</v>
      </c>
      <c r="C210" s="12" t="s">
        <v>343</v>
      </c>
      <c r="D210" s="12" t="s">
        <v>344</v>
      </c>
      <c r="E210" s="12" t="s">
        <v>345</v>
      </c>
      <c r="F210" s="12"/>
      <c r="G210" s="12"/>
      <c r="H210" s="12">
        <v>8.0500000000000007</v>
      </c>
      <c r="I210" s="12">
        <v>15.95</v>
      </c>
      <c r="J210" s="12">
        <v>5.82</v>
      </c>
      <c r="K210" s="12">
        <v>2.23</v>
      </c>
      <c r="L210" s="12">
        <v>22.16</v>
      </c>
      <c r="M210" s="12">
        <v>6</v>
      </c>
      <c r="N210" s="12">
        <v>0</v>
      </c>
      <c r="O210" s="12">
        <v>41</v>
      </c>
      <c r="P210" s="12">
        <v>1</v>
      </c>
      <c r="Q210" s="12">
        <v>0</v>
      </c>
      <c r="R210" s="12">
        <v>5</v>
      </c>
      <c r="S210" s="12">
        <v>43</v>
      </c>
      <c r="T210" s="12">
        <v>0</v>
      </c>
      <c r="U210" s="12">
        <f t="shared" si="13"/>
        <v>24</v>
      </c>
      <c r="V210">
        <f t="shared" si="14"/>
        <v>2683.1500000000015</v>
      </c>
      <c r="W210" s="23">
        <f>'Listado Equipos'!$B$3-'0415'!X210</f>
        <v>44396.18</v>
      </c>
      <c r="X210">
        <f t="shared" si="12"/>
        <v>1061.8200000000004</v>
      </c>
      <c r="Y210">
        <f t="shared" si="15"/>
        <v>210</v>
      </c>
    </row>
    <row r="211" spans="1:25" ht="17.399999999999999" x14ac:dyDescent="0.3">
      <c r="A211" s="11">
        <v>45444</v>
      </c>
      <c r="B211" s="12">
        <v>250415</v>
      </c>
      <c r="C211" s="12" t="s">
        <v>343</v>
      </c>
      <c r="D211" s="12" t="s">
        <v>344</v>
      </c>
      <c r="E211" s="12" t="s">
        <v>345</v>
      </c>
      <c r="F211" s="12"/>
      <c r="G211" s="12"/>
      <c r="H211" s="12">
        <v>10</v>
      </c>
      <c r="I211" s="12">
        <v>14</v>
      </c>
      <c r="J211" s="12">
        <v>6.97</v>
      </c>
      <c r="K211" s="12">
        <v>3.03</v>
      </c>
      <c r="L211" s="12">
        <v>26.73</v>
      </c>
      <c r="M211" s="12">
        <v>5</v>
      </c>
      <c r="N211" s="12">
        <v>0</v>
      </c>
      <c r="O211" s="12">
        <v>31</v>
      </c>
      <c r="P211" s="12">
        <v>1</v>
      </c>
      <c r="Q211" s="12">
        <v>0</v>
      </c>
      <c r="R211" s="12">
        <v>6</v>
      </c>
      <c r="S211" s="12">
        <v>32</v>
      </c>
      <c r="T211" s="12">
        <v>0</v>
      </c>
      <c r="U211" s="12">
        <f t="shared" si="13"/>
        <v>24</v>
      </c>
      <c r="V211">
        <f t="shared" si="14"/>
        <v>2693.1500000000015</v>
      </c>
      <c r="W211" s="23">
        <f>'Listado Equipos'!$B$3-'0415'!X211</f>
        <v>44401.06</v>
      </c>
      <c r="X211">
        <f t="shared" si="12"/>
        <v>1056.9400000000003</v>
      </c>
      <c r="Y211">
        <f t="shared" si="15"/>
        <v>211</v>
      </c>
    </row>
    <row r="212" spans="1:25" ht="17.399999999999999" x14ac:dyDescent="0.3">
      <c r="A212" s="11">
        <v>45445</v>
      </c>
      <c r="B212" s="12">
        <v>250415</v>
      </c>
      <c r="C212" s="12" t="s">
        <v>343</v>
      </c>
      <c r="D212" s="12" t="s">
        <v>344</v>
      </c>
      <c r="E212" s="12" t="s">
        <v>345</v>
      </c>
      <c r="F212" s="12"/>
      <c r="G212" s="12"/>
      <c r="H212" s="12">
        <v>6.9</v>
      </c>
      <c r="I212" s="12">
        <v>17.100000000000001</v>
      </c>
      <c r="J212" s="12">
        <v>5.0999999999999996</v>
      </c>
      <c r="K212" s="12">
        <v>1.8</v>
      </c>
      <c r="L212" s="12">
        <v>21.44</v>
      </c>
      <c r="M212" s="12">
        <v>6</v>
      </c>
      <c r="N212" s="12">
        <v>0</v>
      </c>
      <c r="O212" s="12">
        <v>56</v>
      </c>
      <c r="P212" s="12">
        <v>1</v>
      </c>
      <c r="Q212" s="12">
        <v>1</v>
      </c>
      <c r="R212" s="12">
        <v>5</v>
      </c>
      <c r="S212" s="12">
        <v>61</v>
      </c>
      <c r="T212" s="12">
        <v>0</v>
      </c>
      <c r="U212" s="12">
        <f t="shared" si="13"/>
        <v>24</v>
      </c>
      <c r="V212">
        <f t="shared" si="14"/>
        <v>2700.0500000000015</v>
      </c>
      <c r="W212" s="23">
        <f>'Listado Equipos'!$B$3-'0415'!X212</f>
        <v>44401.06</v>
      </c>
      <c r="X212">
        <f t="shared" si="12"/>
        <v>1056.9400000000003</v>
      </c>
      <c r="Y212">
        <f t="shared" si="15"/>
        <v>212</v>
      </c>
    </row>
    <row r="213" spans="1:25" ht="17.399999999999999" x14ac:dyDescent="0.3">
      <c r="A213" s="11">
        <v>45446</v>
      </c>
      <c r="B213" s="12">
        <v>250415</v>
      </c>
      <c r="C213" s="12" t="s">
        <v>343</v>
      </c>
      <c r="D213" s="12" t="s">
        <v>344</v>
      </c>
      <c r="E213" s="12" t="s">
        <v>345</v>
      </c>
      <c r="F213" s="12"/>
      <c r="G213" s="12"/>
      <c r="H213" s="12">
        <v>16.670000000000002</v>
      </c>
      <c r="I213" s="12">
        <v>7.33</v>
      </c>
      <c r="J213" s="12">
        <v>11.38</v>
      </c>
      <c r="K213" s="12">
        <v>5.28</v>
      </c>
      <c r="L213" s="12">
        <v>43.77</v>
      </c>
      <c r="M213" s="12">
        <v>6</v>
      </c>
      <c r="N213" s="12">
        <v>0</v>
      </c>
      <c r="O213" s="12">
        <v>106</v>
      </c>
      <c r="P213" s="12">
        <v>1</v>
      </c>
      <c r="Q213" s="12">
        <v>0</v>
      </c>
      <c r="R213" s="12">
        <v>17</v>
      </c>
      <c r="S213" s="12">
        <v>119</v>
      </c>
      <c r="T213" s="12">
        <v>2</v>
      </c>
      <c r="U213" s="12">
        <f t="shared" si="13"/>
        <v>24</v>
      </c>
      <c r="V213">
        <f t="shared" si="14"/>
        <v>2716.7200000000016</v>
      </c>
      <c r="W213" s="23">
        <f>'Listado Equipos'!$B$3-'0415'!X213</f>
        <v>44404.29</v>
      </c>
      <c r="X213">
        <f t="shared" si="12"/>
        <v>1053.7100000000003</v>
      </c>
      <c r="Y213">
        <f t="shared" si="15"/>
        <v>213</v>
      </c>
    </row>
    <row r="214" spans="1:25" ht="17.399999999999999" x14ac:dyDescent="0.3">
      <c r="A214" s="11">
        <v>45447</v>
      </c>
      <c r="B214" s="12">
        <v>250415</v>
      </c>
      <c r="C214" s="12" t="s">
        <v>343</v>
      </c>
      <c r="D214" s="12" t="s">
        <v>344</v>
      </c>
      <c r="E214" s="12" t="s">
        <v>345</v>
      </c>
      <c r="F214" s="12"/>
      <c r="G214" s="12"/>
      <c r="H214" s="12">
        <v>14.48</v>
      </c>
      <c r="I214" s="12">
        <v>9.52</v>
      </c>
      <c r="J214" s="12">
        <v>8.17</v>
      </c>
      <c r="K214" s="12">
        <v>6.32</v>
      </c>
      <c r="L214" s="12">
        <v>39</v>
      </c>
      <c r="M214" s="12">
        <v>6</v>
      </c>
      <c r="N214" s="12">
        <v>0</v>
      </c>
      <c r="O214" s="12">
        <v>103</v>
      </c>
      <c r="P214" s="12">
        <v>0</v>
      </c>
      <c r="Q214" s="12">
        <v>0</v>
      </c>
      <c r="R214" s="12">
        <v>23</v>
      </c>
      <c r="S214" s="12">
        <v>110</v>
      </c>
      <c r="T214" s="12">
        <v>0</v>
      </c>
      <c r="U214" s="12">
        <f t="shared" si="13"/>
        <v>24</v>
      </c>
      <c r="V214">
        <f t="shared" si="14"/>
        <v>2731.2000000000016</v>
      </c>
      <c r="W214" s="23">
        <f>'Listado Equipos'!$B$3-'0415'!X214</f>
        <v>44414.36</v>
      </c>
      <c r="X214">
        <f t="shared" si="12"/>
        <v>1043.6400000000003</v>
      </c>
      <c r="Y214">
        <f t="shared" si="15"/>
        <v>214</v>
      </c>
    </row>
    <row r="215" spans="1:25" ht="17.399999999999999" x14ac:dyDescent="0.3">
      <c r="A215" s="11">
        <v>45448</v>
      </c>
      <c r="B215" s="12">
        <v>250415</v>
      </c>
      <c r="C215" s="12" t="s">
        <v>343</v>
      </c>
      <c r="D215" s="12" t="s">
        <v>344</v>
      </c>
      <c r="E215" s="12" t="s">
        <v>345</v>
      </c>
      <c r="F215" s="12"/>
      <c r="G215" s="12"/>
      <c r="H215" s="12">
        <v>18.920000000000002</v>
      </c>
      <c r="I215" s="12">
        <v>5.08</v>
      </c>
      <c r="J215" s="12">
        <v>12.4</v>
      </c>
      <c r="K215" s="12">
        <v>6.52</v>
      </c>
      <c r="L215" s="12">
        <v>52.12</v>
      </c>
      <c r="M215" s="12">
        <v>6</v>
      </c>
      <c r="N215" s="12">
        <v>0</v>
      </c>
      <c r="O215" s="12">
        <v>114</v>
      </c>
      <c r="P215" s="12">
        <v>1</v>
      </c>
      <c r="Q215" s="12">
        <v>0</v>
      </c>
      <c r="R215" s="12">
        <v>13</v>
      </c>
      <c r="S215" s="12">
        <v>124</v>
      </c>
      <c r="T215" s="12">
        <v>0</v>
      </c>
      <c r="U215" s="12">
        <f t="shared" si="13"/>
        <v>24</v>
      </c>
      <c r="V215">
        <f t="shared" si="14"/>
        <v>2750.1200000000017</v>
      </c>
      <c r="W215" s="23">
        <f>'Listado Equipos'!$B$3-'0415'!X215</f>
        <v>44414.39</v>
      </c>
      <c r="X215">
        <f t="shared" si="12"/>
        <v>1043.6100000000004</v>
      </c>
      <c r="Y215">
        <f t="shared" si="15"/>
        <v>215</v>
      </c>
    </row>
    <row r="216" spans="1:25" ht="17.399999999999999" x14ac:dyDescent="0.3">
      <c r="A216" s="11">
        <v>45449</v>
      </c>
      <c r="B216" s="12">
        <v>250415</v>
      </c>
      <c r="C216" s="12" t="s">
        <v>343</v>
      </c>
      <c r="D216" s="12" t="s">
        <v>344</v>
      </c>
      <c r="E216" s="12" t="s">
        <v>345</v>
      </c>
      <c r="F216" s="12"/>
      <c r="G216" s="12"/>
      <c r="H216" s="12">
        <v>12.8</v>
      </c>
      <c r="I216" s="12">
        <v>11.2</v>
      </c>
      <c r="J216" s="12">
        <v>7.53</v>
      </c>
      <c r="K216" s="12">
        <v>5.27</v>
      </c>
      <c r="L216" s="12">
        <v>27.52</v>
      </c>
      <c r="M216" s="12">
        <v>6</v>
      </c>
      <c r="N216" s="12">
        <v>0</v>
      </c>
      <c r="O216" s="12">
        <v>40</v>
      </c>
      <c r="P216" s="12">
        <v>0</v>
      </c>
      <c r="Q216" s="12">
        <v>0</v>
      </c>
      <c r="R216" s="12">
        <v>12</v>
      </c>
      <c r="S216" s="12">
        <v>49</v>
      </c>
      <c r="T216" s="12">
        <v>0</v>
      </c>
      <c r="U216" s="12">
        <f t="shared" si="13"/>
        <v>24</v>
      </c>
      <c r="V216">
        <f t="shared" si="14"/>
        <v>2762.9200000000019</v>
      </c>
      <c r="W216" s="23">
        <f>'Listado Equipos'!$B$3-'0415'!X216</f>
        <v>44418.12</v>
      </c>
      <c r="X216">
        <f t="shared" si="12"/>
        <v>1039.8800000000003</v>
      </c>
      <c r="Y216">
        <f t="shared" si="15"/>
        <v>216</v>
      </c>
    </row>
    <row r="217" spans="1:25" ht="17.399999999999999" x14ac:dyDescent="0.3">
      <c r="A217" s="11">
        <v>45450</v>
      </c>
      <c r="B217" s="12">
        <v>250415</v>
      </c>
      <c r="C217" s="12" t="s">
        <v>343</v>
      </c>
      <c r="D217" s="12" t="s">
        <v>344</v>
      </c>
      <c r="E217" s="12" t="s">
        <v>345</v>
      </c>
      <c r="F217" s="12"/>
      <c r="G217" s="12"/>
      <c r="H217" s="12">
        <v>18.899999999999999</v>
      </c>
      <c r="I217" s="12">
        <v>5.0999999999999996</v>
      </c>
      <c r="J217" s="12">
        <v>11.8</v>
      </c>
      <c r="K217" s="12">
        <v>7.1</v>
      </c>
      <c r="L217" s="12">
        <v>54.1</v>
      </c>
      <c r="M217" s="12">
        <v>6</v>
      </c>
      <c r="N217" s="12">
        <v>0</v>
      </c>
      <c r="O217" s="12">
        <v>100</v>
      </c>
      <c r="P217" s="12">
        <v>0</v>
      </c>
      <c r="Q217" s="12">
        <v>0</v>
      </c>
      <c r="R217" s="12">
        <v>20</v>
      </c>
      <c r="S217" s="12">
        <v>106</v>
      </c>
      <c r="T217" s="12">
        <v>2</v>
      </c>
      <c r="U217" s="12">
        <f t="shared" si="13"/>
        <v>24</v>
      </c>
      <c r="V217">
        <f t="shared" si="14"/>
        <v>2781.820000000002</v>
      </c>
      <c r="W217" s="23">
        <f>'Listado Equipos'!$B$3-'0415'!X217</f>
        <v>44437.35</v>
      </c>
      <c r="X217">
        <f t="shared" si="12"/>
        <v>1020.6500000000003</v>
      </c>
      <c r="Y217">
        <f t="shared" si="15"/>
        <v>217</v>
      </c>
    </row>
    <row r="218" spans="1:25" ht="17.399999999999999" x14ac:dyDescent="0.3">
      <c r="A218" s="11">
        <v>45451</v>
      </c>
      <c r="B218" s="12">
        <v>250415</v>
      </c>
      <c r="C218" s="12" t="s">
        <v>343</v>
      </c>
      <c r="D218" s="12" t="s">
        <v>344</v>
      </c>
      <c r="E218" s="12" t="s">
        <v>345</v>
      </c>
      <c r="F218" s="12"/>
      <c r="G218" s="12"/>
      <c r="H218" s="12">
        <v>20.67</v>
      </c>
      <c r="I218" s="12">
        <v>3.33</v>
      </c>
      <c r="J218" s="12">
        <v>12.15</v>
      </c>
      <c r="K218" s="12">
        <v>8.52</v>
      </c>
      <c r="L218" s="12">
        <v>42.57</v>
      </c>
      <c r="M218" s="12">
        <v>6</v>
      </c>
      <c r="N218" s="12">
        <v>0</v>
      </c>
      <c r="O218" s="12">
        <v>105</v>
      </c>
      <c r="P218" s="12">
        <v>3</v>
      </c>
      <c r="Q218" s="12">
        <v>0</v>
      </c>
      <c r="R218" s="12">
        <v>32</v>
      </c>
      <c r="S218" s="12">
        <v>114</v>
      </c>
      <c r="T218" s="12">
        <v>2</v>
      </c>
      <c r="U218" s="12">
        <f t="shared" si="13"/>
        <v>24</v>
      </c>
      <c r="V218">
        <f t="shared" si="14"/>
        <v>2802.4900000000021</v>
      </c>
      <c r="W218" s="23">
        <f>'Listado Equipos'!$B$3-'0415'!X218</f>
        <v>44458.82</v>
      </c>
      <c r="X218">
        <f t="shared" si="12"/>
        <v>999.18000000000029</v>
      </c>
      <c r="Y218">
        <f t="shared" si="15"/>
        <v>218</v>
      </c>
    </row>
    <row r="219" spans="1:25" ht="17.399999999999999" x14ac:dyDescent="0.3">
      <c r="A219" s="11">
        <v>45452</v>
      </c>
      <c r="B219" s="12">
        <v>250415</v>
      </c>
      <c r="C219" s="12" t="s">
        <v>343</v>
      </c>
      <c r="D219" s="12" t="s">
        <v>344</v>
      </c>
      <c r="E219" s="12" t="s">
        <v>345</v>
      </c>
      <c r="F219" s="12"/>
      <c r="G219" s="12"/>
      <c r="H219" s="12">
        <v>12.4</v>
      </c>
      <c r="I219" s="12">
        <v>11.6</v>
      </c>
      <c r="J219" s="12">
        <v>8.07</v>
      </c>
      <c r="K219" s="12">
        <v>4.33</v>
      </c>
      <c r="L219" s="12">
        <v>26.91</v>
      </c>
      <c r="M219" s="12">
        <v>5</v>
      </c>
      <c r="N219" s="12">
        <v>0</v>
      </c>
      <c r="O219" s="12">
        <v>55</v>
      </c>
      <c r="P219" s="12">
        <v>0</v>
      </c>
      <c r="Q219" s="12">
        <v>0</v>
      </c>
      <c r="R219" s="12">
        <v>9</v>
      </c>
      <c r="S219" s="12">
        <v>59</v>
      </c>
      <c r="T219" s="12">
        <v>0</v>
      </c>
      <c r="U219" s="12">
        <f t="shared" si="13"/>
        <v>24</v>
      </c>
      <c r="V219">
        <f t="shared" si="14"/>
        <v>2814.8900000000021</v>
      </c>
      <c r="W219" s="23">
        <f>'Listado Equipos'!$B$3-'0415'!X219</f>
        <v>44478.75</v>
      </c>
      <c r="X219">
        <f t="shared" si="12"/>
        <v>979.25000000000034</v>
      </c>
      <c r="Y219">
        <f t="shared" si="15"/>
        <v>219</v>
      </c>
    </row>
    <row r="220" spans="1:25" ht="17.399999999999999" x14ac:dyDescent="0.3">
      <c r="A220" s="11">
        <v>45453</v>
      </c>
      <c r="B220" s="12">
        <v>250415</v>
      </c>
      <c r="C220" s="12" t="s">
        <v>343</v>
      </c>
      <c r="D220" s="12" t="s">
        <v>344</v>
      </c>
      <c r="E220" s="12" t="s">
        <v>345</v>
      </c>
      <c r="F220" s="12"/>
      <c r="G220" s="12"/>
      <c r="H220" s="12">
        <v>15.63</v>
      </c>
      <c r="I220" s="12">
        <v>8.3699999999999992</v>
      </c>
      <c r="J220" s="12">
        <v>11.52</v>
      </c>
      <c r="K220" s="12">
        <v>4.12</v>
      </c>
      <c r="L220" s="12">
        <v>36.61</v>
      </c>
      <c r="M220" s="12">
        <v>6</v>
      </c>
      <c r="N220" s="12">
        <v>0</v>
      </c>
      <c r="O220" s="12">
        <v>97</v>
      </c>
      <c r="P220" s="12">
        <v>4</v>
      </c>
      <c r="Q220" s="12">
        <v>0</v>
      </c>
      <c r="R220" s="12">
        <v>12</v>
      </c>
      <c r="S220" s="12">
        <v>114</v>
      </c>
      <c r="T220" s="12">
        <v>0</v>
      </c>
      <c r="U220" s="12">
        <f t="shared" si="13"/>
        <v>24</v>
      </c>
      <c r="V220">
        <f t="shared" si="14"/>
        <v>2830.5200000000023</v>
      </c>
      <c r="W220" s="23">
        <f>'Listado Equipos'!$B$3-'0415'!X220</f>
        <v>44497.55</v>
      </c>
      <c r="X220">
        <f t="shared" si="12"/>
        <v>960.45000000000039</v>
      </c>
      <c r="Y220">
        <f t="shared" si="15"/>
        <v>220</v>
      </c>
    </row>
    <row r="221" spans="1:25" ht="17.399999999999999" x14ac:dyDescent="0.3">
      <c r="A221" s="11">
        <v>45454</v>
      </c>
      <c r="B221" s="12">
        <v>250415</v>
      </c>
      <c r="C221" s="12" t="s">
        <v>343</v>
      </c>
      <c r="D221" s="12" t="s">
        <v>344</v>
      </c>
      <c r="E221" s="12" t="s">
        <v>345</v>
      </c>
      <c r="F221" s="12"/>
      <c r="G221" s="12"/>
      <c r="H221" s="12">
        <v>5.18</v>
      </c>
      <c r="I221" s="12">
        <v>18.82</v>
      </c>
      <c r="J221" s="12">
        <v>4.08</v>
      </c>
      <c r="K221" s="12">
        <v>1.1000000000000001</v>
      </c>
      <c r="L221" s="12">
        <v>17.149999999999999</v>
      </c>
      <c r="M221" s="12">
        <v>6</v>
      </c>
      <c r="N221" s="12">
        <v>0</v>
      </c>
      <c r="O221" s="12">
        <v>48</v>
      </c>
      <c r="P221" s="12">
        <v>0</v>
      </c>
      <c r="Q221" s="12">
        <v>1</v>
      </c>
      <c r="R221" s="12">
        <v>1</v>
      </c>
      <c r="S221" s="12">
        <v>55</v>
      </c>
      <c r="T221" s="12">
        <v>0</v>
      </c>
      <c r="U221" s="12">
        <f t="shared" si="13"/>
        <v>24</v>
      </c>
      <c r="V221">
        <f t="shared" si="14"/>
        <v>2835.7000000000021</v>
      </c>
      <c r="W221" s="23">
        <f>'Listado Equipos'!$B$3-'0415'!X221</f>
        <v>44509.87</v>
      </c>
      <c r="X221">
        <f t="shared" si="12"/>
        <v>948.13000000000034</v>
      </c>
      <c r="Y221">
        <f t="shared" si="15"/>
        <v>221</v>
      </c>
    </row>
    <row r="222" spans="1:25" ht="17.399999999999999" x14ac:dyDescent="0.3">
      <c r="A222" s="11">
        <v>45455</v>
      </c>
      <c r="B222" s="12">
        <v>250415</v>
      </c>
      <c r="C222" s="12" t="s">
        <v>343</v>
      </c>
      <c r="D222" s="12" t="s">
        <v>344</v>
      </c>
      <c r="E222" s="12" t="s">
        <v>345</v>
      </c>
      <c r="F222" s="12"/>
      <c r="G222" s="12"/>
      <c r="H222" s="12">
        <v>0</v>
      </c>
      <c r="I222" s="12">
        <v>24</v>
      </c>
      <c r="J222" s="12">
        <v>0</v>
      </c>
      <c r="K222" s="12">
        <v>0</v>
      </c>
      <c r="L222" s="12">
        <v>0</v>
      </c>
      <c r="M222" s="12">
        <v>0</v>
      </c>
      <c r="N222" s="12">
        <v>0</v>
      </c>
      <c r="O222" s="12">
        <v>0</v>
      </c>
      <c r="P222" s="12">
        <v>0</v>
      </c>
      <c r="Q222" s="12">
        <v>0</v>
      </c>
      <c r="R222" s="12">
        <v>0</v>
      </c>
      <c r="S222" s="12">
        <v>0</v>
      </c>
      <c r="T222" s="12">
        <v>0</v>
      </c>
      <c r="U222" s="12">
        <f t="shared" si="13"/>
        <v>24</v>
      </c>
      <c r="V222">
        <f t="shared" si="14"/>
        <v>2835.7000000000021</v>
      </c>
      <c r="W222" s="23">
        <f>'Listado Equipos'!$B$3-'0415'!X222</f>
        <v>44509.87</v>
      </c>
      <c r="X222">
        <f t="shared" si="12"/>
        <v>948.13000000000034</v>
      </c>
      <c r="Y222">
        <f t="shared" si="15"/>
        <v>222</v>
      </c>
    </row>
    <row r="223" spans="1:25" ht="17.399999999999999" x14ac:dyDescent="0.3">
      <c r="A223" s="11">
        <v>45456</v>
      </c>
      <c r="B223" s="12">
        <v>250415</v>
      </c>
      <c r="C223" s="12" t="s">
        <v>343</v>
      </c>
      <c r="D223" s="12" t="s">
        <v>344</v>
      </c>
      <c r="E223" s="12" t="s">
        <v>345</v>
      </c>
      <c r="F223" s="12"/>
      <c r="G223" s="12"/>
      <c r="H223" s="12">
        <v>0.08</v>
      </c>
      <c r="I223" s="12">
        <v>23.92</v>
      </c>
      <c r="J223" s="12">
        <v>0</v>
      </c>
      <c r="K223" s="12">
        <v>0.08</v>
      </c>
      <c r="L223" s="12">
        <v>0</v>
      </c>
      <c r="M223" s="12">
        <v>0</v>
      </c>
      <c r="N223" s="12">
        <v>0</v>
      </c>
      <c r="O223" s="12">
        <v>0</v>
      </c>
      <c r="P223" s="12">
        <v>0</v>
      </c>
      <c r="Q223" s="12">
        <v>0</v>
      </c>
      <c r="R223" s="12">
        <v>0</v>
      </c>
      <c r="S223" s="12">
        <v>0</v>
      </c>
      <c r="T223" s="12">
        <v>0</v>
      </c>
      <c r="U223" s="12">
        <f t="shared" si="13"/>
        <v>24</v>
      </c>
      <c r="V223">
        <f t="shared" si="14"/>
        <v>2835.780000000002</v>
      </c>
      <c r="W223" s="23">
        <f>'Listado Equipos'!$B$3-'0415'!X223</f>
        <v>44511.34</v>
      </c>
      <c r="X223">
        <f t="shared" si="12"/>
        <v>946.66000000000031</v>
      </c>
      <c r="Y223">
        <f t="shared" si="15"/>
        <v>223</v>
      </c>
    </row>
    <row r="224" spans="1:25" ht="17.399999999999999" x14ac:dyDescent="0.3">
      <c r="A224" s="11">
        <v>45457</v>
      </c>
      <c r="B224" s="12">
        <v>250415</v>
      </c>
      <c r="C224" s="12" t="s">
        <v>343</v>
      </c>
      <c r="D224" s="12" t="s">
        <v>344</v>
      </c>
      <c r="E224" s="12" t="s">
        <v>345</v>
      </c>
      <c r="F224" s="12"/>
      <c r="G224" s="12"/>
      <c r="H224" s="12">
        <v>0.03</v>
      </c>
      <c r="I224" s="12">
        <v>23.97</v>
      </c>
      <c r="J224" s="12">
        <v>0</v>
      </c>
      <c r="K224" s="12">
        <v>0.03</v>
      </c>
      <c r="L224" s="12">
        <v>0</v>
      </c>
      <c r="M224" s="12">
        <v>0</v>
      </c>
      <c r="N224" s="12">
        <v>0</v>
      </c>
      <c r="O224" s="12">
        <v>0</v>
      </c>
      <c r="P224" s="12">
        <v>0</v>
      </c>
      <c r="Q224" s="12">
        <v>0</v>
      </c>
      <c r="R224" s="12">
        <v>0</v>
      </c>
      <c r="S224" s="12">
        <v>0</v>
      </c>
      <c r="T224" s="12">
        <v>0</v>
      </c>
      <c r="U224" s="12">
        <f t="shared" si="13"/>
        <v>24</v>
      </c>
      <c r="V224">
        <f t="shared" si="14"/>
        <v>2835.8100000000022</v>
      </c>
      <c r="W224" s="23">
        <f>'Listado Equipos'!$B$3-'0415'!X224</f>
        <v>44520.69</v>
      </c>
      <c r="X224">
        <f t="shared" si="12"/>
        <v>937.31000000000029</v>
      </c>
      <c r="Y224">
        <f t="shared" si="15"/>
        <v>224</v>
      </c>
    </row>
    <row r="225" spans="1:25" ht="17.399999999999999" x14ac:dyDescent="0.3">
      <c r="A225" s="11">
        <v>45458</v>
      </c>
      <c r="B225" s="12">
        <v>250415</v>
      </c>
      <c r="C225" s="12" t="s">
        <v>343</v>
      </c>
      <c r="D225" s="12" t="s">
        <v>344</v>
      </c>
      <c r="E225" s="12" t="s">
        <v>345</v>
      </c>
      <c r="F225" s="12"/>
      <c r="G225" s="12"/>
      <c r="H225" s="12">
        <v>0</v>
      </c>
      <c r="I225" s="12">
        <v>24</v>
      </c>
      <c r="J225" s="12">
        <v>0</v>
      </c>
      <c r="K225" s="12">
        <v>0</v>
      </c>
      <c r="L225" s="12">
        <v>0</v>
      </c>
      <c r="M225" s="12">
        <v>0</v>
      </c>
      <c r="N225" s="12">
        <v>0</v>
      </c>
      <c r="O225" s="12">
        <v>0</v>
      </c>
      <c r="P225" s="12">
        <v>0</v>
      </c>
      <c r="Q225" s="12">
        <v>0</v>
      </c>
      <c r="R225" s="12">
        <v>0</v>
      </c>
      <c r="S225" s="12">
        <v>0</v>
      </c>
      <c r="T225" s="12">
        <v>0</v>
      </c>
      <c r="U225" s="12">
        <f t="shared" si="13"/>
        <v>24</v>
      </c>
      <c r="V225">
        <f t="shared" si="14"/>
        <v>2835.8100000000022</v>
      </c>
      <c r="W225" s="23">
        <f>'Listado Equipos'!$B$3-'0415'!X225</f>
        <v>44535.26</v>
      </c>
      <c r="X225">
        <f t="shared" si="12"/>
        <v>922.74000000000024</v>
      </c>
      <c r="Y225">
        <f t="shared" si="15"/>
        <v>225</v>
      </c>
    </row>
    <row r="226" spans="1:25" ht="17.399999999999999" x14ac:dyDescent="0.3">
      <c r="A226" s="11">
        <v>45459</v>
      </c>
      <c r="B226" s="12">
        <v>250415</v>
      </c>
      <c r="C226" s="12" t="s">
        <v>343</v>
      </c>
      <c r="D226" s="12" t="s">
        <v>344</v>
      </c>
      <c r="E226" s="12" t="s">
        <v>345</v>
      </c>
      <c r="F226" s="12"/>
      <c r="G226" s="12"/>
      <c r="H226" s="12">
        <v>0</v>
      </c>
      <c r="I226" s="12">
        <v>24</v>
      </c>
      <c r="J226" s="12">
        <v>0</v>
      </c>
      <c r="K226" s="12">
        <v>0</v>
      </c>
      <c r="L226" s="12">
        <v>0</v>
      </c>
      <c r="M226" s="12">
        <v>0</v>
      </c>
      <c r="N226" s="12">
        <v>0</v>
      </c>
      <c r="O226" s="12">
        <v>0</v>
      </c>
      <c r="P226" s="12">
        <v>0</v>
      </c>
      <c r="Q226" s="12">
        <v>0</v>
      </c>
      <c r="R226" s="12">
        <v>0</v>
      </c>
      <c r="S226" s="12">
        <v>0</v>
      </c>
      <c r="T226" s="12">
        <v>0</v>
      </c>
      <c r="U226" s="12">
        <f t="shared" si="13"/>
        <v>24</v>
      </c>
      <c r="V226">
        <f t="shared" si="14"/>
        <v>2835.8100000000022</v>
      </c>
      <c r="W226" s="23">
        <f>'Listado Equipos'!$B$3-'0415'!X226</f>
        <v>44555.89</v>
      </c>
      <c r="X226">
        <f t="shared" si="12"/>
        <v>902.11000000000024</v>
      </c>
      <c r="Y226">
        <f t="shared" si="15"/>
        <v>226</v>
      </c>
    </row>
    <row r="227" spans="1:25" ht="17.399999999999999" x14ac:dyDescent="0.3">
      <c r="A227" s="11">
        <v>45461</v>
      </c>
      <c r="B227" s="12">
        <v>250415</v>
      </c>
      <c r="C227" s="12" t="s">
        <v>343</v>
      </c>
      <c r="D227" s="12" t="s">
        <v>344</v>
      </c>
      <c r="E227" s="12" t="s">
        <v>345</v>
      </c>
      <c r="F227" s="12"/>
      <c r="G227" s="12"/>
      <c r="H227" s="12">
        <v>6.47</v>
      </c>
      <c r="I227" s="12">
        <v>17.53</v>
      </c>
      <c r="J227" s="12">
        <v>4.37</v>
      </c>
      <c r="K227" s="12">
        <v>2.1</v>
      </c>
      <c r="L227" s="12">
        <v>14.07</v>
      </c>
      <c r="M227" s="12">
        <v>5</v>
      </c>
      <c r="N227" s="12">
        <v>0</v>
      </c>
      <c r="O227" s="12">
        <v>38</v>
      </c>
      <c r="P227" s="12">
        <v>1</v>
      </c>
      <c r="Q227" s="12">
        <v>0</v>
      </c>
      <c r="R227" s="12">
        <v>4</v>
      </c>
      <c r="S227" s="12">
        <v>46</v>
      </c>
      <c r="T227" s="12">
        <v>1</v>
      </c>
      <c r="U227" s="12">
        <f t="shared" si="13"/>
        <v>24</v>
      </c>
      <c r="V227">
        <f t="shared" si="14"/>
        <v>2842.280000000002</v>
      </c>
      <c r="W227" s="23">
        <f>'Listado Equipos'!$B$3-'0415'!X227</f>
        <v>44574.21</v>
      </c>
      <c r="X227">
        <f t="shared" si="12"/>
        <v>883.79000000000019</v>
      </c>
      <c r="Y227">
        <f t="shared" si="15"/>
        <v>227</v>
      </c>
    </row>
    <row r="228" spans="1:25" ht="17.399999999999999" x14ac:dyDescent="0.3">
      <c r="A228" s="11">
        <v>45462</v>
      </c>
      <c r="B228" s="12">
        <v>250415</v>
      </c>
      <c r="C228" s="12" t="s">
        <v>343</v>
      </c>
      <c r="D228" s="12" t="s">
        <v>344</v>
      </c>
      <c r="E228" s="12" t="s">
        <v>345</v>
      </c>
      <c r="F228" s="12"/>
      <c r="G228" s="12"/>
      <c r="H228" s="12">
        <v>17.75</v>
      </c>
      <c r="I228" s="12">
        <v>6.25</v>
      </c>
      <c r="J228" s="12">
        <v>10.17</v>
      </c>
      <c r="K228" s="12">
        <v>7.58</v>
      </c>
      <c r="L228" s="12">
        <v>52.15</v>
      </c>
      <c r="M228" s="12">
        <v>6</v>
      </c>
      <c r="N228" s="12">
        <v>0</v>
      </c>
      <c r="O228" s="12">
        <v>96</v>
      </c>
      <c r="P228" s="12">
        <v>0</v>
      </c>
      <c r="Q228" s="12">
        <v>0</v>
      </c>
      <c r="R228" s="12">
        <v>22</v>
      </c>
      <c r="S228" s="12">
        <v>103</v>
      </c>
      <c r="T228" s="12">
        <v>1</v>
      </c>
      <c r="U228" s="12">
        <f t="shared" si="13"/>
        <v>24</v>
      </c>
      <c r="V228">
        <f t="shared" si="14"/>
        <v>2860.030000000002</v>
      </c>
      <c r="W228" s="23">
        <f>'Listado Equipos'!$B$3-'0415'!X228</f>
        <v>44582.559999999998</v>
      </c>
      <c r="X228">
        <f t="shared" si="12"/>
        <v>875.44000000000017</v>
      </c>
      <c r="Y228">
        <f t="shared" si="15"/>
        <v>228</v>
      </c>
    </row>
    <row r="229" spans="1:25" ht="17.399999999999999" x14ac:dyDescent="0.3">
      <c r="A229" s="11">
        <v>45463</v>
      </c>
      <c r="B229" s="12">
        <v>250415</v>
      </c>
      <c r="C229" s="12" t="s">
        <v>343</v>
      </c>
      <c r="D229" s="12" t="s">
        <v>344</v>
      </c>
      <c r="E229" s="12" t="s">
        <v>345</v>
      </c>
      <c r="F229" s="12"/>
      <c r="G229" s="12"/>
      <c r="H229" s="12">
        <v>17.399999999999999</v>
      </c>
      <c r="I229" s="12">
        <v>6.6</v>
      </c>
      <c r="J229" s="12">
        <v>12.17</v>
      </c>
      <c r="K229" s="12">
        <v>5.23</v>
      </c>
      <c r="L229" s="12">
        <v>48.06</v>
      </c>
      <c r="M229" s="12">
        <v>6</v>
      </c>
      <c r="N229" s="12">
        <v>0</v>
      </c>
      <c r="O229" s="12">
        <v>132</v>
      </c>
      <c r="P229" s="12">
        <v>1</v>
      </c>
      <c r="Q229" s="12">
        <v>0</v>
      </c>
      <c r="R229" s="12">
        <v>4</v>
      </c>
      <c r="S229" s="12">
        <v>145</v>
      </c>
      <c r="T229" s="12">
        <v>0</v>
      </c>
      <c r="U229" s="12">
        <f t="shared" si="13"/>
        <v>24</v>
      </c>
      <c r="V229">
        <f t="shared" si="14"/>
        <v>2877.4300000000021</v>
      </c>
      <c r="W229" s="23">
        <f>'Listado Equipos'!$B$3-'0415'!X229</f>
        <v>44582.559999999998</v>
      </c>
      <c r="X229">
        <f t="shared" si="12"/>
        <v>875.44000000000017</v>
      </c>
      <c r="Y229">
        <f t="shared" si="15"/>
        <v>229</v>
      </c>
    </row>
    <row r="230" spans="1:25" ht="17.399999999999999" x14ac:dyDescent="0.3">
      <c r="A230" s="11">
        <v>45464</v>
      </c>
      <c r="B230" s="12">
        <v>250415</v>
      </c>
      <c r="C230" s="12" t="s">
        <v>343</v>
      </c>
      <c r="D230" s="12" t="s">
        <v>344</v>
      </c>
      <c r="E230" s="12" t="s">
        <v>345</v>
      </c>
      <c r="F230" s="12"/>
      <c r="G230" s="12"/>
      <c r="H230" s="12">
        <v>18.52</v>
      </c>
      <c r="I230" s="12">
        <v>5.48</v>
      </c>
      <c r="J230" s="12">
        <v>12.5</v>
      </c>
      <c r="K230" s="12">
        <v>6.02</v>
      </c>
      <c r="L230" s="12">
        <v>46.73</v>
      </c>
      <c r="M230" s="12">
        <v>6</v>
      </c>
      <c r="N230" s="12">
        <v>0</v>
      </c>
      <c r="O230" s="12">
        <v>116</v>
      </c>
      <c r="P230" s="12">
        <v>2</v>
      </c>
      <c r="Q230" s="12">
        <v>0</v>
      </c>
      <c r="R230" s="12">
        <v>9</v>
      </c>
      <c r="S230" s="12">
        <v>128</v>
      </c>
      <c r="T230" s="12">
        <v>1</v>
      </c>
      <c r="U230" s="12">
        <f t="shared" si="13"/>
        <v>24</v>
      </c>
      <c r="V230">
        <f t="shared" si="14"/>
        <v>2895.9500000000021</v>
      </c>
      <c r="W230" s="23">
        <f>'Listado Equipos'!$B$3-'0415'!X230</f>
        <v>44582.559999999998</v>
      </c>
      <c r="X230">
        <f t="shared" si="12"/>
        <v>875.44000000000017</v>
      </c>
      <c r="Y230">
        <f t="shared" si="15"/>
        <v>230</v>
      </c>
    </row>
    <row r="231" spans="1:25" ht="17.399999999999999" x14ac:dyDescent="0.3">
      <c r="A231" s="11">
        <v>45465</v>
      </c>
      <c r="B231" s="12">
        <v>250415</v>
      </c>
      <c r="C231" s="12" t="s">
        <v>343</v>
      </c>
      <c r="D231" s="12" t="s">
        <v>344</v>
      </c>
      <c r="E231" s="12" t="s">
        <v>345</v>
      </c>
      <c r="F231" s="12"/>
      <c r="G231" s="12"/>
      <c r="H231" s="12">
        <v>18.63</v>
      </c>
      <c r="I231" s="12">
        <v>5.37</v>
      </c>
      <c r="J231" s="12">
        <v>12.02</v>
      </c>
      <c r="K231" s="12">
        <v>6.62</v>
      </c>
      <c r="L231" s="12">
        <v>47.62</v>
      </c>
      <c r="M231" s="12">
        <v>6</v>
      </c>
      <c r="N231" s="12">
        <v>0</v>
      </c>
      <c r="O231" s="12">
        <v>157</v>
      </c>
      <c r="P231" s="12">
        <v>5</v>
      </c>
      <c r="Q231" s="12">
        <v>1</v>
      </c>
      <c r="R231" s="12">
        <v>23</v>
      </c>
      <c r="S231" s="12">
        <v>175</v>
      </c>
      <c r="T231" s="12">
        <v>0</v>
      </c>
      <c r="U231" s="12">
        <f t="shared" si="13"/>
        <v>24</v>
      </c>
      <c r="V231">
        <f t="shared" si="14"/>
        <v>2914.5800000000022</v>
      </c>
      <c r="W231" s="23">
        <f>'Listado Equipos'!$B$3-'0415'!X231</f>
        <v>44586.39</v>
      </c>
      <c r="X231">
        <f t="shared" si="12"/>
        <v>871.61000000000013</v>
      </c>
      <c r="Y231">
        <f t="shared" si="15"/>
        <v>231</v>
      </c>
    </row>
    <row r="232" spans="1:25" ht="17.399999999999999" x14ac:dyDescent="0.3">
      <c r="A232" s="11">
        <v>45466</v>
      </c>
      <c r="B232" s="12">
        <v>250415</v>
      </c>
      <c r="C232" s="12" t="s">
        <v>343</v>
      </c>
      <c r="D232" s="12" t="s">
        <v>344</v>
      </c>
      <c r="E232" s="12" t="s">
        <v>345</v>
      </c>
      <c r="F232" s="12"/>
      <c r="G232" s="12"/>
      <c r="H232" s="12">
        <v>7.13</v>
      </c>
      <c r="I232" s="12">
        <v>16.87</v>
      </c>
      <c r="J232" s="12">
        <v>5.55</v>
      </c>
      <c r="K232" s="12">
        <v>1.58</v>
      </c>
      <c r="L232" s="12">
        <v>16.64</v>
      </c>
      <c r="M232" s="12">
        <v>6</v>
      </c>
      <c r="N232" s="12">
        <v>0</v>
      </c>
      <c r="O232" s="12">
        <v>40</v>
      </c>
      <c r="P232" s="12">
        <v>0</v>
      </c>
      <c r="Q232" s="12">
        <v>0</v>
      </c>
      <c r="R232" s="12">
        <v>0</v>
      </c>
      <c r="S232" s="12">
        <v>45</v>
      </c>
      <c r="T232" s="12">
        <v>0</v>
      </c>
      <c r="U232" s="12">
        <f t="shared" si="13"/>
        <v>24</v>
      </c>
      <c r="V232">
        <f t="shared" si="14"/>
        <v>2921.7100000000023</v>
      </c>
      <c r="W232" s="23">
        <f>'Listado Equipos'!$B$3-'0415'!X232</f>
        <v>44607.66</v>
      </c>
      <c r="X232">
        <f t="shared" si="12"/>
        <v>850.34000000000015</v>
      </c>
      <c r="Y232">
        <f t="shared" si="15"/>
        <v>232</v>
      </c>
    </row>
    <row r="233" spans="1:25" ht="17.399999999999999" x14ac:dyDescent="0.3">
      <c r="A233" s="11">
        <v>45467</v>
      </c>
      <c r="B233" s="12">
        <v>250415</v>
      </c>
      <c r="C233" s="12" t="s">
        <v>343</v>
      </c>
      <c r="D233" s="12" t="s">
        <v>344</v>
      </c>
      <c r="E233" s="12" t="s">
        <v>345</v>
      </c>
      <c r="F233" s="12"/>
      <c r="G233" s="12"/>
      <c r="H233" s="12">
        <v>18.55</v>
      </c>
      <c r="I233" s="12">
        <v>5.45</v>
      </c>
      <c r="J233" s="12">
        <v>10.62</v>
      </c>
      <c r="K233" s="12">
        <v>7.93</v>
      </c>
      <c r="L233" s="12">
        <v>41.52</v>
      </c>
      <c r="M233" s="12">
        <v>6</v>
      </c>
      <c r="N233" s="12">
        <v>0</v>
      </c>
      <c r="O233" s="12">
        <v>83</v>
      </c>
      <c r="P233" s="12">
        <v>1</v>
      </c>
      <c r="Q233" s="12">
        <v>1</v>
      </c>
      <c r="R233" s="12">
        <v>26</v>
      </c>
      <c r="S233" s="12">
        <v>94</v>
      </c>
      <c r="T233" s="12">
        <v>1</v>
      </c>
      <c r="U233" s="12">
        <f t="shared" si="13"/>
        <v>24</v>
      </c>
      <c r="V233">
        <f t="shared" si="14"/>
        <v>2940.2600000000025</v>
      </c>
      <c r="W233" s="23">
        <f>'Listado Equipos'!$B$3-'0415'!X233</f>
        <v>44615.98</v>
      </c>
      <c r="X233">
        <f t="shared" si="12"/>
        <v>842.0200000000001</v>
      </c>
      <c r="Y233">
        <f t="shared" si="15"/>
        <v>233</v>
      </c>
    </row>
    <row r="234" spans="1:25" ht="17.399999999999999" x14ac:dyDescent="0.3">
      <c r="A234" s="11">
        <v>45468</v>
      </c>
      <c r="B234" s="12">
        <v>250415</v>
      </c>
      <c r="C234" s="12" t="s">
        <v>343</v>
      </c>
      <c r="D234" s="12" t="s">
        <v>344</v>
      </c>
      <c r="E234" s="12" t="s">
        <v>345</v>
      </c>
      <c r="F234" s="12"/>
      <c r="G234" s="12"/>
      <c r="H234" s="12">
        <v>20.62</v>
      </c>
      <c r="I234" s="12">
        <v>3.38</v>
      </c>
      <c r="J234" s="12">
        <v>14.42</v>
      </c>
      <c r="K234" s="12">
        <v>6.2</v>
      </c>
      <c r="L234" s="12">
        <v>63.42</v>
      </c>
      <c r="M234" s="12">
        <v>6</v>
      </c>
      <c r="N234" s="12">
        <v>0</v>
      </c>
      <c r="O234" s="12">
        <v>198</v>
      </c>
      <c r="P234" s="12">
        <v>3</v>
      </c>
      <c r="Q234" s="12">
        <v>0</v>
      </c>
      <c r="R234" s="12">
        <v>13</v>
      </c>
      <c r="S234" s="12">
        <v>217</v>
      </c>
      <c r="T234" s="12">
        <v>0</v>
      </c>
      <c r="U234" s="12">
        <f t="shared" si="13"/>
        <v>24</v>
      </c>
      <c r="V234">
        <f t="shared" si="14"/>
        <v>2960.8800000000024</v>
      </c>
      <c r="W234" s="23">
        <f>'Listado Equipos'!$B$3-'0415'!X234</f>
        <v>44626.8</v>
      </c>
      <c r="X234">
        <f t="shared" si="12"/>
        <v>831.2</v>
      </c>
      <c r="Y234">
        <f t="shared" si="15"/>
        <v>234</v>
      </c>
    </row>
    <row r="235" spans="1:25" ht="17.399999999999999" x14ac:dyDescent="0.3">
      <c r="A235" s="11">
        <v>45469</v>
      </c>
      <c r="B235" s="12">
        <v>250415</v>
      </c>
      <c r="C235" s="12" t="s">
        <v>343</v>
      </c>
      <c r="D235" s="12" t="s">
        <v>344</v>
      </c>
      <c r="E235" s="12" t="s">
        <v>345</v>
      </c>
      <c r="F235" s="12"/>
      <c r="G235" s="12"/>
      <c r="H235" s="12">
        <v>19.600000000000001</v>
      </c>
      <c r="I235" s="12">
        <v>4.4000000000000004</v>
      </c>
      <c r="J235" s="12">
        <v>12.57</v>
      </c>
      <c r="K235" s="12">
        <v>7.03</v>
      </c>
      <c r="L235" s="12">
        <v>50.26</v>
      </c>
      <c r="M235" s="12">
        <v>5</v>
      </c>
      <c r="N235" s="12">
        <v>0</v>
      </c>
      <c r="O235" s="12">
        <v>102</v>
      </c>
      <c r="P235" s="12">
        <v>2</v>
      </c>
      <c r="Q235" s="12">
        <v>0</v>
      </c>
      <c r="R235" s="12">
        <v>21</v>
      </c>
      <c r="S235" s="12">
        <v>111</v>
      </c>
      <c r="T235" s="12">
        <v>2</v>
      </c>
      <c r="U235" s="12">
        <f t="shared" si="13"/>
        <v>24</v>
      </c>
      <c r="V235">
        <f t="shared" si="14"/>
        <v>2980.4800000000023</v>
      </c>
      <c r="W235" s="23">
        <f>'Listado Equipos'!$B$3-'0415'!X235</f>
        <v>44649.43</v>
      </c>
      <c r="X235">
        <f t="shared" si="12"/>
        <v>808.57</v>
      </c>
      <c r="Y235">
        <f t="shared" si="15"/>
        <v>235</v>
      </c>
    </row>
    <row r="236" spans="1:25" ht="17.399999999999999" x14ac:dyDescent="0.3">
      <c r="A236" s="11">
        <v>45470</v>
      </c>
      <c r="B236" s="12">
        <v>250415</v>
      </c>
      <c r="C236" s="12" t="s">
        <v>343</v>
      </c>
      <c r="D236" s="12" t="s">
        <v>344</v>
      </c>
      <c r="E236" s="12" t="s">
        <v>345</v>
      </c>
      <c r="F236" s="12"/>
      <c r="G236" s="12"/>
      <c r="H236" s="12">
        <v>20.22</v>
      </c>
      <c r="I236" s="12">
        <v>3.78</v>
      </c>
      <c r="J236" s="12">
        <v>12.83</v>
      </c>
      <c r="K236" s="12">
        <v>7.38</v>
      </c>
      <c r="L236" s="12">
        <v>51.17</v>
      </c>
      <c r="M236" s="12">
        <v>6</v>
      </c>
      <c r="N236" s="12">
        <v>0</v>
      </c>
      <c r="O236" s="12">
        <v>100</v>
      </c>
      <c r="P236" s="12">
        <v>1</v>
      </c>
      <c r="Q236" s="12">
        <v>0</v>
      </c>
      <c r="R236" s="12">
        <v>20</v>
      </c>
      <c r="S236" s="12">
        <v>106</v>
      </c>
      <c r="T236" s="12">
        <v>1</v>
      </c>
      <c r="U236" s="12">
        <f t="shared" si="13"/>
        <v>24</v>
      </c>
      <c r="V236">
        <f t="shared" si="14"/>
        <v>3000.7000000000021</v>
      </c>
      <c r="W236" s="23">
        <f>'Listado Equipos'!$B$3-'0415'!X236</f>
        <v>44671.01</v>
      </c>
      <c r="X236">
        <f t="shared" si="12"/>
        <v>786.99</v>
      </c>
      <c r="Y236">
        <f t="shared" si="15"/>
        <v>236</v>
      </c>
    </row>
    <row r="237" spans="1:25" ht="17.399999999999999" x14ac:dyDescent="0.3">
      <c r="A237" s="11">
        <v>45471</v>
      </c>
      <c r="B237" s="12">
        <v>250415</v>
      </c>
      <c r="C237" s="12" t="s">
        <v>343</v>
      </c>
      <c r="D237" s="12" t="s">
        <v>344</v>
      </c>
      <c r="E237" s="12" t="s">
        <v>345</v>
      </c>
      <c r="F237" s="12"/>
      <c r="G237" s="12"/>
      <c r="H237" s="12">
        <v>20.38</v>
      </c>
      <c r="I237" s="12">
        <v>3.62</v>
      </c>
      <c r="J237" s="12">
        <v>11.77</v>
      </c>
      <c r="K237" s="12">
        <v>8.6199999999999992</v>
      </c>
      <c r="L237" s="12">
        <v>47.5</v>
      </c>
      <c r="M237" s="12">
        <v>6</v>
      </c>
      <c r="N237" s="12">
        <v>0</v>
      </c>
      <c r="O237" s="12">
        <v>115</v>
      </c>
      <c r="P237" s="12">
        <v>0</v>
      </c>
      <c r="Q237" s="12">
        <v>0</v>
      </c>
      <c r="R237" s="12">
        <v>30</v>
      </c>
      <c r="S237" s="12">
        <v>120</v>
      </c>
      <c r="T237" s="12">
        <v>3</v>
      </c>
      <c r="U237" s="12">
        <f t="shared" si="13"/>
        <v>24</v>
      </c>
      <c r="V237">
        <f t="shared" si="14"/>
        <v>3021.0800000000022</v>
      </c>
      <c r="W237" s="23">
        <f>'Listado Equipos'!$B$3-'0415'!X237</f>
        <v>44693.21</v>
      </c>
      <c r="X237">
        <f t="shared" si="12"/>
        <v>764.79</v>
      </c>
      <c r="Y237">
        <f t="shared" si="15"/>
        <v>237</v>
      </c>
    </row>
    <row r="238" spans="1:25" ht="17.399999999999999" x14ac:dyDescent="0.3">
      <c r="A238" s="11">
        <v>45472</v>
      </c>
      <c r="B238" s="12">
        <v>250415</v>
      </c>
      <c r="C238" s="12" t="s">
        <v>343</v>
      </c>
      <c r="D238" s="12" t="s">
        <v>344</v>
      </c>
      <c r="E238" s="12" t="s">
        <v>345</v>
      </c>
      <c r="F238" s="12"/>
      <c r="G238" s="12"/>
      <c r="H238" s="12">
        <v>17.13</v>
      </c>
      <c r="I238" s="12">
        <v>6.87</v>
      </c>
      <c r="J238" s="12">
        <v>11.37</v>
      </c>
      <c r="K238" s="12">
        <v>5.77</v>
      </c>
      <c r="L238" s="12">
        <v>42.31</v>
      </c>
      <c r="M238" s="12">
        <v>6</v>
      </c>
      <c r="N238" s="12">
        <v>0</v>
      </c>
      <c r="O238" s="12">
        <v>88</v>
      </c>
      <c r="P238" s="12">
        <v>0</v>
      </c>
      <c r="Q238" s="12">
        <v>0</v>
      </c>
      <c r="R238" s="12">
        <v>29</v>
      </c>
      <c r="S238" s="12">
        <v>108</v>
      </c>
      <c r="T238" s="12">
        <v>3</v>
      </c>
      <c r="U238" s="12">
        <f t="shared" si="13"/>
        <v>24</v>
      </c>
      <c r="V238">
        <f t="shared" si="14"/>
        <v>3038.2100000000023</v>
      </c>
      <c r="W238" s="23">
        <f>'Listado Equipos'!$B$3-'0415'!X238</f>
        <v>44715.76</v>
      </c>
      <c r="X238">
        <f t="shared" si="12"/>
        <v>742.24</v>
      </c>
      <c r="Y238">
        <f t="shared" si="15"/>
        <v>238</v>
      </c>
    </row>
    <row r="239" spans="1:25" ht="17.399999999999999" x14ac:dyDescent="0.3">
      <c r="A239" s="11">
        <v>45473</v>
      </c>
      <c r="B239" s="12">
        <v>250415</v>
      </c>
      <c r="C239" s="12" t="s">
        <v>343</v>
      </c>
      <c r="D239" s="12" t="s">
        <v>344</v>
      </c>
      <c r="E239" s="12" t="s">
        <v>345</v>
      </c>
      <c r="F239" s="12"/>
      <c r="G239" s="12"/>
      <c r="H239" s="12">
        <v>7.13</v>
      </c>
      <c r="I239" s="12">
        <v>16.87</v>
      </c>
      <c r="J239" s="12">
        <v>5.65</v>
      </c>
      <c r="K239" s="12">
        <v>1.48</v>
      </c>
      <c r="L239" s="12">
        <v>19.809999999999999</v>
      </c>
      <c r="M239" s="12">
        <v>4</v>
      </c>
      <c r="N239" s="12">
        <v>0</v>
      </c>
      <c r="O239" s="12">
        <v>29</v>
      </c>
      <c r="P239" s="12">
        <v>1</v>
      </c>
      <c r="Q239" s="12">
        <v>0</v>
      </c>
      <c r="R239" s="12">
        <v>4</v>
      </c>
      <c r="S239" s="12">
        <v>31</v>
      </c>
      <c r="T239" s="12">
        <v>0</v>
      </c>
      <c r="U239" s="12">
        <f t="shared" si="13"/>
        <v>24</v>
      </c>
      <c r="V239">
        <f t="shared" si="14"/>
        <v>3045.3400000000024</v>
      </c>
      <c r="W239" s="23">
        <f>'Listado Equipos'!$B$3-'0415'!X239</f>
        <v>44735.29</v>
      </c>
      <c r="X239">
        <f t="shared" si="12"/>
        <v>722.71</v>
      </c>
      <c r="Y239">
        <f t="shared" si="15"/>
        <v>239</v>
      </c>
    </row>
    <row r="240" spans="1:25" ht="17.399999999999999" x14ac:dyDescent="0.3">
      <c r="A240" s="11">
        <v>45474</v>
      </c>
      <c r="B240" s="12">
        <v>250415</v>
      </c>
      <c r="C240" s="12" t="s">
        <v>343</v>
      </c>
      <c r="D240" s="12" t="s">
        <v>344</v>
      </c>
      <c r="E240" s="12" t="s">
        <v>345</v>
      </c>
      <c r="F240" s="12"/>
      <c r="G240" s="12"/>
      <c r="H240" s="12">
        <v>17.77</v>
      </c>
      <c r="I240" s="12">
        <v>6.23</v>
      </c>
      <c r="J240" s="12">
        <v>14.38</v>
      </c>
      <c r="K240" s="12">
        <v>3.38</v>
      </c>
      <c r="L240" s="12">
        <v>45.12</v>
      </c>
      <c r="M240" s="12">
        <v>5</v>
      </c>
      <c r="N240" s="12">
        <v>0</v>
      </c>
      <c r="O240" s="12">
        <v>54</v>
      </c>
      <c r="P240" s="12">
        <v>0</v>
      </c>
      <c r="Q240" s="12">
        <v>0</v>
      </c>
      <c r="R240" s="12">
        <v>9</v>
      </c>
      <c r="S240" s="12">
        <v>60</v>
      </c>
      <c r="T240" s="12">
        <v>1</v>
      </c>
      <c r="U240" s="12">
        <f t="shared" si="13"/>
        <v>24</v>
      </c>
      <c r="V240">
        <f t="shared" si="14"/>
        <v>3063.1100000000024</v>
      </c>
      <c r="W240" s="23">
        <f>'Listado Equipos'!$B$3-'0415'!X240</f>
        <v>44755.86</v>
      </c>
      <c r="X240">
        <f t="shared" si="12"/>
        <v>702.14</v>
      </c>
      <c r="Y240">
        <f t="shared" si="15"/>
        <v>240</v>
      </c>
    </row>
    <row r="241" spans="1:25" ht="17.399999999999999" x14ac:dyDescent="0.3">
      <c r="A241" s="11">
        <v>45475</v>
      </c>
      <c r="B241" s="12">
        <v>250415</v>
      </c>
      <c r="C241" s="12" t="s">
        <v>343</v>
      </c>
      <c r="D241" s="12" t="s">
        <v>344</v>
      </c>
      <c r="E241" s="12" t="s">
        <v>345</v>
      </c>
      <c r="F241" s="12"/>
      <c r="G241" s="12"/>
      <c r="H241" s="12">
        <v>19.12</v>
      </c>
      <c r="I241" s="12">
        <v>4.88</v>
      </c>
      <c r="J241" s="12">
        <v>15.25</v>
      </c>
      <c r="K241" s="12">
        <v>3.87</v>
      </c>
      <c r="L241" s="12">
        <v>62.51</v>
      </c>
      <c r="M241" s="12">
        <v>5</v>
      </c>
      <c r="N241" s="12">
        <v>0</v>
      </c>
      <c r="O241" s="12">
        <v>110</v>
      </c>
      <c r="P241" s="12">
        <v>0</v>
      </c>
      <c r="Q241" s="12">
        <v>2</v>
      </c>
      <c r="R241" s="12">
        <v>16</v>
      </c>
      <c r="S241" s="12">
        <v>128</v>
      </c>
      <c r="T241" s="12">
        <v>1</v>
      </c>
      <c r="U241" s="12">
        <f t="shared" si="13"/>
        <v>24</v>
      </c>
      <c r="V241">
        <f t="shared" si="14"/>
        <v>3082.2300000000023</v>
      </c>
      <c r="W241" s="23">
        <f>'Listado Equipos'!$B$3-'0415'!X241</f>
        <v>44775.26</v>
      </c>
      <c r="X241">
        <f t="shared" si="12"/>
        <v>682.74</v>
      </c>
      <c r="Y241">
        <f t="shared" si="15"/>
        <v>241</v>
      </c>
    </row>
    <row r="242" spans="1:25" ht="17.399999999999999" x14ac:dyDescent="0.3">
      <c r="A242" s="11">
        <v>45476</v>
      </c>
      <c r="B242" s="12">
        <v>250415</v>
      </c>
      <c r="C242" s="12" t="s">
        <v>343</v>
      </c>
      <c r="D242" s="12" t="s">
        <v>344</v>
      </c>
      <c r="E242" s="12" t="s">
        <v>345</v>
      </c>
      <c r="F242" s="12"/>
      <c r="G242" s="12"/>
      <c r="H242" s="12">
        <v>22.68</v>
      </c>
      <c r="I242" s="12">
        <v>1.32</v>
      </c>
      <c r="J242" s="12">
        <v>18.93</v>
      </c>
      <c r="K242" s="12">
        <v>3.75</v>
      </c>
      <c r="L242" s="12">
        <v>68.39</v>
      </c>
      <c r="M242" s="12">
        <v>5</v>
      </c>
      <c r="N242" s="12">
        <v>0</v>
      </c>
      <c r="O242" s="12">
        <v>93</v>
      </c>
      <c r="P242" s="12">
        <v>0</v>
      </c>
      <c r="Q242" s="12">
        <v>0</v>
      </c>
      <c r="R242" s="12">
        <v>17</v>
      </c>
      <c r="S242" s="12">
        <v>109</v>
      </c>
      <c r="T242" s="12">
        <v>2</v>
      </c>
      <c r="U242" s="12">
        <f t="shared" si="13"/>
        <v>24</v>
      </c>
      <c r="V242">
        <f t="shared" si="14"/>
        <v>3104.9100000000021</v>
      </c>
      <c r="W242" s="23">
        <f>'Listado Equipos'!$B$3-'0415'!X242</f>
        <v>44781.78</v>
      </c>
      <c r="X242">
        <f t="shared" si="12"/>
        <v>676.22</v>
      </c>
      <c r="Y242">
        <f t="shared" si="15"/>
        <v>242</v>
      </c>
    </row>
    <row r="243" spans="1:25" ht="17.399999999999999" x14ac:dyDescent="0.3">
      <c r="A243" s="11">
        <v>45477</v>
      </c>
      <c r="B243" s="12">
        <v>250415</v>
      </c>
      <c r="C243" s="12" t="s">
        <v>343</v>
      </c>
      <c r="D243" s="12" t="s">
        <v>344</v>
      </c>
      <c r="E243" s="12" t="s">
        <v>345</v>
      </c>
      <c r="F243" s="12"/>
      <c r="G243" s="12"/>
      <c r="H243" s="12">
        <v>20.82</v>
      </c>
      <c r="I243" s="12">
        <v>3.18</v>
      </c>
      <c r="J243" s="12">
        <v>19.48</v>
      </c>
      <c r="K243" s="12">
        <v>1.33</v>
      </c>
      <c r="L243" s="12">
        <v>68.87</v>
      </c>
      <c r="M243" s="12">
        <v>5</v>
      </c>
      <c r="N243" s="12">
        <v>0</v>
      </c>
      <c r="O243" s="12">
        <v>137</v>
      </c>
      <c r="P243" s="12">
        <v>0</v>
      </c>
      <c r="Q243" s="12">
        <v>0</v>
      </c>
      <c r="R243" s="12">
        <v>1</v>
      </c>
      <c r="S243" s="12">
        <v>152</v>
      </c>
      <c r="T243" s="12">
        <v>0</v>
      </c>
      <c r="U243" s="12">
        <f t="shared" si="13"/>
        <v>24</v>
      </c>
      <c r="V243">
        <f t="shared" si="14"/>
        <v>3125.7300000000023</v>
      </c>
      <c r="W243" s="23">
        <f>'Listado Equipos'!$B$3-'0415'!X243</f>
        <v>44782.1</v>
      </c>
      <c r="X243">
        <f t="shared" si="12"/>
        <v>675.9</v>
      </c>
      <c r="Y243">
        <f t="shared" si="15"/>
        <v>243</v>
      </c>
    </row>
    <row r="244" spans="1:25" ht="17.399999999999999" x14ac:dyDescent="0.3">
      <c r="A244" s="11">
        <v>45478</v>
      </c>
      <c r="B244" s="12">
        <v>250415</v>
      </c>
      <c r="C244" s="12" t="s">
        <v>343</v>
      </c>
      <c r="D244" s="12" t="s">
        <v>344</v>
      </c>
      <c r="E244" s="12" t="s">
        <v>345</v>
      </c>
      <c r="F244" s="12"/>
      <c r="G244" s="12"/>
      <c r="H244" s="12">
        <v>5.58</v>
      </c>
      <c r="I244" s="12">
        <v>18.420000000000002</v>
      </c>
      <c r="J244" s="12">
        <v>4.97</v>
      </c>
      <c r="K244" s="12">
        <v>0.62</v>
      </c>
      <c r="L244" s="12">
        <v>16.690000000000001</v>
      </c>
      <c r="M244" s="12">
        <v>4</v>
      </c>
      <c r="N244" s="12">
        <v>0</v>
      </c>
      <c r="O244" s="12">
        <v>22</v>
      </c>
      <c r="P244" s="12">
        <v>0</v>
      </c>
      <c r="Q244" s="12">
        <v>0</v>
      </c>
      <c r="R244" s="12">
        <v>1</v>
      </c>
      <c r="S244" s="12">
        <v>23</v>
      </c>
      <c r="T244" s="12">
        <v>0</v>
      </c>
      <c r="U244" s="12">
        <f t="shared" si="13"/>
        <v>24</v>
      </c>
      <c r="V244">
        <f t="shared" si="14"/>
        <v>3131.3100000000022</v>
      </c>
      <c r="W244" s="23">
        <f>'Listado Equipos'!$B$3-'0415'!X244</f>
        <v>44782.43</v>
      </c>
      <c r="X244">
        <f t="shared" si="12"/>
        <v>675.56999999999994</v>
      </c>
      <c r="Y244">
        <f t="shared" si="15"/>
        <v>244</v>
      </c>
    </row>
    <row r="245" spans="1:25" ht="17.399999999999999" x14ac:dyDescent="0.3">
      <c r="A245" s="11">
        <v>45479</v>
      </c>
      <c r="B245" s="12">
        <v>250415</v>
      </c>
      <c r="C245" s="12" t="s">
        <v>343</v>
      </c>
      <c r="D245" s="12" t="s">
        <v>344</v>
      </c>
      <c r="E245" s="12" t="s">
        <v>345</v>
      </c>
      <c r="F245" s="12"/>
      <c r="G245" s="12"/>
      <c r="H245" s="12">
        <v>0.08</v>
      </c>
      <c r="I245" s="12">
        <v>23.92</v>
      </c>
      <c r="J245" s="12">
        <v>0</v>
      </c>
      <c r="K245" s="12">
        <v>0.08</v>
      </c>
      <c r="L245" s="12">
        <v>0</v>
      </c>
      <c r="M245" s="12">
        <v>0</v>
      </c>
      <c r="N245" s="12">
        <v>0</v>
      </c>
      <c r="O245" s="12">
        <v>0</v>
      </c>
      <c r="P245" s="12">
        <v>0</v>
      </c>
      <c r="Q245" s="12">
        <v>0</v>
      </c>
      <c r="R245" s="12">
        <v>0</v>
      </c>
      <c r="S245" s="12">
        <v>0</v>
      </c>
      <c r="T245" s="12">
        <v>0</v>
      </c>
      <c r="U245" s="12">
        <f t="shared" si="13"/>
        <v>24</v>
      </c>
      <c r="V245">
        <f t="shared" si="14"/>
        <v>3131.3900000000021</v>
      </c>
      <c r="W245" s="23">
        <f>'Listado Equipos'!$B$3-'0415'!X245</f>
        <v>44793.11</v>
      </c>
      <c r="X245">
        <f t="shared" si="12"/>
        <v>664.89</v>
      </c>
      <c r="Y245">
        <f t="shared" si="15"/>
        <v>245</v>
      </c>
    </row>
    <row r="246" spans="1:25" ht="17.399999999999999" x14ac:dyDescent="0.3">
      <c r="A246" s="11">
        <v>45480</v>
      </c>
      <c r="B246" s="12">
        <v>250415</v>
      </c>
      <c r="C246" s="12" t="s">
        <v>343</v>
      </c>
      <c r="D246" s="12" t="s">
        <v>344</v>
      </c>
      <c r="E246" s="12" t="s">
        <v>345</v>
      </c>
      <c r="F246" s="12"/>
      <c r="G246" s="12"/>
      <c r="H246" s="12">
        <v>0</v>
      </c>
      <c r="I246" s="12">
        <v>24</v>
      </c>
      <c r="J246" s="12">
        <v>0</v>
      </c>
      <c r="K246" s="12">
        <v>0</v>
      </c>
      <c r="L246" s="12">
        <v>0</v>
      </c>
      <c r="M246" s="12">
        <v>0</v>
      </c>
      <c r="N246" s="12">
        <v>0</v>
      </c>
      <c r="O246" s="12">
        <v>0</v>
      </c>
      <c r="P246" s="12">
        <v>0</v>
      </c>
      <c r="Q246" s="12">
        <v>0</v>
      </c>
      <c r="R246" s="12">
        <v>0</v>
      </c>
      <c r="S246" s="12">
        <v>0</v>
      </c>
      <c r="T246" s="12">
        <v>0</v>
      </c>
      <c r="U246" s="12">
        <f t="shared" si="13"/>
        <v>24</v>
      </c>
      <c r="V246">
        <f t="shared" si="14"/>
        <v>3131.3900000000021</v>
      </c>
      <c r="W246" s="23">
        <f>'Listado Equipos'!$B$3-'0415'!X246</f>
        <v>44807.86</v>
      </c>
      <c r="X246">
        <f t="shared" si="12"/>
        <v>650.14</v>
      </c>
      <c r="Y246">
        <f t="shared" si="15"/>
        <v>246</v>
      </c>
    </row>
    <row r="247" spans="1:25" ht="17.399999999999999" x14ac:dyDescent="0.3">
      <c r="A247" s="11">
        <v>45481</v>
      </c>
      <c r="B247" s="12">
        <v>250415</v>
      </c>
      <c r="C247" s="12" t="s">
        <v>343</v>
      </c>
      <c r="D247" s="12" t="s">
        <v>344</v>
      </c>
      <c r="E247" s="12" t="s">
        <v>345</v>
      </c>
      <c r="F247" s="12"/>
      <c r="G247" s="12"/>
      <c r="H247" s="12">
        <v>0</v>
      </c>
      <c r="I247" s="12">
        <v>24</v>
      </c>
      <c r="J247" s="12">
        <v>0</v>
      </c>
      <c r="K247" s="12">
        <v>0</v>
      </c>
      <c r="L247" s="12">
        <v>0</v>
      </c>
      <c r="M247" s="12">
        <v>0</v>
      </c>
      <c r="N247" s="12">
        <v>0</v>
      </c>
      <c r="O247" s="12">
        <v>0</v>
      </c>
      <c r="P247" s="12">
        <v>0</v>
      </c>
      <c r="Q247" s="12">
        <v>0</v>
      </c>
      <c r="R247" s="12">
        <v>0</v>
      </c>
      <c r="S247" s="12">
        <v>0</v>
      </c>
      <c r="T247" s="12">
        <v>0</v>
      </c>
      <c r="U247" s="12">
        <f t="shared" si="13"/>
        <v>24</v>
      </c>
      <c r="V247">
        <f t="shared" si="14"/>
        <v>3131.3900000000021</v>
      </c>
      <c r="W247" s="23">
        <f>'Listado Equipos'!$B$3-'0415'!X247</f>
        <v>44829.41</v>
      </c>
      <c r="X247">
        <f t="shared" si="12"/>
        <v>628.59</v>
      </c>
      <c r="Y247">
        <f t="shared" si="15"/>
        <v>247</v>
      </c>
    </row>
    <row r="248" spans="1:25" ht="17.399999999999999" x14ac:dyDescent="0.3">
      <c r="A248" s="11">
        <v>45482</v>
      </c>
      <c r="B248" s="12">
        <v>250415</v>
      </c>
      <c r="C248" s="12" t="s">
        <v>343</v>
      </c>
      <c r="D248" s="12" t="s">
        <v>344</v>
      </c>
      <c r="E248" s="12" t="s">
        <v>345</v>
      </c>
      <c r="F248" s="12"/>
      <c r="G248" s="12"/>
      <c r="H248" s="12">
        <v>0</v>
      </c>
      <c r="I248" s="12">
        <v>24</v>
      </c>
      <c r="J248" s="12">
        <v>0</v>
      </c>
      <c r="K248" s="12">
        <v>0</v>
      </c>
      <c r="L248" s="12">
        <v>0</v>
      </c>
      <c r="M248" s="12">
        <v>0</v>
      </c>
      <c r="N248" s="12">
        <v>0</v>
      </c>
      <c r="O248" s="12">
        <v>0</v>
      </c>
      <c r="P248" s="12">
        <v>0</v>
      </c>
      <c r="Q248" s="12">
        <v>0</v>
      </c>
      <c r="R248" s="12">
        <v>0</v>
      </c>
      <c r="S248" s="12">
        <v>0</v>
      </c>
      <c r="T248" s="12">
        <v>0</v>
      </c>
      <c r="U248" s="12">
        <f t="shared" si="13"/>
        <v>24</v>
      </c>
      <c r="V248">
        <f t="shared" si="14"/>
        <v>3131.3900000000021</v>
      </c>
      <c r="W248" s="23">
        <f>'Listado Equipos'!$B$3-'0415'!X248</f>
        <v>44848.83</v>
      </c>
      <c r="X248">
        <f t="shared" si="12"/>
        <v>609.17000000000007</v>
      </c>
      <c r="Y248">
        <f t="shared" si="15"/>
        <v>248</v>
      </c>
    </row>
    <row r="249" spans="1:25" ht="17.399999999999999" x14ac:dyDescent="0.3">
      <c r="A249" s="11">
        <v>45483</v>
      </c>
      <c r="B249" s="12">
        <v>250415</v>
      </c>
      <c r="C249" s="12" t="s">
        <v>343</v>
      </c>
      <c r="D249" s="12" t="s">
        <v>344</v>
      </c>
      <c r="E249" s="12" t="s">
        <v>345</v>
      </c>
      <c r="F249" s="12"/>
      <c r="G249" s="12"/>
      <c r="H249" s="12">
        <v>0</v>
      </c>
      <c r="I249" s="12">
        <v>24</v>
      </c>
      <c r="J249" s="12">
        <v>0</v>
      </c>
      <c r="K249" s="12">
        <v>0</v>
      </c>
      <c r="L249" s="12">
        <v>0</v>
      </c>
      <c r="M249" s="12">
        <v>0</v>
      </c>
      <c r="N249" s="12">
        <v>0</v>
      </c>
      <c r="O249" s="12">
        <v>0</v>
      </c>
      <c r="P249" s="12">
        <v>0</v>
      </c>
      <c r="Q249" s="12">
        <v>0</v>
      </c>
      <c r="R249" s="12">
        <v>0</v>
      </c>
      <c r="S249" s="12">
        <v>0</v>
      </c>
      <c r="T249" s="12">
        <v>0</v>
      </c>
      <c r="U249" s="12">
        <f t="shared" si="13"/>
        <v>24</v>
      </c>
      <c r="V249">
        <f t="shared" si="14"/>
        <v>3131.3900000000021</v>
      </c>
      <c r="W249" s="23">
        <f>'Listado Equipos'!$B$3-'0415'!X249</f>
        <v>44870.9</v>
      </c>
      <c r="X249">
        <f t="shared" si="12"/>
        <v>587.1</v>
      </c>
      <c r="Y249">
        <f t="shared" si="15"/>
        <v>249</v>
      </c>
    </row>
    <row r="250" spans="1:25" ht="17.399999999999999" x14ac:dyDescent="0.3">
      <c r="A250" s="11">
        <v>45484</v>
      </c>
      <c r="B250" s="12">
        <v>250415</v>
      </c>
      <c r="C250" s="12" t="s">
        <v>343</v>
      </c>
      <c r="D250" s="12" t="s">
        <v>344</v>
      </c>
      <c r="E250" s="12" t="s">
        <v>345</v>
      </c>
      <c r="F250" s="12"/>
      <c r="G250" s="12"/>
      <c r="H250" s="12">
        <v>3.32</v>
      </c>
      <c r="I250" s="12">
        <v>20.68</v>
      </c>
      <c r="J250" s="12">
        <v>1.83</v>
      </c>
      <c r="K250" s="12">
        <v>1.48</v>
      </c>
      <c r="L250" s="12">
        <v>8.7799999999999994</v>
      </c>
      <c r="M250" s="12">
        <v>7</v>
      </c>
      <c r="N250" s="12">
        <v>0</v>
      </c>
      <c r="O250" s="12">
        <v>16</v>
      </c>
      <c r="P250" s="12">
        <v>0</v>
      </c>
      <c r="Q250" s="12">
        <v>0</v>
      </c>
      <c r="R250" s="12">
        <v>6</v>
      </c>
      <c r="S250" s="12">
        <v>20</v>
      </c>
      <c r="T250" s="12">
        <v>1</v>
      </c>
      <c r="U250" s="12">
        <f t="shared" si="13"/>
        <v>24</v>
      </c>
      <c r="V250">
        <f t="shared" si="14"/>
        <v>3134.7100000000023</v>
      </c>
      <c r="W250" s="23">
        <f>'Listado Equipos'!$B$3-'0415'!X250</f>
        <v>44892</v>
      </c>
      <c r="X250">
        <f t="shared" si="12"/>
        <v>566</v>
      </c>
      <c r="Y250">
        <f t="shared" si="15"/>
        <v>250</v>
      </c>
    </row>
    <row r="251" spans="1:25" ht="17.399999999999999" x14ac:dyDescent="0.3">
      <c r="A251" s="11">
        <v>45485</v>
      </c>
      <c r="B251" s="12">
        <v>250415</v>
      </c>
      <c r="C251" s="12" t="s">
        <v>343</v>
      </c>
      <c r="D251" s="12" t="s">
        <v>344</v>
      </c>
      <c r="E251" s="12" t="s">
        <v>345</v>
      </c>
      <c r="F251" s="12"/>
      <c r="G251" s="12"/>
      <c r="H251" s="12">
        <v>16.23</v>
      </c>
      <c r="I251" s="12">
        <v>7.77</v>
      </c>
      <c r="J251" s="12">
        <v>7.15</v>
      </c>
      <c r="K251" s="12">
        <v>9.08</v>
      </c>
      <c r="L251" s="12">
        <v>32.07</v>
      </c>
      <c r="M251" s="12">
        <v>7</v>
      </c>
      <c r="N251" s="12">
        <v>0</v>
      </c>
      <c r="O251" s="12">
        <v>67</v>
      </c>
      <c r="P251" s="12">
        <v>1</v>
      </c>
      <c r="Q251" s="12">
        <v>0</v>
      </c>
      <c r="R251" s="12">
        <v>37</v>
      </c>
      <c r="S251" s="12">
        <v>72</v>
      </c>
      <c r="T251" s="12">
        <v>2</v>
      </c>
      <c r="U251" s="12">
        <f t="shared" si="13"/>
        <v>24</v>
      </c>
      <c r="V251">
        <f t="shared" si="14"/>
        <v>3150.9400000000023</v>
      </c>
      <c r="W251" s="23">
        <f>'Listado Equipos'!$B$3-'0415'!X251</f>
        <v>44900.6</v>
      </c>
      <c r="X251">
        <f t="shared" si="12"/>
        <v>557.4</v>
      </c>
      <c r="Y251">
        <f t="shared" si="15"/>
        <v>251</v>
      </c>
    </row>
    <row r="252" spans="1:25" ht="17.399999999999999" x14ac:dyDescent="0.3">
      <c r="A252" s="11">
        <v>45486</v>
      </c>
      <c r="B252" s="12">
        <v>250415</v>
      </c>
      <c r="C252" s="12" t="s">
        <v>343</v>
      </c>
      <c r="D252" s="12" t="s">
        <v>344</v>
      </c>
      <c r="E252" s="12" t="s">
        <v>345</v>
      </c>
      <c r="F252" s="12"/>
      <c r="G252" s="12"/>
      <c r="H252" s="12">
        <v>16.03</v>
      </c>
      <c r="I252" s="12">
        <v>7.97</v>
      </c>
      <c r="J252" s="12">
        <v>6.32</v>
      </c>
      <c r="K252" s="12">
        <v>9.7200000000000006</v>
      </c>
      <c r="L252" s="12">
        <v>33.57</v>
      </c>
      <c r="M252" s="12">
        <v>7</v>
      </c>
      <c r="N252" s="12">
        <v>0</v>
      </c>
      <c r="O252" s="12">
        <v>68</v>
      </c>
      <c r="P252" s="12">
        <v>0</v>
      </c>
      <c r="Q252" s="12">
        <v>0</v>
      </c>
      <c r="R252" s="12">
        <v>39</v>
      </c>
      <c r="S252" s="12">
        <v>74</v>
      </c>
      <c r="T252" s="12">
        <v>2</v>
      </c>
      <c r="U252" s="12">
        <f t="shared" si="13"/>
        <v>24</v>
      </c>
      <c r="V252">
        <f t="shared" si="14"/>
        <v>3166.9700000000025</v>
      </c>
      <c r="W252" s="23">
        <f>'Listado Equipos'!$B$3-'0415'!X252</f>
        <v>44919.72</v>
      </c>
      <c r="X252">
        <f t="shared" si="12"/>
        <v>538.28</v>
      </c>
      <c r="Y252">
        <f t="shared" si="15"/>
        <v>252</v>
      </c>
    </row>
    <row r="253" spans="1:25" ht="17.399999999999999" x14ac:dyDescent="0.3">
      <c r="A253" s="11">
        <v>45487</v>
      </c>
      <c r="B253" s="12">
        <v>250415</v>
      </c>
      <c r="C253" s="12" t="s">
        <v>343</v>
      </c>
      <c r="D253" s="12" t="s">
        <v>344</v>
      </c>
      <c r="E253" s="12" t="s">
        <v>345</v>
      </c>
      <c r="F253" s="12"/>
      <c r="G253" s="12"/>
      <c r="H253" s="12">
        <v>9.5500000000000007</v>
      </c>
      <c r="I253" s="12">
        <v>14.45</v>
      </c>
      <c r="J253" s="12">
        <v>5.4</v>
      </c>
      <c r="K253" s="12">
        <v>4.1500000000000004</v>
      </c>
      <c r="L253" s="12">
        <v>21.24</v>
      </c>
      <c r="M253" s="12">
        <v>6</v>
      </c>
      <c r="N253" s="12">
        <v>0</v>
      </c>
      <c r="O253" s="12">
        <v>50</v>
      </c>
      <c r="P253" s="12">
        <v>0</v>
      </c>
      <c r="Q253" s="12">
        <v>0</v>
      </c>
      <c r="R253" s="12">
        <v>15</v>
      </c>
      <c r="S253" s="12">
        <v>55</v>
      </c>
      <c r="T253" s="12">
        <v>0</v>
      </c>
      <c r="U253" s="12">
        <f t="shared" si="13"/>
        <v>24</v>
      </c>
      <c r="V253">
        <f t="shared" si="14"/>
        <v>3176.5200000000027</v>
      </c>
      <c r="W253" s="23">
        <f>'Listado Equipos'!$B$3-'0415'!X253</f>
        <v>44941.35</v>
      </c>
      <c r="X253">
        <f t="shared" si="12"/>
        <v>516.65</v>
      </c>
      <c r="Y253">
        <f t="shared" si="15"/>
        <v>253</v>
      </c>
    </row>
    <row r="254" spans="1:25" ht="17.399999999999999" x14ac:dyDescent="0.3">
      <c r="A254" s="11">
        <v>45488</v>
      </c>
      <c r="B254" s="12">
        <v>250415</v>
      </c>
      <c r="C254" s="12" t="s">
        <v>343</v>
      </c>
      <c r="D254" s="12" t="s">
        <v>344</v>
      </c>
      <c r="E254" s="12" t="s">
        <v>345</v>
      </c>
      <c r="F254" s="12"/>
      <c r="G254" s="12"/>
      <c r="H254" s="12">
        <v>15.88</v>
      </c>
      <c r="I254" s="12">
        <v>8.1199999999999992</v>
      </c>
      <c r="J254" s="12">
        <v>11.75</v>
      </c>
      <c r="K254" s="12">
        <v>4.13</v>
      </c>
      <c r="L254" s="12">
        <v>44.88</v>
      </c>
      <c r="M254" s="12">
        <v>5</v>
      </c>
      <c r="N254" s="12">
        <v>0</v>
      </c>
      <c r="O254" s="12">
        <v>81</v>
      </c>
      <c r="P254" s="12">
        <v>0</v>
      </c>
      <c r="Q254" s="12">
        <v>0</v>
      </c>
      <c r="R254" s="12">
        <v>11</v>
      </c>
      <c r="S254" s="12">
        <v>88</v>
      </c>
      <c r="T254" s="12">
        <v>1</v>
      </c>
      <c r="U254" s="12">
        <f t="shared" si="13"/>
        <v>24</v>
      </c>
      <c r="V254">
        <f t="shared" si="14"/>
        <v>3192.4000000000028</v>
      </c>
      <c r="W254" s="23">
        <f>'Listado Equipos'!$B$3-'0415'!X254</f>
        <v>44962.7</v>
      </c>
      <c r="X254">
        <f t="shared" si="12"/>
        <v>495.29999999999995</v>
      </c>
      <c r="Y254">
        <f t="shared" si="15"/>
        <v>254</v>
      </c>
    </row>
    <row r="255" spans="1:25" ht="17.399999999999999" x14ac:dyDescent="0.3">
      <c r="A255" s="11">
        <v>45489</v>
      </c>
      <c r="B255" s="12">
        <v>250415</v>
      </c>
      <c r="C255" s="12" t="s">
        <v>343</v>
      </c>
      <c r="D255" s="12" t="s">
        <v>344</v>
      </c>
      <c r="E255" s="12" t="s">
        <v>345</v>
      </c>
      <c r="F255" s="12"/>
      <c r="G255" s="12"/>
      <c r="H255" s="12">
        <v>17.350000000000001</v>
      </c>
      <c r="I255" s="12">
        <v>6.65</v>
      </c>
      <c r="J255" s="12">
        <v>11.55</v>
      </c>
      <c r="K255" s="12">
        <v>5.8</v>
      </c>
      <c r="L255" s="12">
        <v>41.5</v>
      </c>
      <c r="M255" s="12">
        <v>6</v>
      </c>
      <c r="N255" s="12">
        <v>0</v>
      </c>
      <c r="O255" s="12">
        <v>69</v>
      </c>
      <c r="P255" s="12">
        <v>0</v>
      </c>
      <c r="Q255" s="12">
        <v>0</v>
      </c>
      <c r="R255" s="12">
        <v>20</v>
      </c>
      <c r="S255" s="12">
        <v>77</v>
      </c>
      <c r="T255" s="12">
        <v>3</v>
      </c>
      <c r="U255" s="12">
        <f t="shared" si="13"/>
        <v>24</v>
      </c>
      <c r="V255">
        <f t="shared" si="14"/>
        <v>3209.7500000000027</v>
      </c>
      <c r="W255" s="23">
        <f>'Listado Equipos'!$B$3-'0415'!X255</f>
        <v>44984.95</v>
      </c>
      <c r="X255">
        <f t="shared" si="12"/>
        <v>473.04999999999995</v>
      </c>
      <c r="Y255">
        <f t="shared" si="15"/>
        <v>255</v>
      </c>
    </row>
    <row r="256" spans="1:25" ht="17.399999999999999" x14ac:dyDescent="0.3">
      <c r="A256" s="11">
        <v>45490</v>
      </c>
      <c r="B256" s="12">
        <v>250415</v>
      </c>
      <c r="C256" s="12" t="s">
        <v>343</v>
      </c>
      <c r="D256" s="12" t="s">
        <v>344</v>
      </c>
      <c r="E256" s="12" t="s">
        <v>345</v>
      </c>
      <c r="F256" s="12"/>
      <c r="G256" s="12"/>
      <c r="H256" s="12">
        <v>20.329999999999998</v>
      </c>
      <c r="I256" s="12">
        <v>3.67</v>
      </c>
      <c r="J256" s="12">
        <v>14.67</v>
      </c>
      <c r="K256" s="12">
        <v>5.67</v>
      </c>
      <c r="L256" s="12">
        <v>52.13</v>
      </c>
      <c r="M256" s="12">
        <v>5</v>
      </c>
      <c r="N256" s="12">
        <v>0</v>
      </c>
      <c r="O256" s="12">
        <v>94</v>
      </c>
      <c r="P256" s="12">
        <v>1</v>
      </c>
      <c r="Q256" s="12">
        <v>0</v>
      </c>
      <c r="R256" s="12">
        <v>15</v>
      </c>
      <c r="S256" s="12">
        <v>104</v>
      </c>
      <c r="T256" s="12">
        <v>0</v>
      </c>
      <c r="U256" s="12">
        <f t="shared" si="13"/>
        <v>24</v>
      </c>
      <c r="V256">
        <f t="shared" si="14"/>
        <v>3230.0800000000027</v>
      </c>
      <c r="W256" s="23">
        <f>'Listado Equipos'!$B$3-'0415'!X256</f>
        <v>45006.05</v>
      </c>
      <c r="X256">
        <f t="shared" si="12"/>
        <v>451.94999999999993</v>
      </c>
      <c r="Y256">
        <f t="shared" si="15"/>
        <v>256</v>
      </c>
    </row>
    <row r="257" spans="1:25" ht="17.399999999999999" x14ac:dyDescent="0.3">
      <c r="A257" s="11">
        <v>45491</v>
      </c>
      <c r="B257" s="12">
        <v>250415</v>
      </c>
      <c r="C257" s="12" t="s">
        <v>343</v>
      </c>
      <c r="D257" s="12" t="s">
        <v>344</v>
      </c>
      <c r="E257" s="12" t="s">
        <v>345</v>
      </c>
      <c r="F257" s="12"/>
      <c r="G257" s="12"/>
      <c r="H257" s="12">
        <v>19.38</v>
      </c>
      <c r="I257" s="12">
        <v>4.62</v>
      </c>
      <c r="J257" s="12">
        <v>16.77</v>
      </c>
      <c r="K257" s="12">
        <v>2.62</v>
      </c>
      <c r="L257" s="12">
        <v>50.08</v>
      </c>
      <c r="M257" s="12">
        <v>5</v>
      </c>
      <c r="N257" s="12">
        <v>0</v>
      </c>
      <c r="O257" s="12">
        <v>63</v>
      </c>
      <c r="P257" s="12">
        <v>0</v>
      </c>
      <c r="Q257" s="12">
        <v>0</v>
      </c>
      <c r="R257" s="12">
        <v>5</v>
      </c>
      <c r="S257" s="12">
        <v>70</v>
      </c>
      <c r="T257" s="12">
        <v>0</v>
      </c>
      <c r="U257" s="12">
        <f t="shared" si="13"/>
        <v>24</v>
      </c>
      <c r="V257">
        <f t="shared" si="14"/>
        <v>3249.4600000000028</v>
      </c>
      <c r="W257" s="23">
        <f>'Listado Equipos'!$B$3-'0415'!X257</f>
        <v>45020.42</v>
      </c>
      <c r="X257">
        <f t="shared" si="12"/>
        <v>437.57999999999993</v>
      </c>
      <c r="Y257">
        <f t="shared" si="15"/>
        <v>257</v>
      </c>
    </row>
    <row r="258" spans="1:25" ht="17.399999999999999" x14ac:dyDescent="0.3">
      <c r="A258" s="11">
        <v>45492</v>
      </c>
      <c r="B258" s="12">
        <v>250415</v>
      </c>
      <c r="C258" s="12" t="s">
        <v>343</v>
      </c>
      <c r="D258" s="12" t="s">
        <v>344</v>
      </c>
      <c r="E258" s="12" t="s">
        <v>345</v>
      </c>
      <c r="F258" s="12"/>
      <c r="G258" s="12"/>
      <c r="H258" s="12">
        <v>18.12</v>
      </c>
      <c r="I258" s="12">
        <v>5.88</v>
      </c>
      <c r="J258" s="12">
        <v>14.9</v>
      </c>
      <c r="K258" s="12">
        <v>3.22</v>
      </c>
      <c r="L258" s="12">
        <v>45.02</v>
      </c>
      <c r="M258" s="12">
        <v>5</v>
      </c>
      <c r="N258" s="12">
        <v>0</v>
      </c>
      <c r="O258" s="12">
        <v>91</v>
      </c>
      <c r="P258" s="12">
        <v>0</v>
      </c>
      <c r="Q258" s="12">
        <v>0</v>
      </c>
      <c r="R258" s="12">
        <v>2</v>
      </c>
      <c r="S258" s="12">
        <v>102</v>
      </c>
      <c r="T258" s="12">
        <v>0</v>
      </c>
      <c r="U258" s="12">
        <f t="shared" si="13"/>
        <v>24</v>
      </c>
      <c r="V258">
        <f t="shared" si="14"/>
        <v>3267.5800000000027</v>
      </c>
      <c r="W258" s="23">
        <f>'Listado Equipos'!$B$3-'0415'!X258</f>
        <v>45027.97</v>
      </c>
      <c r="X258">
        <f t="shared" ref="X258:X298" si="16">LARGE($V$2:$V$298,Y258-1)</f>
        <v>430.02999999999992</v>
      </c>
      <c r="Y258">
        <f t="shared" si="15"/>
        <v>258</v>
      </c>
    </row>
    <row r="259" spans="1:25" ht="17.399999999999999" x14ac:dyDescent="0.3">
      <c r="A259" s="11">
        <v>45493</v>
      </c>
      <c r="B259" s="12">
        <v>250415</v>
      </c>
      <c r="C259" s="12" t="s">
        <v>343</v>
      </c>
      <c r="D259" s="12" t="s">
        <v>344</v>
      </c>
      <c r="E259" s="12" t="s">
        <v>345</v>
      </c>
      <c r="F259" s="12"/>
      <c r="G259" s="12"/>
      <c r="H259" s="12">
        <v>15.35</v>
      </c>
      <c r="I259" s="12">
        <v>8.65</v>
      </c>
      <c r="J259" s="12">
        <v>12.83</v>
      </c>
      <c r="K259" s="12">
        <v>2.52</v>
      </c>
      <c r="L259" s="12">
        <v>37.31</v>
      </c>
      <c r="M259" s="12">
        <v>4</v>
      </c>
      <c r="N259" s="12">
        <v>0</v>
      </c>
      <c r="O259" s="12">
        <v>60</v>
      </c>
      <c r="P259" s="12">
        <v>0</v>
      </c>
      <c r="Q259" s="12">
        <v>0</v>
      </c>
      <c r="R259" s="12">
        <v>2</v>
      </c>
      <c r="S259" s="12">
        <v>62</v>
      </c>
      <c r="T259" s="12">
        <v>0</v>
      </c>
      <c r="U259" s="12">
        <f t="shared" ref="U259:U298" si="17">SUM(H259,I259)</f>
        <v>24</v>
      </c>
      <c r="V259">
        <f t="shared" si="14"/>
        <v>3282.9300000000026</v>
      </c>
      <c r="W259" s="23">
        <f>'Listado Equipos'!$B$3-'0415'!X259</f>
        <v>45046.22</v>
      </c>
      <c r="X259">
        <f t="shared" si="16"/>
        <v>411.77999999999992</v>
      </c>
      <c r="Y259">
        <f t="shared" si="15"/>
        <v>259</v>
      </c>
    </row>
    <row r="260" spans="1:25" ht="17.399999999999999" x14ac:dyDescent="0.3">
      <c r="A260" s="11">
        <v>45494</v>
      </c>
      <c r="B260" s="12">
        <v>250415</v>
      </c>
      <c r="C260" s="12" t="s">
        <v>343</v>
      </c>
      <c r="D260" s="12" t="s">
        <v>344</v>
      </c>
      <c r="E260" s="12" t="s">
        <v>345</v>
      </c>
      <c r="F260" s="12"/>
      <c r="G260" s="12"/>
      <c r="H260" s="12">
        <v>6.83</v>
      </c>
      <c r="I260" s="12">
        <v>17.170000000000002</v>
      </c>
      <c r="J260" s="12">
        <v>5.62</v>
      </c>
      <c r="K260" s="12">
        <v>1.22</v>
      </c>
      <c r="L260" s="12">
        <v>18.190000000000001</v>
      </c>
      <c r="M260" s="12">
        <v>5</v>
      </c>
      <c r="N260" s="12">
        <v>0</v>
      </c>
      <c r="O260" s="12">
        <v>32</v>
      </c>
      <c r="P260" s="12">
        <v>0</v>
      </c>
      <c r="Q260" s="12">
        <v>0</v>
      </c>
      <c r="R260" s="12">
        <v>3</v>
      </c>
      <c r="S260" s="12">
        <v>37</v>
      </c>
      <c r="T260" s="12">
        <v>0</v>
      </c>
      <c r="U260" s="12">
        <f t="shared" si="17"/>
        <v>24</v>
      </c>
      <c r="V260">
        <f t="shared" ref="V260:V298" si="18">H260+V259</f>
        <v>3289.7600000000025</v>
      </c>
      <c r="W260" s="23">
        <f>'Listado Equipos'!$B$3-'0415'!X260</f>
        <v>45063.54</v>
      </c>
      <c r="X260">
        <f t="shared" si="16"/>
        <v>394.45999999999992</v>
      </c>
      <c r="Y260">
        <f t="shared" ref="Y260:Y298" si="19">Y259+1</f>
        <v>260</v>
      </c>
    </row>
    <row r="261" spans="1:25" ht="17.399999999999999" x14ac:dyDescent="0.3">
      <c r="A261" s="11">
        <v>45495</v>
      </c>
      <c r="B261" s="12">
        <v>250415</v>
      </c>
      <c r="C261" s="12" t="s">
        <v>343</v>
      </c>
      <c r="D261" s="12" t="s">
        <v>344</v>
      </c>
      <c r="E261" s="12" t="s">
        <v>345</v>
      </c>
      <c r="F261" s="12"/>
      <c r="G261" s="12"/>
      <c r="H261" s="12">
        <v>17.72</v>
      </c>
      <c r="I261" s="12">
        <v>6.28</v>
      </c>
      <c r="J261" s="12">
        <v>15.75</v>
      </c>
      <c r="K261" s="12">
        <v>1.97</v>
      </c>
      <c r="L261" s="12">
        <v>47.48</v>
      </c>
      <c r="M261" s="12">
        <v>5</v>
      </c>
      <c r="N261" s="12">
        <v>0</v>
      </c>
      <c r="O261" s="12">
        <v>51</v>
      </c>
      <c r="P261" s="12">
        <v>0</v>
      </c>
      <c r="Q261" s="12">
        <v>0</v>
      </c>
      <c r="R261" s="12">
        <v>3</v>
      </c>
      <c r="S261" s="12">
        <v>60</v>
      </c>
      <c r="T261" s="12">
        <v>1</v>
      </c>
      <c r="U261" s="12">
        <f t="shared" si="17"/>
        <v>24</v>
      </c>
      <c r="V261">
        <f t="shared" si="18"/>
        <v>3307.4800000000023</v>
      </c>
      <c r="W261" s="23">
        <f>'Listado Equipos'!$B$3-'0415'!X261</f>
        <v>45082.61</v>
      </c>
      <c r="X261">
        <f t="shared" si="16"/>
        <v>375.38999999999993</v>
      </c>
      <c r="Y261">
        <f t="shared" si="19"/>
        <v>261</v>
      </c>
    </row>
    <row r="262" spans="1:25" ht="17.399999999999999" x14ac:dyDescent="0.3">
      <c r="A262" s="11">
        <v>45496</v>
      </c>
      <c r="B262" s="12">
        <v>250415</v>
      </c>
      <c r="C262" s="12" t="s">
        <v>343</v>
      </c>
      <c r="D262" s="12" t="s">
        <v>344</v>
      </c>
      <c r="E262" s="12" t="s">
        <v>345</v>
      </c>
      <c r="F262" s="12"/>
      <c r="G262" s="12"/>
      <c r="H262" s="12">
        <v>21.6</v>
      </c>
      <c r="I262" s="12">
        <v>2.4</v>
      </c>
      <c r="J262" s="12">
        <v>18.13</v>
      </c>
      <c r="K262" s="12">
        <v>3.47</v>
      </c>
      <c r="L262" s="12">
        <v>54.71</v>
      </c>
      <c r="M262" s="12">
        <v>4</v>
      </c>
      <c r="N262" s="12">
        <v>0</v>
      </c>
      <c r="O262" s="12">
        <v>67</v>
      </c>
      <c r="P262" s="12">
        <v>0</v>
      </c>
      <c r="Q262" s="12">
        <v>0</v>
      </c>
      <c r="R262" s="12">
        <v>8</v>
      </c>
      <c r="S262" s="12">
        <v>77</v>
      </c>
      <c r="T262" s="12">
        <v>0</v>
      </c>
      <c r="U262" s="12">
        <f t="shared" si="17"/>
        <v>24</v>
      </c>
      <c r="V262">
        <f t="shared" si="18"/>
        <v>3329.0800000000022</v>
      </c>
      <c r="W262" s="23">
        <f>'Listado Equipos'!$B$3-'0415'!X262</f>
        <v>45104.04</v>
      </c>
      <c r="X262">
        <f t="shared" si="16"/>
        <v>353.95999999999992</v>
      </c>
      <c r="Y262">
        <f t="shared" si="19"/>
        <v>262</v>
      </c>
    </row>
    <row r="263" spans="1:25" ht="17.399999999999999" x14ac:dyDescent="0.3">
      <c r="A263" s="11">
        <v>45497</v>
      </c>
      <c r="B263" s="12">
        <v>250415</v>
      </c>
      <c r="C263" s="12" t="s">
        <v>343</v>
      </c>
      <c r="D263" s="12" t="s">
        <v>344</v>
      </c>
      <c r="E263" s="12" t="s">
        <v>345</v>
      </c>
      <c r="F263" s="12"/>
      <c r="G263" s="12"/>
      <c r="H263" s="12">
        <v>19.25</v>
      </c>
      <c r="I263" s="12">
        <v>4.75</v>
      </c>
      <c r="J263" s="12">
        <v>17.12</v>
      </c>
      <c r="K263" s="12">
        <v>2.13</v>
      </c>
      <c r="L263" s="12">
        <v>59.09</v>
      </c>
      <c r="M263" s="12">
        <v>5</v>
      </c>
      <c r="N263" s="12">
        <v>0</v>
      </c>
      <c r="O263" s="12">
        <v>80</v>
      </c>
      <c r="P263" s="12">
        <v>0</v>
      </c>
      <c r="Q263" s="12">
        <v>0</v>
      </c>
      <c r="R263" s="12">
        <v>7</v>
      </c>
      <c r="S263" s="12">
        <v>86</v>
      </c>
      <c r="T263" s="12">
        <v>1</v>
      </c>
      <c r="U263" s="12">
        <f t="shared" si="17"/>
        <v>24</v>
      </c>
      <c r="V263">
        <f t="shared" si="18"/>
        <v>3348.3300000000022</v>
      </c>
      <c r="W263" s="23">
        <f>'Listado Equipos'!$B$3-'0415'!X263</f>
        <v>45120.74</v>
      </c>
      <c r="X263">
        <f t="shared" si="16"/>
        <v>337.25999999999993</v>
      </c>
      <c r="Y263">
        <f t="shared" si="19"/>
        <v>263</v>
      </c>
    </row>
    <row r="264" spans="1:25" ht="17.399999999999999" x14ac:dyDescent="0.3">
      <c r="A264" s="11">
        <v>45498</v>
      </c>
      <c r="B264" s="12">
        <v>250415</v>
      </c>
      <c r="C264" s="12" t="s">
        <v>343</v>
      </c>
      <c r="D264" s="12" t="s">
        <v>344</v>
      </c>
      <c r="E264" s="12" t="s">
        <v>345</v>
      </c>
      <c r="F264" s="12"/>
      <c r="G264" s="12"/>
      <c r="H264" s="12">
        <v>21.45</v>
      </c>
      <c r="I264" s="12">
        <v>2.5499999999999998</v>
      </c>
      <c r="J264" s="12">
        <v>17.920000000000002</v>
      </c>
      <c r="K264" s="12">
        <v>3.53</v>
      </c>
      <c r="L264" s="12">
        <v>58.14</v>
      </c>
      <c r="M264" s="12">
        <v>5</v>
      </c>
      <c r="N264" s="12">
        <v>0</v>
      </c>
      <c r="O264" s="12">
        <v>50</v>
      </c>
      <c r="P264" s="12">
        <v>0</v>
      </c>
      <c r="Q264" s="12">
        <v>0</v>
      </c>
      <c r="R264" s="12">
        <v>7</v>
      </c>
      <c r="S264" s="12">
        <v>61</v>
      </c>
      <c r="T264" s="12">
        <v>0</v>
      </c>
      <c r="U264" s="12">
        <f t="shared" si="17"/>
        <v>24</v>
      </c>
      <c r="V264">
        <f t="shared" si="18"/>
        <v>3369.780000000002</v>
      </c>
      <c r="W264" s="23">
        <f>'Listado Equipos'!$B$3-'0415'!X264</f>
        <v>45140.26</v>
      </c>
      <c r="X264">
        <f t="shared" si="16"/>
        <v>317.73999999999995</v>
      </c>
      <c r="Y264">
        <f t="shared" si="19"/>
        <v>264</v>
      </c>
    </row>
    <row r="265" spans="1:25" ht="17.399999999999999" x14ac:dyDescent="0.3">
      <c r="A265" s="11">
        <v>45499</v>
      </c>
      <c r="B265" s="12">
        <v>250415</v>
      </c>
      <c r="C265" s="12" t="s">
        <v>343</v>
      </c>
      <c r="D265" s="12" t="s">
        <v>344</v>
      </c>
      <c r="E265" s="12" t="s">
        <v>345</v>
      </c>
      <c r="F265" s="12"/>
      <c r="G265" s="12"/>
      <c r="H265" s="12">
        <v>20.78</v>
      </c>
      <c r="I265" s="12">
        <v>3.22</v>
      </c>
      <c r="J265" s="12">
        <v>18.25</v>
      </c>
      <c r="K265" s="12">
        <v>2.5299999999999998</v>
      </c>
      <c r="L265" s="12">
        <v>54.8</v>
      </c>
      <c r="M265" s="12">
        <v>4</v>
      </c>
      <c r="N265" s="12">
        <v>0</v>
      </c>
      <c r="O265" s="12">
        <v>95</v>
      </c>
      <c r="P265" s="12">
        <v>1</v>
      </c>
      <c r="Q265" s="12">
        <v>0</v>
      </c>
      <c r="R265" s="12">
        <v>5</v>
      </c>
      <c r="S265" s="12">
        <v>111</v>
      </c>
      <c r="T265" s="12">
        <v>0</v>
      </c>
      <c r="U265" s="12">
        <f t="shared" si="17"/>
        <v>24</v>
      </c>
      <c r="V265">
        <f t="shared" si="18"/>
        <v>3390.5600000000022</v>
      </c>
      <c r="W265" s="23">
        <f>'Listado Equipos'!$B$3-'0415'!X265</f>
        <v>45152.71</v>
      </c>
      <c r="X265">
        <f t="shared" si="16"/>
        <v>305.28999999999996</v>
      </c>
      <c r="Y265">
        <f t="shared" si="19"/>
        <v>265</v>
      </c>
    </row>
    <row r="266" spans="1:25" ht="17.399999999999999" x14ac:dyDescent="0.3">
      <c r="A266" s="11">
        <v>45500</v>
      </c>
      <c r="B266" s="12">
        <v>250415</v>
      </c>
      <c r="C266" s="12" t="s">
        <v>343</v>
      </c>
      <c r="D266" s="12" t="s">
        <v>344</v>
      </c>
      <c r="E266" s="12" t="s">
        <v>345</v>
      </c>
      <c r="F266" s="12"/>
      <c r="G266" s="12"/>
      <c r="H266" s="12">
        <v>15.25</v>
      </c>
      <c r="I266" s="12">
        <v>8.75</v>
      </c>
      <c r="J266" s="12">
        <v>13.85</v>
      </c>
      <c r="K266" s="12">
        <v>1.4</v>
      </c>
      <c r="L266" s="12">
        <v>46.67</v>
      </c>
      <c r="M266" s="12">
        <v>5</v>
      </c>
      <c r="N266" s="12">
        <v>0</v>
      </c>
      <c r="O266" s="12">
        <v>62</v>
      </c>
      <c r="P266" s="12">
        <v>0</v>
      </c>
      <c r="Q266" s="12">
        <v>0</v>
      </c>
      <c r="R266" s="12">
        <v>1</v>
      </c>
      <c r="S266" s="12">
        <v>66</v>
      </c>
      <c r="T266" s="12">
        <v>0</v>
      </c>
      <c r="U266" s="12">
        <f t="shared" si="17"/>
        <v>24</v>
      </c>
      <c r="V266">
        <f t="shared" si="18"/>
        <v>3405.8100000000022</v>
      </c>
      <c r="W266" s="23">
        <f>'Listado Equipos'!$B$3-'0415'!X266</f>
        <v>45173.73</v>
      </c>
      <c r="X266">
        <f t="shared" si="16"/>
        <v>284.27</v>
      </c>
      <c r="Y266">
        <f t="shared" si="19"/>
        <v>266</v>
      </c>
    </row>
    <row r="267" spans="1:25" ht="17.399999999999999" x14ac:dyDescent="0.3">
      <c r="A267" s="11">
        <v>45501</v>
      </c>
      <c r="B267" s="12">
        <v>250415</v>
      </c>
      <c r="C267" s="12" t="s">
        <v>343</v>
      </c>
      <c r="D267" s="12" t="s">
        <v>344</v>
      </c>
      <c r="E267" s="12" t="s">
        <v>345</v>
      </c>
      <c r="F267" s="12"/>
      <c r="G267" s="12"/>
      <c r="H267" s="12">
        <v>6.15</v>
      </c>
      <c r="I267" s="12">
        <v>17.850000000000001</v>
      </c>
      <c r="J267" s="12">
        <v>5.75</v>
      </c>
      <c r="K267" s="12">
        <v>0.4</v>
      </c>
      <c r="L267" s="12">
        <v>20.93</v>
      </c>
      <c r="M267" s="12">
        <v>5</v>
      </c>
      <c r="N267" s="12">
        <v>0</v>
      </c>
      <c r="O267" s="12">
        <v>26</v>
      </c>
      <c r="P267" s="12">
        <v>0</v>
      </c>
      <c r="Q267" s="12">
        <v>0</v>
      </c>
      <c r="R267" s="12">
        <v>1</v>
      </c>
      <c r="S267" s="12">
        <v>30</v>
      </c>
      <c r="T267" s="12">
        <v>0</v>
      </c>
      <c r="U267" s="12">
        <f t="shared" si="17"/>
        <v>24</v>
      </c>
      <c r="V267">
        <f t="shared" si="18"/>
        <v>3411.9600000000023</v>
      </c>
      <c r="W267" s="23">
        <f>'Listado Equipos'!$B$3-'0415'!X267</f>
        <v>45193.43</v>
      </c>
      <c r="X267">
        <f t="shared" si="16"/>
        <v>264.57</v>
      </c>
      <c r="Y267">
        <f t="shared" si="19"/>
        <v>267</v>
      </c>
    </row>
    <row r="268" spans="1:25" ht="17.399999999999999" x14ac:dyDescent="0.3">
      <c r="A268" s="11">
        <v>45502</v>
      </c>
      <c r="B268" s="12">
        <v>250415</v>
      </c>
      <c r="C268" s="12" t="s">
        <v>343</v>
      </c>
      <c r="D268" s="12" t="s">
        <v>344</v>
      </c>
      <c r="E268" s="12" t="s">
        <v>345</v>
      </c>
      <c r="F268" s="12"/>
      <c r="G268" s="12"/>
      <c r="H268" s="12">
        <v>18.43</v>
      </c>
      <c r="I268" s="12">
        <v>5.57</v>
      </c>
      <c r="J268" s="12">
        <v>16.7</v>
      </c>
      <c r="K268" s="12">
        <v>1.73</v>
      </c>
      <c r="L268" s="12">
        <v>56.19</v>
      </c>
      <c r="M268" s="12">
        <v>5</v>
      </c>
      <c r="N268" s="12">
        <v>0</v>
      </c>
      <c r="O268" s="12">
        <v>74</v>
      </c>
      <c r="P268" s="12">
        <v>0</v>
      </c>
      <c r="Q268" s="12">
        <v>0</v>
      </c>
      <c r="R268" s="12">
        <v>4</v>
      </c>
      <c r="S268" s="12">
        <v>85</v>
      </c>
      <c r="T268" s="12">
        <v>0</v>
      </c>
      <c r="U268" s="12">
        <f t="shared" si="17"/>
        <v>24</v>
      </c>
      <c r="V268">
        <f t="shared" si="18"/>
        <v>3430.3900000000021</v>
      </c>
      <c r="W268" s="23">
        <f>'Listado Equipos'!$B$3-'0415'!X268</f>
        <v>45214.1</v>
      </c>
      <c r="X268">
        <f t="shared" si="16"/>
        <v>243.89999999999998</v>
      </c>
      <c r="Y268">
        <f t="shared" si="19"/>
        <v>268</v>
      </c>
    </row>
    <row r="269" spans="1:25" ht="17.399999999999999" x14ac:dyDescent="0.3">
      <c r="A269" s="11">
        <v>45503</v>
      </c>
      <c r="B269" s="12">
        <v>250415</v>
      </c>
      <c r="C269" s="12" t="s">
        <v>343</v>
      </c>
      <c r="D269" s="12" t="s">
        <v>344</v>
      </c>
      <c r="E269" s="12" t="s">
        <v>345</v>
      </c>
      <c r="F269" s="12"/>
      <c r="G269" s="12"/>
      <c r="H269" s="12">
        <v>18.3</v>
      </c>
      <c r="I269" s="12">
        <v>5.7</v>
      </c>
      <c r="J269" s="12">
        <v>15.97</v>
      </c>
      <c r="K269" s="12">
        <v>2.33</v>
      </c>
      <c r="L269" s="12">
        <v>47.9</v>
      </c>
      <c r="M269" s="12">
        <v>4</v>
      </c>
      <c r="N269" s="12">
        <v>0</v>
      </c>
      <c r="O269" s="12">
        <v>49</v>
      </c>
      <c r="P269" s="12">
        <v>0</v>
      </c>
      <c r="Q269" s="12">
        <v>0</v>
      </c>
      <c r="R269" s="12">
        <v>2</v>
      </c>
      <c r="S269" s="12">
        <v>57</v>
      </c>
      <c r="T269" s="12">
        <v>0</v>
      </c>
      <c r="U269" s="12">
        <f t="shared" si="17"/>
        <v>24</v>
      </c>
      <c r="V269">
        <f t="shared" si="18"/>
        <v>3448.6900000000023</v>
      </c>
      <c r="W269" s="23">
        <f>'Listado Equipos'!$B$3-'0415'!X269</f>
        <v>45233.1</v>
      </c>
      <c r="X269">
        <f t="shared" si="16"/>
        <v>224.89999999999998</v>
      </c>
      <c r="Y269">
        <f t="shared" si="19"/>
        <v>269</v>
      </c>
    </row>
    <row r="270" spans="1:25" ht="17.399999999999999" x14ac:dyDescent="0.3">
      <c r="A270" s="11">
        <v>45504</v>
      </c>
      <c r="B270" s="12">
        <v>250415</v>
      </c>
      <c r="C270" s="12" t="s">
        <v>343</v>
      </c>
      <c r="D270" s="12" t="s">
        <v>344</v>
      </c>
      <c r="E270" s="12" t="s">
        <v>345</v>
      </c>
      <c r="F270" s="12"/>
      <c r="G270" s="12"/>
      <c r="H270" s="12">
        <v>18.329999999999998</v>
      </c>
      <c r="I270" s="12">
        <v>5.67</v>
      </c>
      <c r="J270" s="12">
        <v>16.3</v>
      </c>
      <c r="K270" s="12">
        <v>2.0299999999999998</v>
      </c>
      <c r="L270" s="12">
        <v>54.79</v>
      </c>
      <c r="M270" s="12">
        <v>5</v>
      </c>
      <c r="N270" s="12">
        <v>0</v>
      </c>
      <c r="O270" s="12">
        <v>82</v>
      </c>
      <c r="P270" s="12">
        <v>0</v>
      </c>
      <c r="Q270" s="12">
        <v>0</v>
      </c>
      <c r="R270" s="12">
        <v>4</v>
      </c>
      <c r="S270" s="12">
        <v>91</v>
      </c>
      <c r="T270" s="12">
        <v>0</v>
      </c>
      <c r="U270" s="12">
        <f t="shared" si="17"/>
        <v>24</v>
      </c>
      <c r="V270">
        <f t="shared" si="18"/>
        <v>3467.0200000000023</v>
      </c>
      <c r="W270" s="23">
        <f>'Listado Equipos'!$B$3-'0415'!X270</f>
        <v>45249.52</v>
      </c>
      <c r="X270">
        <f t="shared" si="16"/>
        <v>208.48</v>
      </c>
      <c r="Y270">
        <f t="shared" si="19"/>
        <v>270</v>
      </c>
    </row>
    <row r="271" spans="1:25" ht="17.399999999999999" x14ac:dyDescent="0.3">
      <c r="A271" s="11">
        <v>45505</v>
      </c>
      <c r="B271" s="12">
        <v>250415</v>
      </c>
      <c r="C271" s="12" t="s">
        <v>343</v>
      </c>
      <c r="D271" s="12" t="s">
        <v>344</v>
      </c>
      <c r="E271" s="12" t="s">
        <v>345</v>
      </c>
      <c r="F271" s="12"/>
      <c r="G271" s="12"/>
      <c r="H271" s="12">
        <v>19.670000000000002</v>
      </c>
      <c r="I271" s="12">
        <v>4.33</v>
      </c>
      <c r="J271" s="12">
        <v>16.97</v>
      </c>
      <c r="K271" s="12">
        <v>2.7</v>
      </c>
      <c r="L271" s="12">
        <v>49.01</v>
      </c>
      <c r="M271" s="12">
        <v>4</v>
      </c>
      <c r="N271" s="12">
        <v>0</v>
      </c>
      <c r="O271" s="12">
        <v>37</v>
      </c>
      <c r="P271" s="12">
        <v>0</v>
      </c>
      <c r="Q271" s="12">
        <v>0</v>
      </c>
      <c r="R271" s="12">
        <v>7</v>
      </c>
      <c r="S271" s="12">
        <v>39</v>
      </c>
      <c r="T271" s="12">
        <v>0</v>
      </c>
      <c r="U271" s="12">
        <f t="shared" si="17"/>
        <v>24</v>
      </c>
      <c r="V271">
        <f t="shared" si="18"/>
        <v>3486.6900000000023</v>
      </c>
      <c r="W271" s="23">
        <f>'Listado Equipos'!$B$3-'0415'!X271</f>
        <v>45263.45</v>
      </c>
      <c r="X271">
        <f t="shared" si="16"/>
        <v>194.54999999999998</v>
      </c>
      <c r="Y271">
        <f t="shared" si="19"/>
        <v>271</v>
      </c>
    </row>
    <row r="272" spans="1:25" ht="17.399999999999999" x14ac:dyDescent="0.3">
      <c r="A272" s="11">
        <v>45506</v>
      </c>
      <c r="B272" s="12">
        <v>250415</v>
      </c>
      <c r="C272" s="12" t="s">
        <v>343</v>
      </c>
      <c r="D272" s="12" t="s">
        <v>344</v>
      </c>
      <c r="E272" s="12" t="s">
        <v>345</v>
      </c>
      <c r="F272" s="12"/>
      <c r="G272" s="12"/>
      <c r="H272" s="12">
        <v>17.149999999999999</v>
      </c>
      <c r="I272" s="12">
        <v>6.85</v>
      </c>
      <c r="J272" s="12">
        <v>15.6</v>
      </c>
      <c r="K272" s="12">
        <v>1.55</v>
      </c>
      <c r="L272" s="12">
        <v>45.83</v>
      </c>
      <c r="M272" s="12">
        <v>4</v>
      </c>
      <c r="N272" s="12">
        <v>0</v>
      </c>
      <c r="O272" s="12">
        <v>53</v>
      </c>
      <c r="P272" s="12">
        <v>0</v>
      </c>
      <c r="Q272" s="12">
        <v>0</v>
      </c>
      <c r="R272" s="12">
        <v>0</v>
      </c>
      <c r="S272" s="12">
        <v>54</v>
      </c>
      <c r="T272" s="12">
        <v>0</v>
      </c>
      <c r="U272" s="12">
        <f t="shared" si="17"/>
        <v>24</v>
      </c>
      <c r="V272">
        <f t="shared" si="18"/>
        <v>3503.8400000000024</v>
      </c>
      <c r="W272" s="23">
        <f>'Listado Equipos'!$B$3-'0415'!X272</f>
        <v>45272.83</v>
      </c>
      <c r="X272">
        <f t="shared" si="16"/>
        <v>185.17</v>
      </c>
      <c r="Y272">
        <f t="shared" si="19"/>
        <v>272</v>
      </c>
    </row>
    <row r="273" spans="1:25" ht="17.399999999999999" x14ac:dyDescent="0.3">
      <c r="A273" s="11">
        <v>45507</v>
      </c>
      <c r="B273" s="12">
        <v>250415</v>
      </c>
      <c r="C273" s="12" t="s">
        <v>343</v>
      </c>
      <c r="D273" s="12" t="s">
        <v>344</v>
      </c>
      <c r="E273" s="12" t="s">
        <v>345</v>
      </c>
      <c r="F273" s="12"/>
      <c r="G273" s="12"/>
      <c r="H273" s="12">
        <v>17.53</v>
      </c>
      <c r="I273" s="12">
        <v>6.47</v>
      </c>
      <c r="J273" s="12">
        <v>15.72</v>
      </c>
      <c r="K273" s="12">
        <v>1.82</v>
      </c>
      <c r="L273" s="12">
        <v>53.4</v>
      </c>
      <c r="M273" s="12">
        <v>5</v>
      </c>
      <c r="N273" s="12">
        <v>0</v>
      </c>
      <c r="O273" s="12">
        <v>52</v>
      </c>
      <c r="P273" s="12">
        <v>0</v>
      </c>
      <c r="Q273" s="12">
        <v>0</v>
      </c>
      <c r="R273" s="12">
        <v>4</v>
      </c>
      <c r="S273" s="12">
        <v>56</v>
      </c>
      <c r="T273" s="12">
        <v>0</v>
      </c>
      <c r="U273" s="12">
        <f t="shared" si="17"/>
        <v>24</v>
      </c>
      <c r="V273">
        <f t="shared" si="18"/>
        <v>3521.3700000000026</v>
      </c>
      <c r="W273" s="23">
        <f>'Listado Equipos'!$B$3-'0415'!X273</f>
        <v>45288.959999999999</v>
      </c>
      <c r="X273">
        <f t="shared" si="16"/>
        <v>169.04</v>
      </c>
      <c r="Y273">
        <f t="shared" si="19"/>
        <v>273</v>
      </c>
    </row>
    <row r="274" spans="1:25" ht="17.399999999999999" x14ac:dyDescent="0.3">
      <c r="A274" s="11">
        <v>45508</v>
      </c>
      <c r="B274" s="12">
        <v>250415</v>
      </c>
      <c r="C274" s="12" t="s">
        <v>343</v>
      </c>
      <c r="D274" s="12" t="s">
        <v>344</v>
      </c>
      <c r="E274" s="12" t="s">
        <v>345</v>
      </c>
      <c r="F274" s="12"/>
      <c r="G274" s="12"/>
      <c r="H274" s="12">
        <v>5.0999999999999996</v>
      </c>
      <c r="I274" s="12">
        <v>18.899999999999999</v>
      </c>
      <c r="J274" s="12">
        <v>4.7300000000000004</v>
      </c>
      <c r="K274" s="12">
        <v>0.37</v>
      </c>
      <c r="L274" s="12">
        <v>14.23</v>
      </c>
      <c r="M274" s="12">
        <v>4</v>
      </c>
      <c r="N274" s="12">
        <v>0</v>
      </c>
      <c r="O274" s="12">
        <v>16</v>
      </c>
      <c r="P274" s="12">
        <v>0</v>
      </c>
      <c r="Q274" s="12">
        <v>0</v>
      </c>
      <c r="R274" s="12">
        <v>0</v>
      </c>
      <c r="S274" s="12">
        <v>16</v>
      </c>
      <c r="T274" s="12">
        <v>0</v>
      </c>
      <c r="U274" s="12">
        <f t="shared" si="17"/>
        <v>24</v>
      </c>
      <c r="V274">
        <f t="shared" si="18"/>
        <v>3526.4700000000025</v>
      </c>
      <c r="W274" s="23">
        <f>'Listado Equipos'!$B$3-'0415'!X274</f>
        <v>45296.61</v>
      </c>
      <c r="X274">
        <f t="shared" si="16"/>
        <v>161.38999999999999</v>
      </c>
      <c r="Y274">
        <f t="shared" si="19"/>
        <v>274</v>
      </c>
    </row>
    <row r="275" spans="1:25" ht="17.399999999999999" x14ac:dyDescent="0.3">
      <c r="A275" s="11">
        <v>45509</v>
      </c>
      <c r="B275" s="12">
        <v>250415</v>
      </c>
      <c r="C275" s="12" t="s">
        <v>343</v>
      </c>
      <c r="D275" s="12" t="s">
        <v>344</v>
      </c>
      <c r="E275" s="12" t="s">
        <v>345</v>
      </c>
      <c r="F275" s="12"/>
      <c r="G275" s="12"/>
      <c r="H275" s="12">
        <v>18.62</v>
      </c>
      <c r="I275" s="12">
        <v>5.38</v>
      </c>
      <c r="J275" s="12">
        <v>16.12</v>
      </c>
      <c r="K275" s="12">
        <v>2.5</v>
      </c>
      <c r="L275" s="12">
        <v>54.86</v>
      </c>
      <c r="M275" s="12">
        <v>5</v>
      </c>
      <c r="N275" s="12">
        <v>0</v>
      </c>
      <c r="O275" s="12">
        <v>83</v>
      </c>
      <c r="P275" s="12">
        <v>0</v>
      </c>
      <c r="Q275" s="12">
        <v>0</v>
      </c>
      <c r="R275" s="12">
        <v>11</v>
      </c>
      <c r="S275" s="12">
        <v>94</v>
      </c>
      <c r="T275" s="12">
        <v>0</v>
      </c>
      <c r="U275" s="12">
        <f t="shared" si="17"/>
        <v>24</v>
      </c>
      <c r="V275">
        <f t="shared" si="18"/>
        <v>3545.0900000000024</v>
      </c>
      <c r="W275" s="23">
        <f>'Listado Equipos'!$B$3-'0415'!X275</f>
        <v>45303.14</v>
      </c>
      <c r="X275">
        <f t="shared" si="16"/>
        <v>154.85999999999999</v>
      </c>
      <c r="Y275">
        <f t="shared" si="19"/>
        <v>275</v>
      </c>
    </row>
    <row r="276" spans="1:25" ht="17.399999999999999" x14ac:dyDescent="0.3">
      <c r="A276" s="11">
        <v>45510</v>
      </c>
      <c r="B276" s="12">
        <v>250415</v>
      </c>
      <c r="C276" s="12" t="s">
        <v>343</v>
      </c>
      <c r="D276" s="12" t="s">
        <v>344</v>
      </c>
      <c r="E276" s="12" t="s">
        <v>345</v>
      </c>
      <c r="F276" s="12"/>
      <c r="G276" s="12"/>
      <c r="H276" s="12">
        <v>21.4</v>
      </c>
      <c r="I276" s="12">
        <v>2.6</v>
      </c>
      <c r="J276" s="12">
        <v>19.12</v>
      </c>
      <c r="K276" s="12">
        <v>2.2799999999999998</v>
      </c>
      <c r="L276" s="12">
        <v>65.349999999999994</v>
      </c>
      <c r="M276" s="12">
        <v>5</v>
      </c>
      <c r="N276" s="12">
        <v>0</v>
      </c>
      <c r="O276" s="12">
        <v>173</v>
      </c>
      <c r="P276" s="12">
        <v>0</v>
      </c>
      <c r="Q276" s="12">
        <v>0</v>
      </c>
      <c r="R276" s="12">
        <v>4</v>
      </c>
      <c r="S276" s="12">
        <v>196</v>
      </c>
      <c r="T276" s="12">
        <v>0</v>
      </c>
      <c r="U276" s="12">
        <f t="shared" si="17"/>
        <v>24</v>
      </c>
      <c r="V276">
        <f t="shared" si="18"/>
        <v>3566.4900000000025</v>
      </c>
      <c r="W276" s="23">
        <f>'Listado Equipos'!$B$3-'0415'!X276</f>
        <v>45305.86</v>
      </c>
      <c r="X276">
        <f t="shared" si="16"/>
        <v>152.13999999999999</v>
      </c>
      <c r="Y276">
        <f t="shared" si="19"/>
        <v>276</v>
      </c>
    </row>
    <row r="277" spans="1:25" ht="17.399999999999999" x14ac:dyDescent="0.3">
      <c r="A277" s="11">
        <v>45511</v>
      </c>
      <c r="B277" s="12">
        <v>250415</v>
      </c>
      <c r="C277" s="12" t="s">
        <v>343</v>
      </c>
      <c r="D277" s="12" t="s">
        <v>344</v>
      </c>
      <c r="E277" s="12" t="s">
        <v>345</v>
      </c>
      <c r="F277" s="12"/>
      <c r="G277" s="12"/>
      <c r="H277" s="12">
        <v>17.87</v>
      </c>
      <c r="I277" s="12">
        <v>6.13</v>
      </c>
      <c r="J277" s="12">
        <v>15.58</v>
      </c>
      <c r="K277" s="12">
        <v>2.2799999999999998</v>
      </c>
      <c r="L277" s="12">
        <v>51.13</v>
      </c>
      <c r="M277" s="12">
        <v>5</v>
      </c>
      <c r="N277" s="12">
        <v>0</v>
      </c>
      <c r="O277" s="12">
        <v>86</v>
      </c>
      <c r="P277" s="12">
        <v>0</v>
      </c>
      <c r="Q277" s="12">
        <v>0</v>
      </c>
      <c r="R277" s="12">
        <v>5</v>
      </c>
      <c r="S277" s="12">
        <v>92</v>
      </c>
      <c r="T277" s="12">
        <v>0</v>
      </c>
      <c r="U277" s="12">
        <f t="shared" si="17"/>
        <v>24</v>
      </c>
      <c r="V277">
        <f t="shared" si="18"/>
        <v>3584.3600000000024</v>
      </c>
      <c r="W277" s="23">
        <f>'Listado Equipos'!$B$3-'0415'!X277</f>
        <v>45306.91</v>
      </c>
      <c r="X277">
        <f t="shared" si="16"/>
        <v>151.08999999999997</v>
      </c>
      <c r="Y277">
        <f t="shared" si="19"/>
        <v>277</v>
      </c>
    </row>
    <row r="278" spans="1:25" ht="17.399999999999999" x14ac:dyDescent="0.3">
      <c r="A278" s="11">
        <v>45512</v>
      </c>
      <c r="B278" s="12">
        <v>250415</v>
      </c>
      <c r="C278" s="12" t="s">
        <v>343</v>
      </c>
      <c r="D278" s="12" t="s">
        <v>344</v>
      </c>
      <c r="E278" s="12" t="s">
        <v>345</v>
      </c>
      <c r="F278" s="12"/>
      <c r="G278" s="12"/>
      <c r="H278" s="12">
        <v>19.22</v>
      </c>
      <c r="I278" s="12">
        <v>4.78</v>
      </c>
      <c r="J278" s="12">
        <v>17.02</v>
      </c>
      <c r="K278" s="12">
        <v>2.2000000000000002</v>
      </c>
      <c r="L278" s="12">
        <v>51.08</v>
      </c>
      <c r="M278" s="12">
        <v>5</v>
      </c>
      <c r="N278" s="12">
        <v>0</v>
      </c>
      <c r="O278" s="12">
        <v>69</v>
      </c>
      <c r="P278" s="12">
        <v>0</v>
      </c>
      <c r="Q278" s="12">
        <v>0</v>
      </c>
      <c r="R278" s="12">
        <v>2</v>
      </c>
      <c r="S278" s="12">
        <v>78</v>
      </c>
      <c r="T278" s="12">
        <v>0</v>
      </c>
      <c r="U278" s="12">
        <f t="shared" si="17"/>
        <v>24</v>
      </c>
      <c r="V278">
        <f t="shared" si="18"/>
        <v>3603.5800000000022</v>
      </c>
      <c r="W278" s="23">
        <f>'Listado Equipos'!$B$3-'0415'!X278</f>
        <v>45307.34</v>
      </c>
      <c r="X278">
        <f t="shared" si="16"/>
        <v>150.65999999999997</v>
      </c>
      <c r="Y278">
        <f t="shared" si="19"/>
        <v>278</v>
      </c>
    </row>
    <row r="279" spans="1:25" ht="17.399999999999999" x14ac:dyDescent="0.3">
      <c r="A279" s="11">
        <v>45513</v>
      </c>
      <c r="B279" s="12">
        <v>250415</v>
      </c>
      <c r="C279" s="12" t="s">
        <v>343</v>
      </c>
      <c r="D279" s="12" t="s">
        <v>344</v>
      </c>
      <c r="E279" s="12" t="s">
        <v>345</v>
      </c>
      <c r="F279" s="12"/>
      <c r="G279" s="12"/>
      <c r="H279" s="12">
        <v>20.72</v>
      </c>
      <c r="I279" s="12">
        <v>3.28</v>
      </c>
      <c r="J279" s="12">
        <v>17.899999999999999</v>
      </c>
      <c r="K279" s="12">
        <v>2.82</v>
      </c>
      <c r="L279" s="12">
        <v>55.9</v>
      </c>
      <c r="M279" s="12">
        <v>5</v>
      </c>
      <c r="N279" s="12">
        <v>0</v>
      </c>
      <c r="O279" s="12">
        <v>65</v>
      </c>
      <c r="P279" s="12">
        <v>0</v>
      </c>
      <c r="Q279" s="12">
        <v>0</v>
      </c>
      <c r="R279" s="12">
        <v>4</v>
      </c>
      <c r="S279" s="12">
        <v>74</v>
      </c>
      <c r="T279" s="12">
        <v>0</v>
      </c>
      <c r="U279" s="12">
        <f t="shared" si="17"/>
        <v>24</v>
      </c>
      <c r="V279">
        <f t="shared" si="18"/>
        <v>3624.300000000002</v>
      </c>
      <c r="W279" s="23">
        <f>'Listado Equipos'!$B$3-'0415'!X279</f>
        <v>45308.01</v>
      </c>
      <c r="X279">
        <f t="shared" si="16"/>
        <v>149.98999999999998</v>
      </c>
      <c r="Y279">
        <f t="shared" si="19"/>
        <v>279</v>
      </c>
    </row>
    <row r="280" spans="1:25" ht="17.399999999999999" x14ac:dyDescent="0.3">
      <c r="A280" s="11">
        <v>45514</v>
      </c>
      <c r="B280" s="12">
        <v>250415</v>
      </c>
      <c r="C280" s="12" t="s">
        <v>343</v>
      </c>
      <c r="D280" s="12" t="s">
        <v>344</v>
      </c>
      <c r="E280" s="12" t="s">
        <v>345</v>
      </c>
      <c r="F280" s="12"/>
      <c r="G280" s="12"/>
      <c r="H280" s="12">
        <v>14.65</v>
      </c>
      <c r="I280" s="12">
        <v>9.35</v>
      </c>
      <c r="J280" s="12">
        <v>12.22</v>
      </c>
      <c r="K280" s="12">
        <v>2.4300000000000002</v>
      </c>
      <c r="L280" s="12">
        <v>38.89</v>
      </c>
      <c r="M280" s="12">
        <v>5</v>
      </c>
      <c r="N280" s="12">
        <v>0</v>
      </c>
      <c r="O280" s="12">
        <v>68</v>
      </c>
      <c r="P280" s="12">
        <v>0</v>
      </c>
      <c r="Q280" s="12">
        <v>0</v>
      </c>
      <c r="R280" s="12">
        <v>4</v>
      </c>
      <c r="S280" s="12">
        <v>82</v>
      </c>
      <c r="T280" s="12">
        <v>0</v>
      </c>
      <c r="U280" s="12">
        <f t="shared" si="17"/>
        <v>24</v>
      </c>
      <c r="V280">
        <f t="shared" si="18"/>
        <v>3638.9500000000021</v>
      </c>
      <c r="W280" s="23">
        <f>'Listado Equipos'!$B$3-'0415'!X280</f>
        <v>45308.01</v>
      </c>
      <c r="X280">
        <f t="shared" si="16"/>
        <v>149.98999999999998</v>
      </c>
      <c r="Y280">
        <f t="shared" si="19"/>
        <v>280</v>
      </c>
    </row>
    <row r="281" spans="1:25" ht="17.399999999999999" x14ac:dyDescent="0.3">
      <c r="A281" s="11">
        <v>45515</v>
      </c>
      <c r="B281" s="12">
        <v>250415</v>
      </c>
      <c r="C281" s="12" t="s">
        <v>343</v>
      </c>
      <c r="D281" s="12" t="s">
        <v>344</v>
      </c>
      <c r="E281" s="12" t="s">
        <v>345</v>
      </c>
      <c r="F281" s="12"/>
      <c r="G281" s="12"/>
      <c r="H281" s="12">
        <v>2.27</v>
      </c>
      <c r="I281" s="12">
        <v>21.73</v>
      </c>
      <c r="J281" s="12">
        <v>1.63</v>
      </c>
      <c r="K281" s="12">
        <v>0.63</v>
      </c>
      <c r="L281" s="12">
        <v>6.21</v>
      </c>
      <c r="M281" s="12">
        <v>4</v>
      </c>
      <c r="N281" s="12">
        <v>0</v>
      </c>
      <c r="O281" s="12">
        <v>1</v>
      </c>
      <c r="P281" s="12">
        <v>0</v>
      </c>
      <c r="Q281" s="12">
        <v>0</v>
      </c>
      <c r="R281" s="12">
        <v>3</v>
      </c>
      <c r="S281" s="12">
        <v>1</v>
      </c>
      <c r="T281" s="12">
        <v>1</v>
      </c>
      <c r="U281" s="12">
        <f t="shared" si="17"/>
        <v>24</v>
      </c>
      <c r="V281">
        <f t="shared" si="18"/>
        <v>3641.2200000000021</v>
      </c>
      <c r="W281" s="23">
        <f>'Listado Equipos'!$B$3-'0415'!X281</f>
        <v>45308.01</v>
      </c>
      <c r="X281">
        <f t="shared" si="16"/>
        <v>149.98999999999998</v>
      </c>
      <c r="Y281">
        <f t="shared" si="19"/>
        <v>281</v>
      </c>
    </row>
    <row r="282" spans="1:25" ht="17.399999999999999" x14ac:dyDescent="0.3">
      <c r="A282" s="11">
        <v>45516</v>
      </c>
      <c r="B282" s="12">
        <v>250415</v>
      </c>
      <c r="C282" s="12" t="s">
        <v>343</v>
      </c>
      <c r="D282" s="12" t="s">
        <v>344</v>
      </c>
      <c r="E282" s="12" t="s">
        <v>345</v>
      </c>
      <c r="F282" s="12"/>
      <c r="G282" s="12"/>
      <c r="H282" s="12">
        <v>13.18</v>
      </c>
      <c r="I282" s="12">
        <v>10.82</v>
      </c>
      <c r="J282" s="12">
        <v>11.58</v>
      </c>
      <c r="K282" s="12">
        <v>1.6</v>
      </c>
      <c r="L282" s="12">
        <v>37.74</v>
      </c>
      <c r="M282" s="12">
        <v>5</v>
      </c>
      <c r="N282" s="12">
        <v>0</v>
      </c>
      <c r="O282" s="12">
        <v>46</v>
      </c>
      <c r="P282" s="12">
        <v>0</v>
      </c>
      <c r="Q282" s="12">
        <v>0</v>
      </c>
      <c r="R282" s="12">
        <v>6</v>
      </c>
      <c r="S282" s="12">
        <v>52</v>
      </c>
      <c r="T282" s="12">
        <v>0</v>
      </c>
      <c r="U282" s="12">
        <f t="shared" si="17"/>
        <v>24</v>
      </c>
      <c r="V282">
        <f t="shared" si="18"/>
        <v>3654.4000000000019</v>
      </c>
      <c r="W282" s="23">
        <f>'Listado Equipos'!$B$3-'0415'!X282</f>
        <v>45308.01</v>
      </c>
      <c r="X282">
        <f t="shared" si="16"/>
        <v>149.98999999999998</v>
      </c>
      <c r="Y282">
        <f t="shared" si="19"/>
        <v>282</v>
      </c>
    </row>
    <row r="283" spans="1:25" ht="17.399999999999999" x14ac:dyDescent="0.3">
      <c r="A283" s="11">
        <v>45517</v>
      </c>
      <c r="B283" s="12">
        <v>250415</v>
      </c>
      <c r="C283" s="12" t="s">
        <v>343</v>
      </c>
      <c r="D283" s="12" t="s">
        <v>344</v>
      </c>
      <c r="E283" s="12" t="s">
        <v>345</v>
      </c>
      <c r="F283" s="12"/>
      <c r="G283" s="12"/>
      <c r="H283" s="12">
        <v>17.73</v>
      </c>
      <c r="I283" s="12">
        <v>6.27</v>
      </c>
      <c r="J283" s="12">
        <v>15.82</v>
      </c>
      <c r="K283" s="12">
        <v>1.92</v>
      </c>
      <c r="L283" s="12">
        <v>46.88</v>
      </c>
      <c r="M283" s="12">
        <v>4</v>
      </c>
      <c r="N283" s="12">
        <v>0</v>
      </c>
      <c r="O283" s="12">
        <v>55</v>
      </c>
      <c r="P283" s="12">
        <v>1</v>
      </c>
      <c r="Q283" s="12">
        <v>0</v>
      </c>
      <c r="R283" s="12">
        <v>2</v>
      </c>
      <c r="S283" s="12">
        <v>66</v>
      </c>
      <c r="T283" s="12">
        <v>0</v>
      </c>
      <c r="U283" s="12">
        <f t="shared" si="17"/>
        <v>24</v>
      </c>
      <c r="V283">
        <f t="shared" si="18"/>
        <v>3672.1300000000019</v>
      </c>
      <c r="W283" s="23">
        <f>'Listado Equipos'!$B$3-'0415'!X283</f>
        <v>45313.64</v>
      </c>
      <c r="X283">
        <f t="shared" si="16"/>
        <v>144.35999999999999</v>
      </c>
      <c r="Y283">
        <f t="shared" si="19"/>
        <v>283</v>
      </c>
    </row>
    <row r="284" spans="1:25" ht="17.399999999999999" x14ac:dyDescent="0.3">
      <c r="A284" s="11">
        <v>45518</v>
      </c>
      <c r="B284" s="12">
        <v>250415</v>
      </c>
      <c r="C284" s="12" t="s">
        <v>343</v>
      </c>
      <c r="D284" s="12" t="s">
        <v>344</v>
      </c>
      <c r="E284" s="12" t="s">
        <v>345</v>
      </c>
      <c r="F284" s="12"/>
      <c r="G284" s="12"/>
      <c r="H284" s="12">
        <v>20.2</v>
      </c>
      <c r="I284" s="12">
        <v>3.8</v>
      </c>
      <c r="J284" s="12">
        <v>17.55</v>
      </c>
      <c r="K284" s="12">
        <v>2.65</v>
      </c>
      <c r="L284" s="12">
        <v>70.97</v>
      </c>
      <c r="M284" s="12">
        <v>5</v>
      </c>
      <c r="N284" s="12">
        <v>0</v>
      </c>
      <c r="O284" s="12">
        <v>156</v>
      </c>
      <c r="P284" s="12">
        <v>0</v>
      </c>
      <c r="Q284" s="12">
        <v>0</v>
      </c>
      <c r="R284" s="12">
        <v>7</v>
      </c>
      <c r="S284" s="12">
        <v>186</v>
      </c>
      <c r="T284" s="12">
        <v>0</v>
      </c>
      <c r="U284" s="12">
        <f t="shared" si="17"/>
        <v>24</v>
      </c>
      <c r="V284">
        <f t="shared" si="18"/>
        <v>3692.3300000000017</v>
      </c>
      <c r="W284" s="23">
        <f>'Listado Equipos'!$B$3-'0415'!X284</f>
        <v>45326.39</v>
      </c>
      <c r="X284">
        <f t="shared" si="16"/>
        <v>131.60999999999999</v>
      </c>
      <c r="Y284">
        <f t="shared" si="19"/>
        <v>284</v>
      </c>
    </row>
    <row r="285" spans="1:25" ht="17.399999999999999" x14ac:dyDescent="0.3">
      <c r="A285" s="11">
        <v>45519</v>
      </c>
      <c r="B285" s="12">
        <v>250415</v>
      </c>
      <c r="C285" s="12" t="s">
        <v>343</v>
      </c>
      <c r="D285" s="12" t="s">
        <v>344</v>
      </c>
      <c r="E285" s="12" t="s">
        <v>345</v>
      </c>
      <c r="F285" s="12"/>
      <c r="G285" s="12"/>
      <c r="H285" s="12">
        <v>20.37</v>
      </c>
      <c r="I285" s="12">
        <v>3.63</v>
      </c>
      <c r="J285" s="12">
        <v>17.72</v>
      </c>
      <c r="K285" s="12">
        <v>2.65</v>
      </c>
      <c r="L285" s="12">
        <v>63.93</v>
      </c>
      <c r="M285" s="12">
        <v>5</v>
      </c>
      <c r="N285" s="12">
        <v>0</v>
      </c>
      <c r="O285" s="12">
        <v>113</v>
      </c>
      <c r="P285" s="12">
        <v>0</v>
      </c>
      <c r="Q285" s="12">
        <v>0</v>
      </c>
      <c r="R285" s="12">
        <v>6</v>
      </c>
      <c r="S285" s="12">
        <v>135</v>
      </c>
      <c r="T285" s="12">
        <v>0</v>
      </c>
      <c r="U285" s="12">
        <f t="shared" si="17"/>
        <v>24</v>
      </c>
      <c r="V285">
        <f t="shared" si="18"/>
        <v>3712.7000000000016</v>
      </c>
      <c r="W285" s="23">
        <f>'Listado Equipos'!$B$3-'0415'!X285</f>
        <v>45329.81</v>
      </c>
      <c r="X285">
        <f t="shared" si="16"/>
        <v>128.19</v>
      </c>
      <c r="Y285">
        <f t="shared" si="19"/>
        <v>285</v>
      </c>
    </row>
    <row r="286" spans="1:25" ht="17.399999999999999" x14ac:dyDescent="0.3">
      <c r="A286" s="11">
        <v>45520</v>
      </c>
      <c r="B286" s="12">
        <v>250415</v>
      </c>
      <c r="C286" s="12" t="s">
        <v>343</v>
      </c>
      <c r="D286" s="12" t="s">
        <v>344</v>
      </c>
      <c r="E286" s="12" t="s">
        <v>345</v>
      </c>
      <c r="F286" s="12"/>
      <c r="G286" s="12"/>
      <c r="H286" s="12">
        <v>20.37</v>
      </c>
      <c r="I286" s="12">
        <v>3.63</v>
      </c>
      <c r="J286" s="12">
        <v>16.93</v>
      </c>
      <c r="K286" s="12">
        <v>3.43</v>
      </c>
      <c r="L286" s="12">
        <v>63.83</v>
      </c>
      <c r="M286" s="12">
        <v>6</v>
      </c>
      <c r="N286" s="12">
        <v>0</v>
      </c>
      <c r="O286" s="12">
        <v>173</v>
      </c>
      <c r="P286" s="12">
        <v>0</v>
      </c>
      <c r="Q286" s="12">
        <v>0</v>
      </c>
      <c r="R286" s="12">
        <v>7</v>
      </c>
      <c r="S286" s="12">
        <v>188</v>
      </c>
      <c r="T286" s="12">
        <v>1</v>
      </c>
      <c r="U286" s="12">
        <f t="shared" si="17"/>
        <v>24</v>
      </c>
      <c r="V286">
        <f t="shared" si="18"/>
        <v>3733.0700000000015</v>
      </c>
      <c r="W286" s="23">
        <f>'Listado Equipos'!$B$3-'0415'!X286</f>
        <v>45335.09</v>
      </c>
      <c r="X286">
        <f t="shared" si="16"/>
        <v>122.91</v>
      </c>
      <c r="Y286">
        <f t="shared" si="19"/>
        <v>286</v>
      </c>
    </row>
    <row r="287" spans="1:25" ht="17.399999999999999" x14ac:dyDescent="0.3">
      <c r="A287" s="11">
        <v>45521</v>
      </c>
      <c r="B287" s="12">
        <v>250415</v>
      </c>
      <c r="C287" s="12" t="s">
        <v>343</v>
      </c>
      <c r="D287" s="12" t="s">
        <v>344</v>
      </c>
      <c r="E287" s="12" t="s">
        <v>345</v>
      </c>
      <c r="F287" s="12"/>
      <c r="G287" s="12"/>
      <c r="H287" s="12">
        <v>13.05</v>
      </c>
      <c r="I287" s="12">
        <v>10.95</v>
      </c>
      <c r="J287" s="12">
        <v>10.82</v>
      </c>
      <c r="K287" s="12">
        <v>2.23</v>
      </c>
      <c r="L287" s="12">
        <v>36.26</v>
      </c>
      <c r="M287" s="12">
        <v>6</v>
      </c>
      <c r="N287" s="12">
        <v>0</v>
      </c>
      <c r="O287" s="12">
        <v>62</v>
      </c>
      <c r="P287" s="12">
        <v>0</v>
      </c>
      <c r="Q287" s="12">
        <v>0</v>
      </c>
      <c r="R287" s="12">
        <v>3</v>
      </c>
      <c r="S287" s="12">
        <v>69</v>
      </c>
      <c r="T287" s="12">
        <v>0</v>
      </c>
      <c r="U287" s="12">
        <f t="shared" si="17"/>
        <v>24</v>
      </c>
      <c r="V287">
        <f t="shared" si="18"/>
        <v>3746.1200000000017</v>
      </c>
      <c r="W287" s="23">
        <f>'Listado Equipos'!$B$3-'0415'!X287</f>
        <v>45343.37</v>
      </c>
      <c r="X287">
        <f t="shared" si="16"/>
        <v>114.63</v>
      </c>
      <c r="Y287">
        <f t="shared" si="19"/>
        <v>287</v>
      </c>
    </row>
    <row r="288" spans="1:25" ht="17.399999999999999" x14ac:dyDescent="0.3">
      <c r="A288" s="11">
        <v>45522</v>
      </c>
      <c r="B288" s="12">
        <v>250415</v>
      </c>
      <c r="C288" s="12" t="s">
        <v>343</v>
      </c>
      <c r="D288" s="12" t="s">
        <v>344</v>
      </c>
      <c r="E288" s="12" t="s">
        <v>345</v>
      </c>
      <c r="F288" s="12"/>
      <c r="G288" s="12"/>
      <c r="H288" s="12">
        <v>5.25</v>
      </c>
      <c r="I288" s="12">
        <v>18.75</v>
      </c>
      <c r="J288" s="12">
        <v>4.47</v>
      </c>
      <c r="K288" s="12">
        <v>0.78</v>
      </c>
      <c r="L288" s="12">
        <v>13.92</v>
      </c>
      <c r="M288" s="12">
        <v>4</v>
      </c>
      <c r="N288" s="12">
        <v>0</v>
      </c>
      <c r="O288" s="12">
        <v>12</v>
      </c>
      <c r="P288" s="12">
        <v>0</v>
      </c>
      <c r="Q288" s="12">
        <v>0</v>
      </c>
      <c r="R288" s="12">
        <v>4</v>
      </c>
      <c r="S288" s="12">
        <v>13</v>
      </c>
      <c r="T288" s="12">
        <v>0</v>
      </c>
      <c r="U288" s="12">
        <f t="shared" si="17"/>
        <v>24</v>
      </c>
      <c r="V288">
        <f t="shared" si="18"/>
        <v>3751.3700000000017</v>
      </c>
      <c r="W288" s="23">
        <f>'Listado Equipos'!$B$3-'0415'!X288</f>
        <v>45344.17</v>
      </c>
      <c r="X288">
        <f t="shared" si="16"/>
        <v>113.83</v>
      </c>
      <c r="Y288">
        <f t="shared" si="19"/>
        <v>288</v>
      </c>
    </row>
    <row r="289" spans="1:25" ht="17.399999999999999" x14ac:dyDescent="0.3">
      <c r="A289" s="11">
        <v>45523</v>
      </c>
      <c r="B289" s="12">
        <v>250415</v>
      </c>
      <c r="C289" s="12" t="s">
        <v>343</v>
      </c>
      <c r="D289" s="12" t="s">
        <v>344</v>
      </c>
      <c r="E289" s="12" t="s">
        <v>345</v>
      </c>
      <c r="F289" s="12"/>
      <c r="G289" s="12"/>
      <c r="H289" s="12">
        <v>15.6</v>
      </c>
      <c r="I289" s="12">
        <v>8.4</v>
      </c>
      <c r="J289" s="12">
        <v>13.07</v>
      </c>
      <c r="K289" s="12">
        <v>2.5299999999999998</v>
      </c>
      <c r="L289" s="12">
        <v>41.77</v>
      </c>
      <c r="M289" s="12">
        <v>5</v>
      </c>
      <c r="N289" s="12">
        <v>0</v>
      </c>
      <c r="O289" s="12">
        <v>67</v>
      </c>
      <c r="P289" s="12">
        <v>0</v>
      </c>
      <c r="Q289" s="12">
        <v>0</v>
      </c>
      <c r="R289" s="12">
        <v>6</v>
      </c>
      <c r="S289" s="12">
        <v>74</v>
      </c>
      <c r="T289" s="12">
        <v>0</v>
      </c>
      <c r="U289" s="12">
        <f t="shared" si="17"/>
        <v>24</v>
      </c>
      <c r="V289">
        <f t="shared" si="18"/>
        <v>3766.9700000000016</v>
      </c>
      <c r="W289" s="23">
        <f>'Listado Equipos'!$B$3-'0415'!X289</f>
        <v>45349.440000000002</v>
      </c>
      <c r="X289">
        <f t="shared" si="16"/>
        <v>108.56</v>
      </c>
      <c r="Y289">
        <f t="shared" si="19"/>
        <v>289</v>
      </c>
    </row>
    <row r="290" spans="1:25" ht="17.399999999999999" x14ac:dyDescent="0.3">
      <c r="A290" s="11">
        <v>45524</v>
      </c>
      <c r="B290" s="12">
        <v>250415</v>
      </c>
      <c r="C290" s="12" t="s">
        <v>343</v>
      </c>
      <c r="D290" s="12" t="s">
        <v>344</v>
      </c>
      <c r="E290" s="12" t="s">
        <v>345</v>
      </c>
      <c r="F290" s="12"/>
      <c r="G290" s="12"/>
      <c r="H290" s="12">
        <v>18.399999999999999</v>
      </c>
      <c r="I290" s="12">
        <v>5.6</v>
      </c>
      <c r="J290" s="12">
        <v>14.75</v>
      </c>
      <c r="K290" s="12">
        <v>3.65</v>
      </c>
      <c r="L290" s="12">
        <v>48.81</v>
      </c>
      <c r="M290" s="12">
        <v>5</v>
      </c>
      <c r="N290" s="12">
        <v>0</v>
      </c>
      <c r="O290" s="12">
        <v>75</v>
      </c>
      <c r="P290" s="12">
        <v>0</v>
      </c>
      <c r="Q290" s="12">
        <v>0</v>
      </c>
      <c r="R290" s="12">
        <v>14</v>
      </c>
      <c r="S290" s="12">
        <v>93</v>
      </c>
      <c r="T290" s="12">
        <v>2</v>
      </c>
      <c r="U290" s="12">
        <f t="shared" si="17"/>
        <v>24</v>
      </c>
      <c r="V290">
        <f t="shared" si="18"/>
        <v>3785.3700000000017</v>
      </c>
      <c r="W290" s="23">
        <f>'Listado Equipos'!$B$3-'0415'!X290</f>
        <v>45358.34</v>
      </c>
      <c r="X290">
        <f t="shared" si="16"/>
        <v>99.66</v>
      </c>
      <c r="Y290">
        <f t="shared" si="19"/>
        <v>290</v>
      </c>
    </row>
    <row r="291" spans="1:25" ht="17.399999999999999" x14ac:dyDescent="0.3">
      <c r="A291" s="11">
        <v>45525</v>
      </c>
      <c r="B291" s="12">
        <v>250415</v>
      </c>
      <c r="C291" s="12" t="s">
        <v>343</v>
      </c>
      <c r="D291" s="12" t="s">
        <v>344</v>
      </c>
      <c r="E291" s="12" t="s">
        <v>345</v>
      </c>
      <c r="F291" s="12"/>
      <c r="G291" s="12"/>
      <c r="H291" s="12">
        <v>18.170000000000002</v>
      </c>
      <c r="I291" s="12">
        <v>5.83</v>
      </c>
      <c r="J291" s="12">
        <v>15.23</v>
      </c>
      <c r="K291" s="12">
        <v>2.93</v>
      </c>
      <c r="L291" s="12">
        <v>47.42</v>
      </c>
      <c r="M291" s="12">
        <v>5</v>
      </c>
      <c r="N291" s="12">
        <v>0</v>
      </c>
      <c r="O291" s="12">
        <v>44</v>
      </c>
      <c r="P291" s="12">
        <v>0</v>
      </c>
      <c r="Q291" s="12">
        <v>0</v>
      </c>
      <c r="R291" s="12">
        <v>3</v>
      </c>
      <c r="S291" s="12">
        <v>45</v>
      </c>
      <c r="T291" s="12">
        <v>0</v>
      </c>
      <c r="U291" s="12">
        <f t="shared" si="17"/>
        <v>24</v>
      </c>
      <c r="V291">
        <f t="shared" si="18"/>
        <v>3803.5400000000018</v>
      </c>
      <c r="W291" s="23">
        <f>'Listado Equipos'!$B$3-'0415'!X291</f>
        <v>45369.04</v>
      </c>
      <c r="X291">
        <f t="shared" si="16"/>
        <v>88.96</v>
      </c>
      <c r="Y291">
        <f t="shared" si="19"/>
        <v>291</v>
      </c>
    </row>
    <row r="292" spans="1:25" ht="17.399999999999999" x14ac:dyDescent="0.3">
      <c r="A292" s="11">
        <v>45526</v>
      </c>
      <c r="B292" s="12">
        <v>250415</v>
      </c>
      <c r="C292" s="12" t="s">
        <v>343</v>
      </c>
      <c r="D292" s="12" t="s">
        <v>344</v>
      </c>
      <c r="E292" s="12" t="s">
        <v>345</v>
      </c>
      <c r="F292" s="12"/>
      <c r="G292" s="12"/>
      <c r="H292" s="12">
        <v>20.12</v>
      </c>
      <c r="I292" s="12">
        <v>3.88</v>
      </c>
      <c r="J292" s="12">
        <v>17.63</v>
      </c>
      <c r="K292" s="12">
        <v>2.48</v>
      </c>
      <c r="L292" s="12">
        <v>62.42</v>
      </c>
      <c r="M292" s="12">
        <v>6</v>
      </c>
      <c r="N292" s="12">
        <v>0</v>
      </c>
      <c r="O292" s="12">
        <v>165</v>
      </c>
      <c r="P292" s="12">
        <v>0</v>
      </c>
      <c r="Q292" s="12">
        <v>0</v>
      </c>
      <c r="R292" s="12">
        <v>0</v>
      </c>
      <c r="S292" s="12">
        <v>185</v>
      </c>
      <c r="T292" s="12">
        <v>0</v>
      </c>
      <c r="U292" s="12">
        <f t="shared" si="17"/>
        <v>24</v>
      </c>
      <c r="V292">
        <f t="shared" si="18"/>
        <v>3823.6600000000017</v>
      </c>
      <c r="W292" s="23">
        <f>'Listado Equipos'!$B$3-'0415'!X292</f>
        <v>45384.92</v>
      </c>
      <c r="X292">
        <f t="shared" si="16"/>
        <v>73.08</v>
      </c>
      <c r="Y292">
        <f t="shared" si="19"/>
        <v>292</v>
      </c>
    </row>
    <row r="293" spans="1:25" ht="17.399999999999999" x14ac:dyDescent="0.3">
      <c r="A293" s="11">
        <v>45527</v>
      </c>
      <c r="B293" s="12">
        <v>250415</v>
      </c>
      <c r="C293" s="12" t="s">
        <v>343</v>
      </c>
      <c r="D293" s="12" t="s">
        <v>344</v>
      </c>
      <c r="E293" s="12" t="s">
        <v>345</v>
      </c>
      <c r="F293" s="12"/>
      <c r="G293" s="12"/>
      <c r="H293" s="12">
        <v>19.670000000000002</v>
      </c>
      <c r="I293" s="12">
        <v>4.33</v>
      </c>
      <c r="J293" s="12">
        <v>16.7</v>
      </c>
      <c r="K293" s="12">
        <v>2.97</v>
      </c>
      <c r="L293" s="12">
        <v>55.48</v>
      </c>
      <c r="M293" s="12">
        <v>5</v>
      </c>
      <c r="N293" s="12">
        <v>0</v>
      </c>
      <c r="O293" s="12">
        <v>105</v>
      </c>
      <c r="P293" s="12">
        <v>0</v>
      </c>
      <c r="Q293" s="12">
        <v>0</v>
      </c>
      <c r="R293" s="12">
        <v>6</v>
      </c>
      <c r="S293" s="12">
        <v>117</v>
      </c>
      <c r="T293" s="12">
        <v>0</v>
      </c>
      <c r="U293" s="12">
        <f t="shared" si="17"/>
        <v>24</v>
      </c>
      <c r="V293">
        <f t="shared" si="18"/>
        <v>3843.3300000000017</v>
      </c>
      <c r="W293" s="23">
        <f>'Listado Equipos'!$B$3-'0415'!X293</f>
        <v>45400.75</v>
      </c>
      <c r="X293">
        <f t="shared" si="16"/>
        <v>57.25</v>
      </c>
      <c r="Y293">
        <f t="shared" si="19"/>
        <v>293</v>
      </c>
    </row>
    <row r="294" spans="1:25" ht="17.399999999999999" x14ac:dyDescent="0.3">
      <c r="A294" s="11">
        <v>45528</v>
      </c>
      <c r="B294" s="12">
        <v>250415</v>
      </c>
      <c r="C294" s="12" t="s">
        <v>343</v>
      </c>
      <c r="D294" s="12" t="s">
        <v>344</v>
      </c>
      <c r="E294" s="12" t="s">
        <v>345</v>
      </c>
      <c r="F294" s="12"/>
      <c r="G294" s="12"/>
      <c r="H294" s="12">
        <v>20.22</v>
      </c>
      <c r="I294" s="12">
        <v>3.78</v>
      </c>
      <c r="J294" s="12">
        <v>18.079999999999998</v>
      </c>
      <c r="K294" s="12">
        <v>2.13</v>
      </c>
      <c r="L294" s="12">
        <v>55.14</v>
      </c>
      <c r="M294" s="12">
        <v>4</v>
      </c>
      <c r="N294" s="12">
        <v>0</v>
      </c>
      <c r="O294" s="12">
        <v>70</v>
      </c>
      <c r="P294" s="12">
        <v>0</v>
      </c>
      <c r="Q294" s="12">
        <v>0</v>
      </c>
      <c r="R294" s="12">
        <v>1</v>
      </c>
      <c r="S294" s="12">
        <v>80</v>
      </c>
      <c r="T294" s="12">
        <v>0</v>
      </c>
      <c r="U294" s="12">
        <f t="shared" si="17"/>
        <v>24</v>
      </c>
      <c r="V294">
        <f t="shared" si="18"/>
        <v>3863.5500000000015</v>
      </c>
      <c r="W294" s="23">
        <f>'Listado Equipos'!$B$3-'0415'!X294</f>
        <v>45410.62</v>
      </c>
      <c r="X294">
        <f t="shared" si="16"/>
        <v>47.38</v>
      </c>
      <c r="Y294">
        <f t="shared" si="19"/>
        <v>294</v>
      </c>
    </row>
    <row r="295" spans="1:25" ht="17.399999999999999" x14ac:dyDescent="0.3">
      <c r="A295" s="11">
        <v>45529</v>
      </c>
      <c r="B295" s="12">
        <v>250415</v>
      </c>
      <c r="C295" s="12" t="s">
        <v>343</v>
      </c>
      <c r="D295" s="12" t="s">
        <v>344</v>
      </c>
      <c r="E295" s="12" t="s">
        <v>345</v>
      </c>
      <c r="F295" s="12"/>
      <c r="G295" s="12"/>
      <c r="H295" s="12">
        <v>7.55</v>
      </c>
      <c r="I295" s="12">
        <v>16.45</v>
      </c>
      <c r="J295" s="12">
        <v>6.55</v>
      </c>
      <c r="K295" s="12">
        <v>1</v>
      </c>
      <c r="L295" s="12">
        <v>21.89</v>
      </c>
      <c r="M295" s="12">
        <v>5</v>
      </c>
      <c r="N295" s="12">
        <v>0</v>
      </c>
      <c r="O295" s="12">
        <v>34</v>
      </c>
      <c r="P295" s="12">
        <v>0</v>
      </c>
      <c r="Q295" s="12">
        <v>0</v>
      </c>
      <c r="R295" s="12">
        <v>1</v>
      </c>
      <c r="S295" s="12">
        <v>39</v>
      </c>
      <c r="T295" s="12">
        <v>0</v>
      </c>
      <c r="U295" s="12">
        <f t="shared" si="17"/>
        <v>24</v>
      </c>
      <c r="V295">
        <f t="shared" si="18"/>
        <v>3871.1000000000017</v>
      </c>
      <c r="W295" s="23">
        <f>'Listado Equipos'!$B$3-'0415'!X295</f>
        <v>45410.62</v>
      </c>
      <c r="X295">
        <f t="shared" si="16"/>
        <v>47.38</v>
      </c>
      <c r="Y295">
        <f t="shared" si="19"/>
        <v>295</v>
      </c>
    </row>
    <row r="296" spans="1:25" ht="17.399999999999999" x14ac:dyDescent="0.3">
      <c r="A296" s="11">
        <v>45530</v>
      </c>
      <c r="B296" s="12">
        <v>250415</v>
      </c>
      <c r="C296" s="12" t="s">
        <v>343</v>
      </c>
      <c r="D296" s="12" t="s">
        <v>344</v>
      </c>
      <c r="E296" s="12" t="s">
        <v>345</v>
      </c>
      <c r="F296" s="12"/>
      <c r="G296" s="12"/>
      <c r="H296" s="12">
        <v>18.93</v>
      </c>
      <c r="I296" s="12">
        <v>5.07</v>
      </c>
      <c r="J296" s="12">
        <v>16.28</v>
      </c>
      <c r="K296" s="12">
        <v>2.65</v>
      </c>
      <c r="L296" s="12">
        <v>57.7</v>
      </c>
      <c r="M296" s="12">
        <v>5</v>
      </c>
      <c r="N296" s="12">
        <v>0</v>
      </c>
      <c r="O296" s="12">
        <v>86</v>
      </c>
      <c r="P296" s="12">
        <v>1</v>
      </c>
      <c r="Q296" s="12">
        <v>0</v>
      </c>
      <c r="R296" s="12">
        <v>3</v>
      </c>
      <c r="S296" s="12">
        <v>92</v>
      </c>
      <c r="T296" s="12">
        <v>0</v>
      </c>
      <c r="U296" s="12">
        <f t="shared" si="17"/>
        <v>24</v>
      </c>
      <c r="V296">
        <f t="shared" si="18"/>
        <v>3890.0300000000016</v>
      </c>
      <c r="W296" s="23">
        <f>'Listado Equipos'!$B$3-'0415'!X296</f>
        <v>45419.15</v>
      </c>
      <c r="X296">
        <f t="shared" si="16"/>
        <v>38.85</v>
      </c>
      <c r="Y296">
        <f t="shared" si="19"/>
        <v>296</v>
      </c>
    </row>
    <row r="297" spans="1:25" ht="17.399999999999999" x14ac:dyDescent="0.3">
      <c r="A297" s="11">
        <v>45531</v>
      </c>
      <c r="B297" s="12">
        <v>250415</v>
      </c>
      <c r="C297" s="12" t="s">
        <v>343</v>
      </c>
      <c r="D297" s="12" t="s">
        <v>344</v>
      </c>
      <c r="E297" s="12" t="s">
        <v>345</v>
      </c>
      <c r="F297" s="12"/>
      <c r="G297" s="12"/>
      <c r="H297" s="12">
        <v>18.850000000000001</v>
      </c>
      <c r="I297" s="12">
        <v>5.15</v>
      </c>
      <c r="J297" s="12">
        <v>15.77</v>
      </c>
      <c r="K297" s="12">
        <v>3.08</v>
      </c>
      <c r="L297" s="12">
        <v>56.68</v>
      </c>
      <c r="M297" s="12">
        <v>5</v>
      </c>
      <c r="N297" s="12">
        <v>0</v>
      </c>
      <c r="O297" s="12">
        <v>75</v>
      </c>
      <c r="P297" s="12">
        <v>0</v>
      </c>
      <c r="Q297" s="12">
        <v>0</v>
      </c>
      <c r="R297" s="12">
        <v>4</v>
      </c>
      <c r="S297" s="12">
        <v>82</v>
      </c>
      <c r="T297" s="12">
        <v>0</v>
      </c>
      <c r="U297" s="12">
        <f t="shared" si="17"/>
        <v>24</v>
      </c>
      <c r="V297">
        <f t="shared" si="18"/>
        <v>3908.8800000000015</v>
      </c>
      <c r="W297" s="23">
        <f>'Listado Equipos'!$B$3-'0415'!X297</f>
        <v>45434.07</v>
      </c>
      <c r="X297">
        <f t="shared" si="16"/>
        <v>23.93</v>
      </c>
      <c r="Y297">
        <f t="shared" si="19"/>
        <v>297</v>
      </c>
    </row>
    <row r="298" spans="1:25" ht="17.399999999999999" x14ac:dyDescent="0.3">
      <c r="A298" s="11">
        <v>45532</v>
      </c>
      <c r="B298" s="12">
        <v>250415</v>
      </c>
      <c r="C298" s="12" t="s">
        <v>343</v>
      </c>
      <c r="D298" s="12" t="s">
        <v>344</v>
      </c>
      <c r="E298" s="12" t="s">
        <v>345</v>
      </c>
      <c r="F298" s="12"/>
      <c r="G298" s="12"/>
      <c r="H298" s="12">
        <v>18.079999999999998</v>
      </c>
      <c r="I298" s="12">
        <v>5.92</v>
      </c>
      <c r="J298" s="12">
        <v>15.77</v>
      </c>
      <c r="K298" s="12">
        <v>2.3199999999999998</v>
      </c>
      <c r="L298" s="12">
        <v>46.99</v>
      </c>
      <c r="M298" s="12">
        <v>4</v>
      </c>
      <c r="N298" s="12">
        <v>0</v>
      </c>
      <c r="O298" s="12">
        <v>62</v>
      </c>
      <c r="P298" s="12">
        <v>0</v>
      </c>
      <c r="Q298" s="12">
        <v>0</v>
      </c>
      <c r="R298" s="12">
        <v>3</v>
      </c>
      <c r="S298" s="12">
        <v>69</v>
      </c>
      <c r="T298" s="12">
        <v>0</v>
      </c>
      <c r="U298" s="12">
        <f t="shared" si="17"/>
        <v>24</v>
      </c>
      <c r="V298">
        <f t="shared" si="18"/>
        <v>3926.9600000000014</v>
      </c>
      <c r="W298" s="23">
        <f>'Listado Equipos'!$B$3-'0415'!X298</f>
        <v>45447.35</v>
      </c>
      <c r="X298">
        <f t="shared" si="16"/>
        <v>10.65</v>
      </c>
      <c r="Y298">
        <f t="shared" si="19"/>
        <v>298</v>
      </c>
    </row>
  </sheetData>
  <autoFilter ref="A1:Z298" xr:uid="{00000000-0009-0000-0000-00000400000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298"/>
  <sheetViews>
    <sheetView topLeftCell="G1" workbookViewId="0">
      <selection activeCell="U269" sqref="U269"/>
    </sheetView>
  </sheetViews>
  <sheetFormatPr defaultColWidth="11.5546875" defaultRowHeight="14.4" x14ac:dyDescent="0.3"/>
  <cols>
    <col min="21" max="21" width="10.88671875" customWidth="1"/>
    <col min="23" max="24" width="10.88671875" hidden="1" customWidth="1"/>
  </cols>
  <sheetData>
    <row r="1" spans="1:24" ht="25.2" x14ac:dyDescent="0.3">
      <c r="A1" s="10" t="s">
        <v>323</v>
      </c>
      <c r="B1" s="10" t="s">
        <v>324</v>
      </c>
      <c r="C1" s="10" t="s">
        <v>325</v>
      </c>
      <c r="D1" s="10" t="s">
        <v>326</v>
      </c>
      <c r="E1" s="10" t="s">
        <v>327</v>
      </c>
      <c r="F1" s="10" t="s">
        <v>328</v>
      </c>
      <c r="G1" s="10" t="s">
        <v>329</v>
      </c>
      <c r="H1" s="10" t="s">
        <v>330</v>
      </c>
      <c r="I1" s="10" t="s">
        <v>331</v>
      </c>
      <c r="J1" s="10" t="s">
        <v>332</v>
      </c>
      <c r="K1" s="10" t="s">
        <v>333</v>
      </c>
      <c r="L1" s="10" t="s">
        <v>334</v>
      </c>
      <c r="M1" s="10" t="s">
        <v>335</v>
      </c>
      <c r="N1" s="10" t="s">
        <v>336</v>
      </c>
      <c r="O1" s="10" t="s">
        <v>337</v>
      </c>
      <c r="P1" s="10" t="s">
        <v>338</v>
      </c>
      <c r="Q1" s="10" t="s">
        <v>339</v>
      </c>
      <c r="R1" s="10" t="s">
        <v>340</v>
      </c>
      <c r="S1" s="10" t="s">
        <v>341</v>
      </c>
      <c r="T1" s="10" t="s">
        <v>342</v>
      </c>
      <c r="U1" s="24" t="s">
        <v>429</v>
      </c>
      <c r="V1" s="24" t="s">
        <v>430</v>
      </c>
      <c r="W1" s="10" t="s">
        <v>431</v>
      </c>
      <c r="X1" s="10" t="s">
        <v>432</v>
      </c>
    </row>
    <row r="2" spans="1:24" ht="17.399999999999999" x14ac:dyDescent="0.3">
      <c r="A2" s="11">
        <v>45024</v>
      </c>
      <c r="B2" s="12">
        <v>250416</v>
      </c>
      <c r="C2" s="12" t="s">
        <v>343</v>
      </c>
      <c r="D2" s="12" t="s">
        <v>344</v>
      </c>
      <c r="E2" s="12" t="s">
        <v>345</v>
      </c>
      <c r="F2" s="12" t="s">
        <v>346</v>
      </c>
      <c r="G2" s="12"/>
      <c r="H2" s="12">
        <v>0.03</v>
      </c>
      <c r="I2" s="12">
        <v>23.97</v>
      </c>
      <c r="J2" s="12">
        <v>0.03</v>
      </c>
      <c r="K2" s="12">
        <v>0</v>
      </c>
      <c r="L2" s="12">
        <v>0</v>
      </c>
      <c r="M2" s="12">
        <v>0</v>
      </c>
      <c r="N2" s="12">
        <v>0</v>
      </c>
      <c r="O2" s="12">
        <v>2</v>
      </c>
      <c r="P2" s="12">
        <v>0</v>
      </c>
      <c r="Q2" s="12">
        <v>0</v>
      </c>
      <c r="R2" s="12">
        <v>0</v>
      </c>
      <c r="S2" s="12">
        <v>0</v>
      </c>
      <c r="T2" s="12">
        <v>0</v>
      </c>
      <c r="U2">
        <f>H2</f>
        <v>0.03</v>
      </c>
      <c r="V2" s="23">
        <f>'Listado Equipos'!$B$4-W2</f>
        <v>40715.17</v>
      </c>
      <c r="W2">
        <f>LARGE($U$2:$U$269,X2-1)</f>
        <v>3797.8300000000022</v>
      </c>
      <c r="X2" s="12">
        <v>2</v>
      </c>
    </row>
    <row r="3" spans="1:24" ht="17.399999999999999" x14ac:dyDescent="0.3">
      <c r="A3" s="11">
        <v>45029</v>
      </c>
      <c r="B3" s="12">
        <v>250416</v>
      </c>
      <c r="C3" s="12" t="s">
        <v>343</v>
      </c>
      <c r="D3" s="12" t="s">
        <v>344</v>
      </c>
      <c r="E3" s="12" t="s">
        <v>345</v>
      </c>
      <c r="F3" s="12" t="s">
        <v>346</v>
      </c>
      <c r="G3" s="12"/>
      <c r="H3" s="12">
        <v>1.08</v>
      </c>
      <c r="I3" s="12">
        <v>22.92</v>
      </c>
      <c r="J3" s="12">
        <v>0.13</v>
      </c>
      <c r="K3" s="12">
        <v>0.95</v>
      </c>
      <c r="L3" s="12">
        <v>0.18</v>
      </c>
      <c r="M3" s="12">
        <v>0</v>
      </c>
      <c r="N3" s="12">
        <v>0</v>
      </c>
      <c r="O3" s="12">
        <v>1</v>
      </c>
      <c r="P3" s="12">
        <v>0</v>
      </c>
      <c r="Q3" s="12">
        <v>0</v>
      </c>
      <c r="R3" s="12">
        <v>8</v>
      </c>
      <c r="S3" s="12">
        <v>0</v>
      </c>
      <c r="T3" s="12">
        <v>1</v>
      </c>
      <c r="U3">
        <f>H3+U2</f>
        <v>1.1100000000000001</v>
      </c>
      <c r="V3" s="23">
        <f>'Listado Equipos'!$B$4-W3</f>
        <v>40715.449999999997</v>
      </c>
      <c r="W3">
        <f t="shared" ref="W3:W66" si="0">LARGE($U$2:$U$269,X3-1)</f>
        <v>3797.550000000002</v>
      </c>
      <c r="X3">
        <f>X2+1</f>
        <v>3</v>
      </c>
    </row>
    <row r="4" spans="1:24" ht="17.399999999999999" x14ac:dyDescent="0.3">
      <c r="A4" s="11">
        <v>45030</v>
      </c>
      <c r="B4" s="12">
        <v>250416</v>
      </c>
      <c r="C4" s="12" t="s">
        <v>343</v>
      </c>
      <c r="D4" s="12" t="s">
        <v>344</v>
      </c>
      <c r="E4" s="12" t="s">
        <v>345</v>
      </c>
      <c r="F4" s="12" t="s">
        <v>346</v>
      </c>
      <c r="G4" s="12"/>
      <c r="H4" s="12">
        <v>0.3</v>
      </c>
      <c r="I4" s="12">
        <v>23.7</v>
      </c>
      <c r="J4" s="12">
        <v>0</v>
      </c>
      <c r="K4" s="12">
        <v>0.3</v>
      </c>
      <c r="L4" s="12">
        <v>0</v>
      </c>
      <c r="M4" s="12">
        <v>0</v>
      </c>
      <c r="N4" s="12">
        <v>0</v>
      </c>
      <c r="O4" s="12">
        <v>0</v>
      </c>
      <c r="P4" s="12">
        <v>0</v>
      </c>
      <c r="Q4" s="12">
        <v>0</v>
      </c>
      <c r="R4" s="12">
        <v>0</v>
      </c>
      <c r="S4" s="12">
        <v>0</v>
      </c>
      <c r="T4" s="12">
        <v>0</v>
      </c>
      <c r="U4">
        <f t="shared" ref="U4:U67" si="1">H4+U3</f>
        <v>1.4100000000000001</v>
      </c>
      <c r="V4" s="23">
        <f>'Listado Equipos'!$B$4-W4</f>
        <v>40715.449999999997</v>
      </c>
      <c r="W4">
        <f t="shared" si="0"/>
        <v>3797.550000000002</v>
      </c>
      <c r="X4">
        <f t="shared" ref="X4:X67" si="2">X3+1</f>
        <v>4</v>
      </c>
    </row>
    <row r="5" spans="1:24" ht="17.399999999999999" x14ac:dyDescent="0.3">
      <c r="A5" s="11">
        <v>45031</v>
      </c>
      <c r="B5" s="12">
        <v>250416</v>
      </c>
      <c r="C5" s="12" t="s">
        <v>343</v>
      </c>
      <c r="D5" s="12" t="s">
        <v>344</v>
      </c>
      <c r="E5" s="12" t="s">
        <v>345</v>
      </c>
      <c r="F5" s="12" t="s">
        <v>346</v>
      </c>
      <c r="G5" s="12"/>
      <c r="H5" s="12">
        <v>0.72</v>
      </c>
      <c r="I5" s="12">
        <v>23.28</v>
      </c>
      <c r="J5" s="12">
        <v>0</v>
      </c>
      <c r="K5" s="12">
        <v>0.72</v>
      </c>
      <c r="L5" s="12">
        <v>0</v>
      </c>
      <c r="M5" s="12">
        <v>0</v>
      </c>
      <c r="N5" s="12">
        <v>0</v>
      </c>
      <c r="O5" s="12">
        <v>0</v>
      </c>
      <c r="P5" s="12">
        <v>0</v>
      </c>
      <c r="Q5" s="12">
        <v>0</v>
      </c>
      <c r="R5" s="12">
        <v>3</v>
      </c>
      <c r="S5" s="12">
        <v>0</v>
      </c>
      <c r="T5" s="12">
        <v>0</v>
      </c>
      <c r="U5">
        <f t="shared" si="1"/>
        <v>2.13</v>
      </c>
      <c r="V5" s="23">
        <f>'Listado Equipos'!$B$4-W5</f>
        <v>40715.629999999997</v>
      </c>
      <c r="W5">
        <f t="shared" si="0"/>
        <v>3797.3700000000022</v>
      </c>
      <c r="X5">
        <f t="shared" si="2"/>
        <v>5</v>
      </c>
    </row>
    <row r="6" spans="1:24" ht="17.399999999999999" x14ac:dyDescent="0.3">
      <c r="A6" s="11">
        <v>45032</v>
      </c>
      <c r="B6" s="12">
        <v>250416</v>
      </c>
      <c r="C6" s="12" t="s">
        <v>343</v>
      </c>
      <c r="D6" s="12" t="s">
        <v>344</v>
      </c>
      <c r="E6" s="12" t="s">
        <v>345</v>
      </c>
      <c r="F6" s="12" t="s">
        <v>346</v>
      </c>
      <c r="G6" s="12"/>
      <c r="H6" s="12">
        <v>1.25</v>
      </c>
      <c r="I6" s="12">
        <v>22.75</v>
      </c>
      <c r="J6" s="12">
        <v>0.03</v>
      </c>
      <c r="K6" s="12">
        <v>1.22</v>
      </c>
      <c r="L6" s="12">
        <v>0.1</v>
      </c>
      <c r="M6" s="12">
        <v>0</v>
      </c>
      <c r="N6" s="12">
        <v>0</v>
      </c>
      <c r="O6" s="12">
        <v>0</v>
      </c>
      <c r="P6" s="12">
        <v>0</v>
      </c>
      <c r="Q6" s="12">
        <v>0</v>
      </c>
      <c r="R6" s="12">
        <v>10</v>
      </c>
      <c r="S6" s="12">
        <v>0</v>
      </c>
      <c r="T6" s="12">
        <v>1</v>
      </c>
      <c r="U6">
        <f t="shared" si="1"/>
        <v>3.38</v>
      </c>
      <c r="V6" s="23">
        <f>'Listado Equipos'!$B$4-W6</f>
        <v>40715.629999999997</v>
      </c>
      <c r="W6">
        <f t="shared" si="0"/>
        <v>3797.3700000000022</v>
      </c>
      <c r="X6">
        <f t="shared" si="2"/>
        <v>6</v>
      </c>
    </row>
    <row r="7" spans="1:24" ht="17.399999999999999" x14ac:dyDescent="0.3">
      <c r="A7" s="11">
        <v>45033</v>
      </c>
      <c r="B7" s="12">
        <v>250416</v>
      </c>
      <c r="C7" s="12" t="s">
        <v>343</v>
      </c>
      <c r="D7" s="12" t="s">
        <v>344</v>
      </c>
      <c r="E7" s="12" t="s">
        <v>345</v>
      </c>
      <c r="F7" s="12" t="s">
        <v>346</v>
      </c>
      <c r="G7" s="12"/>
      <c r="H7" s="12">
        <v>0.23</v>
      </c>
      <c r="I7" s="12">
        <v>23.77</v>
      </c>
      <c r="J7" s="12">
        <v>0.05</v>
      </c>
      <c r="K7" s="12">
        <v>0.18</v>
      </c>
      <c r="L7" s="12">
        <v>0.04</v>
      </c>
      <c r="M7" s="12">
        <v>0</v>
      </c>
      <c r="N7" s="12">
        <v>0</v>
      </c>
      <c r="O7" s="12">
        <v>0</v>
      </c>
      <c r="P7" s="12">
        <v>0</v>
      </c>
      <c r="Q7" s="12">
        <v>0</v>
      </c>
      <c r="R7" s="12">
        <v>0</v>
      </c>
      <c r="S7" s="12">
        <v>0</v>
      </c>
      <c r="T7" s="12">
        <v>0</v>
      </c>
      <c r="U7">
        <f t="shared" si="1"/>
        <v>3.61</v>
      </c>
      <c r="V7" s="23">
        <f>'Listado Equipos'!$B$4-W7</f>
        <v>40715.629999999997</v>
      </c>
      <c r="W7">
        <f t="shared" si="0"/>
        <v>3797.3700000000022</v>
      </c>
      <c r="X7">
        <f t="shared" si="2"/>
        <v>7</v>
      </c>
    </row>
    <row r="8" spans="1:24" ht="17.399999999999999" x14ac:dyDescent="0.3">
      <c r="A8" s="11">
        <v>45034</v>
      </c>
      <c r="B8" s="12">
        <v>250416</v>
      </c>
      <c r="C8" s="12" t="s">
        <v>343</v>
      </c>
      <c r="D8" s="12" t="s">
        <v>344</v>
      </c>
      <c r="E8" s="12" t="s">
        <v>345</v>
      </c>
      <c r="F8" s="12" t="s">
        <v>346</v>
      </c>
      <c r="G8" s="12"/>
      <c r="H8" s="12">
        <v>1.43</v>
      </c>
      <c r="I8" s="12">
        <v>22.57</v>
      </c>
      <c r="J8" s="12">
        <v>1.28</v>
      </c>
      <c r="K8" s="12">
        <v>0.15</v>
      </c>
      <c r="L8" s="12">
        <v>1.64</v>
      </c>
      <c r="M8" s="12">
        <v>9</v>
      </c>
      <c r="N8" s="12">
        <v>0</v>
      </c>
      <c r="O8" s="12">
        <v>5</v>
      </c>
      <c r="P8" s="12">
        <v>0</v>
      </c>
      <c r="Q8" s="12">
        <v>0</v>
      </c>
      <c r="R8" s="12">
        <v>0</v>
      </c>
      <c r="S8" s="12">
        <v>4</v>
      </c>
      <c r="T8" s="12">
        <v>0</v>
      </c>
      <c r="U8">
        <f t="shared" si="1"/>
        <v>5.04</v>
      </c>
      <c r="V8" s="23">
        <f>'Listado Equipos'!$B$4-W8</f>
        <v>40716.409999999996</v>
      </c>
      <c r="W8">
        <f t="shared" si="0"/>
        <v>3796.590000000002</v>
      </c>
      <c r="X8">
        <f t="shared" si="2"/>
        <v>8</v>
      </c>
    </row>
    <row r="9" spans="1:24" ht="17.399999999999999" x14ac:dyDescent="0.3">
      <c r="A9" s="11">
        <v>45035</v>
      </c>
      <c r="B9" s="12">
        <v>250416</v>
      </c>
      <c r="C9" s="12" t="s">
        <v>343</v>
      </c>
      <c r="D9" s="12" t="s">
        <v>344</v>
      </c>
      <c r="E9" s="12" t="s">
        <v>345</v>
      </c>
      <c r="F9" s="12" t="s">
        <v>346</v>
      </c>
      <c r="G9" s="12"/>
      <c r="H9" s="12">
        <v>1.23</v>
      </c>
      <c r="I9" s="12">
        <v>22.77</v>
      </c>
      <c r="J9" s="12">
        <v>1.23</v>
      </c>
      <c r="K9" s="12">
        <v>0</v>
      </c>
      <c r="L9" s="12">
        <v>2.54</v>
      </c>
      <c r="M9" s="12">
        <v>9</v>
      </c>
      <c r="N9" s="12">
        <v>0</v>
      </c>
      <c r="O9" s="12">
        <v>9</v>
      </c>
      <c r="P9" s="12">
        <v>0</v>
      </c>
      <c r="Q9" s="12">
        <v>0</v>
      </c>
      <c r="R9" s="12">
        <v>0</v>
      </c>
      <c r="S9" s="12">
        <v>11</v>
      </c>
      <c r="T9" s="12">
        <v>0</v>
      </c>
      <c r="U9">
        <f t="shared" si="1"/>
        <v>6.27</v>
      </c>
      <c r="V9" s="23">
        <f>'Listado Equipos'!$B$4-W9</f>
        <v>40717.49</v>
      </c>
      <c r="W9">
        <f t="shared" si="0"/>
        <v>3795.510000000002</v>
      </c>
      <c r="X9">
        <f t="shared" si="2"/>
        <v>9</v>
      </c>
    </row>
    <row r="10" spans="1:24" ht="17.399999999999999" x14ac:dyDescent="0.3">
      <c r="A10" s="11">
        <v>45036</v>
      </c>
      <c r="B10" s="12">
        <v>250416</v>
      </c>
      <c r="C10" s="12" t="s">
        <v>343</v>
      </c>
      <c r="D10" s="12" t="s">
        <v>344</v>
      </c>
      <c r="E10" s="12" t="s">
        <v>345</v>
      </c>
      <c r="F10" s="12" t="s">
        <v>346</v>
      </c>
      <c r="G10" s="12"/>
      <c r="H10" s="12">
        <v>10.72</v>
      </c>
      <c r="I10" s="12">
        <v>13.28</v>
      </c>
      <c r="J10" s="12">
        <v>10.57</v>
      </c>
      <c r="K10" s="12">
        <v>0.15</v>
      </c>
      <c r="L10" s="12">
        <v>31.74</v>
      </c>
      <c r="M10" s="12">
        <v>6</v>
      </c>
      <c r="N10" s="12">
        <v>0</v>
      </c>
      <c r="O10" s="12">
        <v>57</v>
      </c>
      <c r="P10" s="12">
        <v>1</v>
      </c>
      <c r="Q10" s="12">
        <v>0</v>
      </c>
      <c r="R10" s="12">
        <v>0</v>
      </c>
      <c r="S10" s="12">
        <v>65</v>
      </c>
      <c r="T10" s="12">
        <v>0</v>
      </c>
      <c r="U10">
        <f t="shared" si="1"/>
        <v>16.990000000000002</v>
      </c>
      <c r="V10" s="23">
        <f>'Listado Equipos'!$B$4-W10</f>
        <v>40718.61</v>
      </c>
      <c r="W10">
        <f t="shared" si="0"/>
        <v>3794.3900000000021</v>
      </c>
      <c r="X10">
        <f t="shared" si="2"/>
        <v>10</v>
      </c>
    </row>
    <row r="11" spans="1:24" ht="17.399999999999999" x14ac:dyDescent="0.3">
      <c r="A11" s="11">
        <v>45037</v>
      </c>
      <c r="B11" s="12">
        <v>250416</v>
      </c>
      <c r="C11" s="12" t="s">
        <v>343</v>
      </c>
      <c r="D11" s="12" t="s">
        <v>344</v>
      </c>
      <c r="E11" s="12" t="s">
        <v>345</v>
      </c>
      <c r="F11" s="12" t="s">
        <v>346</v>
      </c>
      <c r="G11" s="12"/>
      <c r="H11" s="12">
        <v>2.9</v>
      </c>
      <c r="I11" s="12">
        <v>21.1</v>
      </c>
      <c r="J11" s="12">
        <v>2.58</v>
      </c>
      <c r="K11" s="12">
        <v>0.32</v>
      </c>
      <c r="L11" s="12">
        <v>7.91</v>
      </c>
      <c r="M11" s="12">
        <v>5</v>
      </c>
      <c r="N11" s="12">
        <v>0</v>
      </c>
      <c r="O11" s="12">
        <v>19</v>
      </c>
      <c r="P11" s="12">
        <v>0</v>
      </c>
      <c r="Q11" s="12">
        <v>0</v>
      </c>
      <c r="R11" s="12">
        <v>2</v>
      </c>
      <c r="S11" s="12">
        <v>20</v>
      </c>
      <c r="T11" s="12">
        <v>0</v>
      </c>
      <c r="U11">
        <f t="shared" si="1"/>
        <v>19.89</v>
      </c>
      <c r="V11" s="23">
        <f>'Listado Equipos'!$B$4-W11</f>
        <v>40718.79</v>
      </c>
      <c r="W11">
        <f t="shared" si="0"/>
        <v>3794.2100000000023</v>
      </c>
      <c r="X11">
        <f t="shared" si="2"/>
        <v>11</v>
      </c>
    </row>
    <row r="12" spans="1:24" ht="17.399999999999999" x14ac:dyDescent="0.3">
      <c r="A12" s="11">
        <v>45038</v>
      </c>
      <c r="B12" s="12">
        <v>250416</v>
      </c>
      <c r="C12" s="12" t="s">
        <v>343</v>
      </c>
      <c r="D12" s="12" t="s">
        <v>344</v>
      </c>
      <c r="E12" s="12" t="s">
        <v>345</v>
      </c>
      <c r="F12" s="12" t="s">
        <v>346</v>
      </c>
      <c r="G12" s="12"/>
      <c r="H12" s="12">
        <v>0.03</v>
      </c>
      <c r="I12" s="12">
        <v>23.97</v>
      </c>
      <c r="J12" s="12">
        <v>0.03</v>
      </c>
      <c r="K12" s="12">
        <v>0</v>
      </c>
      <c r="L12" s="12">
        <v>0</v>
      </c>
      <c r="M12" s="12">
        <v>0</v>
      </c>
      <c r="N12" s="12">
        <v>0</v>
      </c>
      <c r="O12" s="12">
        <v>0</v>
      </c>
      <c r="P12" s="12">
        <v>0</v>
      </c>
      <c r="Q12" s="12">
        <v>0</v>
      </c>
      <c r="R12" s="12">
        <v>0</v>
      </c>
      <c r="S12" s="12">
        <v>0</v>
      </c>
      <c r="T12" s="12">
        <v>0</v>
      </c>
      <c r="U12">
        <f t="shared" si="1"/>
        <v>19.920000000000002</v>
      </c>
      <c r="V12" s="23">
        <f>'Listado Equipos'!$B$4-W12</f>
        <v>40718.89</v>
      </c>
      <c r="W12">
        <f t="shared" si="0"/>
        <v>3794.1100000000024</v>
      </c>
      <c r="X12">
        <f t="shared" si="2"/>
        <v>12</v>
      </c>
    </row>
    <row r="13" spans="1:24" ht="17.399999999999999" x14ac:dyDescent="0.3">
      <c r="A13" s="11">
        <v>45039</v>
      </c>
      <c r="B13" s="12">
        <v>250416</v>
      </c>
      <c r="C13" s="12" t="s">
        <v>343</v>
      </c>
      <c r="D13" s="12" t="s">
        <v>344</v>
      </c>
      <c r="E13" s="12" t="s">
        <v>345</v>
      </c>
      <c r="F13" s="12" t="s">
        <v>346</v>
      </c>
      <c r="G13" s="12"/>
      <c r="H13" s="12">
        <v>0.37</v>
      </c>
      <c r="I13" s="12">
        <v>23.63</v>
      </c>
      <c r="J13" s="12">
        <v>0.37</v>
      </c>
      <c r="K13" s="12">
        <v>0</v>
      </c>
      <c r="L13" s="12">
        <v>0.06</v>
      </c>
      <c r="M13" s="12">
        <v>0</v>
      </c>
      <c r="N13" s="12">
        <v>0</v>
      </c>
      <c r="O13" s="12">
        <v>0</v>
      </c>
      <c r="P13" s="12">
        <v>0</v>
      </c>
      <c r="Q13" s="12">
        <v>0</v>
      </c>
      <c r="R13" s="12">
        <v>0</v>
      </c>
      <c r="S13" s="12">
        <v>0</v>
      </c>
      <c r="T13" s="12">
        <v>0</v>
      </c>
      <c r="U13">
        <f t="shared" si="1"/>
        <v>20.290000000000003</v>
      </c>
      <c r="V13" s="23">
        <f>'Listado Equipos'!$B$4-W13</f>
        <v>40726.14</v>
      </c>
      <c r="W13">
        <f t="shared" si="0"/>
        <v>3786.8600000000024</v>
      </c>
      <c r="X13">
        <f t="shared" si="2"/>
        <v>13</v>
      </c>
    </row>
    <row r="14" spans="1:24" ht="17.399999999999999" x14ac:dyDescent="0.3">
      <c r="A14" s="11">
        <v>45040</v>
      </c>
      <c r="B14" s="12">
        <v>250416</v>
      </c>
      <c r="C14" s="12" t="s">
        <v>343</v>
      </c>
      <c r="D14" s="12" t="s">
        <v>344</v>
      </c>
      <c r="E14" s="12" t="s">
        <v>345</v>
      </c>
      <c r="F14" s="12" t="s">
        <v>346</v>
      </c>
      <c r="G14" s="12"/>
      <c r="H14" s="12">
        <v>1.28</v>
      </c>
      <c r="I14" s="12">
        <v>22.72</v>
      </c>
      <c r="J14" s="12">
        <v>1</v>
      </c>
      <c r="K14" s="12">
        <v>0.28000000000000003</v>
      </c>
      <c r="L14" s="12">
        <v>0.3</v>
      </c>
      <c r="M14" s="12">
        <v>0</v>
      </c>
      <c r="N14" s="12">
        <v>0</v>
      </c>
      <c r="O14" s="12">
        <v>66</v>
      </c>
      <c r="P14" s="12">
        <v>0</v>
      </c>
      <c r="Q14" s="12">
        <v>0</v>
      </c>
      <c r="R14" s="12">
        <v>1</v>
      </c>
      <c r="S14" s="12">
        <v>0</v>
      </c>
      <c r="T14" s="12">
        <v>0</v>
      </c>
      <c r="U14">
        <f t="shared" si="1"/>
        <v>21.570000000000004</v>
      </c>
      <c r="V14" s="23">
        <f>'Listado Equipos'!$B$4-W14</f>
        <v>40741.54</v>
      </c>
      <c r="W14">
        <f t="shared" si="0"/>
        <v>3771.4600000000023</v>
      </c>
      <c r="X14">
        <f t="shared" si="2"/>
        <v>14</v>
      </c>
    </row>
    <row r="15" spans="1:24" ht="17.399999999999999" x14ac:dyDescent="0.3">
      <c r="A15" s="11">
        <v>45041</v>
      </c>
      <c r="B15" s="12">
        <v>250416</v>
      </c>
      <c r="C15" s="12" t="s">
        <v>343</v>
      </c>
      <c r="D15" s="12" t="s">
        <v>344</v>
      </c>
      <c r="E15" s="12" t="s">
        <v>345</v>
      </c>
      <c r="F15" s="12" t="s">
        <v>346</v>
      </c>
      <c r="G15" s="12"/>
      <c r="H15" s="12">
        <v>8.0500000000000007</v>
      </c>
      <c r="I15" s="12">
        <v>15.95</v>
      </c>
      <c r="J15" s="12">
        <v>8.02</v>
      </c>
      <c r="K15" s="12">
        <v>0.03</v>
      </c>
      <c r="L15" s="12">
        <v>22.34</v>
      </c>
      <c r="M15" s="12">
        <v>6</v>
      </c>
      <c r="N15" s="12">
        <v>0</v>
      </c>
      <c r="O15" s="12">
        <v>89</v>
      </c>
      <c r="P15" s="12">
        <v>0</v>
      </c>
      <c r="Q15" s="12">
        <v>0</v>
      </c>
      <c r="R15" s="12">
        <v>0</v>
      </c>
      <c r="S15" s="12">
        <v>98</v>
      </c>
      <c r="T15" s="12">
        <v>0</v>
      </c>
      <c r="U15">
        <f t="shared" si="1"/>
        <v>29.620000000000005</v>
      </c>
      <c r="V15" s="23">
        <f>'Listado Equipos'!$B$4-W15</f>
        <v>40747.519999999997</v>
      </c>
      <c r="W15">
        <f t="shared" si="0"/>
        <v>3765.4800000000023</v>
      </c>
      <c r="X15">
        <f t="shared" si="2"/>
        <v>15</v>
      </c>
    </row>
    <row r="16" spans="1:24" ht="17.399999999999999" x14ac:dyDescent="0.3">
      <c r="A16" s="11">
        <v>45042</v>
      </c>
      <c r="B16" s="12">
        <v>250416</v>
      </c>
      <c r="C16" s="12" t="s">
        <v>343</v>
      </c>
      <c r="D16" s="12" t="s">
        <v>344</v>
      </c>
      <c r="E16" s="12" t="s">
        <v>345</v>
      </c>
      <c r="F16" s="12" t="s">
        <v>346</v>
      </c>
      <c r="G16" s="12"/>
      <c r="H16" s="12">
        <v>16.13</v>
      </c>
      <c r="I16" s="12">
        <v>7.87</v>
      </c>
      <c r="J16" s="12">
        <v>16.13</v>
      </c>
      <c r="K16" s="12">
        <v>0</v>
      </c>
      <c r="L16" s="12">
        <v>47.54</v>
      </c>
      <c r="M16" s="12">
        <v>6</v>
      </c>
      <c r="N16" s="12">
        <v>0</v>
      </c>
      <c r="O16" s="12">
        <v>122</v>
      </c>
      <c r="P16" s="12">
        <v>2</v>
      </c>
      <c r="Q16" s="12">
        <v>1</v>
      </c>
      <c r="R16" s="12">
        <v>0</v>
      </c>
      <c r="S16" s="12">
        <v>136</v>
      </c>
      <c r="T16" s="12">
        <v>0</v>
      </c>
      <c r="U16">
        <f t="shared" si="1"/>
        <v>45.75</v>
      </c>
      <c r="V16" s="23">
        <f>'Listado Equipos'!$B$4-W16</f>
        <v>40748.449999999997</v>
      </c>
      <c r="W16">
        <f t="shared" si="0"/>
        <v>3764.5500000000025</v>
      </c>
      <c r="X16">
        <f t="shared" si="2"/>
        <v>16</v>
      </c>
    </row>
    <row r="17" spans="1:24" ht="17.399999999999999" x14ac:dyDescent="0.3">
      <c r="A17" s="11">
        <v>45043</v>
      </c>
      <c r="B17" s="12">
        <v>250416</v>
      </c>
      <c r="C17" s="12" t="s">
        <v>343</v>
      </c>
      <c r="D17" s="12" t="s">
        <v>344</v>
      </c>
      <c r="E17" s="12" t="s">
        <v>345</v>
      </c>
      <c r="F17" s="12" t="s">
        <v>346</v>
      </c>
      <c r="G17" s="12"/>
      <c r="H17" s="12">
        <v>21.1</v>
      </c>
      <c r="I17" s="12">
        <v>2.9</v>
      </c>
      <c r="J17" s="12">
        <v>21.1</v>
      </c>
      <c r="K17" s="12">
        <v>0</v>
      </c>
      <c r="L17" s="12">
        <v>61.86</v>
      </c>
      <c r="M17" s="12">
        <v>6</v>
      </c>
      <c r="N17" s="12">
        <v>0</v>
      </c>
      <c r="O17" s="12">
        <v>256</v>
      </c>
      <c r="P17" s="12">
        <v>6</v>
      </c>
      <c r="Q17" s="12">
        <v>0</v>
      </c>
      <c r="R17" s="12">
        <v>0</v>
      </c>
      <c r="S17" s="12">
        <v>291</v>
      </c>
      <c r="T17" s="12">
        <v>0</v>
      </c>
      <c r="U17">
        <f t="shared" si="1"/>
        <v>66.849999999999994</v>
      </c>
      <c r="V17" s="23">
        <f>'Listado Equipos'!$B$4-W17</f>
        <v>40748.75</v>
      </c>
      <c r="W17">
        <f t="shared" si="0"/>
        <v>3764.2500000000023</v>
      </c>
      <c r="X17">
        <f t="shared" si="2"/>
        <v>17</v>
      </c>
    </row>
    <row r="18" spans="1:24" ht="17.399999999999999" x14ac:dyDescent="0.3">
      <c r="A18" s="11">
        <v>45044</v>
      </c>
      <c r="B18" s="12">
        <v>250416</v>
      </c>
      <c r="C18" s="12" t="s">
        <v>343</v>
      </c>
      <c r="D18" s="12" t="s">
        <v>344</v>
      </c>
      <c r="E18" s="12" t="s">
        <v>345</v>
      </c>
      <c r="F18" s="12" t="s">
        <v>346</v>
      </c>
      <c r="G18" s="12"/>
      <c r="H18" s="12">
        <v>21.43</v>
      </c>
      <c r="I18" s="12">
        <v>2.57</v>
      </c>
      <c r="J18" s="12">
        <v>21.43</v>
      </c>
      <c r="K18" s="12">
        <v>0</v>
      </c>
      <c r="L18" s="12">
        <v>59</v>
      </c>
      <c r="M18" s="12">
        <v>6</v>
      </c>
      <c r="N18" s="12">
        <v>0</v>
      </c>
      <c r="O18" s="12">
        <v>212</v>
      </c>
      <c r="P18" s="12">
        <v>8</v>
      </c>
      <c r="Q18" s="12">
        <v>1</v>
      </c>
      <c r="R18" s="12">
        <v>0</v>
      </c>
      <c r="S18" s="12">
        <v>242</v>
      </c>
      <c r="T18" s="12">
        <v>0</v>
      </c>
      <c r="U18">
        <f t="shared" si="1"/>
        <v>88.28</v>
      </c>
      <c r="V18" s="23">
        <f>'Listado Equipos'!$B$4-W18</f>
        <v>40762.519999999997</v>
      </c>
      <c r="W18">
        <f t="shared" si="0"/>
        <v>3750.4800000000023</v>
      </c>
      <c r="X18">
        <f t="shared" si="2"/>
        <v>18</v>
      </c>
    </row>
    <row r="19" spans="1:24" ht="17.399999999999999" x14ac:dyDescent="0.3">
      <c r="A19" s="11">
        <v>45045</v>
      </c>
      <c r="B19" s="12">
        <v>250416</v>
      </c>
      <c r="C19" s="12" t="s">
        <v>343</v>
      </c>
      <c r="D19" s="12" t="s">
        <v>344</v>
      </c>
      <c r="E19" s="12" t="s">
        <v>345</v>
      </c>
      <c r="F19" s="12" t="s">
        <v>346</v>
      </c>
      <c r="G19" s="12"/>
      <c r="H19" s="12">
        <v>18.78</v>
      </c>
      <c r="I19" s="12">
        <v>5.22</v>
      </c>
      <c r="J19" s="12">
        <v>18.78</v>
      </c>
      <c r="K19" s="12">
        <v>0</v>
      </c>
      <c r="L19" s="12">
        <v>52.61</v>
      </c>
      <c r="M19" s="12">
        <v>6</v>
      </c>
      <c r="N19" s="12">
        <v>0</v>
      </c>
      <c r="O19" s="12">
        <v>140</v>
      </c>
      <c r="P19" s="12">
        <v>4</v>
      </c>
      <c r="Q19" s="12">
        <v>0</v>
      </c>
      <c r="R19" s="12">
        <v>0</v>
      </c>
      <c r="S19" s="12">
        <v>165</v>
      </c>
      <c r="T19" s="12">
        <v>0</v>
      </c>
      <c r="U19">
        <f t="shared" si="1"/>
        <v>107.06</v>
      </c>
      <c r="V19" s="23">
        <f>'Listado Equipos'!$B$4-W19</f>
        <v>40785.649999999994</v>
      </c>
      <c r="W19">
        <f t="shared" si="0"/>
        <v>3727.3500000000022</v>
      </c>
      <c r="X19">
        <f t="shared" si="2"/>
        <v>19</v>
      </c>
    </row>
    <row r="20" spans="1:24" ht="17.399999999999999" x14ac:dyDescent="0.3">
      <c r="A20" s="11">
        <v>45046</v>
      </c>
      <c r="B20" s="12">
        <v>250416</v>
      </c>
      <c r="C20" s="12" t="s">
        <v>343</v>
      </c>
      <c r="D20" s="12" t="s">
        <v>344</v>
      </c>
      <c r="E20" s="12" t="s">
        <v>345</v>
      </c>
      <c r="F20" s="12" t="s">
        <v>346</v>
      </c>
      <c r="G20" s="12"/>
      <c r="H20" s="12">
        <v>15.08</v>
      </c>
      <c r="I20" s="12">
        <v>8.92</v>
      </c>
      <c r="J20" s="12">
        <v>15.08</v>
      </c>
      <c r="K20" s="12">
        <v>0</v>
      </c>
      <c r="L20" s="12">
        <v>41.24</v>
      </c>
      <c r="M20" s="12">
        <v>5</v>
      </c>
      <c r="N20" s="12">
        <v>0</v>
      </c>
      <c r="O20" s="12">
        <v>102</v>
      </c>
      <c r="P20" s="12">
        <v>2</v>
      </c>
      <c r="Q20" s="12">
        <v>0</v>
      </c>
      <c r="R20" s="12">
        <v>0</v>
      </c>
      <c r="S20" s="12">
        <v>119</v>
      </c>
      <c r="T20" s="12">
        <v>0</v>
      </c>
      <c r="U20">
        <f t="shared" si="1"/>
        <v>122.14</v>
      </c>
      <c r="V20" s="23">
        <f>'Listado Equipos'!$B$4-W20</f>
        <v>40807.599999999999</v>
      </c>
      <c r="W20">
        <f t="shared" si="0"/>
        <v>3705.4000000000024</v>
      </c>
      <c r="X20">
        <f t="shared" si="2"/>
        <v>20</v>
      </c>
    </row>
    <row r="21" spans="1:24" ht="17.399999999999999" x14ac:dyDescent="0.3">
      <c r="A21" s="11">
        <v>45047</v>
      </c>
      <c r="B21" s="12">
        <v>250416</v>
      </c>
      <c r="C21" s="12" t="s">
        <v>343</v>
      </c>
      <c r="D21" s="12" t="s">
        <v>344</v>
      </c>
      <c r="E21" s="12" t="s">
        <v>345</v>
      </c>
      <c r="F21" s="12" t="s">
        <v>346</v>
      </c>
      <c r="G21" s="12"/>
      <c r="H21" s="12">
        <v>5.68</v>
      </c>
      <c r="I21" s="12">
        <v>18.32</v>
      </c>
      <c r="J21" s="12">
        <v>5.68</v>
      </c>
      <c r="K21" s="12">
        <v>0</v>
      </c>
      <c r="L21" s="12">
        <v>12.17</v>
      </c>
      <c r="M21" s="12">
        <v>4</v>
      </c>
      <c r="N21" s="12">
        <v>0</v>
      </c>
      <c r="O21" s="12">
        <v>14</v>
      </c>
      <c r="P21" s="12">
        <v>1</v>
      </c>
      <c r="Q21" s="12">
        <v>0</v>
      </c>
      <c r="R21" s="12">
        <v>0</v>
      </c>
      <c r="S21" s="12">
        <v>15</v>
      </c>
      <c r="T21" s="12">
        <v>0</v>
      </c>
      <c r="U21">
        <f t="shared" si="1"/>
        <v>127.82</v>
      </c>
      <c r="V21" s="23">
        <f>'Listado Equipos'!$B$4-W21</f>
        <v>40830.519999999997</v>
      </c>
      <c r="W21">
        <f t="shared" si="0"/>
        <v>3682.4800000000023</v>
      </c>
      <c r="X21">
        <f t="shared" si="2"/>
        <v>21</v>
      </c>
    </row>
    <row r="22" spans="1:24" ht="17.399999999999999" x14ac:dyDescent="0.3">
      <c r="A22" s="11">
        <v>45048</v>
      </c>
      <c r="B22" s="12">
        <v>250416</v>
      </c>
      <c r="C22" s="12" t="s">
        <v>343</v>
      </c>
      <c r="D22" s="12" t="s">
        <v>344</v>
      </c>
      <c r="E22" s="12" t="s">
        <v>345</v>
      </c>
      <c r="F22" s="12" t="s">
        <v>346</v>
      </c>
      <c r="G22" s="12"/>
      <c r="H22" s="12">
        <v>12.62</v>
      </c>
      <c r="I22" s="12">
        <v>11.38</v>
      </c>
      <c r="J22" s="12">
        <v>12.62</v>
      </c>
      <c r="K22" s="12">
        <v>0</v>
      </c>
      <c r="L22" s="12">
        <v>45.27</v>
      </c>
      <c r="M22" s="12">
        <v>6</v>
      </c>
      <c r="N22" s="12">
        <v>0</v>
      </c>
      <c r="O22" s="12">
        <v>105</v>
      </c>
      <c r="P22" s="12">
        <v>4</v>
      </c>
      <c r="Q22" s="12">
        <v>2</v>
      </c>
      <c r="R22" s="12">
        <v>0</v>
      </c>
      <c r="S22" s="12">
        <v>130</v>
      </c>
      <c r="T22" s="12">
        <v>0</v>
      </c>
      <c r="U22">
        <f t="shared" si="1"/>
        <v>140.44</v>
      </c>
      <c r="V22" s="23">
        <f>'Listado Equipos'!$B$4-W22</f>
        <v>40850.79</v>
      </c>
      <c r="W22">
        <f t="shared" si="0"/>
        <v>3662.2100000000023</v>
      </c>
      <c r="X22">
        <f t="shared" si="2"/>
        <v>22</v>
      </c>
    </row>
    <row r="23" spans="1:24" ht="17.399999999999999" x14ac:dyDescent="0.3">
      <c r="A23" s="11">
        <v>45049</v>
      </c>
      <c r="B23" s="12">
        <v>250416</v>
      </c>
      <c r="C23" s="12" t="s">
        <v>343</v>
      </c>
      <c r="D23" s="12" t="s">
        <v>344</v>
      </c>
      <c r="E23" s="12" t="s">
        <v>345</v>
      </c>
      <c r="F23" s="12" t="s">
        <v>346</v>
      </c>
      <c r="G23" s="12"/>
      <c r="H23" s="12">
        <v>14.78</v>
      </c>
      <c r="I23" s="12">
        <v>9.2200000000000006</v>
      </c>
      <c r="J23" s="12">
        <v>14.78</v>
      </c>
      <c r="K23" s="12">
        <v>0</v>
      </c>
      <c r="L23" s="12">
        <v>37.03</v>
      </c>
      <c r="M23" s="12">
        <v>6</v>
      </c>
      <c r="N23" s="12">
        <v>0</v>
      </c>
      <c r="O23" s="12">
        <v>55</v>
      </c>
      <c r="P23" s="12">
        <v>3</v>
      </c>
      <c r="Q23" s="12">
        <v>0</v>
      </c>
      <c r="R23" s="12">
        <v>1</v>
      </c>
      <c r="S23" s="12">
        <v>59</v>
      </c>
      <c r="T23" s="12">
        <v>0</v>
      </c>
      <c r="U23">
        <f t="shared" si="1"/>
        <v>155.22</v>
      </c>
      <c r="V23" s="23">
        <f>'Listado Equipos'!$B$4-W23</f>
        <v>40859.019999999997</v>
      </c>
      <c r="W23">
        <f t="shared" si="0"/>
        <v>3653.9800000000023</v>
      </c>
      <c r="X23">
        <f t="shared" si="2"/>
        <v>23</v>
      </c>
    </row>
    <row r="24" spans="1:24" ht="17.399999999999999" x14ac:dyDescent="0.3">
      <c r="A24" s="11">
        <v>45050</v>
      </c>
      <c r="B24" s="12">
        <v>250416</v>
      </c>
      <c r="C24" s="12" t="s">
        <v>343</v>
      </c>
      <c r="D24" s="12" t="s">
        <v>344</v>
      </c>
      <c r="E24" s="12" t="s">
        <v>345</v>
      </c>
      <c r="F24" s="12" t="s">
        <v>346</v>
      </c>
      <c r="G24" s="12"/>
      <c r="H24" s="12">
        <v>19.329999999999998</v>
      </c>
      <c r="I24" s="12">
        <v>4.67</v>
      </c>
      <c r="J24" s="12">
        <v>19.329999999999998</v>
      </c>
      <c r="K24" s="12">
        <v>0</v>
      </c>
      <c r="L24" s="12">
        <v>45.07</v>
      </c>
      <c r="M24" s="12">
        <v>5</v>
      </c>
      <c r="N24" s="12">
        <v>0</v>
      </c>
      <c r="O24" s="12">
        <v>94</v>
      </c>
      <c r="P24" s="12">
        <v>5</v>
      </c>
      <c r="Q24" s="12">
        <v>2</v>
      </c>
      <c r="R24" s="12">
        <v>0</v>
      </c>
      <c r="S24" s="12">
        <v>106</v>
      </c>
      <c r="T24" s="12">
        <v>0</v>
      </c>
      <c r="U24">
        <f t="shared" si="1"/>
        <v>174.55</v>
      </c>
      <c r="V24" s="23">
        <f>'Listado Equipos'!$B$4-W24</f>
        <v>40872.399999999994</v>
      </c>
      <c r="W24">
        <f t="shared" si="0"/>
        <v>3640.6000000000022</v>
      </c>
      <c r="X24">
        <f t="shared" si="2"/>
        <v>24</v>
      </c>
    </row>
    <row r="25" spans="1:24" ht="17.399999999999999" x14ac:dyDescent="0.3">
      <c r="A25" s="11">
        <v>45051</v>
      </c>
      <c r="B25" s="12">
        <v>250416</v>
      </c>
      <c r="C25" s="12" t="s">
        <v>343</v>
      </c>
      <c r="D25" s="12" t="s">
        <v>344</v>
      </c>
      <c r="E25" s="12" t="s">
        <v>345</v>
      </c>
      <c r="F25" s="12" t="s">
        <v>346</v>
      </c>
      <c r="G25" s="12"/>
      <c r="H25" s="12">
        <v>18.420000000000002</v>
      </c>
      <c r="I25" s="12">
        <v>5.58</v>
      </c>
      <c r="J25" s="12">
        <v>18.420000000000002</v>
      </c>
      <c r="K25" s="12">
        <v>0</v>
      </c>
      <c r="L25" s="12">
        <v>48.89</v>
      </c>
      <c r="M25" s="12">
        <v>5</v>
      </c>
      <c r="N25" s="12">
        <v>0</v>
      </c>
      <c r="O25" s="12">
        <v>114</v>
      </c>
      <c r="P25" s="12">
        <v>1</v>
      </c>
      <c r="Q25" s="12">
        <v>0</v>
      </c>
      <c r="R25" s="12">
        <v>0</v>
      </c>
      <c r="S25" s="12">
        <v>131</v>
      </c>
      <c r="T25" s="12">
        <v>0</v>
      </c>
      <c r="U25">
        <f t="shared" si="1"/>
        <v>192.97000000000003</v>
      </c>
      <c r="V25" s="23">
        <f>'Listado Equipos'!$B$4-W25</f>
        <v>40887.549999999996</v>
      </c>
      <c r="W25">
        <f t="shared" si="0"/>
        <v>3625.4500000000021</v>
      </c>
      <c r="X25">
        <f t="shared" si="2"/>
        <v>25</v>
      </c>
    </row>
    <row r="26" spans="1:24" ht="17.399999999999999" x14ac:dyDescent="0.3">
      <c r="A26" s="11">
        <v>45052</v>
      </c>
      <c r="B26" s="12">
        <v>250416</v>
      </c>
      <c r="C26" s="12" t="s">
        <v>343</v>
      </c>
      <c r="D26" s="12" t="s">
        <v>344</v>
      </c>
      <c r="E26" s="12" t="s">
        <v>345</v>
      </c>
      <c r="F26" s="12" t="s">
        <v>346</v>
      </c>
      <c r="G26" s="12"/>
      <c r="H26" s="12">
        <v>10.8</v>
      </c>
      <c r="I26" s="12">
        <v>13.2</v>
      </c>
      <c r="J26" s="12">
        <v>10.8</v>
      </c>
      <c r="K26" s="12">
        <v>0</v>
      </c>
      <c r="L26" s="12">
        <v>47.6</v>
      </c>
      <c r="M26" s="12">
        <v>8</v>
      </c>
      <c r="N26" s="12">
        <v>0</v>
      </c>
      <c r="O26" s="12">
        <v>251</v>
      </c>
      <c r="P26" s="12">
        <v>13</v>
      </c>
      <c r="Q26" s="12">
        <v>1</v>
      </c>
      <c r="R26" s="12">
        <v>0</v>
      </c>
      <c r="S26" s="12">
        <v>295</v>
      </c>
      <c r="T26" s="12">
        <v>0</v>
      </c>
      <c r="U26">
        <f t="shared" si="1"/>
        <v>203.77000000000004</v>
      </c>
      <c r="V26" s="23">
        <f>'Listado Equipos'!$B$4-W26</f>
        <v>40908.28</v>
      </c>
      <c r="W26">
        <f t="shared" si="0"/>
        <v>3604.7200000000021</v>
      </c>
      <c r="X26">
        <f t="shared" si="2"/>
        <v>26</v>
      </c>
    </row>
    <row r="27" spans="1:24" ht="17.399999999999999" x14ac:dyDescent="0.3">
      <c r="A27" s="11">
        <v>45053</v>
      </c>
      <c r="B27" s="12">
        <v>250416</v>
      </c>
      <c r="C27" s="12" t="s">
        <v>343</v>
      </c>
      <c r="D27" s="12" t="s">
        <v>344</v>
      </c>
      <c r="E27" s="12" t="s">
        <v>345</v>
      </c>
      <c r="F27" s="12" t="s">
        <v>346</v>
      </c>
      <c r="G27" s="12"/>
      <c r="H27" s="12">
        <v>15.08</v>
      </c>
      <c r="I27" s="12">
        <v>8.92</v>
      </c>
      <c r="J27" s="12">
        <v>15.08</v>
      </c>
      <c r="K27" s="12">
        <v>0</v>
      </c>
      <c r="L27" s="12">
        <v>43.97</v>
      </c>
      <c r="M27" s="12">
        <v>6</v>
      </c>
      <c r="N27" s="12">
        <v>0</v>
      </c>
      <c r="O27" s="12">
        <v>125</v>
      </c>
      <c r="P27" s="12">
        <v>4</v>
      </c>
      <c r="Q27" s="12">
        <v>2</v>
      </c>
      <c r="R27" s="12">
        <v>0</v>
      </c>
      <c r="S27" s="12">
        <v>145</v>
      </c>
      <c r="T27" s="12">
        <v>0</v>
      </c>
      <c r="U27">
        <f t="shared" si="1"/>
        <v>218.85000000000005</v>
      </c>
      <c r="V27" s="23">
        <f>'Listado Equipos'!$B$4-W27</f>
        <v>40927.61</v>
      </c>
      <c r="W27">
        <f t="shared" si="0"/>
        <v>3585.3900000000021</v>
      </c>
      <c r="X27">
        <f t="shared" si="2"/>
        <v>27</v>
      </c>
    </row>
    <row r="28" spans="1:24" ht="17.399999999999999" x14ac:dyDescent="0.3">
      <c r="A28" s="11">
        <v>45054</v>
      </c>
      <c r="B28" s="12">
        <v>250416</v>
      </c>
      <c r="C28" s="12" t="s">
        <v>343</v>
      </c>
      <c r="D28" s="12" t="s">
        <v>344</v>
      </c>
      <c r="E28" s="12" t="s">
        <v>345</v>
      </c>
      <c r="F28" s="12" t="s">
        <v>346</v>
      </c>
      <c r="G28" s="12"/>
      <c r="H28" s="12">
        <v>20.22</v>
      </c>
      <c r="I28" s="12">
        <v>3.78</v>
      </c>
      <c r="J28" s="12">
        <v>20.22</v>
      </c>
      <c r="K28" s="12">
        <v>0</v>
      </c>
      <c r="L28" s="12">
        <v>64.459999999999994</v>
      </c>
      <c r="M28" s="12">
        <v>6</v>
      </c>
      <c r="N28" s="12">
        <v>0</v>
      </c>
      <c r="O28" s="12">
        <v>136</v>
      </c>
      <c r="P28" s="12">
        <v>3</v>
      </c>
      <c r="Q28" s="12">
        <v>0</v>
      </c>
      <c r="R28" s="12">
        <v>0</v>
      </c>
      <c r="S28" s="12">
        <v>162</v>
      </c>
      <c r="T28" s="12">
        <v>0</v>
      </c>
      <c r="U28">
        <f t="shared" si="1"/>
        <v>239.07000000000005</v>
      </c>
      <c r="V28" s="23">
        <f>'Listado Equipos'!$B$4-W28</f>
        <v>40944.03</v>
      </c>
      <c r="W28">
        <f t="shared" si="0"/>
        <v>3568.9700000000021</v>
      </c>
      <c r="X28">
        <f t="shared" si="2"/>
        <v>28</v>
      </c>
    </row>
    <row r="29" spans="1:24" ht="17.399999999999999" x14ac:dyDescent="0.3">
      <c r="A29" s="11">
        <v>45055</v>
      </c>
      <c r="B29" s="12">
        <v>250416</v>
      </c>
      <c r="C29" s="12" t="s">
        <v>343</v>
      </c>
      <c r="D29" s="12" t="s">
        <v>344</v>
      </c>
      <c r="E29" s="12" t="s">
        <v>345</v>
      </c>
      <c r="F29" s="12" t="s">
        <v>346</v>
      </c>
      <c r="G29" s="12"/>
      <c r="H29" s="12">
        <v>22.2</v>
      </c>
      <c r="I29" s="12">
        <v>1.8</v>
      </c>
      <c r="J29" s="12">
        <v>22.2</v>
      </c>
      <c r="K29" s="12">
        <v>0</v>
      </c>
      <c r="L29" s="12">
        <v>69.02</v>
      </c>
      <c r="M29" s="12">
        <v>5</v>
      </c>
      <c r="N29" s="12">
        <v>0</v>
      </c>
      <c r="O29" s="12">
        <v>138</v>
      </c>
      <c r="P29" s="12">
        <v>2</v>
      </c>
      <c r="Q29" s="12">
        <v>0</v>
      </c>
      <c r="R29" s="12">
        <v>0</v>
      </c>
      <c r="S29" s="12">
        <v>165</v>
      </c>
      <c r="T29" s="12">
        <v>0</v>
      </c>
      <c r="U29">
        <f t="shared" si="1"/>
        <v>261.27000000000004</v>
      </c>
      <c r="V29" s="23">
        <f>'Listado Equipos'!$B$4-W29</f>
        <v>40960.1</v>
      </c>
      <c r="W29">
        <f t="shared" si="0"/>
        <v>3552.9000000000019</v>
      </c>
      <c r="X29">
        <f t="shared" si="2"/>
        <v>29</v>
      </c>
    </row>
    <row r="30" spans="1:24" ht="17.399999999999999" x14ac:dyDescent="0.3">
      <c r="A30" s="11">
        <v>45056</v>
      </c>
      <c r="B30" s="12">
        <v>250416</v>
      </c>
      <c r="C30" s="12" t="s">
        <v>343</v>
      </c>
      <c r="D30" s="12" t="s">
        <v>344</v>
      </c>
      <c r="E30" s="12" t="s">
        <v>345</v>
      </c>
      <c r="F30" s="12" t="s">
        <v>346</v>
      </c>
      <c r="G30" s="12"/>
      <c r="H30" s="12">
        <v>20.079999999999998</v>
      </c>
      <c r="I30" s="12">
        <v>3.92</v>
      </c>
      <c r="J30" s="12">
        <v>20.079999999999998</v>
      </c>
      <c r="K30" s="12">
        <v>0</v>
      </c>
      <c r="L30" s="12">
        <v>67.88</v>
      </c>
      <c r="M30" s="12">
        <v>5</v>
      </c>
      <c r="N30" s="12">
        <v>0</v>
      </c>
      <c r="O30" s="12">
        <v>199</v>
      </c>
      <c r="P30" s="12">
        <v>13</v>
      </c>
      <c r="Q30" s="12">
        <v>1</v>
      </c>
      <c r="R30" s="12">
        <v>0</v>
      </c>
      <c r="S30" s="12">
        <v>228</v>
      </c>
      <c r="T30" s="12">
        <v>0</v>
      </c>
      <c r="U30">
        <f t="shared" si="1"/>
        <v>281.35000000000002</v>
      </c>
      <c r="V30" s="23">
        <f>'Listado Equipos'!$B$4-W30</f>
        <v>40962.42</v>
      </c>
      <c r="W30">
        <f t="shared" si="0"/>
        <v>3550.5800000000017</v>
      </c>
      <c r="X30">
        <f t="shared" si="2"/>
        <v>30</v>
      </c>
    </row>
    <row r="31" spans="1:24" ht="17.399999999999999" x14ac:dyDescent="0.3">
      <c r="A31" s="11">
        <v>45057</v>
      </c>
      <c r="B31" s="12">
        <v>250416</v>
      </c>
      <c r="C31" s="12" t="s">
        <v>343</v>
      </c>
      <c r="D31" s="12" t="s">
        <v>344</v>
      </c>
      <c r="E31" s="12" t="s">
        <v>345</v>
      </c>
      <c r="F31" s="12" t="s">
        <v>346</v>
      </c>
      <c r="G31" s="12"/>
      <c r="H31" s="12">
        <v>22.47</v>
      </c>
      <c r="I31" s="12">
        <v>1.53</v>
      </c>
      <c r="J31" s="12">
        <v>22.47</v>
      </c>
      <c r="K31" s="12">
        <v>0</v>
      </c>
      <c r="L31" s="12">
        <v>53.85</v>
      </c>
      <c r="M31" s="12">
        <v>5</v>
      </c>
      <c r="N31" s="12">
        <v>0</v>
      </c>
      <c r="O31" s="12">
        <v>115</v>
      </c>
      <c r="P31" s="12">
        <v>7</v>
      </c>
      <c r="Q31" s="12">
        <v>0</v>
      </c>
      <c r="R31" s="12">
        <v>0</v>
      </c>
      <c r="S31" s="12">
        <v>127</v>
      </c>
      <c r="T31" s="12">
        <v>0</v>
      </c>
      <c r="U31">
        <f t="shared" si="1"/>
        <v>303.82000000000005</v>
      </c>
      <c r="V31" s="23">
        <f>'Listado Equipos'!$B$4-W31</f>
        <v>40976.97</v>
      </c>
      <c r="W31">
        <f t="shared" si="0"/>
        <v>3536.0300000000016</v>
      </c>
      <c r="X31">
        <f t="shared" si="2"/>
        <v>31</v>
      </c>
    </row>
    <row r="32" spans="1:24" ht="17.399999999999999" x14ac:dyDescent="0.3">
      <c r="A32" s="11">
        <v>45058</v>
      </c>
      <c r="B32" s="12">
        <v>250416</v>
      </c>
      <c r="C32" s="12" t="s">
        <v>343</v>
      </c>
      <c r="D32" s="12" t="s">
        <v>344</v>
      </c>
      <c r="E32" s="12" t="s">
        <v>345</v>
      </c>
      <c r="F32" s="12" t="s">
        <v>346</v>
      </c>
      <c r="G32" s="12"/>
      <c r="H32" s="12">
        <v>21.8</v>
      </c>
      <c r="I32" s="12">
        <v>2.2000000000000002</v>
      </c>
      <c r="J32" s="12">
        <v>21.8</v>
      </c>
      <c r="K32" s="12">
        <v>0</v>
      </c>
      <c r="L32" s="12">
        <v>62.31</v>
      </c>
      <c r="M32" s="12">
        <v>5</v>
      </c>
      <c r="N32" s="12">
        <v>0</v>
      </c>
      <c r="O32" s="12">
        <v>122</v>
      </c>
      <c r="P32" s="12">
        <v>4</v>
      </c>
      <c r="Q32" s="12">
        <v>1</v>
      </c>
      <c r="R32" s="12">
        <v>0</v>
      </c>
      <c r="S32" s="12">
        <v>136</v>
      </c>
      <c r="T32" s="12">
        <v>0</v>
      </c>
      <c r="U32">
        <f t="shared" si="1"/>
        <v>325.62000000000006</v>
      </c>
      <c r="V32" s="23">
        <f>'Listado Equipos'!$B$4-W32</f>
        <v>40992.839999999997</v>
      </c>
      <c r="W32">
        <f t="shared" si="0"/>
        <v>3520.1600000000017</v>
      </c>
      <c r="X32">
        <f t="shared" si="2"/>
        <v>32</v>
      </c>
    </row>
    <row r="33" spans="1:24" ht="17.399999999999999" x14ac:dyDescent="0.3">
      <c r="A33" s="11">
        <v>45059</v>
      </c>
      <c r="B33" s="12">
        <v>250416</v>
      </c>
      <c r="C33" s="12" t="s">
        <v>343</v>
      </c>
      <c r="D33" s="12" t="s">
        <v>344</v>
      </c>
      <c r="E33" s="12" t="s">
        <v>345</v>
      </c>
      <c r="F33" s="12" t="s">
        <v>346</v>
      </c>
      <c r="G33" s="12"/>
      <c r="H33" s="12">
        <v>13.7</v>
      </c>
      <c r="I33" s="12">
        <v>10.3</v>
      </c>
      <c r="J33" s="12">
        <v>13.7</v>
      </c>
      <c r="K33" s="12">
        <v>0</v>
      </c>
      <c r="L33" s="12">
        <v>39.51</v>
      </c>
      <c r="M33" s="12">
        <v>5</v>
      </c>
      <c r="N33" s="12">
        <v>0</v>
      </c>
      <c r="O33" s="12">
        <v>98</v>
      </c>
      <c r="P33" s="12">
        <v>4</v>
      </c>
      <c r="Q33" s="12">
        <v>0</v>
      </c>
      <c r="R33" s="12">
        <v>0</v>
      </c>
      <c r="S33" s="12">
        <v>119</v>
      </c>
      <c r="T33" s="12">
        <v>0</v>
      </c>
      <c r="U33">
        <f t="shared" si="1"/>
        <v>339.32000000000005</v>
      </c>
      <c r="V33" s="23">
        <f>'Listado Equipos'!$B$4-W33</f>
        <v>40999.019999999997</v>
      </c>
      <c r="W33">
        <f t="shared" si="0"/>
        <v>3513.9800000000018</v>
      </c>
      <c r="X33">
        <f t="shared" si="2"/>
        <v>33</v>
      </c>
    </row>
    <row r="34" spans="1:24" ht="17.399999999999999" x14ac:dyDescent="0.3">
      <c r="A34" s="11">
        <v>45060</v>
      </c>
      <c r="B34" s="12">
        <v>250416</v>
      </c>
      <c r="C34" s="12" t="s">
        <v>343</v>
      </c>
      <c r="D34" s="12" t="s">
        <v>344</v>
      </c>
      <c r="E34" s="12" t="s">
        <v>345</v>
      </c>
      <c r="F34" s="12" t="s">
        <v>346</v>
      </c>
      <c r="G34" s="12"/>
      <c r="H34" s="12">
        <v>3.77</v>
      </c>
      <c r="I34" s="12">
        <v>20.23</v>
      </c>
      <c r="J34" s="12">
        <v>3.77</v>
      </c>
      <c r="K34" s="12">
        <v>0</v>
      </c>
      <c r="L34" s="12">
        <v>10.81</v>
      </c>
      <c r="M34" s="12">
        <v>5</v>
      </c>
      <c r="N34" s="12">
        <v>0</v>
      </c>
      <c r="O34" s="12">
        <v>14</v>
      </c>
      <c r="P34" s="12">
        <v>1</v>
      </c>
      <c r="Q34" s="12">
        <v>0</v>
      </c>
      <c r="R34" s="12">
        <v>0</v>
      </c>
      <c r="S34" s="12">
        <v>16</v>
      </c>
      <c r="T34" s="12">
        <v>0</v>
      </c>
      <c r="U34">
        <f t="shared" si="1"/>
        <v>343.09000000000003</v>
      </c>
      <c r="V34" s="23">
        <f>'Listado Equipos'!$B$4-W34</f>
        <v>41015.369999999995</v>
      </c>
      <c r="W34">
        <f t="shared" si="0"/>
        <v>3497.6300000000019</v>
      </c>
      <c r="X34">
        <f t="shared" si="2"/>
        <v>34</v>
      </c>
    </row>
    <row r="35" spans="1:24" ht="17.399999999999999" x14ac:dyDescent="0.3">
      <c r="A35" s="11">
        <v>45061</v>
      </c>
      <c r="B35" s="12">
        <v>250416</v>
      </c>
      <c r="C35" s="12" t="s">
        <v>343</v>
      </c>
      <c r="D35" s="12" t="s">
        <v>344</v>
      </c>
      <c r="E35" s="12" t="s">
        <v>345</v>
      </c>
      <c r="F35" s="12" t="s">
        <v>346</v>
      </c>
      <c r="G35" s="12"/>
      <c r="H35" s="12">
        <v>18.97</v>
      </c>
      <c r="I35" s="12">
        <v>5.03</v>
      </c>
      <c r="J35" s="12">
        <v>18.97</v>
      </c>
      <c r="K35" s="12">
        <v>0</v>
      </c>
      <c r="L35" s="12">
        <v>67.19</v>
      </c>
      <c r="M35" s="12">
        <v>7</v>
      </c>
      <c r="N35" s="12">
        <v>0</v>
      </c>
      <c r="O35" s="12">
        <v>160</v>
      </c>
      <c r="P35" s="12">
        <v>6</v>
      </c>
      <c r="Q35" s="12">
        <v>1</v>
      </c>
      <c r="R35" s="12">
        <v>0</v>
      </c>
      <c r="S35" s="12">
        <v>198</v>
      </c>
      <c r="T35" s="12">
        <v>0</v>
      </c>
      <c r="U35">
        <f t="shared" si="1"/>
        <v>362.06000000000006</v>
      </c>
      <c r="V35" s="23">
        <f>'Listado Equipos'!$B$4-W35</f>
        <v>41034.67</v>
      </c>
      <c r="W35">
        <f t="shared" si="0"/>
        <v>3478.3300000000017</v>
      </c>
      <c r="X35">
        <f t="shared" si="2"/>
        <v>35</v>
      </c>
    </row>
    <row r="36" spans="1:24" ht="17.399999999999999" x14ac:dyDescent="0.3">
      <c r="A36" s="11">
        <v>45062</v>
      </c>
      <c r="B36" s="12">
        <v>250416</v>
      </c>
      <c r="C36" s="12" t="s">
        <v>343</v>
      </c>
      <c r="D36" s="12" t="s">
        <v>344</v>
      </c>
      <c r="E36" s="12" t="s">
        <v>345</v>
      </c>
      <c r="F36" s="12" t="s">
        <v>346</v>
      </c>
      <c r="G36" s="12"/>
      <c r="H36" s="12">
        <v>19.57</v>
      </c>
      <c r="I36" s="12">
        <v>4.43</v>
      </c>
      <c r="J36" s="12">
        <v>19.57</v>
      </c>
      <c r="K36" s="12">
        <v>0</v>
      </c>
      <c r="L36" s="12">
        <v>74.61</v>
      </c>
      <c r="M36" s="12">
        <v>6</v>
      </c>
      <c r="N36" s="12">
        <v>0</v>
      </c>
      <c r="O36" s="12">
        <v>210</v>
      </c>
      <c r="P36" s="12">
        <v>12</v>
      </c>
      <c r="Q36" s="12">
        <v>2</v>
      </c>
      <c r="R36" s="12">
        <v>0</v>
      </c>
      <c r="S36" s="12">
        <v>241</v>
      </c>
      <c r="T36" s="12">
        <v>0</v>
      </c>
      <c r="U36">
        <f t="shared" si="1"/>
        <v>381.63000000000005</v>
      </c>
      <c r="V36" s="23">
        <f>'Listado Equipos'!$B$4-W36</f>
        <v>41046.299999999996</v>
      </c>
      <c r="W36">
        <f t="shared" si="0"/>
        <v>3466.7000000000016</v>
      </c>
      <c r="X36">
        <f t="shared" si="2"/>
        <v>36</v>
      </c>
    </row>
    <row r="37" spans="1:24" ht="17.399999999999999" x14ac:dyDescent="0.3">
      <c r="A37" s="11">
        <v>45063</v>
      </c>
      <c r="B37" s="12">
        <v>250416</v>
      </c>
      <c r="C37" s="12" t="s">
        <v>343</v>
      </c>
      <c r="D37" s="12" t="s">
        <v>344</v>
      </c>
      <c r="E37" s="12" t="s">
        <v>345</v>
      </c>
      <c r="F37" s="12" t="s">
        <v>346</v>
      </c>
      <c r="G37" s="12"/>
      <c r="H37" s="12">
        <v>21.15</v>
      </c>
      <c r="I37" s="12">
        <v>2.85</v>
      </c>
      <c r="J37" s="12">
        <v>21.15</v>
      </c>
      <c r="K37" s="12">
        <v>0</v>
      </c>
      <c r="L37" s="12">
        <v>63.49</v>
      </c>
      <c r="M37" s="12">
        <v>5</v>
      </c>
      <c r="N37" s="12">
        <v>0</v>
      </c>
      <c r="O37" s="12">
        <v>147</v>
      </c>
      <c r="P37" s="12">
        <v>2</v>
      </c>
      <c r="Q37" s="12">
        <v>1</v>
      </c>
      <c r="R37" s="12">
        <v>0</v>
      </c>
      <c r="S37" s="12">
        <v>165</v>
      </c>
      <c r="T37" s="12">
        <v>0</v>
      </c>
      <c r="U37">
        <f t="shared" si="1"/>
        <v>402.78000000000003</v>
      </c>
      <c r="V37" s="23">
        <f>'Listado Equipos'!$B$4-W37</f>
        <v>41052.400000000001</v>
      </c>
      <c r="W37">
        <f t="shared" si="0"/>
        <v>3460.6000000000017</v>
      </c>
      <c r="X37">
        <f t="shared" si="2"/>
        <v>37</v>
      </c>
    </row>
    <row r="38" spans="1:24" ht="17.399999999999999" x14ac:dyDescent="0.3">
      <c r="A38" s="11">
        <v>45064</v>
      </c>
      <c r="B38" s="12">
        <v>250416</v>
      </c>
      <c r="C38" s="12" t="s">
        <v>343</v>
      </c>
      <c r="D38" s="12" t="s">
        <v>344</v>
      </c>
      <c r="E38" s="12" t="s">
        <v>345</v>
      </c>
      <c r="F38" s="12" t="s">
        <v>346</v>
      </c>
      <c r="G38" s="12"/>
      <c r="H38" s="12">
        <v>17.329999999999998</v>
      </c>
      <c r="I38" s="12">
        <v>6.67</v>
      </c>
      <c r="J38" s="12">
        <v>17.329999999999998</v>
      </c>
      <c r="K38" s="12">
        <v>0</v>
      </c>
      <c r="L38" s="12">
        <v>53.4</v>
      </c>
      <c r="M38" s="12">
        <v>5</v>
      </c>
      <c r="N38" s="12">
        <v>0</v>
      </c>
      <c r="O38" s="12">
        <v>144</v>
      </c>
      <c r="P38" s="12">
        <v>8</v>
      </c>
      <c r="Q38" s="12">
        <v>2</v>
      </c>
      <c r="R38" s="12">
        <v>0</v>
      </c>
      <c r="S38" s="12">
        <v>168</v>
      </c>
      <c r="T38" s="12">
        <v>0</v>
      </c>
      <c r="U38">
        <f t="shared" si="1"/>
        <v>420.11</v>
      </c>
      <c r="V38" s="23">
        <f>'Listado Equipos'!$B$4-W38</f>
        <v>41065.629999999997</v>
      </c>
      <c r="W38">
        <f t="shared" si="0"/>
        <v>3447.3700000000017</v>
      </c>
      <c r="X38">
        <f t="shared" si="2"/>
        <v>38</v>
      </c>
    </row>
    <row r="39" spans="1:24" ht="17.399999999999999" x14ac:dyDescent="0.3">
      <c r="A39" s="11">
        <v>45065</v>
      </c>
      <c r="B39" s="12">
        <v>250416</v>
      </c>
      <c r="C39" s="12" t="s">
        <v>343</v>
      </c>
      <c r="D39" s="12" t="s">
        <v>344</v>
      </c>
      <c r="E39" s="12" t="s">
        <v>345</v>
      </c>
      <c r="F39" s="12" t="s">
        <v>346</v>
      </c>
      <c r="G39" s="12"/>
      <c r="H39" s="12">
        <v>19.45</v>
      </c>
      <c r="I39" s="12">
        <v>4.55</v>
      </c>
      <c r="J39" s="12">
        <v>19.45</v>
      </c>
      <c r="K39" s="12">
        <v>0</v>
      </c>
      <c r="L39" s="12">
        <v>59.82</v>
      </c>
      <c r="M39" s="12">
        <v>6</v>
      </c>
      <c r="N39" s="12">
        <v>0</v>
      </c>
      <c r="O39" s="12">
        <v>225</v>
      </c>
      <c r="P39" s="12">
        <v>10</v>
      </c>
      <c r="Q39" s="12">
        <v>2</v>
      </c>
      <c r="R39" s="12">
        <v>0</v>
      </c>
      <c r="S39" s="12">
        <v>245</v>
      </c>
      <c r="T39" s="12">
        <v>0</v>
      </c>
      <c r="U39">
        <f t="shared" si="1"/>
        <v>439.56</v>
      </c>
      <c r="V39" s="23">
        <f>'Listado Equipos'!$B$4-W39</f>
        <v>41086.03</v>
      </c>
      <c r="W39">
        <f t="shared" si="0"/>
        <v>3426.9700000000016</v>
      </c>
      <c r="X39">
        <f t="shared" si="2"/>
        <v>39</v>
      </c>
    </row>
    <row r="40" spans="1:24" ht="17.399999999999999" x14ac:dyDescent="0.3">
      <c r="A40" s="11">
        <v>45066</v>
      </c>
      <c r="B40" s="12">
        <v>250416</v>
      </c>
      <c r="C40" s="12" t="s">
        <v>343</v>
      </c>
      <c r="D40" s="12" t="s">
        <v>344</v>
      </c>
      <c r="E40" s="12" t="s">
        <v>345</v>
      </c>
      <c r="F40" s="12" t="s">
        <v>346</v>
      </c>
      <c r="G40" s="12"/>
      <c r="H40" s="12">
        <v>17.73</v>
      </c>
      <c r="I40" s="12">
        <v>6.27</v>
      </c>
      <c r="J40" s="12">
        <v>17.73</v>
      </c>
      <c r="K40" s="12">
        <v>0</v>
      </c>
      <c r="L40" s="12">
        <v>46.73</v>
      </c>
      <c r="M40" s="12">
        <v>6</v>
      </c>
      <c r="N40" s="12">
        <v>0</v>
      </c>
      <c r="O40" s="12">
        <v>123</v>
      </c>
      <c r="P40" s="12">
        <v>2</v>
      </c>
      <c r="Q40" s="12">
        <v>2</v>
      </c>
      <c r="R40" s="12">
        <v>0</v>
      </c>
      <c r="S40" s="12">
        <v>142</v>
      </c>
      <c r="T40" s="12">
        <v>0</v>
      </c>
      <c r="U40">
        <f t="shared" si="1"/>
        <v>457.29</v>
      </c>
      <c r="V40" s="23">
        <f>'Listado Equipos'!$B$4-W40</f>
        <v>41104.259999999995</v>
      </c>
      <c r="W40">
        <f t="shared" si="0"/>
        <v>3408.7400000000016</v>
      </c>
      <c r="X40">
        <f t="shared" si="2"/>
        <v>40</v>
      </c>
    </row>
    <row r="41" spans="1:24" ht="17.399999999999999" x14ac:dyDescent="0.3">
      <c r="A41" s="11">
        <v>45067</v>
      </c>
      <c r="B41" s="12">
        <v>250416</v>
      </c>
      <c r="C41" s="12" t="s">
        <v>343</v>
      </c>
      <c r="D41" s="12" t="s">
        <v>344</v>
      </c>
      <c r="E41" s="12" t="s">
        <v>345</v>
      </c>
      <c r="F41" s="12" t="s">
        <v>346</v>
      </c>
      <c r="G41" s="12"/>
      <c r="H41" s="12">
        <v>11.65</v>
      </c>
      <c r="I41" s="12">
        <v>12.35</v>
      </c>
      <c r="J41" s="12">
        <v>11.57</v>
      </c>
      <c r="K41" s="12">
        <v>0.08</v>
      </c>
      <c r="L41" s="12">
        <v>28.7</v>
      </c>
      <c r="M41" s="12">
        <v>4</v>
      </c>
      <c r="N41" s="12">
        <v>0</v>
      </c>
      <c r="O41" s="12">
        <v>46</v>
      </c>
      <c r="P41" s="12">
        <v>0</v>
      </c>
      <c r="Q41" s="12">
        <v>0</v>
      </c>
      <c r="R41" s="12">
        <v>0</v>
      </c>
      <c r="S41" s="12">
        <v>52</v>
      </c>
      <c r="T41" s="12">
        <v>0</v>
      </c>
      <c r="U41">
        <f t="shared" si="1"/>
        <v>468.94</v>
      </c>
      <c r="V41" s="23">
        <f>'Listado Equipos'!$B$4-W41</f>
        <v>41125.06</v>
      </c>
      <c r="W41">
        <f t="shared" si="0"/>
        <v>3387.9400000000014</v>
      </c>
      <c r="X41">
        <f t="shared" si="2"/>
        <v>41</v>
      </c>
    </row>
    <row r="42" spans="1:24" ht="17.399999999999999" x14ac:dyDescent="0.3">
      <c r="A42" s="11">
        <v>45068</v>
      </c>
      <c r="B42" s="12">
        <v>250416</v>
      </c>
      <c r="C42" s="12" t="s">
        <v>343</v>
      </c>
      <c r="D42" s="12" t="s">
        <v>344</v>
      </c>
      <c r="E42" s="12" t="s">
        <v>345</v>
      </c>
      <c r="F42" s="12" t="s">
        <v>346</v>
      </c>
      <c r="G42" s="12"/>
      <c r="H42" s="12">
        <v>15.2</v>
      </c>
      <c r="I42" s="12">
        <v>8.8000000000000007</v>
      </c>
      <c r="J42" s="12">
        <v>15.2</v>
      </c>
      <c r="K42" s="12">
        <v>0</v>
      </c>
      <c r="L42" s="12">
        <v>56.77</v>
      </c>
      <c r="M42" s="12">
        <v>5</v>
      </c>
      <c r="N42" s="12">
        <v>0</v>
      </c>
      <c r="O42" s="12">
        <v>142</v>
      </c>
      <c r="P42" s="12">
        <v>8</v>
      </c>
      <c r="Q42" s="12">
        <v>0</v>
      </c>
      <c r="R42" s="12">
        <v>0</v>
      </c>
      <c r="S42" s="12">
        <v>168</v>
      </c>
      <c r="T42" s="12">
        <v>0</v>
      </c>
      <c r="U42">
        <f t="shared" si="1"/>
        <v>484.14</v>
      </c>
      <c r="V42" s="23">
        <f>'Listado Equipos'!$B$4-W42</f>
        <v>41146.11</v>
      </c>
      <c r="W42">
        <f t="shared" si="0"/>
        <v>3366.8900000000012</v>
      </c>
      <c r="X42">
        <f t="shared" si="2"/>
        <v>42</v>
      </c>
    </row>
    <row r="43" spans="1:24" ht="17.399999999999999" x14ac:dyDescent="0.3">
      <c r="A43" s="11">
        <v>45069</v>
      </c>
      <c r="B43" s="12">
        <v>250416</v>
      </c>
      <c r="C43" s="12" t="s">
        <v>343</v>
      </c>
      <c r="D43" s="12" t="s">
        <v>344</v>
      </c>
      <c r="E43" s="12" t="s">
        <v>345</v>
      </c>
      <c r="F43" s="12" t="s">
        <v>346</v>
      </c>
      <c r="G43" s="12"/>
      <c r="H43" s="12">
        <v>19.420000000000002</v>
      </c>
      <c r="I43" s="12">
        <v>4.58</v>
      </c>
      <c r="J43" s="12">
        <v>19.420000000000002</v>
      </c>
      <c r="K43" s="12">
        <v>0</v>
      </c>
      <c r="L43" s="12">
        <v>69.91</v>
      </c>
      <c r="M43" s="12">
        <v>5</v>
      </c>
      <c r="N43" s="12">
        <v>0</v>
      </c>
      <c r="O43" s="12">
        <v>203</v>
      </c>
      <c r="P43" s="12">
        <v>16</v>
      </c>
      <c r="Q43" s="12">
        <v>2</v>
      </c>
      <c r="R43" s="12">
        <v>0</v>
      </c>
      <c r="S43" s="12">
        <v>231</v>
      </c>
      <c r="T43" s="12">
        <v>0</v>
      </c>
      <c r="U43">
        <f t="shared" si="1"/>
        <v>503.56</v>
      </c>
      <c r="V43" s="23">
        <f>'Listado Equipos'!$B$4-W43</f>
        <v>41162.26</v>
      </c>
      <c r="W43">
        <f t="shared" si="0"/>
        <v>3350.7400000000011</v>
      </c>
      <c r="X43">
        <f t="shared" si="2"/>
        <v>43</v>
      </c>
    </row>
    <row r="44" spans="1:24" ht="17.399999999999999" x14ac:dyDescent="0.3">
      <c r="A44" s="11">
        <v>45070</v>
      </c>
      <c r="B44" s="12">
        <v>250416</v>
      </c>
      <c r="C44" s="12" t="s">
        <v>343</v>
      </c>
      <c r="D44" s="12" t="s">
        <v>344</v>
      </c>
      <c r="E44" s="12" t="s">
        <v>345</v>
      </c>
      <c r="F44" s="12" t="s">
        <v>346</v>
      </c>
      <c r="G44" s="12"/>
      <c r="H44" s="12">
        <v>19.55</v>
      </c>
      <c r="I44" s="12">
        <v>4.45</v>
      </c>
      <c r="J44" s="12">
        <v>19.55</v>
      </c>
      <c r="K44" s="12">
        <v>0</v>
      </c>
      <c r="L44" s="12">
        <v>70.23</v>
      </c>
      <c r="M44" s="12">
        <v>4</v>
      </c>
      <c r="N44" s="12">
        <v>0</v>
      </c>
      <c r="O44" s="12">
        <v>210</v>
      </c>
      <c r="P44" s="12">
        <v>10</v>
      </c>
      <c r="Q44" s="12">
        <v>1</v>
      </c>
      <c r="R44" s="12">
        <v>0</v>
      </c>
      <c r="S44" s="12">
        <v>230</v>
      </c>
      <c r="T44" s="12">
        <v>0</v>
      </c>
      <c r="U44">
        <f t="shared" si="1"/>
        <v>523.11</v>
      </c>
      <c r="V44" s="23">
        <f>'Listado Equipos'!$B$4-W44</f>
        <v>41162.26</v>
      </c>
      <c r="W44">
        <f t="shared" si="0"/>
        <v>3350.7400000000011</v>
      </c>
      <c r="X44">
        <f t="shared" si="2"/>
        <v>44</v>
      </c>
    </row>
    <row r="45" spans="1:24" ht="17.399999999999999" x14ac:dyDescent="0.3">
      <c r="A45" s="11">
        <v>45071</v>
      </c>
      <c r="B45" s="12">
        <v>250416</v>
      </c>
      <c r="C45" s="12" t="s">
        <v>343</v>
      </c>
      <c r="D45" s="12" t="s">
        <v>344</v>
      </c>
      <c r="E45" s="12" t="s">
        <v>345</v>
      </c>
      <c r="F45" s="12" t="s">
        <v>346</v>
      </c>
      <c r="G45" s="12"/>
      <c r="H45" s="12">
        <v>21.35</v>
      </c>
      <c r="I45" s="12">
        <v>2.65</v>
      </c>
      <c r="J45" s="12">
        <v>21.35</v>
      </c>
      <c r="K45" s="12">
        <v>0</v>
      </c>
      <c r="L45" s="12">
        <v>74.83</v>
      </c>
      <c r="M45" s="12">
        <v>4</v>
      </c>
      <c r="N45" s="12">
        <v>0</v>
      </c>
      <c r="O45" s="12">
        <v>210</v>
      </c>
      <c r="P45" s="12">
        <v>16</v>
      </c>
      <c r="Q45" s="12">
        <v>0</v>
      </c>
      <c r="R45" s="12">
        <v>0</v>
      </c>
      <c r="S45" s="12">
        <v>239</v>
      </c>
      <c r="T45" s="12">
        <v>0</v>
      </c>
      <c r="U45">
        <f t="shared" si="1"/>
        <v>544.46</v>
      </c>
      <c r="V45" s="23">
        <f>'Listado Equipos'!$B$4-W45</f>
        <v>41178.79</v>
      </c>
      <c r="W45">
        <f t="shared" si="0"/>
        <v>3334.2100000000009</v>
      </c>
      <c r="X45">
        <f t="shared" si="2"/>
        <v>45</v>
      </c>
    </row>
    <row r="46" spans="1:24" ht="17.399999999999999" x14ac:dyDescent="0.3">
      <c r="A46" s="11">
        <v>45072</v>
      </c>
      <c r="B46" s="12">
        <v>250416</v>
      </c>
      <c r="C46" s="12" t="s">
        <v>343</v>
      </c>
      <c r="D46" s="12" t="s">
        <v>344</v>
      </c>
      <c r="E46" s="12" t="s">
        <v>345</v>
      </c>
      <c r="F46" s="12" t="s">
        <v>346</v>
      </c>
      <c r="G46" s="12"/>
      <c r="H46" s="12">
        <v>20.350000000000001</v>
      </c>
      <c r="I46" s="12">
        <v>3.65</v>
      </c>
      <c r="J46" s="12">
        <v>20.350000000000001</v>
      </c>
      <c r="K46" s="12">
        <v>0</v>
      </c>
      <c r="L46" s="12">
        <v>67.63</v>
      </c>
      <c r="M46" s="12">
        <v>4</v>
      </c>
      <c r="N46" s="12">
        <v>0</v>
      </c>
      <c r="O46" s="12">
        <v>175</v>
      </c>
      <c r="P46" s="12">
        <v>4</v>
      </c>
      <c r="Q46" s="12">
        <v>0</v>
      </c>
      <c r="R46" s="12">
        <v>1</v>
      </c>
      <c r="S46" s="12">
        <v>199</v>
      </c>
      <c r="T46" s="12">
        <v>0</v>
      </c>
      <c r="U46">
        <f t="shared" si="1"/>
        <v>564.81000000000006</v>
      </c>
      <c r="V46" s="23">
        <f>'Listado Equipos'!$B$4-W46</f>
        <v>41193.519999999997</v>
      </c>
      <c r="W46">
        <f t="shared" si="0"/>
        <v>3319.4800000000009</v>
      </c>
      <c r="X46">
        <f t="shared" si="2"/>
        <v>46</v>
      </c>
    </row>
    <row r="47" spans="1:24" ht="17.399999999999999" x14ac:dyDescent="0.3">
      <c r="A47" s="11">
        <v>45073</v>
      </c>
      <c r="B47" s="12">
        <v>250416</v>
      </c>
      <c r="C47" s="12" t="s">
        <v>343</v>
      </c>
      <c r="D47" s="12" t="s">
        <v>344</v>
      </c>
      <c r="E47" s="12" t="s">
        <v>345</v>
      </c>
      <c r="F47" s="12" t="s">
        <v>346</v>
      </c>
      <c r="G47" s="12"/>
      <c r="H47" s="12">
        <v>15.88</v>
      </c>
      <c r="I47" s="12">
        <v>8.1199999999999992</v>
      </c>
      <c r="J47" s="12">
        <v>15.88</v>
      </c>
      <c r="K47" s="12">
        <v>0</v>
      </c>
      <c r="L47" s="12">
        <v>53.94</v>
      </c>
      <c r="M47" s="12">
        <v>4</v>
      </c>
      <c r="N47" s="12">
        <v>0</v>
      </c>
      <c r="O47" s="12">
        <v>133</v>
      </c>
      <c r="P47" s="12">
        <v>7</v>
      </c>
      <c r="Q47" s="12">
        <v>1</v>
      </c>
      <c r="R47" s="12">
        <v>0</v>
      </c>
      <c r="S47" s="12">
        <v>151</v>
      </c>
      <c r="T47" s="12">
        <v>0</v>
      </c>
      <c r="U47">
        <f t="shared" si="1"/>
        <v>580.69000000000005</v>
      </c>
      <c r="V47" s="23">
        <f>'Listado Equipos'!$B$4-W47</f>
        <v>41214.339999999997</v>
      </c>
      <c r="W47">
        <f t="shared" si="0"/>
        <v>3298.6600000000008</v>
      </c>
      <c r="X47">
        <f t="shared" si="2"/>
        <v>47</v>
      </c>
    </row>
    <row r="48" spans="1:24" ht="17.399999999999999" x14ac:dyDescent="0.3">
      <c r="A48" s="11">
        <v>45074</v>
      </c>
      <c r="B48" s="12">
        <v>250416</v>
      </c>
      <c r="C48" s="12" t="s">
        <v>343</v>
      </c>
      <c r="D48" s="12" t="s">
        <v>344</v>
      </c>
      <c r="E48" s="12" t="s">
        <v>345</v>
      </c>
      <c r="F48" s="12" t="s">
        <v>346</v>
      </c>
      <c r="G48" s="12"/>
      <c r="H48" s="12">
        <v>10.029999999999999</v>
      </c>
      <c r="I48" s="12">
        <v>13.97</v>
      </c>
      <c r="J48" s="12">
        <v>10.029999999999999</v>
      </c>
      <c r="K48" s="12">
        <v>0</v>
      </c>
      <c r="L48" s="12">
        <v>36.51</v>
      </c>
      <c r="M48" s="12">
        <v>6</v>
      </c>
      <c r="N48" s="12">
        <v>0</v>
      </c>
      <c r="O48" s="12">
        <v>116</v>
      </c>
      <c r="P48" s="12">
        <v>4</v>
      </c>
      <c r="Q48" s="12">
        <v>0</v>
      </c>
      <c r="R48" s="12">
        <v>0</v>
      </c>
      <c r="S48" s="12">
        <v>137</v>
      </c>
      <c r="T48" s="12">
        <v>0</v>
      </c>
      <c r="U48">
        <f t="shared" si="1"/>
        <v>590.72</v>
      </c>
      <c r="V48" s="23">
        <f>'Listado Equipos'!$B$4-W48</f>
        <v>41223.659999999996</v>
      </c>
      <c r="W48">
        <f t="shared" si="0"/>
        <v>3289.3400000000006</v>
      </c>
      <c r="X48">
        <f t="shared" si="2"/>
        <v>48</v>
      </c>
    </row>
    <row r="49" spans="1:24" ht="17.399999999999999" x14ac:dyDescent="0.3">
      <c r="A49" s="11">
        <v>45075</v>
      </c>
      <c r="B49" s="12">
        <v>250416</v>
      </c>
      <c r="C49" s="12" t="s">
        <v>343</v>
      </c>
      <c r="D49" s="12" t="s">
        <v>344</v>
      </c>
      <c r="E49" s="12" t="s">
        <v>345</v>
      </c>
      <c r="F49" s="12" t="s">
        <v>346</v>
      </c>
      <c r="G49" s="12"/>
      <c r="H49" s="12">
        <v>19.149999999999999</v>
      </c>
      <c r="I49" s="12">
        <v>12.35</v>
      </c>
      <c r="J49" s="12">
        <v>19.149999999999999</v>
      </c>
      <c r="K49" s="12">
        <v>0</v>
      </c>
      <c r="L49" s="12">
        <v>77.3</v>
      </c>
      <c r="M49" s="12">
        <v>5</v>
      </c>
      <c r="N49" s="12">
        <v>0</v>
      </c>
      <c r="O49" s="12">
        <v>241</v>
      </c>
      <c r="P49" s="12">
        <v>6</v>
      </c>
      <c r="Q49" s="12">
        <v>2</v>
      </c>
      <c r="R49" s="12">
        <v>0</v>
      </c>
      <c r="S49" s="12">
        <v>276</v>
      </c>
      <c r="T49" s="12">
        <v>0</v>
      </c>
      <c r="U49">
        <f t="shared" si="1"/>
        <v>609.87</v>
      </c>
      <c r="V49" s="23">
        <f>'Listado Equipos'!$B$4-W49</f>
        <v>41245.279999999999</v>
      </c>
      <c r="W49">
        <f t="shared" si="0"/>
        <v>3267.7200000000007</v>
      </c>
      <c r="X49">
        <f t="shared" si="2"/>
        <v>49</v>
      </c>
    </row>
    <row r="50" spans="1:24" ht="17.399999999999999" x14ac:dyDescent="0.3">
      <c r="A50" s="11">
        <v>45076</v>
      </c>
      <c r="B50" s="12">
        <v>250416</v>
      </c>
      <c r="C50" s="12" t="s">
        <v>343</v>
      </c>
      <c r="D50" s="12" t="s">
        <v>344</v>
      </c>
      <c r="E50" s="12" t="s">
        <v>345</v>
      </c>
      <c r="F50" s="12" t="s">
        <v>346</v>
      </c>
      <c r="G50" s="12"/>
      <c r="H50" s="12">
        <v>21.87</v>
      </c>
      <c r="I50" s="12">
        <v>2.13</v>
      </c>
      <c r="J50" s="12">
        <v>21.87</v>
      </c>
      <c r="K50" s="12">
        <v>0</v>
      </c>
      <c r="L50" s="12">
        <v>93.84</v>
      </c>
      <c r="M50" s="12">
        <v>5</v>
      </c>
      <c r="N50" s="12">
        <v>0</v>
      </c>
      <c r="O50" s="12">
        <v>232</v>
      </c>
      <c r="P50" s="12">
        <v>9</v>
      </c>
      <c r="Q50" s="12">
        <v>1</v>
      </c>
      <c r="R50" s="12">
        <v>0</v>
      </c>
      <c r="S50" s="12">
        <v>278</v>
      </c>
      <c r="T50" s="12">
        <v>0</v>
      </c>
      <c r="U50">
        <f t="shared" si="1"/>
        <v>631.74</v>
      </c>
      <c r="V50" s="23">
        <f>'Listado Equipos'!$B$4-W50</f>
        <v>41263.409999999996</v>
      </c>
      <c r="W50">
        <f t="shared" si="0"/>
        <v>3249.5900000000006</v>
      </c>
      <c r="X50">
        <f t="shared" si="2"/>
        <v>50</v>
      </c>
    </row>
    <row r="51" spans="1:24" ht="17.399999999999999" x14ac:dyDescent="0.3">
      <c r="A51" s="11">
        <v>45077</v>
      </c>
      <c r="B51" s="12">
        <v>250416</v>
      </c>
      <c r="C51" s="12" t="s">
        <v>343</v>
      </c>
      <c r="D51" s="12" t="s">
        <v>344</v>
      </c>
      <c r="E51" s="12" t="s">
        <v>345</v>
      </c>
      <c r="F51" s="12" t="s">
        <v>346</v>
      </c>
      <c r="G51" s="12"/>
      <c r="H51" s="12">
        <v>21.9</v>
      </c>
      <c r="I51" s="12">
        <v>23.97</v>
      </c>
      <c r="J51" s="12">
        <v>21.9</v>
      </c>
      <c r="K51" s="12">
        <v>0</v>
      </c>
      <c r="L51" s="12">
        <v>87.09</v>
      </c>
      <c r="M51" s="12">
        <v>5</v>
      </c>
      <c r="N51" s="12">
        <v>0</v>
      </c>
      <c r="O51" s="12">
        <v>208</v>
      </c>
      <c r="P51" s="12">
        <v>7</v>
      </c>
      <c r="Q51" s="12">
        <v>1</v>
      </c>
      <c r="R51" s="12">
        <v>0</v>
      </c>
      <c r="S51" s="12">
        <v>243</v>
      </c>
      <c r="T51" s="12">
        <v>0</v>
      </c>
      <c r="U51">
        <f t="shared" si="1"/>
        <v>653.64</v>
      </c>
      <c r="V51" s="23">
        <f>'Listado Equipos'!$B$4-W51</f>
        <v>41272.43</v>
      </c>
      <c r="W51">
        <f t="shared" si="0"/>
        <v>3240.5700000000006</v>
      </c>
      <c r="X51">
        <f t="shared" si="2"/>
        <v>51</v>
      </c>
    </row>
    <row r="52" spans="1:24" ht="17.399999999999999" x14ac:dyDescent="0.3">
      <c r="A52" s="11">
        <v>45078</v>
      </c>
      <c r="B52" s="12">
        <v>250416</v>
      </c>
      <c r="C52" s="12" t="s">
        <v>343</v>
      </c>
      <c r="D52" s="12" t="s">
        <v>344</v>
      </c>
      <c r="E52" s="12" t="s">
        <v>345</v>
      </c>
      <c r="F52" s="12" t="s">
        <v>346</v>
      </c>
      <c r="G52" s="12"/>
      <c r="H52" s="12">
        <v>22.78</v>
      </c>
      <c r="I52" s="12">
        <v>18.32</v>
      </c>
      <c r="J52" s="12">
        <v>22.78</v>
      </c>
      <c r="K52" s="12">
        <v>0</v>
      </c>
      <c r="L52" s="12">
        <v>66.510000000000005</v>
      </c>
      <c r="M52" s="12">
        <v>4</v>
      </c>
      <c r="N52" s="12">
        <v>0</v>
      </c>
      <c r="O52" s="12">
        <v>102</v>
      </c>
      <c r="P52" s="12">
        <v>7</v>
      </c>
      <c r="Q52" s="12">
        <v>0</v>
      </c>
      <c r="R52" s="12">
        <v>0</v>
      </c>
      <c r="S52" s="12">
        <v>114</v>
      </c>
      <c r="T52" s="12">
        <v>0</v>
      </c>
      <c r="U52">
        <f t="shared" si="1"/>
        <v>676.42</v>
      </c>
      <c r="V52" s="23">
        <f>'Listado Equipos'!$B$4-W52</f>
        <v>41287.21</v>
      </c>
      <c r="W52">
        <f t="shared" si="0"/>
        <v>3225.7900000000004</v>
      </c>
      <c r="X52">
        <f t="shared" si="2"/>
        <v>52</v>
      </c>
    </row>
    <row r="53" spans="1:24" ht="17.399999999999999" x14ac:dyDescent="0.3">
      <c r="A53" s="11">
        <v>45079</v>
      </c>
      <c r="B53" s="12">
        <v>250416</v>
      </c>
      <c r="C53" s="12" t="s">
        <v>343</v>
      </c>
      <c r="D53" s="12" t="s">
        <v>344</v>
      </c>
      <c r="E53" s="12" t="s">
        <v>345</v>
      </c>
      <c r="F53" s="12" t="s">
        <v>346</v>
      </c>
      <c r="G53" s="12"/>
      <c r="H53" s="12">
        <v>21.3</v>
      </c>
      <c r="I53" s="12">
        <v>22.75</v>
      </c>
      <c r="J53" s="12">
        <v>21.3</v>
      </c>
      <c r="K53" s="12">
        <v>0</v>
      </c>
      <c r="L53" s="12">
        <v>78.48</v>
      </c>
      <c r="M53" s="12">
        <v>5</v>
      </c>
      <c r="N53" s="12">
        <v>0</v>
      </c>
      <c r="O53" s="12">
        <v>254</v>
      </c>
      <c r="P53" s="12">
        <v>7</v>
      </c>
      <c r="Q53" s="12">
        <v>0</v>
      </c>
      <c r="R53" s="12">
        <v>0</v>
      </c>
      <c r="S53" s="12">
        <v>287</v>
      </c>
      <c r="T53" s="12">
        <v>0</v>
      </c>
      <c r="U53">
        <f t="shared" si="1"/>
        <v>697.71999999999991</v>
      </c>
      <c r="V53" s="23">
        <f>'Listado Equipos'!$B$4-W53</f>
        <v>41306.89</v>
      </c>
      <c r="W53">
        <f t="shared" si="0"/>
        <v>3206.1100000000006</v>
      </c>
      <c r="X53">
        <f t="shared" si="2"/>
        <v>53</v>
      </c>
    </row>
    <row r="54" spans="1:24" ht="17.399999999999999" x14ac:dyDescent="0.3">
      <c r="A54" s="11">
        <v>45080</v>
      </c>
      <c r="B54" s="12">
        <v>250416</v>
      </c>
      <c r="C54" s="12" t="s">
        <v>343</v>
      </c>
      <c r="D54" s="12" t="s">
        <v>344</v>
      </c>
      <c r="E54" s="12" t="s">
        <v>345</v>
      </c>
      <c r="F54" s="12" t="s">
        <v>346</v>
      </c>
      <c r="G54" s="12"/>
      <c r="H54" s="12">
        <v>20.68</v>
      </c>
      <c r="I54" s="12">
        <v>3.32</v>
      </c>
      <c r="J54" s="12">
        <v>20.68</v>
      </c>
      <c r="K54" s="12">
        <v>0</v>
      </c>
      <c r="L54" s="12">
        <v>77.680000000000007</v>
      </c>
      <c r="M54" s="12">
        <v>5</v>
      </c>
      <c r="N54" s="12">
        <v>0</v>
      </c>
      <c r="O54" s="12">
        <v>266</v>
      </c>
      <c r="P54" s="12">
        <v>6</v>
      </c>
      <c r="Q54" s="12">
        <v>1</v>
      </c>
      <c r="R54" s="12">
        <v>0</v>
      </c>
      <c r="S54" s="12">
        <v>297</v>
      </c>
      <c r="T54" s="12">
        <v>0</v>
      </c>
      <c r="U54">
        <f t="shared" si="1"/>
        <v>718.39999999999986</v>
      </c>
      <c r="V54" s="23">
        <f>'Listado Equipos'!$B$4-W54</f>
        <v>41326.74</v>
      </c>
      <c r="W54">
        <f t="shared" si="0"/>
        <v>3186.2600000000007</v>
      </c>
      <c r="X54">
        <f t="shared" si="2"/>
        <v>54</v>
      </c>
    </row>
    <row r="55" spans="1:24" ht="17.399999999999999" x14ac:dyDescent="0.3">
      <c r="A55" s="11">
        <v>45081</v>
      </c>
      <c r="B55" s="12">
        <v>250416</v>
      </c>
      <c r="C55" s="12" t="s">
        <v>343</v>
      </c>
      <c r="D55" s="12" t="s">
        <v>344</v>
      </c>
      <c r="E55" s="12" t="s">
        <v>345</v>
      </c>
      <c r="F55" s="12" t="s">
        <v>346</v>
      </c>
      <c r="G55" s="12"/>
      <c r="H55" s="12">
        <v>15.58</v>
      </c>
      <c r="I55" s="12">
        <v>11.38</v>
      </c>
      <c r="J55" s="12">
        <v>15.58</v>
      </c>
      <c r="K55" s="12">
        <v>0</v>
      </c>
      <c r="L55" s="12">
        <v>54.78</v>
      </c>
      <c r="M55" s="12">
        <v>5</v>
      </c>
      <c r="N55" s="12">
        <v>0</v>
      </c>
      <c r="O55" s="12">
        <v>126</v>
      </c>
      <c r="P55" s="12">
        <v>6</v>
      </c>
      <c r="Q55" s="12">
        <v>1</v>
      </c>
      <c r="R55" s="12">
        <v>0</v>
      </c>
      <c r="S55" s="12">
        <v>147</v>
      </c>
      <c r="T55" s="12">
        <v>0</v>
      </c>
      <c r="U55">
        <f t="shared" si="1"/>
        <v>733.9799999999999</v>
      </c>
      <c r="V55" s="23">
        <f>'Listado Equipos'!$B$4-W55</f>
        <v>41345.120000000003</v>
      </c>
      <c r="W55">
        <f t="shared" si="0"/>
        <v>3167.8800000000006</v>
      </c>
      <c r="X55">
        <f t="shared" si="2"/>
        <v>55</v>
      </c>
    </row>
    <row r="56" spans="1:24" ht="17.399999999999999" x14ac:dyDescent="0.3">
      <c r="A56" s="11">
        <v>45082</v>
      </c>
      <c r="B56" s="12">
        <v>250416</v>
      </c>
      <c r="C56" s="12" t="s">
        <v>343</v>
      </c>
      <c r="D56" s="12" t="s">
        <v>344</v>
      </c>
      <c r="E56" s="12" t="s">
        <v>345</v>
      </c>
      <c r="F56" s="12" t="s">
        <v>346</v>
      </c>
      <c r="G56" s="12"/>
      <c r="H56" s="12">
        <v>18.75</v>
      </c>
      <c r="I56" s="12" t="s">
        <v>444</v>
      </c>
      <c r="J56" s="12">
        <v>18.75</v>
      </c>
      <c r="K56" s="12">
        <v>0</v>
      </c>
      <c r="L56" s="12">
        <v>61.27</v>
      </c>
      <c r="M56" s="12">
        <v>5</v>
      </c>
      <c r="N56" s="12">
        <v>0</v>
      </c>
      <c r="O56" s="12">
        <v>168</v>
      </c>
      <c r="P56" s="12">
        <v>5</v>
      </c>
      <c r="Q56" s="12">
        <v>0</v>
      </c>
      <c r="R56" s="12">
        <v>0</v>
      </c>
      <c r="S56" s="12">
        <v>195</v>
      </c>
      <c r="T56" s="12">
        <v>0</v>
      </c>
      <c r="U56">
        <f t="shared" si="1"/>
        <v>752.7299999999999</v>
      </c>
      <c r="V56" s="23">
        <f>'Listado Equipos'!$B$4-W56</f>
        <v>41359.75</v>
      </c>
      <c r="W56">
        <f t="shared" si="0"/>
        <v>3153.2500000000005</v>
      </c>
      <c r="X56">
        <f t="shared" si="2"/>
        <v>56</v>
      </c>
    </row>
    <row r="57" spans="1:24" ht="17.399999999999999" x14ac:dyDescent="0.3">
      <c r="A57" s="11">
        <v>45083</v>
      </c>
      <c r="B57" s="12">
        <v>250416</v>
      </c>
      <c r="C57" s="12" t="s">
        <v>343</v>
      </c>
      <c r="D57" s="12" t="s">
        <v>344</v>
      </c>
      <c r="E57" s="12" t="s">
        <v>345</v>
      </c>
      <c r="F57" s="12" t="s">
        <v>346</v>
      </c>
      <c r="G57" s="12"/>
      <c r="H57" s="12">
        <v>21.62</v>
      </c>
      <c r="I57" s="12">
        <v>2.38</v>
      </c>
      <c r="J57" s="12">
        <v>21.62</v>
      </c>
      <c r="K57" s="12">
        <v>0</v>
      </c>
      <c r="L57" s="12">
        <v>94.24</v>
      </c>
      <c r="M57" s="12">
        <v>5</v>
      </c>
      <c r="N57" s="12">
        <v>0</v>
      </c>
      <c r="O57" s="12">
        <v>338</v>
      </c>
      <c r="P57" s="12">
        <v>14</v>
      </c>
      <c r="Q57" s="12">
        <v>2</v>
      </c>
      <c r="R57" s="12">
        <v>0</v>
      </c>
      <c r="S57" s="12">
        <v>377</v>
      </c>
      <c r="T57" s="12">
        <v>0</v>
      </c>
      <c r="U57">
        <f t="shared" si="1"/>
        <v>774.34999999999991</v>
      </c>
      <c r="V57" s="23">
        <f>'Listado Equipos'!$B$4-W57</f>
        <v>41372.269999999997</v>
      </c>
      <c r="W57">
        <f t="shared" si="0"/>
        <v>3140.7300000000005</v>
      </c>
      <c r="X57">
        <f t="shared" si="2"/>
        <v>57</v>
      </c>
    </row>
    <row r="58" spans="1:24" ht="17.399999999999999" x14ac:dyDescent="0.3">
      <c r="A58" s="11">
        <v>45084</v>
      </c>
      <c r="B58" s="12">
        <v>250416</v>
      </c>
      <c r="C58" s="12" t="s">
        <v>343</v>
      </c>
      <c r="D58" s="12" t="s">
        <v>344</v>
      </c>
      <c r="E58" s="12" t="s">
        <v>345</v>
      </c>
      <c r="F58" s="12" t="s">
        <v>346</v>
      </c>
      <c r="G58" s="12"/>
      <c r="H58" s="12">
        <v>23.05</v>
      </c>
      <c r="I58" s="12">
        <v>0.95</v>
      </c>
      <c r="J58" s="12">
        <v>23.05</v>
      </c>
      <c r="K58" s="12">
        <v>0</v>
      </c>
      <c r="L58" s="12">
        <v>90.9</v>
      </c>
      <c r="M58" s="12">
        <v>5</v>
      </c>
      <c r="N58" s="12">
        <v>0</v>
      </c>
      <c r="O58" s="12">
        <v>198</v>
      </c>
      <c r="P58" s="12">
        <v>6</v>
      </c>
      <c r="Q58" s="12">
        <v>0</v>
      </c>
      <c r="R58" s="12">
        <v>0</v>
      </c>
      <c r="S58" s="12">
        <v>227</v>
      </c>
      <c r="T58" s="12">
        <v>0</v>
      </c>
      <c r="U58">
        <f t="shared" si="1"/>
        <v>797.39999999999986</v>
      </c>
      <c r="V58" s="23">
        <f>'Listado Equipos'!$B$4-W58</f>
        <v>41373.120000000003</v>
      </c>
      <c r="W58">
        <f t="shared" si="0"/>
        <v>3139.8800000000006</v>
      </c>
      <c r="X58">
        <f t="shared" si="2"/>
        <v>58</v>
      </c>
    </row>
    <row r="59" spans="1:24" ht="17.399999999999999" x14ac:dyDescent="0.3">
      <c r="A59" s="11">
        <v>45085</v>
      </c>
      <c r="B59" s="12">
        <v>250416</v>
      </c>
      <c r="C59" s="12" t="s">
        <v>343</v>
      </c>
      <c r="D59" s="12" t="s">
        <v>344</v>
      </c>
      <c r="E59" s="12" t="s">
        <v>345</v>
      </c>
      <c r="F59" s="12" t="s">
        <v>346</v>
      </c>
      <c r="G59" s="12"/>
      <c r="H59" s="12">
        <v>21.78</v>
      </c>
      <c r="I59" s="12">
        <v>2.2200000000000002</v>
      </c>
      <c r="J59" s="12">
        <v>21.78</v>
      </c>
      <c r="K59" s="12">
        <v>0</v>
      </c>
      <c r="L59" s="12">
        <v>77.010000000000005</v>
      </c>
      <c r="M59" s="12">
        <v>4</v>
      </c>
      <c r="N59" s="12">
        <v>0</v>
      </c>
      <c r="O59" s="12">
        <v>148</v>
      </c>
      <c r="P59" s="12">
        <v>2</v>
      </c>
      <c r="Q59" s="12">
        <v>1</v>
      </c>
      <c r="R59" s="12">
        <v>0</v>
      </c>
      <c r="S59" s="12">
        <v>168</v>
      </c>
      <c r="T59" s="12">
        <v>0</v>
      </c>
      <c r="U59">
        <f t="shared" si="1"/>
        <v>819.17999999999984</v>
      </c>
      <c r="V59" s="23">
        <f>'Listado Equipos'!$B$4-W59</f>
        <v>41386.94</v>
      </c>
      <c r="W59">
        <f t="shared" si="0"/>
        <v>3126.0600000000004</v>
      </c>
      <c r="X59">
        <f t="shared" si="2"/>
        <v>59</v>
      </c>
    </row>
    <row r="60" spans="1:24" ht="17.399999999999999" x14ac:dyDescent="0.3">
      <c r="A60" s="11">
        <v>45086</v>
      </c>
      <c r="B60" s="12">
        <v>250416</v>
      </c>
      <c r="C60" s="12" t="s">
        <v>343</v>
      </c>
      <c r="D60" s="12" t="s">
        <v>344</v>
      </c>
      <c r="E60" s="12" t="s">
        <v>345</v>
      </c>
      <c r="F60" s="12" t="s">
        <v>346</v>
      </c>
      <c r="G60" s="12"/>
      <c r="H60" s="12">
        <v>18.52</v>
      </c>
      <c r="I60" s="12"/>
      <c r="J60" s="12">
        <v>18.52</v>
      </c>
      <c r="K60" s="12">
        <v>0</v>
      </c>
      <c r="L60" s="12">
        <v>68.33</v>
      </c>
      <c r="M60" s="12">
        <v>4</v>
      </c>
      <c r="N60" s="12">
        <v>0</v>
      </c>
      <c r="O60" s="12">
        <v>222</v>
      </c>
      <c r="P60" s="12">
        <v>4</v>
      </c>
      <c r="Q60" s="12">
        <v>1</v>
      </c>
      <c r="R60" s="12">
        <v>0</v>
      </c>
      <c r="S60" s="12">
        <v>247</v>
      </c>
      <c r="T60" s="12">
        <v>0</v>
      </c>
      <c r="U60">
        <f t="shared" si="1"/>
        <v>837.69999999999982</v>
      </c>
      <c r="V60" s="23">
        <f>'Listado Equipos'!$B$4-W60</f>
        <v>41408.11</v>
      </c>
      <c r="W60">
        <f t="shared" si="0"/>
        <v>3104.8900000000003</v>
      </c>
      <c r="X60">
        <f t="shared" si="2"/>
        <v>60</v>
      </c>
    </row>
    <row r="61" spans="1:24" ht="17.399999999999999" x14ac:dyDescent="0.3">
      <c r="A61" s="11">
        <v>45087</v>
      </c>
      <c r="B61" s="12">
        <v>250416</v>
      </c>
      <c r="C61" s="12" t="s">
        <v>343</v>
      </c>
      <c r="D61" s="12" t="s">
        <v>344</v>
      </c>
      <c r="E61" s="12" t="s">
        <v>345</v>
      </c>
      <c r="F61" s="12" t="s">
        <v>346</v>
      </c>
      <c r="G61" s="12"/>
      <c r="H61" s="12">
        <v>11.92</v>
      </c>
      <c r="I61" s="12"/>
      <c r="J61" s="12">
        <v>11.92</v>
      </c>
      <c r="K61" s="12">
        <v>0</v>
      </c>
      <c r="L61" s="12">
        <v>54.73</v>
      </c>
      <c r="M61" s="12">
        <v>5</v>
      </c>
      <c r="N61" s="12">
        <v>0</v>
      </c>
      <c r="O61" s="12">
        <v>201</v>
      </c>
      <c r="P61" s="12">
        <v>6</v>
      </c>
      <c r="Q61" s="12">
        <v>2</v>
      </c>
      <c r="R61" s="12">
        <v>0</v>
      </c>
      <c r="S61" s="12">
        <v>236</v>
      </c>
      <c r="T61" s="12">
        <v>0</v>
      </c>
      <c r="U61">
        <f t="shared" si="1"/>
        <v>849.61999999999978</v>
      </c>
      <c r="V61" s="23">
        <f>'Listado Equipos'!$B$4-W61</f>
        <v>41427.01</v>
      </c>
      <c r="W61">
        <f t="shared" si="0"/>
        <v>3085.9900000000002</v>
      </c>
      <c r="X61">
        <f t="shared" si="2"/>
        <v>61</v>
      </c>
    </row>
    <row r="62" spans="1:24" ht="17.399999999999999" x14ac:dyDescent="0.3">
      <c r="A62" s="11">
        <v>45088</v>
      </c>
      <c r="B62" s="12">
        <v>250416</v>
      </c>
      <c r="C62" s="12" t="s">
        <v>343</v>
      </c>
      <c r="D62" s="12" t="s">
        <v>344</v>
      </c>
      <c r="E62" s="12" t="s">
        <v>345</v>
      </c>
      <c r="F62" s="12" t="s">
        <v>346</v>
      </c>
      <c r="G62" s="12"/>
      <c r="H62" s="12">
        <v>6.65</v>
      </c>
      <c r="I62" s="12"/>
      <c r="J62" s="12">
        <v>6.65</v>
      </c>
      <c r="K62" s="12">
        <v>0</v>
      </c>
      <c r="L62" s="12">
        <v>21.81</v>
      </c>
      <c r="M62" s="12">
        <v>4</v>
      </c>
      <c r="N62" s="12">
        <v>0</v>
      </c>
      <c r="O62" s="12">
        <v>54</v>
      </c>
      <c r="P62" s="12">
        <v>0</v>
      </c>
      <c r="Q62" s="12">
        <v>0</v>
      </c>
      <c r="R62" s="12">
        <v>0</v>
      </c>
      <c r="S62" s="12">
        <v>58</v>
      </c>
      <c r="T62" s="12">
        <v>0</v>
      </c>
      <c r="U62">
        <f t="shared" si="1"/>
        <v>856.26999999999975</v>
      </c>
      <c r="V62" s="23">
        <f>'Listado Equipos'!$B$4-W62</f>
        <v>41439.360000000001</v>
      </c>
      <c r="W62">
        <f t="shared" si="0"/>
        <v>3073.6400000000003</v>
      </c>
      <c r="X62">
        <f t="shared" si="2"/>
        <v>62</v>
      </c>
    </row>
    <row r="63" spans="1:24" ht="17.399999999999999" x14ac:dyDescent="0.3">
      <c r="A63" s="11">
        <v>45089</v>
      </c>
      <c r="B63" s="12">
        <v>250416</v>
      </c>
      <c r="C63" s="12" t="s">
        <v>343</v>
      </c>
      <c r="D63" s="12" t="s">
        <v>344</v>
      </c>
      <c r="E63" s="12" t="s">
        <v>345</v>
      </c>
      <c r="F63" s="12" t="s">
        <v>346</v>
      </c>
      <c r="G63" s="12"/>
      <c r="H63" s="12">
        <v>13.75</v>
      </c>
      <c r="I63" s="12"/>
      <c r="J63" s="12">
        <v>13.75</v>
      </c>
      <c r="K63" s="12">
        <v>0</v>
      </c>
      <c r="L63" s="12">
        <v>42.17</v>
      </c>
      <c r="M63" s="12">
        <v>5</v>
      </c>
      <c r="N63" s="12">
        <v>0</v>
      </c>
      <c r="O63" s="12">
        <v>90</v>
      </c>
      <c r="P63" s="12">
        <v>4</v>
      </c>
      <c r="Q63" s="12">
        <v>0</v>
      </c>
      <c r="R63" s="12">
        <v>0</v>
      </c>
      <c r="S63" s="12">
        <v>106</v>
      </c>
      <c r="T63" s="12">
        <v>0</v>
      </c>
      <c r="U63">
        <f t="shared" si="1"/>
        <v>870.01999999999975</v>
      </c>
      <c r="V63" s="23">
        <f>'Listado Equipos'!$B$4-W63</f>
        <v>41449.49</v>
      </c>
      <c r="W63">
        <f t="shared" si="0"/>
        <v>3063.51</v>
      </c>
      <c r="X63">
        <f t="shared" si="2"/>
        <v>63</v>
      </c>
    </row>
    <row r="64" spans="1:24" ht="17.399999999999999" x14ac:dyDescent="0.3">
      <c r="A64" s="11">
        <v>45090</v>
      </c>
      <c r="B64" s="12">
        <v>250416</v>
      </c>
      <c r="C64" s="12" t="s">
        <v>343</v>
      </c>
      <c r="D64" s="12" t="s">
        <v>344</v>
      </c>
      <c r="E64" s="12" t="s">
        <v>345</v>
      </c>
      <c r="F64" s="12" t="s">
        <v>346</v>
      </c>
      <c r="G64" s="12"/>
      <c r="H64" s="12">
        <v>9.4700000000000006</v>
      </c>
      <c r="I64" s="12"/>
      <c r="J64" s="12">
        <v>9.4700000000000006</v>
      </c>
      <c r="K64" s="12">
        <v>0</v>
      </c>
      <c r="L64" s="12">
        <v>35.15</v>
      </c>
      <c r="M64" s="12">
        <v>5</v>
      </c>
      <c r="N64" s="12">
        <v>0</v>
      </c>
      <c r="O64" s="12">
        <v>104</v>
      </c>
      <c r="P64" s="12">
        <v>3</v>
      </c>
      <c r="Q64" s="12">
        <v>0</v>
      </c>
      <c r="R64" s="12">
        <v>0</v>
      </c>
      <c r="S64" s="12">
        <v>121</v>
      </c>
      <c r="T64" s="12">
        <v>0</v>
      </c>
      <c r="U64">
        <f t="shared" si="1"/>
        <v>879.48999999999978</v>
      </c>
      <c r="V64" s="23">
        <f>'Listado Equipos'!$B$4-W64</f>
        <v>41452.769999999997</v>
      </c>
      <c r="W64">
        <f t="shared" si="0"/>
        <v>3060.23</v>
      </c>
      <c r="X64">
        <f t="shared" si="2"/>
        <v>64</v>
      </c>
    </row>
    <row r="65" spans="1:24" ht="17.399999999999999" x14ac:dyDescent="0.3">
      <c r="A65" s="11">
        <v>45091</v>
      </c>
      <c r="B65" s="12">
        <v>250416</v>
      </c>
      <c r="C65" s="12" t="s">
        <v>343</v>
      </c>
      <c r="D65" s="12" t="s">
        <v>344</v>
      </c>
      <c r="E65" s="12" t="s">
        <v>345</v>
      </c>
      <c r="F65" s="12" t="s">
        <v>346</v>
      </c>
      <c r="G65" s="12"/>
      <c r="H65" s="12">
        <v>17.22</v>
      </c>
      <c r="I65" s="12"/>
      <c r="J65" s="12">
        <v>17.22</v>
      </c>
      <c r="K65" s="12">
        <v>0</v>
      </c>
      <c r="L65" s="12">
        <v>74.069999999999993</v>
      </c>
      <c r="M65" s="12">
        <v>5</v>
      </c>
      <c r="N65" s="12">
        <v>0</v>
      </c>
      <c r="O65" s="12">
        <v>181</v>
      </c>
      <c r="P65" s="12">
        <v>5</v>
      </c>
      <c r="Q65" s="12">
        <v>1</v>
      </c>
      <c r="R65" s="12">
        <v>0</v>
      </c>
      <c r="S65" s="12">
        <v>208</v>
      </c>
      <c r="T65" s="12">
        <v>0</v>
      </c>
      <c r="U65">
        <f t="shared" si="1"/>
        <v>896.70999999999981</v>
      </c>
      <c r="V65" s="23">
        <f>'Listado Equipos'!$B$4-W65</f>
        <v>41466.589999999997</v>
      </c>
      <c r="W65">
        <f t="shared" si="0"/>
        <v>3046.41</v>
      </c>
      <c r="X65">
        <f t="shared" si="2"/>
        <v>65</v>
      </c>
    </row>
    <row r="66" spans="1:24" ht="17.399999999999999" x14ac:dyDescent="0.3">
      <c r="A66" s="11">
        <v>45092</v>
      </c>
      <c r="B66" s="12">
        <v>250416</v>
      </c>
      <c r="C66" s="12" t="s">
        <v>343</v>
      </c>
      <c r="D66" s="12" t="s">
        <v>344</v>
      </c>
      <c r="E66" s="12" t="s">
        <v>345</v>
      </c>
      <c r="F66" s="12" t="s">
        <v>346</v>
      </c>
      <c r="G66" s="12"/>
      <c r="H66" s="12">
        <v>21.47</v>
      </c>
      <c r="I66" s="12"/>
      <c r="J66" s="12">
        <v>21.47</v>
      </c>
      <c r="K66" s="12">
        <v>0</v>
      </c>
      <c r="L66" s="12">
        <v>88.75</v>
      </c>
      <c r="M66" s="12">
        <v>5</v>
      </c>
      <c r="N66" s="12">
        <v>0</v>
      </c>
      <c r="O66" s="12">
        <v>16</v>
      </c>
      <c r="P66" s="12">
        <v>8</v>
      </c>
      <c r="Q66" s="12">
        <v>2</v>
      </c>
      <c r="R66" s="12">
        <v>0</v>
      </c>
      <c r="S66" s="12">
        <v>211</v>
      </c>
      <c r="T66" s="12">
        <v>0</v>
      </c>
      <c r="U66">
        <f t="shared" si="1"/>
        <v>918.17999999999984</v>
      </c>
      <c r="V66" s="23">
        <f>'Listado Equipos'!$B$4-W66</f>
        <v>41485.69</v>
      </c>
      <c r="W66">
        <f t="shared" si="0"/>
        <v>3027.31</v>
      </c>
      <c r="X66">
        <f t="shared" si="2"/>
        <v>66</v>
      </c>
    </row>
    <row r="67" spans="1:24" ht="17.399999999999999" x14ac:dyDescent="0.3">
      <c r="A67" s="11">
        <v>45093</v>
      </c>
      <c r="B67" s="12">
        <v>250416</v>
      </c>
      <c r="C67" s="12" t="s">
        <v>343</v>
      </c>
      <c r="D67" s="12" t="s">
        <v>344</v>
      </c>
      <c r="E67" s="12" t="s">
        <v>345</v>
      </c>
      <c r="F67" s="12" t="s">
        <v>346</v>
      </c>
      <c r="G67" s="12"/>
      <c r="H67" s="12">
        <v>20.55</v>
      </c>
      <c r="I67" s="12"/>
      <c r="J67" s="12">
        <v>20.55</v>
      </c>
      <c r="K67" s="12">
        <v>0</v>
      </c>
      <c r="L67" s="12">
        <v>81.680000000000007</v>
      </c>
      <c r="M67" s="12">
        <v>5</v>
      </c>
      <c r="N67" s="12">
        <v>0</v>
      </c>
      <c r="O67" s="12">
        <v>23</v>
      </c>
      <c r="P67" s="12">
        <v>4</v>
      </c>
      <c r="Q67" s="12">
        <v>0</v>
      </c>
      <c r="R67" s="12">
        <v>0</v>
      </c>
      <c r="S67" s="12">
        <v>210</v>
      </c>
      <c r="T67" s="12">
        <v>0</v>
      </c>
      <c r="U67">
        <f t="shared" si="1"/>
        <v>938.72999999999979</v>
      </c>
      <c r="V67" s="23">
        <f>'Listado Equipos'!$B$4-W67</f>
        <v>41505.760000000002</v>
      </c>
      <c r="W67">
        <f t="shared" ref="W67:W130" si="3">LARGE($U$2:$U$269,X67-1)</f>
        <v>3007.24</v>
      </c>
      <c r="X67">
        <f t="shared" si="2"/>
        <v>67</v>
      </c>
    </row>
    <row r="68" spans="1:24" ht="17.399999999999999" x14ac:dyDescent="0.3">
      <c r="A68" s="11">
        <v>45094</v>
      </c>
      <c r="B68" s="12">
        <v>250416</v>
      </c>
      <c r="C68" s="12" t="s">
        <v>343</v>
      </c>
      <c r="D68" s="12" t="s">
        <v>344</v>
      </c>
      <c r="E68" s="12" t="s">
        <v>345</v>
      </c>
      <c r="F68" s="12" t="s">
        <v>346</v>
      </c>
      <c r="G68" s="12"/>
      <c r="H68" s="12">
        <v>21.47</v>
      </c>
      <c r="I68" s="12"/>
      <c r="J68" s="12">
        <v>21.47</v>
      </c>
      <c r="K68" s="12">
        <v>0</v>
      </c>
      <c r="L68" s="12">
        <v>91.73</v>
      </c>
      <c r="M68" s="12">
        <v>5</v>
      </c>
      <c r="N68" s="12">
        <v>0</v>
      </c>
      <c r="O68" s="12">
        <v>280</v>
      </c>
      <c r="P68" s="12">
        <v>20</v>
      </c>
      <c r="Q68" s="12">
        <v>2</v>
      </c>
      <c r="R68" s="12">
        <v>0</v>
      </c>
      <c r="S68" s="12">
        <v>323</v>
      </c>
      <c r="T68" s="12">
        <v>0</v>
      </c>
      <c r="U68">
        <f t="shared" ref="U68:U131" si="4">H68+U67</f>
        <v>960.19999999999982</v>
      </c>
      <c r="V68" s="23">
        <f>'Listado Equipos'!$B$4-W68</f>
        <v>41527.089999999997</v>
      </c>
      <c r="W68">
        <f t="shared" si="3"/>
        <v>2985.91</v>
      </c>
      <c r="X68">
        <f t="shared" ref="X68:X131" si="5">X67+1</f>
        <v>68</v>
      </c>
    </row>
    <row r="69" spans="1:24" ht="17.399999999999999" x14ac:dyDescent="0.3">
      <c r="A69" s="11">
        <v>45095</v>
      </c>
      <c r="B69" s="12">
        <v>250416</v>
      </c>
      <c r="C69" s="12" t="s">
        <v>343</v>
      </c>
      <c r="D69" s="12" t="s">
        <v>344</v>
      </c>
      <c r="E69" s="12" t="s">
        <v>345</v>
      </c>
      <c r="F69" s="12" t="s">
        <v>346</v>
      </c>
      <c r="G69" s="12"/>
      <c r="H69" s="12">
        <v>12.38</v>
      </c>
      <c r="I69" s="12"/>
      <c r="J69" s="12">
        <v>12.38</v>
      </c>
      <c r="K69" s="12">
        <v>0</v>
      </c>
      <c r="L69" s="12">
        <v>36.26</v>
      </c>
      <c r="M69" s="12">
        <v>5</v>
      </c>
      <c r="N69" s="12">
        <v>0</v>
      </c>
      <c r="O69" s="12">
        <v>93</v>
      </c>
      <c r="P69" s="12">
        <v>13</v>
      </c>
      <c r="Q69" s="12">
        <v>0</v>
      </c>
      <c r="R69" s="12">
        <v>0</v>
      </c>
      <c r="S69" s="12">
        <v>114</v>
      </c>
      <c r="T69" s="12">
        <v>0</v>
      </c>
      <c r="U69">
        <f t="shared" si="4"/>
        <v>972.57999999999981</v>
      </c>
      <c r="V69" s="23">
        <f>'Listado Equipos'!$B$4-W69</f>
        <v>41547.71</v>
      </c>
      <c r="W69">
        <f t="shared" si="3"/>
        <v>2965.29</v>
      </c>
      <c r="X69">
        <f t="shared" si="5"/>
        <v>69</v>
      </c>
    </row>
    <row r="70" spans="1:24" ht="17.399999999999999" x14ac:dyDescent="0.3">
      <c r="A70" s="11">
        <v>45096</v>
      </c>
      <c r="B70" s="12">
        <v>250416</v>
      </c>
      <c r="C70" s="12" t="s">
        <v>343</v>
      </c>
      <c r="D70" s="12" t="s">
        <v>344</v>
      </c>
      <c r="E70" s="12" t="s">
        <v>345</v>
      </c>
      <c r="F70" s="12" t="s">
        <v>346</v>
      </c>
      <c r="G70" s="12"/>
      <c r="H70" s="12">
        <v>19.23</v>
      </c>
      <c r="I70" s="12"/>
      <c r="J70" s="12">
        <v>19.23</v>
      </c>
      <c r="K70" s="12">
        <v>0</v>
      </c>
      <c r="L70" s="12">
        <v>71.239999999999995</v>
      </c>
      <c r="M70" s="12">
        <v>4</v>
      </c>
      <c r="N70" s="12">
        <v>0</v>
      </c>
      <c r="O70" s="12">
        <v>144</v>
      </c>
      <c r="P70" s="12">
        <v>3</v>
      </c>
      <c r="Q70" s="12">
        <v>1</v>
      </c>
      <c r="R70" s="12">
        <v>0</v>
      </c>
      <c r="S70" s="12">
        <v>168</v>
      </c>
      <c r="T70" s="12">
        <v>0</v>
      </c>
      <c r="U70">
        <f t="shared" si="4"/>
        <v>991.80999999999983</v>
      </c>
      <c r="V70" s="23">
        <f>'Listado Equipos'!$B$4-W70</f>
        <v>41568.79</v>
      </c>
      <c r="W70">
        <f t="shared" si="3"/>
        <v>2944.21</v>
      </c>
      <c r="X70">
        <f t="shared" si="5"/>
        <v>70</v>
      </c>
    </row>
    <row r="71" spans="1:24" ht="17.399999999999999" x14ac:dyDescent="0.3">
      <c r="A71" s="11">
        <v>45097</v>
      </c>
      <c r="B71" s="12">
        <v>250416</v>
      </c>
      <c r="C71" s="12" t="s">
        <v>343</v>
      </c>
      <c r="D71" s="12" t="s">
        <v>344</v>
      </c>
      <c r="E71" s="12" t="s">
        <v>345</v>
      </c>
      <c r="F71" s="12" t="s">
        <v>346</v>
      </c>
      <c r="G71" s="12"/>
      <c r="H71" s="12">
        <v>17.55</v>
      </c>
      <c r="I71" s="12"/>
      <c r="J71" s="12">
        <v>17.55</v>
      </c>
      <c r="K71" s="12">
        <v>0</v>
      </c>
      <c r="L71" s="12">
        <v>67.14</v>
      </c>
      <c r="M71" s="12">
        <v>5</v>
      </c>
      <c r="N71" s="12">
        <v>0</v>
      </c>
      <c r="O71" s="12">
        <v>89</v>
      </c>
      <c r="P71" s="12">
        <v>3</v>
      </c>
      <c r="Q71" s="12">
        <v>0</v>
      </c>
      <c r="R71" s="12">
        <v>0</v>
      </c>
      <c r="S71" s="12">
        <v>106</v>
      </c>
      <c r="T71" s="12">
        <v>0</v>
      </c>
      <c r="U71">
        <f t="shared" si="4"/>
        <v>1009.3599999999998</v>
      </c>
      <c r="V71" s="23">
        <f>'Listado Equipos'!$B$4-W71</f>
        <v>41572.21</v>
      </c>
      <c r="W71">
        <f t="shared" si="3"/>
        <v>2940.79</v>
      </c>
      <c r="X71">
        <f t="shared" si="5"/>
        <v>71</v>
      </c>
    </row>
    <row r="72" spans="1:24" ht="17.399999999999999" x14ac:dyDescent="0.3">
      <c r="A72" s="11">
        <v>45098</v>
      </c>
      <c r="B72" s="12">
        <v>250416</v>
      </c>
      <c r="C72" s="12" t="s">
        <v>343</v>
      </c>
      <c r="D72" s="12" t="s">
        <v>344</v>
      </c>
      <c r="E72" s="12" t="s">
        <v>345</v>
      </c>
      <c r="F72" s="12" t="s">
        <v>346</v>
      </c>
      <c r="G72" s="12"/>
      <c r="H72" s="12">
        <v>19.72</v>
      </c>
      <c r="I72" s="12"/>
      <c r="J72" s="12">
        <v>19.72</v>
      </c>
      <c r="K72" s="12">
        <v>0</v>
      </c>
      <c r="L72" s="12">
        <v>73.91</v>
      </c>
      <c r="M72" s="12">
        <v>5</v>
      </c>
      <c r="N72" s="12">
        <v>0</v>
      </c>
      <c r="O72" s="12">
        <v>212</v>
      </c>
      <c r="P72" s="12">
        <v>7</v>
      </c>
      <c r="Q72" s="12">
        <v>0</v>
      </c>
      <c r="R72" s="12">
        <v>0</v>
      </c>
      <c r="S72" s="12">
        <v>248</v>
      </c>
      <c r="T72" s="12">
        <v>0</v>
      </c>
      <c r="U72">
        <f t="shared" si="4"/>
        <v>1029.0799999999997</v>
      </c>
      <c r="V72" s="23">
        <f>'Listado Equipos'!$B$4-W72</f>
        <v>41590.18</v>
      </c>
      <c r="W72">
        <f t="shared" si="3"/>
        <v>2922.82</v>
      </c>
      <c r="X72">
        <f t="shared" si="5"/>
        <v>72</v>
      </c>
    </row>
    <row r="73" spans="1:24" ht="17.399999999999999" x14ac:dyDescent="0.3">
      <c r="A73" s="11">
        <v>45099</v>
      </c>
      <c r="B73" s="12">
        <v>250416</v>
      </c>
      <c r="C73" s="12" t="s">
        <v>343</v>
      </c>
      <c r="D73" s="12" t="s">
        <v>344</v>
      </c>
      <c r="E73" s="12" t="s">
        <v>345</v>
      </c>
      <c r="F73" s="12" t="s">
        <v>346</v>
      </c>
      <c r="G73" s="12"/>
      <c r="H73" s="12">
        <v>20.95</v>
      </c>
      <c r="I73" s="12"/>
      <c r="J73" s="12">
        <v>20.95</v>
      </c>
      <c r="K73" s="12">
        <v>0</v>
      </c>
      <c r="L73" s="12">
        <v>75.61</v>
      </c>
      <c r="M73" s="12">
        <v>4</v>
      </c>
      <c r="N73" s="12">
        <v>0</v>
      </c>
      <c r="O73" s="12">
        <v>182</v>
      </c>
      <c r="P73" s="12">
        <v>16</v>
      </c>
      <c r="Q73" s="12">
        <v>0</v>
      </c>
      <c r="R73" s="12">
        <v>0</v>
      </c>
      <c r="S73" s="12">
        <v>212</v>
      </c>
      <c r="T73" s="12">
        <v>0</v>
      </c>
      <c r="U73">
        <f t="shared" si="4"/>
        <v>1050.0299999999997</v>
      </c>
      <c r="V73" s="23">
        <f>'Listado Equipos'!$B$4-W73</f>
        <v>41609.85</v>
      </c>
      <c r="W73">
        <f t="shared" si="3"/>
        <v>2903.15</v>
      </c>
      <c r="X73">
        <f t="shared" si="5"/>
        <v>73</v>
      </c>
    </row>
    <row r="74" spans="1:24" ht="17.399999999999999" x14ac:dyDescent="0.3">
      <c r="A74" s="11">
        <v>45100</v>
      </c>
      <c r="B74" s="12">
        <v>250416</v>
      </c>
      <c r="C74" s="12" t="s">
        <v>343</v>
      </c>
      <c r="D74" s="12" t="s">
        <v>344</v>
      </c>
      <c r="E74" s="12" t="s">
        <v>345</v>
      </c>
      <c r="F74" s="12" t="s">
        <v>346</v>
      </c>
      <c r="G74" s="12"/>
      <c r="H74" s="12">
        <v>21.07</v>
      </c>
      <c r="I74" s="12"/>
      <c r="J74" s="12">
        <v>21.07</v>
      </c>
      <c r="K74" s="12">
        <v>0</v>
      </c>
      <c r="L74" s="12">
        <v>74.73</v>
      </c>
      <c r="M74" s="12">
        <v>4</v>
      </c>
      <c r="N74" s="12">
        <v>0</v>
      </c>
      <c r="O74" s="12">
        <v>193</v>
      </c>
      <c r="P74" s="12">
        <v>14</v>
      </c>
      <c r="Q74" s="12">
        <v>0</v>
      </c>
      <c r="R74" s="12">
        <v>0</v>
      </c>
      <c r="S74" s="12">
        <v>219</v>
      </c>
      <c r="T74" s="12">
        <v>0</v>
      </c>
      <c r="U74">
        <f t="shared" si="4"/>
        <v>1071.0999999999997</v>
      </c>
      <c r="V74" s="23">
        <f>'Listado Equipos'!$B$4-W74</f>
        <v>41628.870000000003</v>
      </c>
      <c r="W74">
        <f t="shared" si="3"/>
        <v>2884.13</v>
      </c>
      <c r="X74">
        <f t="shared" si="5"/>
        <v>74</v>
      </c>
    </row>
    <row r="75" spans="1:24" ht="17.399999999999999" x14ac:dyDescent="0.3">
      <c r="A75" s="11">
        <v>45101</v>
      </c>
      <c r="B75" s="12">
        <v>250416</v>
      </c>
      <c r="C75" s="12" t="s">
        <v>343</v>
      </c>
      <c r="D75" s="12" t="s">
        <v>344</v>
      </c>
      <c r="E75" s="12" t="s">
        <v>345</v>
      </c>
      <c r="F75" s="12" t="s">
        <v>346</v>
      </c>
      <c r="G75" s="12"/>
      <c r="H75" s="12">
        <v>14.23</v>
      </c>
      <c r="I75" s="12"/>
      <c r="J75" s="12">
        <v>14.23</v>
      </c>
      <c r="K75" s="12">
        <v>0</v>
      </c>
      <c r="L75" s="12">
        <v>43.35</v>
      </c>
      <c r="M75" s="12">
        <v>4</v>
      </c>
      <c r="N75" s="12">
        <v>0</v>
      </c>
      <c r="O75" s="12">
        <v>78</v>
      </c>
      <c r="P75" s="12">
        <v>3</v>
      </c>
      <c r="Q75" s="12">
        <v>0</v>
      </c>
      <c r="R75" s="12">
        <v>0</v>
      </c>
      <c r="S75" s="12">
        <v>89</v>
      </c>
      <c r="T75" s="12">
        <v>0</v>
      </c>
      <c r="U75">
        <f t="shared" si="4"/>
        <v>1085.3299999999997</v>
      </c>
      <c r="V75" s="23">
        <f>'Listado Equipos'!$B$4-W75</f>
        <v>41646.65</v>
      </c>
      <c r="W75">
        <f t="shared" si="3"/>
        <v>2866.35</v>
      </c>
      <c r="X75">
        <f t="shared" si="5"/>
        <v>75</v>
      </c>
    </row>
    <row r="76" spans="1:24" ht="17.399999999999999" x14ac:dyDescent="0.3">
      <c r="A76" s="11">
        <v>45102</v>
      </c>
      <c r="B76" s="12">
        <v>250416</v>
      </c>
      <c r="C76" s="12" t="s">
        <v>343</v>
      </c>
      <c r="D76" s="12" t="s">
        <v>344</v>
      </c>
      <c r="E76" s="12" t="s">
        <v>345</v>
      </c>
      <c r="F76" s="12" t="s">
        <v>346</v>
      </c>
      <c r="G76" s="12"/>
      <c r="H76" s="12">
        <v>2.2200000000000002</v>
      </c>
      <c r="I76" s="12"/>
      <c r="J76" s="12">
        <v>2.2200000000000002</v>
      </c>
      <c r="K76" s="12">
        <v>0</v>
      </c>
      <c r="L76" s="12">
        <v>5.61</v>
      </c>
      <c r="M76" s="12">
        <v>4</v>
      </c>
      <c r="N76" s="12">
        <v>0</v>
      </c>
      <c r="O76" s="12">
        <v>7</v>
      </c>
      <c r="P76" s="12">
        <v>2</v>
      </c>
      <c r="Q76" s="12">
        <v>0</v>
      </c>
      <c r="R76" s="12">
        <v>0</v>
      </c>
      <c r="S76" s="12">
        <v>8</v>
      </c>
      <c r="T76" s="12">
        <v>0</v>
      </c>
      <c r="U76">
        <f t="shared" si="4"/>
        <v>1087.5499999999997</v>
      </c>
      <c r="V76" s="23">
        <f>'Listado Equipos'!$B$4-W76</f>
        <v>41667.879999999997</v>
      </c>
      <c r="W76">
        <f t="shared" si="3"/>
        <v>2845.12</v>
      </c>
      <c r="X76">
        <f t="shared" si="5"/>
        <v>76</v>
      </c>
    </row>
    <row r="77" spans="1:24" ht="17.399999999999999" x14ac:dyDescent="0.3">
      <c r="A77" s="11">
        <v>45103</v>
      </c>
      <c r="B77" s="12">
        <v>250416</v>
      </c>
      <c r="C77" s="12" t="s">
        <v>343</v>
      </c>
      <c r="D77" s="12" t="s">
        <v>344</v>
      </c>
      <c r="E77" s="12" t="s">
        <v>345</v>
      </c>
      <c r="F77" s="12" t="s">
        <v>346</v>
      </c>
      <c r="G77" s="12"/>
      <c r="H77" s="12">
        <v>16.600000000000001</v>
      </c>
      <c r="I77" s="12"/>
      <c r="J77" s="12">
        <v>16.600000000000001</v>
      </c>
      <c r="K77" s="12">
        <v>0</v>
      </c>
      <c r="L77" s="12">
        <v>60.91</v>
      </c>
      <c r="M77" s="12">
        <v>5</v>
      </c>
      <c r="N77" s="12">
        <v>0</v>
      </c>
      <c r="O77" s="12">
        <v>147</v>
      </c>
      <c r="P77" s="12">
        <v>5</v>
      </c>
      <c r="Q77" s="12">
        <v>0</v>
      </c>
      <c r="R77" s="12">
        <v>0</v>
      </c>
      <c r="S77" s="12">
        <v>176</v>
      </c>
      <c r="T77" s="12">
        <v>0</v>
      </c>
      <c r="U77">
        <f t="shared" si="4"/>
        <v>1104.1499999999996</v>
      </c>
      <c r="V77" s="23">
        <f>'Listado Equipos'!$B$4-W77</f>
        <v>41690.129999999997</v>
      </c>
      <c r="W77">
        <f t="shared" si="3"/>
        <v>2822.87</v>
      </c>
      <c r="X77">
        <f t="shared" si="5"/>
        <v>77</v>
      </c>
    </row>
    <row r="78" spans="1:24" ht="17.399999999999999" x14ac:dyDescent="0.3">
      <c r="A78" s="11">
        <v>45104</v>
      </c>
      <c r="B78" s="12">
        <v>250416</v>
      </c>
      <c r="C78" s="12" t="s">
        <v>343</v>
      </c>
      <c r="D78" s="12" t="s">
        <v>344</v>
      </c>
      <c r="E78" s="12" t="s">
        <v>345</v>
      </c>
      <c r="F78" s="12" t="s">
        <v>346</v>
      </c>
      <c r="G78" s="12"/>
      <c r="H78" s="12">
        <v>19.649999999999999</v>
      </c>
      <c r="I78" s="12"/>
      <c r="J78" s="12">
        <v>19.649999999999999</v>
      </c>
      <c r="K78" s="12">
        <v>0</v>
      </c>
      <c r="L78" s="12">
        <v>79.28</v>
      </c>
      <c r="M78" s="12">
        <v>5</v>
      </c>
      <c r="N78" s="12">
        <v>0</v>
      </c>
      <c r="O78" s="12">
        <v>167</v>
      </c>
      <c r="P78" s="12">
        <v>13</v>
      </c>
      <c r="Q78" s="12">
        <v>1</v>
      </c>
      <c r="R78" s="12">
        <v>0</v>
      </c>
      <c r="S78" s="12">
        <v>194</v>
      </c>
      <c r="T78" s="12">
        <v>0</v>
      </c>
      <c r="U78">
        <f t="shared" si="4"/>
        <v>1123.7999999999997</v>
      </c>
      <c r="V78" s="23">
        <f>'Listado Equipos'!$B$4-W78</f>
        <v>41711.230000000003</v>
      </c>
      <c r="W78">
        <f t="shared" si="3"/>
        <v>2801.77</v>
      </c>
      <c r="X78">
        <f t="shared" si="5"/>
        <v>78</v>
      </c>
    </row>
    <row r="79" spans="1:24" ht="17.399999999999999" x14ac:dyDescent="0.3">
      <c r="A79" s="11">
        <v>45105</v>
      </c>
      <c r="B79" s="12">
        <v>250416</v>
      </c>
      <c r="C79" s="12" t="s">
        <v>343</v>
      </c>
      <c r="D79" s="12" t="s">
        <v>344</v>
      </c>
      <c r="E79" s="12" t="s">
        <v>345</v>
      </c>
      <c r="F79" s="12" t="s">
        <v>346</v>
      </c>
      <c r="G79" s="12"/>
      <c r="H79" s="12">
        <v>21.83</v>
      </c>
      <c r="I79" s="12"/>
      <c r="J79" s="12">
        <v>21.83</v>
      </c>
      <c r="K79" s="12">
        <v>0</v>
      </c>
      <c r="L79" s="12">
        <v>91.27</v>
      </c>
      <c r="M79" s="12">
        <v>4</v>
      </c>
      <c r="N79" s="12">
        <v>0</v>
      </c>
      <c r="O79" s="12">
        <v>259</v>
      </c>
      <c r="P79" s="12">
        <v>8</v>
      </c>
      <c r="Q79" s="12">
        <v>0</v>
      </c>
      <c r="R79" s="12">
        <v>0</v>
      </c>
      <c r="S79" s="12">
        <v>291</v>
      </c>
      <c r="T79" s="12">
        <v>0</v>
      </c>
      <c r="U79">
        <f t="shared" si="4"/>
        <v>1145.6299999999997</v>
      </c>
      <c r="V79" s="23">
        <f>'Listado Equipos'!$B$4-W79</f>
        <v>41729.879999999997</v>
      </c>
      <c r="W79">
        <f t="shared" si="3"/>
        <v>2783.12</v>
      </c>
      <c r="X79">
        <f t="shared" si="5"/>
        <v>79</v>
      </c>
    </row>
    <row r="80" spans="1:24" ht="17.399999999999999" x14ac:dyDescent="0.3">
      <c r="A80" s="11">
        <v>45106</v>
      </c>
      <c r="B80" s="12">
        <v>250416</v>
      </c>
      <c r="C80" s="12" t="s">
        <v>343</v>
      </c>
      <c r="D80" s="12" t="s">
        <v>344</v>
      </c>
      <c r="E80" s="12" t="s">
        <v>345</v>
      </c>
      <c r="F80" s="12" t="s">
        <v>346</v>
      </c>
      <c r="G80" s="12"/>
      <c r="H80" s="12">
        <v>22.58</v>
      </c>
      <c r="I80" s="12"/>
      <c r="J80" s="12">
        <v>22.58</v>
      </c>
      <c r="K80" s="12">
        <v>0</v>
      </c>
      <c r="L80" s="12">
        <v>91.38</v>
      </c>
      <c r="M80" s="12">
        <v>5</v>
      </c>
      <c r="N80" s="12">
        <v>0</v>
      </c>
      <c r="O80" s="12">
        <v>170</v>
      </c>
      <c r="P80" s="12">
        <v>6</v>
      </c>
      <c r="Q80" s="12">
        <v>1</v>
      </c>
      <c r="R80" s="12">
        <v>0</v>
      </c>
      <c r="S80" s="12">
        <v>203</v>
      </c>
      <c r="T80" s="12">
        <v>0</v>
      </c>
      <c r="U80">
        <f t="shared" si="4"/>
        <v>1168.2099999999996</v>
      </c>
      <c r="V80" s="23">
        <f>'Listado Equipos'!$B$4-W80</f>
        <v>41749.550000000003</v>
      </c>
      <c r="W80">
        <f t="shared" si="3"/>
        <v>2763.45</v>
      </c>
      <c r="X80">
        <f t="shared" si="5"/>
        <v>80</v>
      </c>
    </row>
    <row r="81" spans="1:24" ht="17.399999999999999" x14ac:dyDescent="0.3">
      <c r="A81" s="11">
        <v>45107</v>
      </c>
      <c r="B81" s="12">
        <v>250416</v>
      </c>
      <c r="C81" s="12" t="s">
        <v>343</v>
      </c>
      <c r="D81" s="12" t="s">
        <v>344</v>
      </c>
      <c r="E81" s="12" t="s">
        <v>345</v>
      </c>
      <c r="F81" s="12" t="s">
        <v>346</v>
      </c>
      <c r="G81" s="12"/>
      <c r="H81" s="12">
        <v>21.47</v>
      </c>
      <c r="I81" s="12"/>
      <c r="J81" s="12">
        <v>21.47</v>
      </c>
      <c r="K81" s="12">
        <v>0</v>
      </c>
      <c r="L81" s="12">
        <v>85.23</v>
      </c>
      <c r="M81" s="12">
        <v>5</v>
      </c>
      <c r="N81" s="12">
        <v>0</v>
      </c>
      <c r="O81" s="12">
        <v>172</v>
      </c>
      <c r="P81" s="12">
        <v>6</v>
      </c>
      <c r="Q81" s="12">
        <v>2</v>
      </c>
      <c r="R81" s="12">
        <v>0</v>
      </c>
      <c r="S81" s="12">
        <v>200</v>
      </c>
      <c r="T81" s="12">
        <v>0</v>
      </c>
      <c r="U81">
        <f t="shared" si="4"/>
        <v>1189.6799999999996</v>
      </c>
      <c r="V81" s="23">
        <f>'Listado Equipos'!$B$4-W81</f>
        <v>41763.769999999997</v>
      </c>
      <c r="W81">
        <f t="shared" si="3"/>
        <v>2749.23</v>
      </c>
      <c r="X81">
        <f t="shared" si="5"/>
        <v>81</v>
      </c>
    </row>
    <row r="82" spans="1:24" ht="17.399999999999999" x14ac:dyDescent="0.3">
      <c r="A82" s="11">
        <v>45108</v>
      </c>
      <c r="B82" s="12">
        <v>250416</v>
      </c>
      <c r="C82" s="12" t="s">
        <v>343</v>
      </c>
      <c r="D82" s="12" t="s">
        <v>344</v>
      </c>
      <c r="E82" s="12" t="s">
        <v>345</v>
      </c>
      <c r="F82" s="12" t="s">
        <v>346</v>
      </c>
      <c r="G82" s="12"/>
      <c r="H82" s="12">
        <v>13.08</v>
      </c>
      <c r="I82" s="12"/>
      <c r="J82" s="12">
        <v>13.08</v>
      </c>
      <c r="K82" s="12">
        <v>0</v>
      </c>
      <c r="L82" s="12">
        <v>41.4</v>
      </c>
      <c r="M82" s="12">
        <v>4</v>
      </c>
      <c r="N82" s="12">
        <v>0</v>
      </c>
      <c r="O82" s="12">
        <v>85</v>
      </c>
      <c r="P82" s="12">
        <v>3</v>
      </c>
      <c r="Q82" s="12">
        <v>1</v>
      </c>
      <c r="R82" s="12">
        <v>0</v>
      </c>
      <c r="S82" s="12">
        <v>97</v>
      </c>
      <c r="T82" s="12">
        <v>0</v>
      </c>
      <c r="U82">
        <f t="shared" si="4"/>
        <v>1202.7599999999995</v>
      </c>
      <c r="V82" s="23">
        <f>'Listado Equipos'!$B$4-W82</f>
        <v>41779.35</v>
      </c>
      <c r="W82">
        <f t="shared" si="3"/>
        <v>2733.65</v>
      </c>
      <c r="X82">
        <f t="shared" si="5"/>
        <v>82</v>
      </c>
    </row>
    <row r="83" spans="1:24" ht="17.399999999999999" x14ac:dyDescent="0.3">
      <c r="A83" s="11">
        <v>45109</v>
      </c>
      <c r="B83" s="12">
        <v>250416</v>
      </c>
      <c r="C83" s="12" t="s">
        <v>343</v>
      </c>
      <c r="D83" s="12" t="s">
        <v>344</v>
      </c>
      <c r="E83" s="12" t="s">
        <v>345</v>
      </c>
      <c r="F83" s="12" t="s">
        <v>346</v>
      </c>
      <c r="G83" s="12"/>
      <c r="H83" s="12">
        <v>13.37</v>
      </c>
      <c r="I83" s="12"/>
      <c r="J83" s="12">
        <v>13.37</v>
      </c>
      <c r="K83" s="12">
        <v>0</v>
      </c>
      <c r="L83" s="12">
        <v>41.51</v>
      </c>
      <c r="M83" s="12">
        <v>4</v>
      </c>
      <c r="N83" s="12">
        <v>0</v>
      </c>
      <c r="O83" s="12">
        <v>65</v>
      </c>
      <c r="P83" s="12">
        <v>2</v>
      </c>
      <c r="Q83" s="12">
        <v>0</v>
      </c>
      <c r="R83" s="12">
        <v>0</v>
      </c>
      <c r="S83" s="12">
        <v>76</v>
      </c>
      <c r="T83" s="12">
        <v>0</v>
      </c>
      <c r="U83">
        <f t="shared" si="4"/>
        <v>1216.1299999999994</v>
      </c>
      <c r="V83" s="23">
        <f>'Listado Equipos'!$B$4-W83</f>
        <v>41797.199999999997</v>
      </c>
      <c r="W83">
        <f t="shared" si="3"/>
        <v>2715.8</v>
      </c>
      <c r="X83">
        <f t="shared" si="5"/>
        <v>83</v>
      </c>
    </row>
    <row r="84" spans="1:24" ht="17.399999999999999" x14ac:dyDescent="0.3">
      <c r="A84" s="11">
        <v>45110</v>
      </c>
      <c r="B84" s="12">
        <v>250416</v>
      </c>
      <c r="C84" s="12" t="s">
        <v>343</v>
      </c>
      <c r="D84" s="12" t="s">
        <v>344</v>
      </c>
      <c r="E84" s="12" t="s">
        <v>345</v>
      </c>
      <c r="F84" s="12" t="s">
        <v>346</v>
      </c>
      <c r="G84" s="12"/>
      <c r="H84" s="12">
        <v>18.88</v>
      </c>
      <c r="I84" s="12"/>
      <c r="J84" s="12">
        <v>18.88</v>
      </c>
      <c r="K84" s="12">
        <v>0</v>
      </c>
      <c r="L84" s="12">
        <v>65.23</v>
      </c>
      <c r="M84" s="12">
        <v>5</v>
      </c>
      <c r="N84" s="12">
        <v>0</v>
      </c>
      <c r="O84" s="12">
        <v>188</v>
      </c>
      <c r="P84" s="12">
        <v>7</v>
      </c>
      <c r="Q84" s="12">
        <v>2</v>
      </c>
      <c r="R84" s="12">
        <v>0</v>
      </c>
      <c r="S84" s="12">
        <v>225</v>
      </c>
      <c r="T84" s="12">
        <v>0</v>
      </c>
      <c r="U84">
        <f t="shared" si="4"/>
        <v>1235.0099999999995</v>
      </c>
      <c r="V84" s="23">
        <f>'Listado Equipos'!$B$4-W84</f>
        <v>41817.53</v>
      </c>
      <c r="W84">
        <f t="shared" si="3"/>
        <v>2695.4700000000003</v>
      </c>
      <c r="X84">
        <f t="shared" si="5"/>
        <v>84</v>
      </c>
    </row>
    <row r="85" spans="1:24" ht="17.399999999999999" x14ac:dyDescent="0.3">
      <c r="A85" s="11">
        <v>45111</v>
      </c>
      <c r="B85" s="12">
        <v>250416</v>
      </c>
      <c r="C85" s="12" t="s">
        <v>343</v>
      </c>
      <c r="D85" s="12" t="s">
        <v>344</v>
      </c>
      <c r="E85" s="12" t="s">
        <v>345</v>
      </c>
      <c r="F85" s="12" t="s">
        <v>346</v>
      </c>
      <c r="G85" s="12"/>
      <c r="H85" s="12">
        <v>19.37</v>
      </c>
      <c r="I85" s="12"/>
      <c r="J85" s="12">
        <v>19.37</v>
      </c>
      <c r="K85" s="12">
        <v>0</v>
      </c>
      <c r="L85" s="12">
        <v>58.53</v>
      </c>
      <c r="M85" s="12">
        <v>4</v>
      </c>
      <c r="N85" s="12">
        <v>0</v>
      </c>
      <c r="O85" s="12">
        <v>110</v>
      </c>
      <c r="P85" s="12">
        <v>1</v>
      </c>
      <c r="Q85" s="12">
        <v>0</v>
      </c>
      <c r="R85" s="12">
        <v>0</v>
      </c>
      <c r="S85" s="12">
        <v>120</v>
      </c>
      <c r="T85" s="12">
        <v>0</v>
      </c>
      <c r="U85">
        <f t="shared" si="4"/>
        <v>1254.3799999999994</v>
      </c>
      <c r="V85" s="23">
        <f>'Listado Equipos'!$B$4-W85</f>
        <v>41830.71</v>
      </c>
      <c r="W85">
        <f t="shared" si="3"/>
        <v>2682.2900000000004</v>
      </c>
      <c r="X85">
        <f t="shared" si="5"/>
        <v>85</v>
      </c>
    </row>
    <row r="86" spans="1:24" ht="17.399999999999999" x14ac:dyDescent="0.3">
      <c r="A86" s="11">
        <v>45112</v>
      </c>
      <c r="B86" s="12">
        <v>250416</v>
      </c>
      <c r="C86" s="12" t="s">
        <v>343</v>
      </c>
      <c r="D86" s="12" t="s">
        <v>344</v>
      </c>
      <c r="E86" s="12" t="s">
        <v>345</v>
      </c>
      <c r="F86" s="12" t="s">
        <v>346</v>
      </c>
      <c r="G86" s="12"/>
      <c r="H86" s="12">
        <v>20.82</v>
      </c>
      <c r="I86" s="12"/>
      <c r="J86" s="12">
        <v>20.82</v>
      </c>
      <c r="K86" s="12">
        <v>0</v>
      </c>
      <c r="L86" s="12">
        <v>79.12</v>
      </c>
      <c r="M86" s="12">
        <v>5</v>
      </c>
      <c r="N86" s="12">
        <v>0</v>
      </c>
      <c r="O86" s="12">
        <v>238</v>
      </c>
      <c r="P86" s="12">
        <v>5</v>
      </c>
      <c r="Q86" s="12">
        <v>0</v>
      </c>
      <c r="R86" s="12">
        <v>0</v>
      </c>
      <c r="S86" s="12">
        <v>281</v>
      </c>
      <c r="T86" s="12">
        <v>0</v>
      </c>
      <c r="U86">
        <f t="shared" si="4"/>
        <v>1275.1999999999994</v>
      </c>
      <c r="V86" s="23">
        <f>'Listado Equipos'!$B$4-W86</f>
        <v>41836.879999999997</v>
      </c>
      <c r="W86">
        <f t="shared" si="3"/>
        <v>2676.1200000000003</v>
      </c>
      <c r="X86">
        <f t="shared" si="5"/>
        <v>86</v>
      </c>
    </row>
    <row r="87" spans="1:24" ht="17.399999999999999" x14ac:dyDescent="0.3">
      <c r="A87" s="11">
        <v>45113</v>
      </c>
      <c r="B87" s="12">
        <v>250416</v>
      </c>
      <c r="C87" s="12" t="s">
        <v>343</v>
      </c>
      <c r="D87" s="12" t="s">
        <v>344</v>
      </c>
      <c r="E87" s="12" t="s">
        <v>345</v>
      </c>
      <c r="F87" s="12" t="s">
        <v>346</v>
      </c>
      <c r="G87" s="12"/>
      <c r="H87" s="12">
        <v>20.93</v>
      </c>
      <c r="I87" s="12"/>
      <c r="J87" s="12">
        <v>20.93</v>
      </c>
      <c r="K87" s="12">
        <v>0</v>
      </c>
      <c r="L87" s="12">
        <v>71.5</v>
      </c>
      <c r="M87" s="12">
        <v>4</v>
      </c>
      <c r="N87" s="12">
        <v>0</v>
      </c>
      <c r="O87" s="12">
        <v>179</v>
      </c>
      <c r="P87" s="12">
        <v>3</v>
      </c>
      <c r="Q87" s="12">
        <v>1</v>
      </c>
      <c r="R87" s="12">
        <v>0</v>
      </c>
      <c r="S87" s="12">
        <v>208</v>
      </c>
      <c r="T87" s="12">
        <v>0</v>
      </c>
      <c r="U87">
        <f t="shared" si="4"/>
        <v>1296.1299999999994</v>
      </c>
      <c r="V87" s="23">
        <f>'Listado Equipos'!$B$4-W87</f>
        <v>41837.43</v>
      </c>
      <c r="W87">
        <f t="shared" si="3"/>
        <v>2675.57</v>
      </c>
      <c r="X87">
        <f t="shared" si="5"/>
        <v>87</v>
      </c>
    </row>
    <row r="88" spans="1:24" ht="17.399999999999999" x14ac:dyDescent="0.3">
      <c r="A88" s="11">
        <v>45114</v>
      </c>
      <c r="B88" s="12">
        <v>250416</v>
      </c>
      <c r="C88" s="12" t="s">
        <v>343</v>
      </c>
      <c r="D88" s="12" t="s">
        <v>344</v>
      </c>
      <c r="E88" s="12" t="s">
        <v>345</v>
      </c>
      <c r="F88" s="12" t="s">
        <v>346</v>
      </c>
      <c r="G88" s="12"/>
      <c r="H88" s="12">
        <v>18.649999999999999</v>
      </c>
      <c r="I88" s="12"/>
      <c r="J88" s="12">
        <v>18.649999999999999</v>
      </c>
      <c r="K88" s="12">
        <v>0</v>
      </c>
      <c r="L88" s="12">
        <v>65.05</v>
      </c>
      <c r="M88" s="12">
        <v>4</v>
      </c>
      <c r="N88" s="12">
        <v>0</v>
      </c>
      <c r="O88" s="12">
        <v>162</v>
      </c>
      <c r="P88" s="12">
        <v>5</v>
      </c>
      <c r="Q88" s="12">
        <v>0</v>
      </c>
      <c r="R88" s="12">
        <v>0</v>
      </c>
      <c r="S88" s="12">
        <v>189</v>
      </c>
      <c r="T88" s="12">
        <v>0</v>
      </c>
      <c r="U88">
        <f t="shared" si="4"/>
        <v>1314.7799999999995</v>
      </c>
      <c r="V88" s="23">
        <f>'Listado Equipos'!$B$4-W88</f>
        <v>41837.71</v>
      </c>
      <c r="W88">
        <f t="shared" si="3"/>
        <v>2675.29</v>
      </c>
      <c r="X88">
        <f t="shared" si="5"/>
        <v>88</v>
      </c>
    </row>
    <row r="89" spans="1:24" ht="17.399999999999999" x14ac:dyDescent="0.3">
      <c r="A89" s="11">
        <v>45115</v>
      </c>
      <c r="B89" s="12">
        <v>250416</v>
      </c>
      <c r="C89" s="12" t="s">
        <v>343</v>
      </c>
      <c r="D89" s="12" t="s">
        <v>344</v>
      </c>
      <c r="E89" s="12" t="s">
        <v>345</v>
      </c>
      <c r="F89" s="12" t="s">
        <v>346</v>
      </c>
      <c r="G89" s="12"/>
      <c r="H89" s="12">
        <v>17.38</v>
      </c>
      <c r="I89" s="12"/>
      <c r="J89" s="12">
        <v>17.38</v>
      </c>
      <c r="K89" s="12">
        <v>0</v>
      </c>
      <c r="L89" s="12">
        <v>53.39</v>
      </c>
      <c r="M89" s="12">
        <v>4</v>
      </c>
      <c r="N89" s="12">
        <v>0</v>
      </c>
      <c r="O89" s="12">
        <v>84</v>
      </c>
      <c r="P89" s="12">
        <v>3</v>
      </c>
      <c r="Q89" s="12">
        <v>1</v>
      </c>
      <c r="R89" s="12">
        <v>0</v>
      </c>
      <c r="S89" s="12">
        <v>99</v>
      </c>
      <c r="T89" s="12">
        <v>0</v>
      </c>
      <c r="U89">
        <f t="shared" si="4"/>
        <v>1332.1599999999996</v>
      </c>
      <c r="V89" s="23">
        <f>'Listado Equipos'!$B$4-W89</f>
        <v>41840.230000000003</v>
      </c>
      <c r="W89">
        <f t="shared" si="3"/>
        <v>2672.77</v>
      </c>
      <c r="X89">
        <f t="shared" si="5"/>
        <v>89</v>
      </c>
    </row>
    <row r="90" spans="1:24" ht="17.399999999999999" x14ac:dyDescent="0.3">
      <c r="A90" s="11">
        <v>45116</v>
      </c>
      <c r="B90" s="12">
        <v>250416</v>
      </c>
      <c r="C90" s="12" t="s">
        <v>343</v>
      </c>
      <c r="D90" s="12" t="s">
        <v>344</v>
      </c>
      <c r="E90" s="12" t="s">
        <v>345</v>
      </c>
      <c r="F90" s="12" t="s">
        <v>346</v>
      </c>
      <c r="G90" s="12"/>
      <c r="H90" s="12">
        <v>1.32</v>
      </c>
      <c r="I90" s="12"/>
      <c r="J90" s="12">
        <v>1.32</v>
      </c>
      <c r="K90" s="12">
        <v>0</v>
      </c>
      <c r="L90" s="12">
        <v>2.29</v>
      </c>
      <c r="M90" s="12">
        <v>5</v>
      </c>
      <c r="N90" s="12">
        <v>0</v>
      </c>
      <c r="O90" s="12">
        <v>0</v>
      </c>
      <c r="P90" s="12">
        <v>0</v>
      </c>
      <c r="Q90" s="12">
        <v>0</v>
      </c>
      <c r="R90" s="12">
        <v>0</v>
      </c>
      <c r="S90" s="12">
        <v>0</v>
      </c>
      <c r="T90" s="12">
        <v>0</v>
      </c>
      <c r="U90">
        <f t="shared" si="4"/>
        <v>1333.4799999999996</v>
      </c>
      <c r="V90" s="23">
        <f>'Listado Equipos'!$B$4-W90</f>
        <v>41840.230000000003</v>
      </c>
      <c r="W90">
        <f t="shared" si="3"/>
        <v>2672.77</v>
      </c>
      <c r="X90">
        <f t="shared" si="5"/>
        <v>90</v>
      </c>
    </row>
    <row r="91" spans="1:24" ht="17.399999999999999" x14ac:dyDescent="0.3">
      <c r="A91" s="11">
        <v>45117</v>
      </c>
      <c r="B91" s="12">
        <v>250416</v>
      </c>
      <c r="C91" s="12" t="s">
        <v>343</v>
      </c>
      <c r="D91" s="12" t="s">
        <v>344</v>
      </c>
      <c r="E91" s="12" t="s">
        <v>345</v>
      </c>
      <c r="F91" s="12" t="s">
        <v>346</v>
      </c>
      <c r="G91" s="12"/>
      <c r="H91" s="12">
        <v>1.38</v>
      </c>
      <c r="I91" s="12"/>
      <c r="J91" s="12">
        <v>1.38</v>
      </c>
      <c r="K91" s="12">
        <v>0</v>
      </c>
      <c r="L91" s="12">
        <v>0</v>
      </c>
      <c r="M91" s="12">
        <v>0</v>
      </c>
      <c r="N91" s="12">
        <v>0</v>
      </c>
      <c r="O91" s="12">
        <v>0</v>
      </c>
      <c r="P91" s="12">
        <v>0</v>
      </c>
      <c r="Q91" s="12">
        <v>0</v>
      </c>
      <c r="R91" s="12">
        <v>0</v>
      </c>
      <c r="S91" s="12">
        <v>0</v>
      </c>
      <c r="T91" s="12">
        <v>0</v>
      </c>
      <c r="U91">
        <f t="shared" si="4"/>
        <v>1334.8599999999997</v>
      </c>
      <c r="V91" s="23">
        <f>'Listado Equipos'!$B$4-W91</f>
        <v>41840.25</v>
      </c>
      <c r="W91">
        <f t="shared" si="3"/>
        <v>2672.75</v>
      </c>
      <c r="X91">
        <f t="shared" si="5"/>
        <v>91</v>
      </c>
    </row>
    <row r="92" spans="1:24" ht="17.399999999999999" x14ac:dyDescent="0.3">
      <c r="A92" s="11">
        <v>45118</v>
      </c>
      <c r="B92" s="12">
        <v>250416</v>
      </c>
      <c r="C92" s="12" t="s">
        <v>343</v>
      </c>
      <c r="D92" s="12" t="s">
        <v>344</v>
      </c>
      <c r="E92" s="12" t="s">
        <v>345</v>
      </c>
      <c r="F92" s="12" t="s">
        <v>346</v>
      </c>
      <c r="G92" s="12"/>
      <c r="H92" s="12">
        <v>2.4700000000000002</v>
      </c>
      <c r="I92" s="12"/>
      <c r="J92" s="12">
        <v>2.4700000000000002</v>
      </c>
      <c r="K92" s="12">
        <v>0</v>
      </c>
      <c r="L92" s="12">
        <v>5.32</v>
      </c>
      <c r="M92" s="12">
        <v>5</v>
      </c>
      <c r="N92" s="12">
        <v>0</v>
      </c>
      <c r="O92" s="12">
        <v>22</v>
      </c>
      <c r="P92" s="12">
        <v>1</v>
      </c>
      <c r="Q92" s="12">
        <v>0</v>
      </c>
      <c r="R92" s="12">
        <v>2</v>
      </c>
      <c r="S92" s="12">
        <v>24</v>
      </c>
      <c r="T92" s="12">
        <v>0</v>
      </c>
      <c r="U92">
        <f t="shared" si="4"/>
        <v>1337.3299999999997</v>
      </c>
      <c r="V92" s="23">
        <f>'Listado Equipos'!$B$4-W92</f>
        <v>41840.25</v>
      </c>
      <c r="W92">
        <f t="shared" si="3"/>
        <v>2672.75</v>
      </c>
      <c r="X92">
        <f t="shared" si="5"/>
        <v>92</v>
      </c>
    </row>
    <row r="93" spans="1:24" ht="17.399999999999999" x14ac:dyDescent="0.3">
      <c r="A93" s="11">
        <v>45119</v>
      </c>
      <c r="B93" s="12">
        <v>250416</v>
      </c>
      <c r="C93" s="12" t="s">
        <v>343</v>
      </c>
      <c r="D93" s="12" t="s">
        <v>344</v>
      </c>
      <c r="E93" s="12" t="s">
        <v>345</v>
      </c>
      <c r="F93" s="12" t="s">
        <v>346</v>
      </c>
      <c r="G93" s="12"/>
      <c r="H93" s="12">
        <v>18.899999999999999</v>
      </c>
      <c r="I93" s="12"/>
      <c r="J93" s="12">
        <v>18.899999999999999</v>
      </c>
      <c r="K93" s="12">
        <v>0</v>
      </c>
      <c r="L93" s="12">
        <v>71.23</v>
      </c>
      <c r="M93" s="12">
        <v>5</v>
      </c>
      <c r="N93" s="12">
        <v>0</v>
      </c>
      <c r="O93" s="12">
        <v>239</v>
      </c>
      <c r="P93" s="12">
        <v>8</v>
      </c>
      <c r="Q93" s="12">
        <v>0</v>
      </c>
      <c r="R93" s="12">
        <v>0</v>
      </c>
      <c r="S93" s="12">
        <v>273</v>
      </c>
      <c r="T93" s="12">
        <v>0</v>
      </c>
      <c r="U93">
        <f t="shared" si="4"/>
        <v>1356.2299999999998</v>
      </c>
      <c r="V93" s="23">
        <f>'Listado Equipos'!$B$4-W93</f>
        <v>41840.620000000003</v>
      </c>
      <c r="W93">
        <f t="shared" si="3"/>
        <v>2672.38</v>
      </c>
      <c r="X93">
        <f t="shared" si="5"/>
        <v>93</v>
      </c>
    </row>
    <row r="94" spans="1:24" ht="17.399999999999999" x14ac:dyDescent="0.3">
      <c r="A94" s="11">
        <v>45120</v>
      </c>
      <c r="B94" s="12">
        <v>250416</v>
      </c>
      <c r="C94" s="12" t="s">
        <v>343</v>
      </c>
      <c r="D94" s="12" t="s">
        <v>344</v>
      </c>
      <c r="E94" s="12" t="s">
        <v>345</v>
      </c>
      <c r="F94" s="12" t="s">
        <v>346</v>
      </c>
      <c r="G94" s="12"/>
      <c r="H94" s="12">
        <v>21.18</v>
      </c>
      <c r="I94" s="12"/>
      <c r="J94" s="12">
        <v>21.18</v>
      </c>
      <c r="K94" s="12">
        <v>0</v>
      </c>
      <c r="L94" s="12">
        <v>70.42</v>
      </c>
      <c r="M94" s="12">
        <v>5</v>
      </c>
      <c r="N94" s="12">
        <v>0</v>
      </c>
      <c r="O94" s="12">
        <v>203</v>
      </c>
      <c r="P94" s="12">
        <v>6</v>
      </c>
      <c r="Q94" s="12">
        <v>0</v>
      </c>
      <c r="R94" s="12">
        <v>0</v>
      </c>
      <c r="S94" s="12">
        <v>228</v>
      </c>
      <c r="T94" s="12">
        <v>0</v>
      </c>
      <c r="U94">
        <f t="shared" si="4"/>
        <v>1377.4099999999999</v>
      </c>
      <c r="V94" s="23">
        <f>'Listado Equipos'!$B$4-W94</f>
        <v>41840.9</v>
      </c>
      <c r="W94">
        <f t="shared" si="3"/>
        <v>2672.1</v>
      </c>
      <c r="X94">
        <f t="shared" si="5"/>
        <v>94</v>
      </c>
    </row>
    <row r="95" spans="1:24" ht="17.399999999999999" x14ac:dyDescent="0.3">
      <c r="A95" s="11">
        <v>45121</v>
      </c>
      <c r="B95" s="12">
        <v>250416</v>
      </c>
      <c r="C95" s="12" t="s">
        <v>343</v>
      </c>
      <c r="D95" s="12" t="s">
        <v>344</v>
      </c>
      <c r="E95" s="12" t="s">
        <v>345</v>
      </c>
      <c r="F95" s="12" t="s">
        <v>346</v>
      </c>
      <c r="G95" s="12"/>
      <c r="H95" s="12">
        <v>21.43</v>
      </c>
      <c r="I95" s="12"/>
      <c r="J95" s="12">
        <v>21.43</v>
      </c>
      <c r="K95" s="12">
        <v>0</v>
      </c>
      <c r="L95" s="12">
        <v>71.47</v>
      </c>
      <c r="M95" s="12">
        <v>5</v>
      </c>
      <c r="N95" s="12">
        <v>0</v>
      </c>
      <c r="O95" s="12">
        <v>176</v>
      </c>
      <c r="P95" s="12">
        <v>2</v>
      </c>
      <c r="Q95" s="12">
        <v>0</v>
      </c>
      <c r="R95" s="12">
        <v>0</v>
      </c>
      <c r="S95" s="12">
        <v>201</v>
      </c>
      <c r="T95" s="12">
        <v>0</v>
      </c>
      <c r="U95">
        <f t="shared" si="4"/>
        <v>1398.84</v>
      </c>
      <c r="V95" s="23">
        <f>'Listado Equipos'!$B$4-W95</f>
        <v>41841.17</v>
      </c>
      <c r="W95">
        <f t="shared" si="3"/>
        <v>2671.83</v>
      </c>
      <c r="X95">
        <f t="shared" si="5"/>
        <v>95</v>
      </c>
    </row>
    <row r="96" spans="1:24" ht="17.399999999999999" x14ac:dyDescent="0.3">
      <c r="A96" s="11">
        <v>45122</v>
      </c>
      <c r="B96" s="12">
        <v>250416</v>
      </c>
      <c r="C96" s="12" t="s">
        <v>343</v>
      </c>
      <c r="D96" s="12" t="s">
        <v>344</v>
      </c>
      <c r="E96" s="12" t="s">
        <v>345</v>
      </c>
      <c r="F96" s="12" t="s">
        <v>346</v>
      </c>
      <c r="G96" s="12"/>
      <c r="H96" s="12">
        <v>12.43</v>
      </c>
      <c r="I96" s="12"/>
      <c r="J96" s="12">
        <v>12.43</v>
      </c>
      <c r="K96" s="12">
        <v>0</v>
      </c>
      <c r="L96" s="12">
        <v>40.29</v>
      </c>
      <c r="M96" s="12">
        <v>6</v>
      </c>
      <c r="N96" s="12">
        <v>0</v>
      </c>
      <c r="O96" s="12">
        <v>157</v>
      </c>
      <c r="P96" s="12">
        <v>1</v>
      </c>
      <c r="Q96" s="12">
        <v>0</v>
      </c>
      <c r="R96" s="12">
        <v>0</v>
      </c>
      <c r="S96" s="12">
        <v>183</v>
      </c>
      <c r="T96" s="12">
        <v>0</v>
      </c>
      <c r="U96">
        <f t="shared" si="4"/>
        <v>1411.27</v>
      </c>
      <c r="V96" s="23">
        <f>'Listado Equipos'!$B$4-W96</f>
        <v>41841.17</v>
      </c>
      <c r="W96">
        <f t="shared" si="3"/>
        <v>2671.83</v>
      </c>
      <c r="X96">
        <f t="shared" si="5"/>
        <v>96</v>
      </c>
    </row>
    <row r="97" spans="1:24" ht="17.399999999999999" x14ac:dyDescent="0.3">
      <c r="A97" s="11">
        <v>45123</v>
      </c>
      <c r="B97" s="12">
        <v>250416</v>
      </c>
      <c r="C97" s="12" t="s">
        <v>343</v>
      </c>
      <c r="D97" s="12" t="s">
        <v>344</v>
      </c>
      <c r="E97" s="12" t="s">
        <v>345</v>
      </c>
      <c r="F97" s="12" t="s">
        <v>346</v>
      </c>
      <c r="G97" s="12"/>
      <c r="H97" s="12">
        <v>11.02</v>
      </c>
      <c r="I97" s="12"/>
      <c r="J97" s="12">
        <v>11.02</v>
      </c>
      <c r="K97" s="12">
        <v>0</v>
      </c>
      <c r="L97" s="12">
        <v>28.87</v>
      </c>
      <c r="M97" s="12">
        <v>5</v>
      </c>
      <c r="N97" s="12">
        <v>0</v>
      </c>
      <c r="O97" s="12">
        <v>58</v>
      </c>
      <c r="P97" s="12">
        <v>6</v>
      </c>
      <c r="Q97" s="12">
        <v>0</v>
      </c>
      <c r="R97" s="12">
        <v>0</v>
      </c>
      <c r="S97" s="12">
        <v>72</v>
      </c>
      <c r="T97" s="12">
        <v>0</v>
      </c>
      <c r="U97">
        <f t="shared" si="4"/>
        <v>1422.29</v>
      </c>
      <c r="V97" s="23">
        <f>'Listado Equipos'!$B$4-W97</f>
        <v>41841.17</v>
      </c>
      <c r="W97">
        <f t="shared" si="3"/>
        <v>2671.83</v>
      </c>
      <c r="X97">
        <f t="shared" si="5"/>
        <v>97</v>
      </c>
    </row>
    <row r="98" spans="1:24" ht="17.399999999999999" x14ac:dyDescent="0.3">
      <c r="A98" s="11">
        <v>45124</v>
      </c>
      <c r="B98" s="12">
        <v>250416</v>
      </c>
      <c r="C98" s="12" t="s">
        <v>343</v>
      </c>
      <c r="D98" s="12" t="s">
        <v>344</v>
      </c>
      <c r="E98" s="12" t="s">
        <v>345</v>
      </c>
      <c r="F98" s="12" t="s">
        <v>346</v>
      </c>
      <c r="G98" s="12"/>
      <c r="H98" s="12">
        <v>20.9</v>
      </c>
      <c r="I98" s="12"/>
      <c r="J98" s="12">
        <v>20.9</v>
      </c>
      <c r="K98" s="12">
        <v>0</v>
      </c>
      <c r="L98" s="12">
        <v>72.099999999999994</v>
      </c>
      <c r="M98" s="12">
        <v>5</v>
      </c>
      <c r="N98" s="12">
        <v>0</v>
      </c>
      <c r="O98" s="12">
        <v>151</v>
      </c>
      <c r="P98" s="12">
        <v>4</v>
      </c>
      <c r="Q98" s="12">
        <v>0</v>
      </c>
      <c r="R98" s="12">
        <v>0</v>
      </c>
      <c r="S98" s="12">
        <v>181</v>
      </c>
      <c r="T98" s="12">
        <v>0</v>
      </c>
      <c r="U98">
        <f t="shared" si="4"/>
        <v>1443.19</v>
      </c>
      <c r="V98" s="23">
        <f>'Listado Equipos'!$B$4-W98</f>
        <v>41842.400000000001</v>
      </c>
      <c r="W98">
        <f t="shared" si="3"/>
        <v>2670.6</v>
      </c>
      <c r="X98">
        <f t="shared" si="5"/>
        <v>98</v>
      </c>
    </row>
    <row r="99" spans="1:24" ht="17.399999999999999" x14ac:dyDescent="0.3">
      <c r="A99" s="11">
        <v>45125</v>
      </c>
      <c r="B99" s="12">
        <v>250416</v>
      </c>
      <c r="C99" s="12" t="s">
        <v>343</v>
      </c>
      <c r="D99" s="12" t="s">
        <v>344</v>
      </c>
      <c r="E99" s="12" t="s">
        <v>345</v>
      </c>
      <c r="F99" s="12" t="s">
        <v>346</v>
      </c>
      <c r="G99" s="12"/>
      <c r="H99" s="12">
        <v>20.6</v>
      </c>
      <c r="I99" s="12"/>
      <c r="J99" s="12">
        <v>20.6</v>
      </c>
      <c r="K99" s="12">
        <v>0</v>
      </c>
      <c r="L99" s="12">
        <v>65.95</v>
      </c>
      <c r="M99" s="12">
        <v>5</v>
      </c>
      <c r="N99" s="12">
        <v>0</v>
      </c>
      <c r="O99" s="12">
        <v>204</v>
      </c>
      <c r="P99" s="12">
        <v>5</v>
      </c>
      <c r="Q99" s="12">
        <v>0</v>
      </c>
      <c r="R99" s="12">
        <v>0</v>
      </c>
      <c r="S99" s="12">
        <v>239</v>
      </c>
      <c r="T99" s="12">
        <v>0</v>
      </c>
      <c r="U99">
        <f t="shared" si="4"/>
        <v>1463.79</v>
      </c>
      <c r="V99" s="23">
        <f>'Listado Equipos'!$B$4-W99</f>
        <v>41842.400000000001</v>
      </c>
      <c r="W99">
        <f t="shared" si="3"/>
        <v>2670.6</v>
      </c>
      <c r="X99">
        <f t="shared" si="5"/>
        <v>99</v>
      </c>
    </row>
    <row r="100" spans="1:24" ht="17.399999999999999" x14ac:dyDescent="0.3">
      <c r="A100" s="11">
        <v>45126</v>
      </c>
      <c r="B100" s="12">
        <v>250416</v>
      </c>
      <c r="C100" s="12" t="s">
        <v>343</v>
      </c>
      <c r="D100" s="12" t="s">
        <v>344</v>
      </c>
      <c r="E100" s="12" t="s">
        <v>345</v>
      </c>
      <c r="F100" s="12" t="s">
        <v>346</v>
      </c>
      <c r="G100" s="12"/>
      <c r="H100" s="12">
        <v>21.38</v>
      </c>
      <c r="I100" s="12"/>
      <c r="J100" s="12">
        <v>21.38</v>
      </c>
      <c r="K100" s="12">
        <v>0</v>
      </c>
      <c r="L100" s="12">
        <v>74.11</v>
      </c>
      <c r="M100" s="12">
        <v>5</v>
      </c>
      <c r="N100" s="12">
        <v>0</v>
      </c>
      <c r="O100" s="12">
        <v>218</v>
      </c>
      <c r="P100" s="12">
        <v>5</v>
      </c>
      <c r="Q100" s="12">
        <v>0</v>
      </c>
      <c r="R100" s="12">
        <v>0</v>
      </c>
      <c r="S100" s="12">
        <v>243</v>
      </c>
      <c r="T100" s="12">
        <v>0</v>
      </c>
      <c r="U100">
        <f t="shared" si="4"/>
        <v>1485.17</v>
      </c>
      <c r="V100" s="23">
        <f>'Listado Equipos'!$B$4-W100</f>
        <v>41842.400000000001</v>
      </c>
      <c r="W100">
        <f t="shared" si="3"/>
        <v>2670.6</v>
      </c>
      <c r="X100">
        <f t="shared" si="5"/>
        <v>100</v>
      </c>
    </row>
    <row r="101" spans="1:24" ht="17.399999999999999" x14ac:dyDescent="0.3">
      <c r="A101" s="11">
        <v>45127</v>
      </c>
      <c r="B101" s="12">
        <v>250416</v>
      </c>
      <c r="C101" s="12" t="s">
        <v>343</v>
      </c>
      <c r="D101" s="12" t="s">
        <v>344</v>
      </c>
      <c r="E101" s="12" t="s">
        <v>345</v>
      </c>
      <c r="F101" s="12" t="s">
        <v>346</v>
      </c>
      <c r="G101" s="12"/>
      <c r="H101" s="12">
        <v>20.52</v>
      </c>
      <c r="I101" s="12"/>
      <c r="J101" s="12">
        <v>20.52</v>
      </c>
      <c r="K101" s="12">
        <v>0</v>
      </c>
      <c r="L101" s="12">
        <v>69.19</v>
      </c>
      <c r="M101" s="12">
        <v>5</v>
      </c>
      <c r="N101" s="12">
        <v>0</v>
      </c>
      <c r="O101" s="12">
        <v>171</v>
      </c>
      <c r="P101" s="12">
        <v>3</v>
      </c>
      <c r="Q101" s="12">
        <v>2</v>
      </c>
      <c r="R101" s="12">
        <v>0</v>
      </c>
      <c r="S101" s="12">
        <v>199</v>
      </c>
      <c r="T101" s="12">
        <v>0</v>
      </c>
      <c r="U101">
        <f t="shared" si="4"/>
        <v>1505.69</v>
      </c>
      <c r="V101" s="23">
        <f>'Listado Equipos'!$B$4-W101</f>
        <v>41842.400000000001</v>
      </c>
      <c r="W101">
        <f t="shared" si="3"/>
        <v>2670.6</v>
      </c>
      <c r="X101">
        <f t="shared" si="5"/>
        <v>101</v>
      </c>
    </row>
    <row r="102" spans="1:24" ht="17.399999999999999" x14ac:dyDescent="0.3">
      <c r="A102" s="11">
        <v>45128</v>
      </c>
      <c r="B102" s="12">
        <v>250416</v>
      </c>
      <c r="C102" s="12" t="s">
        <v>343</v>
      </c>
      <c r="D102" s="12" t="s">
        <v>344</v>
      </c>
      <c r="E102" s="12" t="s">
        <v>345</v>
      </c>
      <c r="F102" s="12" t="s">
        <v>346</v>
      </c>
      <c r="G102" s="12"/>
      <c r="H102" s="12">
        <v>17.93</v>
      </c>
      <c r="I102" s="12"/>
      <c r="J102" s="12">
        <v>17.93</v>
      </c>
      <c r="K102" s="12">
        <v>0</v>
      </c>
      <c r="L102" s="12">
        <v>58.58</v>
      </c>
      <c r="M102" s="12">
        <v>5</v>
      </c>
      <c r="N102" s="12">
        <v>0</v>
      </c>
      <c r="O102" s="12">
        <v>118</v>
      </c>
      <c r="P102" s="12">
        <v>2</v>
      </c>
      <c r="Q102" s="12">
        <v>0</v>
      </c>
      <c r="R102" s="12">
        <v>0</v>
      </c>
      <c r="S102" s="12">
        <v>134</v>
      </c>
      <c r="T102" s="12">
        <v>0</v>
      </c>
      <c r="U102">
        <f t="shared" si="4"/>
        <v>1523.6200000000001</v>
      </c>
      <c r="V102" s="23">
        <f>'Listado Equipos'!$B$4-W102</f>
        <v>41856.370000000003</v>
      </c>
      <c r="W102">
        <f t="shared" si="3"/>
        <v>2656.63</v>
      </c>
      <c r="X102">
        <f t="shared" si="5"/>
        <v>102</v>
      </c>
    </row>
    <row r="103" spans="1:24" ht="17.399999999999999" x14ac:dyDescent="0.3">
      <c r="A103" s="11">
        <v>45129</v>
      </c>
      <c r="B103" s="12">
        <v>250416</v>
      </c>
      <c r="C103" s="12" t="s">
        <v>343</v>
      </c>
      <c r="D103" s="12" t="s">
        <v>344</v>
      </c>
      <c r="E103" s="12" t="s">
        <v>345</v>
      </c>
      <c r="F103" s="12" t="s">
        <v>346</v>
      </c>
      <c r="G103" s="12"/>
      <c r="H103" s="12">
        <v>17.32</v>
      </c>
      <c r="I103" s="12"/>
      <c r="J103" s="12">
        <v>17.32</v>
      </c>
      <c r="K103" s="12">
        <v>0</v>
      </c>
      <c r="L103" s="12">
        <v>56.98</v>
      </c>
      <c r="M103" s="12">
        <v>5</v>
      </c>
      <c r="N103" s="12">
        <v>0</v>
      </c>
      <c r="O103" s="12">
        <v>121</v>
      </c>
      <c r="P103" s="12">
        <v>1</v>
      </c>
      <c r="Q103" s="12">
        <v>0</v>
      </c>
      <c r="R103" s="12">
        <v>0</v>
      </c>
      <c r="S103" s="12">
        <v>133</v>
      </c>
      <c r="T103" s="12">
        <v>0</v>
      </c>
      <c r="U103">
        <f t="shared" si="4"/>
        <v>1540.94</v>
      </c>
      <c r="V103" s="23">
        <f>'Listado Equipos'!$B$4-W103</f>
        <v>41877.17</v>
      </c>
      <c r="W103">
        <f t="shared" si="3"/>
        <v>2635.83</v>
      </c>
      <c r="X103">
        <f t="shared" si="5"/>
        <v>103</v>
      </c>
    </row>
    <row r="104" spans="1:24" ht="17.399999999999999" x14ac:dyDescent="0.3">
      <c r="A104" s="11">
        <v>45130</v>
      </c>
      <c r="B104" s="12">
        <v>250416</v>
      </c>
      <c r="C104" s="12" t="s">
        <v>343</v>
      </c>
      <c r="D104" s="12" t="s">
        <v>344</v>
      </c>
      <c r="E104" s="12" t="s">
        <v>345</v>
      </c>
      <c r="F104" s="12" t="s">
        <v>346</v>
      </c>
      <c r="G104" s="12"/>
      <c r="H104" s="12">
        <v>10.53</v>
      </c>
      <c r="I104" s="12"/>
      <c r="J104" s="12">
        <v>10.53</v>
      </c>
      <c r="K104" s="12">
        <v>0</v>
      </c>
      <c r="L104" s="12">
        <v>34.01</v>
      </c>
      <c r="M104" s="12">
        <v>5</v>
      </c>
      <c r="N104" s="12">
        <v>0</v>
      </c>
      <c r="O104" s="12">
        <v>102</v>
      </c>
      <c r="P104" s="12">
        <v>8</v>
      </c>
      <c r="Q104" s="12">
        <v>1</v>
      </c>
      <c r="R104" s="12">
        <v>0</v>
      </c>
      <c r="S104" s="12">
        <v>117</v>
      </c>
      <c r="T104" s="12">
        <v>0</v>
      </c>
      <c r="U104">
        <f t="shared" si="4"/>
        <v>1551.47</v>
      </c>
      <c r="V104" s="23">
        <f>'Listado Equipos'!$B$4-W104</f>
        <v>41897.699999999997</v>
      </c>
      <c r="W104">
        <f t="shared" si="3"/>
        <v>2615.2999999999997</v>
      </c>
      <c r="X104">
        <f t="shared" si="5"/>
        <v>104</v>
      </c>
    </row>
    <row r="105" spans="1:24" ht="17.399999999999999" x14ac:dyDescent="0.3">
      <c r="A105" s="11">
        <v>45131</v>
      </c>
      <c r="B105" s="12">
        <v>250416</v>
      </c>
      <c r="C105" s="12" t="s">
        <v>343</v>
      </c>
      <c r="D105" s="12" t="s">
        <v>344</v>
      </c>
      <c r="E105" s="12" t="s">
        <v>345</v>
      </c>
      <c r="F105" s="12" t="s">
        <v>346</v>
      </c>
      <c r="G105" s="12"/>
      <c r="H105" s="12">
        <v>21.62</v>
      </c>
      <c r="I105" s="12"/>
      <c r="J105" s="12">
        <v>21.62</v>
      </c>
      <c r="K105" s="12">
        <v>0</v>
      </c>
      <c r="L105" s="12">
        <v>79.08</v>
      </c>
      <c r="M105" s="12">
        <v>5</v>
      </c>
      <c r="N105" s="12">
        <v>0</v>
      </c>
      <c r="O105" s="12">
        <v>209</v>
      </c>
      <c r="P105" s="12">
        <v>6</v>
      </c>
      <c r="Q105" s="12">
        <v>0</v>
      </c>
      <c r="R105" s="12">
        <v>0</v>
      </c>
      <c r="S105" s="12">
        <v>254</v>
      </c>
      <c r="T105" s="12">
        <v>0</v>
      </c>
      <c r="U105">
        <f t="shared" si="4"/>
        <v>1573.09</v>
      </c>
      <c r="V105" s="23">
        <f>'Listado Equipos'!$B$4-W105</f>
        <v>41915.17</v>
      </c>
      <c r="W105">
        <f t="shared" si="3"/>
        <v>2597.83</v>
      </c>
      <c r="X105">
        <f t="shared" si="5"/>
        <v>105</v>
      </c>
    </row>
    <row r="106" spans="1:24" ht="17.399999999999999" x14ac:dyDescent="0.3">
      <c r="A106" s="11">
        <v>45132</v>
      </c>
      <c r="B106" s="12">
        <v>250416</v>
      </c>
      <c r="C106" s="12" t="s">
        <v>343</v>
      </c>
      <c r="D106" s="12" t="s">
        <v>344</v>
      </c>
      <c r="E106" s="12" t="s">
        <v>345</v>
      </c>
      <c r="F106" s="12" t="s">
        <v>346</v>
      </c>
      <c r="G106" s="12"/>
      <c r="H106" s="12">
        <v>19.78</v>
      </c>
      <c r="I106" s="12"/>
      <c r="J106" s="12">
        <v>19.78</v>
      </c>
      <c r="K106" s="12">
        <v>0</v>
      </c>
      <c r="L106" s="12">
        <v>70.56</v>
      </c>
      <c r="M106" s="12">
        <v>5</v>
      </c>
      <c r="N106" s="12">
        <v>0</v>
      </c>
      <c r="O106" s="12">
        <v>146</v>
      </c>
      <c r="P106" s="12">
        <v>3</v>
      </c>
      <c r="Q106" s="12">
        <v>1</v>
      </c>
      <c r="R106" s="12">
        <v>0</v>
      </c>
      <c r="S106" s="12">
        <v>164</v>
      </c>
      <c r="T106" s="12">
        <v>0</v>
      </c>
      <c r="U106">
        <f t="shared" si="4"/>
        <v>1592.87</v>
      </c>
      <c r="V106" s="23">
        <f>'Listado Equipos'!$B$4-W106</f>
        <v>41932.14</v>
      </c>
      <c r="W106">
        <f t="shared" si="3"/>
        <v>2580.86</v>
      </c>
      <c r="X106">
        <f t="shared" si="5"/>
        <v>106</v>
      </c>
    </row>
    <row r="107" spans="1:24" ht="17.399999999999999" x14ac:dyDescent="0.3">
      <c r="A107" s="11">
        <v>45133</v>
      </c>
      <c r="B107" s="12">
        <v>250416</v>
      </c>
      <c r="C107" s="12" t="s">
        <v>343</v>
      </c>
      <c r="D107" s="12" t="s">
        <v>344</v>
      </c>
      <c r="E107" s="12" t="s">
        <v>345</v>
      </c>
      <c r="F107" s="12" t="s">
        <v>346</v>
      </c>
      <c r="G107" s="12"/>
      <c r="H107" s="12">
        <v>18.25</v>
      </c>
      <c r="I107" s="12"/>
      <c r="J107" s="12">
        <v>18.25</v>
      </c>
      <c r="K107" s="12">
        <v>0</v>
      </c>
      <c r="L107" s="12">
        <v>60.87</v>
      </c>
      <c r="M107" s="12">
        <v>5</v>
      </c>
      <c r="N107" s="12">
        <v>0</v>
      </c>
      <c r="O107" s="12">
        <v>128</v>
      </c>
      <c r="P107" s="12">
        <v>6</v>
      </c>
      <c r="Q107" s="12">
        <v>0</v>
      </c>
      <c r="R107" s="12">
        <v>0</v>
      </c>
      <c r="S107" s="12">
        <v>142</v>
      </c>
      <c r="T107" s="12">
        <v>0</v>
      </c>
      <c r="U107">
        <f t="shared" si="4"/>
        <v>1611.12</v>
      </c>
      <c r="V107" s="23">
        <f>'Listado Equipos'!$B$4-W107</f>
        <v>41951.87</v>
      </c>
      <c r="W107">
        <f t="shared" si="3"/>
        <v>2561.13</v>
      </c>
      <c r="X107">
        <f t="shared" si="5"/>
        <v>107</v>
      </c>
    </row>
    <row r="108" spans="1:24" ht="17.399999999999999" x14ac:dyDescent="0.3">
      <c r="A108" s="11">
        <v>45134</v>
      </c>
      <c r="B108" s="12">
        <v>250416</v>
      </c>
      <c r="C108" s="12" t="s">
        <v>343</v>
      </c>
      <c r="D108" s="12" t="s">
        <v>344</v>
      </c>
      <c r="E108" s="12" t="s">
        <v>345</v>
      </c>
      <c r="F108" s="12" t="s">
        <v>346</v>
      </c>
      <c r="G108" s="12"/>
      <c r="H108" s="12">
        <v>19.920000000000002</v>
      </c>
      <c r="I108" s="12"/>
      <c r="J108" s="12">
        <v>19.37</v>
      </c>
      <c r="K108" s="12">
        <v>0.55000000000000004</v>
      </c>
      <c r="L108" s="12">
        <v>61.82</v>
      </c>
      <c r="M108" s="12">
        <v>5</v>
      </c>
      <c r="N108" s="12">
        <v>0</v>
      </c>
      <c r="O108" s="12">
        <v>137</v>
      </c>
      <c r="P108" s="12">
        <v>3</v>
      </c>
      <c r="Q108" s="12">
        <v>1</v>
      </c>
      <c r="R108" s="12">
        <v>1</v>
      </c>
      <c r="S108" s="12">
        <v>159</v>
      </c>
      <c r="T108" s="12">
        <v>0</v>
      </c>
      <c r="U108">
        <f t="shared" si="4"/>
        <v>1631.04</v>
      </c>
      <c r="V108" s="23">
        <f>'Listado Equipos'!$B$4-W108</f>
        <v>41973.599999999999</v>
      </c>
      <c r="W108">
        <f t="shared" si="3"/>
        <v>2539.4</v>
      </c>
      <c r="X108">
        <f t="shared" si="5"/>
        <v>108</v>
      </c>
    </row>
    <row r="109" spans="1:24" ht="17.399999999999999" x14ac:dyDescent="0.3">
      <c r="A109" s="11">
        <v>45135</v>
      </c>
      <c r="B109" s="12">
        <v>250416</v>
      </c>
      <c r="C109" s="12" t="s">
        <v>343</v>
      </c>
      <c r="D109" s="12" t="s">
        <v>344</v>
      </c>
      <c r="E109" s="12" t="s">
        <v>345</v>
      </c>
      <c r="F109" s="12" t="s">
        <v>346</v>
      </c>
      <c r="G109" s="12"/>
      <c r="H109" s="12">
        <v>20.07</v>
      </c>
      <c r="I109" s="12"/>
      <c r="J109" s="12">
        <v>18.75</v>
      </c>
      <c r="K109" s="12">
        <v>1.32</v>
      </c>
      <c r="L109" s="12">
        <v>76.97</v>
      </c>
      <c r="M109" s="12">
        <v>5</v>
      </c>
      <c r="N109" s="12">
        <v>0</v>
      </c>
      <c r="O109" s="12">
        <v>224</v>
      </c>
      <c r="P109" s="12">
        <v>7</v>
      </c>
      <c r="Q109" s="12">
        <v>4</v>
      </c>
      <c r="R109" s="12">
        <v>0</v>
      </c>
      <c r="S109" s="12">
        <v>257</v>
      </c>
      <c r="T109" s="12">
        <v>0</v>
      </c>
      <c r="U109">
        <f t="shared" si="4"/>
        <v>1651.11</v>
      </c>
      <c r="V109" s="23">
        <f>'Listado Equipos'!$B$4-W109</f>
        <v>41991.77</v>
      </c>
      <c r="W109">
        <f t="shared" si="3"/>
        <v>2521.23</v>
      </c>
      <c r="X109">
        <f t="shared" si="5"/>
        <v>109</v>
      </c>
    </row>
    <row r="110" spans="1:24" ht="17.399999999999999" x14ac:dyDescent="0.3">
      <c r="A110" s="11">
        <v>45136</v>
      </c>
      <c r="B110" s="12">
        <v>250416</v>
      </c>
      <c r="C110" s="12" t="s">
        <v>343</v>
      </c>
      <c r="D110" s="12" t="s">
        <v>344</v>
      </c>
      <c r="E110" s="12" t="s">
        <v>345</v>
      </c>
      <c r="F110" s="12" t="s">
        <v>346</v>
      </c>
      <c r="G110" s="12"/>
      <c r="H110" s="12">
        <v>21.18</v>
      </c>
      <c r="I110" s="12"/>
      <c r="J110" s="12">
        <v>18.05</v>
      </c>
      <c r="K110" s="12">
        <v>3.13</v>
      </c>
      <c r="L110" s="12">
        <v>58.09</v>
      </c>
      <c r="M110" s="12">
        <v>5</v>
      </c>
      <c r="N110" s="12">
        <v>0</v>
      </c>
      <c r="O110" s="12">
        <v>185</v>
      </c>
      <c r="P110" s="12">
        <v>7</v>
      </c>
      <c r="Q110" s="12">
        <v>4</v>
      </c>
      <c r="R110" s="12">
        <v>8</v>
      </c>
      <c r="S110" s="12">
        <v>210</v>
      </c>
      <c r="T110" s="12">
        <v>1</v>
      </c>
      <c r="U110">
        <f t="shared" si="4"/>
        <v>1672.29</v>
      </c>
      <c r="V110" s="23">
        <f>'Listado Equipos'!$B$4-W110</f>
        <v>42013.64</v>
      </c>
      <c r="W110">
        <f t="shared" si="3"/>
        <v>2499.36</v>
      </c>
      <c r="X110">
        <f t="shared" si="5"/>
        <v>110</v>
      </c>
    </row>
    <row r="111" spans="1:24" ht="17.399999999999999" x14ac:dyDescent="0.3">
      <c r="A111" s="11">
        <v>45137</v>
      </c>
      <c r="B111" s="12">
        <v>250416</v>
      </c>
      <c r="C111" s="12" t="s">
        <v>343</v>
      </c>
      <c r="D111" s="12" t="s">
        <v>344</v>
      </c>
      <c r="E111" s="12" t="s">
        <v>345</v>
      </c>
      <c r="F111" s="12" t="s">
        <v>346</v>
      </c>
      <c r="G111" s="12"/>
      <c r="H111" s="12">
        <v>6.43</v>
      </c>
      <c r="I111" s="12"/>
      <c r="J111" s="12">
        <v>5.77</v>
      </c>
      <c r="K111" s="12">
        <v>0.67</v>
      </c>
      <c r="L111" s="12">
        <v>20.61</v>
      </c>
      <c r="M111" s="12">
        <v>5</v>
      </c>
      <c r="N111" s="12">
        <v>0</v>
      </c>
      <c r="O111" s="12">
        <v>60</v>
      </c>
      <c r="P111" s="12">
        <v>1</v>
      </c>
      <c r="Q111" s="12">
        <v>1</v>
      </c>
      <c r="R111" s="12">
        <v>1</v>
      </c>
      <c r="S111" s="12">
        <v>69</v>
      </c>
      <c r="T111" s="12">
        <v>0</v>
      </c>
      <c r="U111">
        <f t="shared" si="4"/>
        <v>1678.72</v>
      </c>
      <c r="V111" s="23">
        <f>'Listado Equipos'!$B$4-W111</f>
        <v>42022.81</v>
      </c>
      <c r="W111">
        <f t="shared" si="3"/>
        <v>2490.19</v>
      </c>
      <c r="X111">
        <f t="shared" si="5"/>
        <v>111</v>
      </c>
    </row>
    <row r="112" spans="1:24" ht="17.399999999999999" x14ac:dyDescent="0.3">
      <c r="A112" s="11">
        <v>45138</v>
      </c>
      <c r="B112" s="12">
        <v>250416</v>
      </c>
      <c r="C112" s="12" t="s">
        <v>343</v>
      </c>
      <c r="D112" s="12" t="s">
        <v>344</v>
      </c>
      <c r="E112" s="12" t="s">
        <v>345</v>
      </c>
      <c r="F112" s="12" t="s">
        <v>346</v>
      </c>
      <c r="G112" s="12"/>
      <c r="H112" s="12">
        <v>19.53</v>
      </c>
      <c r="I112" s="12"/>
      <c r="J112" s="12">
        <v>18.649999999999999</v>
      </c>
      <c r="K112" s="12">
        <v>0.88</v>
      </c>
      <c r="L112" s="12">
        <v>62.97</v>
      </c>
      <c r="M112" s="12">
        <v>5</v>
      </c>
      <c r="N112" s="12">
        <v>0</v>
      </c>
      <c r="O112" s="12">
        <v>189</v>
      </c>
      <c r="P112" s="12">
        <v>10</v>
      </c>
      <c r="Q112" s="12">
        <v>3</v>
      </c>
      <c r="R112" s="12">
        <v>1</v>
      </c>
      <c r="S112" s="12">
        <v>218</v>
      </c>
      <c r="T112" s="12">
        <v>0</v>
      </c>
      <c r="U112">
        <f t="shared" si="4"/>
        <v>1698.25</v>
      </c>
      <c r="V112" s="23">
        <f>'Listado Equipos'!$B$4-W112</f>
        <v>42039.78</v>
      </c>
      <c r="W112">
        <f t="shared" si="3"/>
        <v>2473.2200000000003</v>
      </c>
      <c r="X112">
        <f t="shared" si="5"/>
        <v>112</v>
      </c>
    </row>
    <row r="113" spans="1:24" ht="17.399999999999999" x14ac:dyDescent="0.3">
      <c r="A113" s="11">
        <v>45139</v>
      </c>
      <c r="B113" s="12">
        <v>250416</v>
      </c>
      <c r="C113" s="12" t="s">
        <v>343</v>
      </c>
      <c r="D113" s="12" t="s">
        <v>344</v>
      </c>
      <c r="E113" s="12" t="s">
        <v>345</v>
      </c>
      <c r="F113" s="12" t="s">
        <v>346</v>
      </c>
      <c r="G113" s="12"/>
      <c r="H113" s="12">
        <v>22.1</v>
      </c>
      <c r="I113" s="12"/>
      <c r="J113" s="12">
        <v>19.48</v>
      </c>
      <c r="K113" s="12">
        <v>2.62</v>
      </c>
      <c r="L113" s="12">
        <v>72.459999999999994</v>
      </c>
      <c r="M113" s="12">
        <v>4</v>
      </c>
      <c r="N113" s="12">
        <v>0</v>
      </c>
      <c r="O113" s="12">
        <v>125</v>
      </c>
      <c r="P113" s="12">
        <v>5</v>
      </c>
      <c r="Q113" s="12">
        <v>2</v>
      </c>
      <c r="R113" s="12">
        <v>12</v>
      </c>
      <c r="S113" s="12">
        <v>118</v>
      </c>
      <c r="T113" s="12">
        <v>2</v>
      </c>
      <c r="U113">
        <f t="shared" si="4"/>
        <v>1720.35</v>
      </c>
      <c r="V113" s="23">
        <f>'Listado Equipos'!$B$4-W113</f>
        <v>42057.31</v>
      </c>
      <c r="W113">
        <f t="shared" si="3"/>
        <v>2455.69</v>
      </c>
      <c r="X113">
        <f t="shared" si="5"/>
        <v>113</v>
      </c>
    </row>
    <row r="114" spans="1:24" ht="17.399999999999999" x14ac:dyDescent="0.3">
      <c r="A114" s="11">
        <v>45140</v>
      </c>
      <c r="B114" s="12">
        <v>250416</v>
      </c>
      <c r="C114" s="12" t="s">
        <v>343</v>
      </c>
      <c r="D114" s="12" t="s">
        <v>344</v>
      </c>
      <c r="E114" s="12" t="s">
        <v>345</v>
      </c>
      <c r="F114" s="12" t="s">
        <v>346</v>
      </c>
      <c r="G114" s="12"/>
      <c r="H114" s="12">
        <v>21.28</v>
      </c>
      <c r="I114" s="12"/>
      <c r="J114" s="12">
        <v>20.3</v>
      </c>
      <c r="K114" s="12">
        <v>0.98</v>
      </c>
      <c r="L114" s="12">
        <v>72.7</v>
      </c>
      <c r="M114" s="12">
        <v>5</v>
      </c>
      <c r="N114" s="12">
        <v>0</v>
      </c>
      <c r="O114" s="12">
        <v>176</v>
      </c>
      <c r="P114" s="12">
        <v>7</v>
      </c>
      <c r="Q114" s="12">
        <v>0</v>
      </c>
      <c r="R114" s="12">
        <v>0</v>
      </c>
      <c r="S114" s="12">
        <v>190</v>
      </c>
      <c r="T114" s="12">
        <v>0</v>
      </c>
      <c r="U114">
        <f t="shared" si="4"/>
        <v>1741.6299999999999</v>
      </c>
      <c r="V114" s="23">
        <f>'Listado Equipos'!$B$4-W114</f>
        <v>42077.18</v>
      </c>
      <c r="W114">
        <f t="shared" si="3"/>
        <v>2435.8200000000002</v>
      </c>
      <c r="X114">
        <f t="shared" si="5"/>
        <v>114</v>
      </c>
    </row>
    <row r="115" spans="1:24" ht="17.399999999999999" x14ac:dyDescent="0.3">
      <c r="A115" s="11">
        <v>45141</v>
      </c>
      <c r="B115" s="12">
        <v>250416</v>
      </c>
      <c r="C115" s="12" t="s">
        <v>343</v>
      </c>
      <c r="D115" s="12" t="s">
        <v>344</v>
      </c>
      <c r="E115" s="12" t="s">
        <v>345</v>
      </c>
      <c r="F115" s="12" t="s">
        <v>346</v>
      </c>
      <c r="G115" s="12"/>
      <c r="H115" s="12">
        <v>21.55</v>
      </c>
      <c r="I115" s="12"/>
      <c r="J115" s="12">
        <v>20.2</v>
      </c>
      <c r="K115" s="12">
        <v>1.35</v>
      </c>
      <c r="L115" s="12">
        <v>74.58</v>
      </c>
      <c r="M115" s="12">
        <v>5</v>
      </c>
      <c r="N115" s="12">
        <v>0</v>
      </c>
      <c r="O115" s="12">
        <v>240</v>
      </c>
      <c r="P115" s="12">
        <v>6</v>
      </c>
      <c r="Q115" s="12">
        <v>1</v>
      </c>
      <c r="R115" s="12">
        <v>2</v>
      </c>
      <c r="S115" s="12">
        <v>283</v>
      </c>
      <c r="T115" s="12">
        <v>0</v>
      </c>
      <c r="U115">
        <f t="shared" si="4"/>
        <v>1763.1799999999998</v>
      </c>
      <c r="V115" s="23">
        <f>'Listado Equipos'!$B$4-W115</f>
        <v>42094.26</v>
      </c>
      <c r="W115">
        <f t="shared" si="3"/>
        <v>2418.7400000000002</v>
      </c>
      <c r="X115">
        <f t="shared" si="5"/>
        <v>115</v>
      </c>
    </row>
    <row r="116" spans="1:24" ht="17.399999999999999" x14ac:dyDescent="0.3">
      <c r="A116" s="11">
        <v>45142</v>
      </c>
      <c r="B116" s="12">
        <v>250416</v>
      </c>
      <c r="C116" s="12" t="s">
        <v>343</v>
      </c>
      <c r="D116" s="12" t="s">
        <v>344</v>
      </c>
      <c r="E116" s="12" t="s">
        <v>345</v>
      </c>
      <c r="F116" s="12" t="s">
        <v>346</v>
      </c>
      <c r="G116" s="12"/>
      <c r="H116" s="12">
        <v>21.87</v>
      </c>
      <c r="I116" s="12"/>
      <c r="J116" s="12">
        <v>20.97</v>
      </c>
      <c r="K116" s="12">
        <v>0.9</v>
      </c>
      <c r="L116" s="12">
        <v>73.91</v>
      </c>
      <c r="M116" s="12">
        <v>4</v>
      </c>
      <c r="N116" s="12">
        <v>0</v>
      </c>
      <c r="O116" s="12">
        <v>190</v>
      </c>
      <c r="P116" s="12">
        <v>7</v>
      </c>
      <c r="Q116" s="12">
        <v>0</v>
      </c>
      <c r="R116" s="12">
        <v>0</v>
      </c>
      <c r="S116" s="12">
        <v>214</v>
      </c>
      <c r="T116" s="12">
        <v>0</v>
      </c>
      <c r="U116">
        <f t="shared" si="4"/>
        <v>1785.0499999999997</v>
      </c>
      <c r="V116" s="23">
        <f>'Listado Equipos'!$B$4-W116</f>
        <v>42111.41</v>
      </c>
      <c r="W116">
        <f t="shared" si="3"/>
        <v>2401.59</v>
      </c>
      <c r="X116">
        <f t="shared" si="5"/>
        <v>116</v>
      </c>
    </row>
    <row r="117" spans="1:24" ht="17.399999999999999" x14ac:dyDescent="0.3">
      <c r="A117" s="11">
        <v>45143</v>
      </c>
      <c r="B117" s="12">
        <v>250416</v>
      </c>
      <c r="C117" s="12" t="s">
        <v>343</v>
      </c>
      <c r="D117" s="12" t="s">
        <v>344</v>
      </c>
      <c r="E117" s="12" t="s">
        <v>345</v>
      </c>
      <c r="F117" s="12" t="s">
        <v>346</v>
      </c>
      <c r="G117" s="12"/>
      <c r="H117" s="12">
        <v>11.75</v>
      </c>
      <c r="I117" s="12"/>
      <c r="J117" s="12">
        <v>11.33</v>
      </c>
      <c r="K117" s="12">
        <v>0.42</v>
      </c>
      <c r="L117" s="12">
        <v>44.5</v>
      </c>
      <c r="M117" s="12">
        <v>5</v>
      </c>
      <c r="N117" s="12">
        <v>0</v>
      </c>
      <c r="O117" s="12">
        <v>96</v>
      </c>
      <c r="P117" s="12">
        <v>4</v>
      </c>
      <c r="Q117" s="12">
        <v>0</v>
      </c>
      <c r="R117" s="12">
        <v>0</v>
      </c>
      <c r="S117" s="12">
        <v>113</v>
      </c>
      <c r="T117" s="12">
        <v>0</v>
      </c>
      <c r="U117">
        <f t="shared" si="4"/>
        <v>1796.7999999999997</v>
      </c>
      <c r="V117" s="23">
        <f>'Listado Equipos'!$B$4-W117</f>
        <v>42129.91</v>
      </c>
      <c r="W117">
        <f t="shared" si="3"/>
        <v>2383.09</v>
      </c>
      <c r="X117">
        <f t="shared" si="5"/>
        <v>117</v>
      </c>
    </row>
    <row r="118" spans="1:24" ht="17.399999999999999" x14ac:dyDescent="0.3">
      <c r="A118" s="11">
        <v>45144</v>
      </c>
      <c r="B118" s="12">
        <v>250416</v>
      </c>
      <c r="C118" s="12" t="s">
        <v>343</v>
      </c>
      <c r="D118" s="12" t="s">
        <v>344</v>
      </c>
      <c r="E118" s="12" t="s">
        <v>345</v>
      </c>
      <c r="F118" s="12" t="s">
        <v>346</v>
      </c>
      <c r="G118" s="12"/>
      <c r="H118" s="12">
        <v>12.55</v>
      </c>
      <c r="I118" s="12"/>
      <c r="J118" s="12">
        <v>11.2</v>
      </c>
      <c r="K118" s="12">
        <v>1.35</v>
      </c>
      <c r="L118" s="12">
        <v>38.35</v>
      </c>
      <c r="M118" s="12">
        <v>5</v>
      </c>
      <c r="N118" s="12">
        <v>0</v>
      </c>
      <c r="O118" s="12">
        <v>94</v>
      </c>
      <c r="P118" s="12">
        <v>4</v>
      </c>
      <c r="Q118" s="12">
        <v>1</v>
      </c>
      <c r="R118" s="12">
        <v>3</v>
      </c>
      <c r="S118" s="12">
        <v>108</v>
      </c>
      <c r="T118" s="12">
        <v>0</v>
      </c>
      <c r="U118">
        <f t="shared" si="4"/>
        <v>1809.3499999999997</v>
      </c>
      <c r="V118" s="23">
        <f>'Listado Equipos'!$B$4-W118</f>
        <v>42150.21</v>
      </c>
      <c r="W118">
        <f t="shared" si="3"/>
        <v>2362.79</v>
      </c>
      <c r="X118">
        <f t="shared" si="5"/>
        <v>118</v>
      </c>
    </row>
    <row r="119" spans="1:24" ht="17.399999999999999" x14ac:dyDescent="0.3">
      <c r="A119" s="11">
        <v>45145</v>
      </c>
      <c r="B119" s="12">
        <v>250416</v>
      </c>
      <c r="C119" s="12" t="s">
        <v>343</v>
      </c>
      <c r="D119" s="12" t="s">
        <v>344</v>
      </c>
      <c r="E119" s="12" t="s">
        <v>345</v>
      </c>
      <c r="F119" s="12" t="s">
        <v>346</v>
      </c>
      <c r="G119" s="12"/>
      <c r="H119" s="12">
        <v>19.63</v>
      </c>
      <c r="I119" s="12"/>
      <c r="J119" s="12">
        <v>18.649999999999999</v>
      </c>
      <c r="K119" s="12">
        <v>0.98</v>
      </c>
      <c r="L119" s="12">
        <v>68.42</v>
      </c>
      <c r="M119" s="12">
        <v>5</v>
      </c>
      <c r="N119" s="12">
        <v>0</v>
      </c>
      <c r="O119" s="12">
        <v>214</v>
      </c>
      <c r="P119" s="12">
        <v>4</v>
      </c>
      <c r="Q119" s="12">
        <v>2</v>
      </c>
      <c r="R119" s="12">
        <v>2</v>
      </c>
      <c r="S119" s="12">
        <v>256</v>
      </c>
      <c r="T119" s="12">
        <v>0</v>
      </c>
      <c r="U119">
        <f t="shared" si="4"/>
        <v>1828.9799999999998</v>
      </c>
      <c r="V119" s="23">
        <f>'Listado Equipos'!$B$4-W119</f>
        <v>42163.03</v>
      </c>
      <c r="W119">
        <f t="shared" si="3"/>
        <v>2349.9699999999998</v>
      </c>
      <c r="X119">
        <f t="shared" si="5"/>
        <v>119</v>
      </c>
    </row>
    <row r="120" spans="1:24" ht="17.399999999999999" x14ac:dyDescent="0.3">
      <c r="A120" s="11">
        <v>45146</v>
      </c>
      <c r="B120" s="12">
        <v>250416</v>
      </c>
      <c r="C120" s="12" t="s">
        <v>343</v>
      </c>
      <c r="D120" s="12" t="s">
        <v>344</v>
      </c>
      <c r="E120" s="12" t="s">
        <v>345</v>
      </c>
      <c r="F120" s="12" t="s">
        <v>346</v>
      </c>
      <c r="G120" s="12"/>
      <c r="H120" s="12">
        <v>21.45</v>
      </c>
      <c r="I120" s="12"/>
      <c r="J120" s="12">
        <v>20.350000000000001</v>
      </c>
      <c r="K120" s="12">
        <v>1.1000000000000001</v>
      </c>
      <c r="L120" s="12">
        <v>75.849999999999994</v>
      </c>
      <c r="M120" s="12">
        <v>5</v>
      </c>
      <c r="N120" s="12">
        <v>0</v>
      </c>
      <c r="O120" s="12">
        <v>108</v>
      </c>
      <c r="P120" s="12">
        <v>5</v>
      </c>
      <c r="Q120" s="12">
        <v>2</v>
      </c>
      <c r="R120" s="12">
        <v>1</v>
      </c>
      <c r="S120" s="12">
        <v>128</v>
      </c>
      <c r="T120" s="12">
        <v>0</v>
      </c>
      <c r="U120">
        <f t="shared" si="4"/>
        <v>1850.4299999999998</v>
      </c>
      <c r="V120" s="23">
        <f>'Listado Equipos'!$B$4-W120</f>
        <v>42179.15</v>
      </c>
      <c r="W120">
        <f t="shared" si="3"/>
        <v>2333.85</v>
      </c>
      <c r="X120">
        <f t="shared" si="5"/>
        <v>120</v>
      </c>
    </row>
    <row r="121" spans="1:24" ht="17.399999999999999" x14ac:dyDescent="0.3">
      <c r="A121" s="11">
        <v>45147</v>
      </c>
      <c r="B121" s="12">
        <v>250416</v>
      </c>
      <c r="C121" s="12" t="s">
        <v>343</v>
      </c>
      <c r="D121" s="12" t="s">
        <v>344</v>
      </c>
      <c r="E121" s="12" t="s">
        <v>345</v>
      </c>
      <c r="F121" s="12" t="s">
        <v>346</v>
      </c>
      <c r="G121" s="12"/>
      <c r="H121" s="12">
        <v>20.37</v>
      </c>
      <c r="I121" s="12"/>
      <c r="J121" s="12">
        <v>19.22</v>
      </c>
      <c r="K121" s="12">
        <v>1.1499999999999999</v>
      </c>
      <c r="L121" s="12">
        <v>73.760000000000005</v>
      </c>
      <c r="M121" s="12">
        <v>5</v>
      </c>
      <c r="N121" s="12">
        <v>0</v>
      </c>
      <c r="O121" s="12">
        <v>196</v>
      </c>
      <c r="P121" s="12">
        <v>4</v>
      </c>
      <c r="Q121" s="12">
        <v>0</v>
      </c>
      <c r="R121" s="12">
        <v>2</v>
      </c>
      <c r="S121" s="12">
        <v>220</v>
      </c>
      <c r="T121" s="12">
        <v>0</v>
      </c>
      <c r="U121">
        <f t="shared" si="4"/>
        <v>1870.7999999999997</v>
      </c>
      <c r="V121" s="23">
        <f>'Listado Equipos'!$B$4-W121</f>
        <v>42198.68</v>
      </c>
      <c r="W121">
        <f t="shared" si="3"/>
        <v>2314.3199999999997</v>
      </c>
      <c r="X121">
        <f t="shared" si="5"/>
        <v>121</v>
      </c>
    </row>
    <row r="122" spans="1:24" ht="17.399999999999999" x14ac:dyDescent="0.3">
      <c r="A122" s="11">
        <v>45148</v>
      </c>
      <c r="B122" s="12">
        <v>250416</v>
      </c>
      <c r="C122" s="12" t="s">
        <v>343</v>
      </c>
      <c r="D122" s="12" t="s">
        <v>344</v>
      </c>
      <c r="E122" s="12" t="s">
        <v>345</v>
      </c>
      <c r="F122" s="12" t="s">
        <v>346</v>
      </c>
      <c r="G122" s="12"/>
      <c r="H122" s="12">
        <v>19.399999999999999</v>
      </c>
      <c r="I122" s="12"/>
      <c r="J122" s="12">
        <v>17.98</v>
      </c>
      <c r="K122" s="12">
        <v>1.42</v>
      </c>
      <c r="L122" s="12">
        <v>62.41</v>
      </c>
      <c r="M122" s="12">
        <v>5</v>
      </c>
      <c r="N122" s="12">
        <v>0</v>
      </c>
      <c r="O122" s="12">
        <v>145</v>
      </c>
      <c r="P122" s="12">
        <v>1</v>
      </c>
      <c r="Q122" s="12">
        <v>0</v>
      </c>
      <c r="R122" s="12">
        <v>3</v>
      </c>
      <c r="S122" s="12">
        <v>162</v>
      </c>
      <c r="T122" s="12">
        <v>0</v>
      </c>
      <c r="U122">
        <f t="shared" si="4"/>
        <v>1890.1999999999998</v>
      </c>
      <c r="V122" s="23">
        <f>'Listado Equipos'!$B$4-W122</f>
        <v>42217.3</v>
      </c>
      <c r="W122">
        <f t="shared" si="3"/>
        <v>2295.6999999999998</v>
      </c>
      <c r="X122">
        <f t="shared" si="5"/>
        <v>122</v>
      </c>
    </row>
    <row r="123" spans="1:24" ht="17.399999999999999" x14ac:dyDescent="0.3">
      <c r="A123" s="11">
        <v>45149</v>
      </c>
      <c r="B123" s="12">
        <v>250416</v>
      </c>
      <c r="C123" s="12" t="s">
        <v>343</v>
      </c>
      <c r="D123" s="12" t="s">
        <v>344</v>
      </c>
      <c r="E123" s="12" t="s">
        <v>345</v>
      </c>
      <c r="F123" s="12" t="s">
        <v>346</v>
      </c>
      <c r="G123" s="12"/>
      <c r="H123" s="12">
        <v>20.87</v>
      </c>
      <c r="I123" s="12"/>
      <c r="J123" s="12">
        <v>19.22</v>
      </c>
      <c r="K123" s="12">
        <v>1.65</v>
      </c>
      <c r="L123" s="12">
        <v>64.83</v>
      </c>
      <c r="M123" s="12">
        <v>5</v>
      </c>
      <c r="N123" s="12">
        <v>0</v>
      </c>
      <c r="O123" s="12">
        <v>131</v>
      </c>
      <c r="P123" s="12">
        <v>5</v>
      </c>
      <c r="Q123" s="12">
        <v>0</v>
      </c>
      <c r="R123" s="12">
        <v>8</v>
      </c>
      <c r="S123" s="12">
        <v>148</v>
      </c>
      <c r="T123" s="12">
        <v>0</v>
      </c>
      <c r="U123">
        <f t="shared" si="4"/>
        <v>1911.0699999999997</v>
      </c>
      <c r="V123" s="23">
        <f>'Listado Equipos'!$B$4-W123</f>
        <v>42236.4</v>
      </c>
      <c r="W123">
        <f t="shared" si="3"/>
        <v>2276.6</v>
      </c>
      <c r="X123">
        <f t="shared" si="5"/>
        <v>123</v>
      </c>
    </row>
    <row r="124" spans="1:24" ht="17.399999999999999" x14ac:dyDescent="0.3">
      <c r="A124" s="11">
        <v>45150</v>
      </c>
      <c r="B124" s="12">
        <v>250416</v>
      </c>
      <c r="C124" s="12" t="s">
        <v>343</v>
      </c>
      <c r="D124" s="12" t="s">
        <v>344</v>
      </c>
      <c r="E124" s="12" t="s">
        <v>345</v>
      </c>
      <c r="F124" s="12" t="s">
        <v>346</v>
      </c>
      <c r="G124" s="12"/>
      <c r="H124" s="12">
        <v>17.13</v>
      </c>
      <c r="I124" s="12"/>
      <c r="J124" s="12">
        <v>15.65</v>
      </c>
      <c r="K124" s="12">
        <v>1.48</v>
      </c>
      <c r="L124" s="12">
        <v>53.8</v>
      </c>
      <c r="M124" s="12">
        <v>5</v>
      </c>
      <c r="N124" s="12">
        <v>0</v>
      </c>
      <c r="O124" s="12">
        <v>92</v>
      </c>
      <c r="P124" s="12">
        <v>1</v>
      </c>
      <c r="Q124" s="12">
        <v>0</v>
      </c>
      <c r="R124" s="12">
        <v>3</v>
      </c>
      <c r="S124" s="12">
        <v>113</v>
      </c>
      <c r="T124" s="12">
        <v>0</v>
      </c>
      <c r="U124">
        <f t="shared" si="4"/>
        <v>1928.1999999999998</v>
      </c>
      <c r="V124" s="23">
        <f>'Listado Equipos'!$B$4-W124</f>
        <v>42257.2</v>
      </c>
      <c r="W124">
        <f t="shared" si="3"/>
        <v>2255.7999999999997</v>
      </c>
      <c r="X124">
        <f t="shared" si="5"/>
        <v>124</v>
      </c>
    </row>
    <row r="125" spans="1:24" ht="17.399999999999999" x14ac:dyDescent="0.3">
      <c r="A125" s="11">
        <v>45151</v>
      </c>
      <c r="B125" s="12">
        <v>250416</v>
      </c>
      <c r="C125" s="12" t="s">
        <v>343</v>
      </c>
      <c r="D125" s="12" t="s">
        <v>344</v>
      </c>
      <c r="E125" s="12" t="s">
        <v>345</v>
      </c>
      <c r="F125" s="12" t="s">
        <v>346</v>
      </c>
      <c r="G125" s="12"/>
      <c r="H125" s="12">
        <v>13.28</v>
      </c>
      <c r="I125" s="12"/>
      <c r="J125" s="12">
        <v>12.2</v>
      </c>
      <c r="K125" s="12">
        <v>1.08</v>
      </c>
      <c r="L125" s="12">
        <v>45.41</v>
      </c>
      <c r="M125" s="12">
        <v>5</v>
      </c>
      <c r="N125" s="12">
        <v>0</v>
      </c>
      <c r="O125" s="12">
        <v>115</v>
      </c>
      <c r="P125" s="12">
        <v>3</v>
      </c>
      <c r="Q125" s="12">
        <v>0</v>
      </c>
      <c r="R125" s="12">
        <v>2</v>
      </c>
      <c r="S125" s="12">
        <v>129</v>
      </c>
      <c r="T125" s="12">
        <v>0</v>
      </c>
      <c r="U125">
        <f t="shared" si="4"/>
        <v>1941.4799999999998</v>
      </c>
      <c r="V125" s="23">
        <f>'Listado Equipos'!$B$4-W125</f>
        <v>42278.8</v>
      </c>
      <c r="W125">
        <f t="shared" si="3"/>
        <v>2234.1999999999998</v>
      </c>
      <c r="X125">
        <f t="shared" si="5"/>
        <v>125</v>
      </c>
    </row>
    <row r="126" spans="1:24" ht="17.399999999999999" x14ac:dyDescent="0.3">
      <c r="A126" s="11">
        <v>45152</v>
      </c>
      <c r="B126" s="12">
        <v>250416</v>
      </c>
      <c r="C126" s="12" t="s">
        <v>343</v>
      </c>
      <c r="D126" s="12" t="s">
        <v>344</v>
      </c>
      <c r="E126" s="12" t="s">
        <v>345</v>
      </c>
      <c r="F126" s="12" t="s">
        <v>346</v>
      </c>
      <c r="G126" s="12"/>
      <c r="H126" s="12">
        <v>18.45</v>
      </c>
      <c r="I126" s="12"/>
      <c r="J126" s="12">
        <v>17.23</v>
      </c>
      <c r="K126" s="12">
        <v>1.22</v>
      </c>
      <c r="L126" s="12">
        <v>58.45</v>
      </c>
      <c r="M126" s="12">
        <v>4</v>
      </c>
      <c r="N126" s="12">
        <v>0</v>
      </c>
      <c r="O126" s="12">
        <v>106</v>
      </c>
      <c r="P126" s="12">
        <v>2</v>
      </c>
      <c r="Q126" s="12">
        <v>1</v>
      </c>
      <c r="R126" s="12">
        <v>0</v>
      </c>
      <c r="S126" s="12">
        <v>122</v>
      </c>
      <c r="T126" s="12">
        <v>0</v>
      </c>
      <c r="U126">
        <f t="shared" si="4"/>
        <v>1959.9299999999998</v>
      </c>
      <c r="V126" s="23">
        <f>'Listado Equipos'!$B$4-W126</f>
        <v>42292.28</v>
      </c>
      <c r="W126">
        <f t="shared" si="3"/>
        <v>2220.7199999999998</v>
      </c>
      <c r="X126">
        <f t="shared" si="5"/>
        <v>126</v>
      </c>
    </row>
    <row r="127" spans="1:24" ht="17.399999999999999" x14ac:dyDescent="0.3">
      <c r="A127" s="11">
        <v>45153</v>
      </c>
      <c r="B127" s="12">
        <v>250416</v>
      </c>
      <c r="C127" s="12" t="s">
        <v>343</v>
      </c>
      <c r="D127" s="12" t="s">
        <v>344</v>
      </c>
      <c r="E127" s="12" t="s">
        <v>345</v>
      </c>
      <c r="F127" s="12" t="s">
        <v>346</v>
      </c>
      <c r="G127" s="12"/>
      <c r="H127" s="12">
        <v>20.48</v>
      </c>
      <c r="I127" s="12"/>
      <c r="J127" s="12">
        <v>19.850000000000001</v>
      </c>
      <c r="K127" s="12">
        <v>0.63</v>
      </c>
      <c r="L127" s="12">
        <v>77.010000000000005</v>
      </c>
      <c r="M127" s="12">
        <v>4</v>
      </c>
      <c r="N127" s="12">
        <v>0</v>
      </c>
      <c r="O127" s="12">
        <v>138</v>
      </c>
      <c r="P127" s="12">
        <v>4</v>
      </c>
      <c r="Q127" s="12">
        <v>0</v>
      </c>
      <c r="R127" s="12">
        <v>3</v>
      </c>
      <c r="S127" s="12">
        <v>163</v>
      </c>
      <c r="T127" s="12">
        <v>1</v>
      </c>
      <c r="U127">
        <f t="shared" si="4"/>
        <v>1980.4099999999999</v>
      </c>
      <c r="V127" s="23">
        <f>'Listado Equipos'!$B$4-W127</f>
        <v>42312.58</v>
      </c>
      <c r="W127">
        <f t="shared" si="3"/>
        <v>2200.4199999999996</v>
      </c>
      <c r="X127">
        <f t="shared" si="5"/>
        <v>127</v>
      </c>
    </row>
    <row r="128" spans="1:24" ht="17.399999999999999" x14ac:dyDescent="0.3">
      <c r="A128" s="11">
        <v>45154</v>
      </c>
      <c r="B128" s="12">
        <v>250416</v>
      </c>
      <c r="C128" s="12" t="s">
        <v>343</v>
      </c>
      <c r="D128" s="12" t="s">
        <v>344</v>
      </c>
      <c r="E128" s="12" t="s">
        <v>345</v>
      </c>
      <c r="F128" s="12" t="s">
        <v>346</v>
      </c>
      <c r="G128" s="12"/>
      <c r="H128" s="12">
        <v>20.55</v>
      </c>
      <c r="I128" s="12"/>
      <c r="J128" s="12">
        <v>19.75</v>
      </c>
      <c r="K128" s="12">
        <v>0.8</v>
      </c>
      <c r="L128" s="12">
        <v>68.88</v>
      </c>
      <c r="M128" s="12">
        <v>4</v>
      </c>
      <c r="N128" s="12">
        <v>0</v>
      </c>
      <c r="O128" s="12">
        <v>108</v>
      </c>
      <c r="P128" s="12">
        <v>2</v>
      </c>
      <c r="Q128" s="12">
        <v>0</v>
      </c>
      <c r="R128" s="12">
        <v>3</v>
      </c>
      <c r="S128" s="12">
        <v>114</v>
      </c>
      <c r="T128" s="12">
        <v>0</v>
      </c>
      <c r="U128">
        <f t="shared" si="4"/>
        <v>2000.9599999999998</v>
      </c>
      <c r="V128" s="23">
        <f>'Listado Equipos'!$B$4-W128</f>
        <v>42329.88</v>
      </c>
      <c r="W128">
        <f t="shared" si="3"/>
        <v>2183.1199999999994</v>
      </c>
      <c r="X128">
        <f t="shared" si="5"/>
        <v>128</v>
      </c>
    </row>
    <row r="129" spans="1:24" ht="17.399999999999999" x14ac:dyDescent="0.3">
      <c r="A129" s="11">
        <v>45155</v>
      </c>
      <c r="B129" s="12">
        <v>250416</v>
      </c>
      <c r="C129" s="12" t="s">
        <v>343</v>
      </c>
      <c r="D129" s="12" t="s">
        <v>344</v>
      </c>
      <c r="E129" s="12" t="s">
        <v>345</v>
      </c>
      <c r="F129" s="12" t="s">
        <v>346</v>
      </c>
      <c r="G129" s="12"/>
      <c r="H129" s="12">
        <v>11.77</v>
      </c>
      <c r="I129" s="12"/>
      <c r="J129" s="12">
        <v>11.23</v>
      </c>
      <c r="K129" s="12">
        <v>0.53</v>
      </c>
      <c r="L129" s="12">
        <v>37.54</v>
      </c>
      <c r="M129" s="12">
        <v>4</v>
      </c>
      <c r="N129" s="12">
        <v>0</v>
      </c>
      <c r="O129" s="12">
        <v>55</v>
      </c>
      <c r="P129" s="12">
        <v>1</v>
      </c>
      <c r="Q129" s="12">
        <v>0</v>
      </c>
      <c r="R129" s="12">
        <v>1</v>
      </c>
      <c r="S129" s="12">
        <v>0</v>
      </c>
      <c r="T129" s="12">
        <v>0</v>
      </c>
      <c r="U129">
        <f t="shared" si="4"/>
        <v>2012.7299999999998</v>
      </c>
      <c r="V129" s="23">
        <f>'Listado Equipos'!$B$4-W129</f>
        <v>42349.65</v>
      </c>
      <c r="W129">
        <f t="shared" si="3"/>
        <v>2163.3499999999995</v>
      </c>
      <c r="X129">
        <f t="shared" si="5"/>
        <v>129</v>
      </c>
    </row>
    <row r="130" spans="1:24" ht="17.399999999999999" x14ac:dyDescent="0.3">
      <c r="A130" s="11">
        <v>45156</v>
      </c>
      <c r="B130" s="12">
        <v>250416</v>
      </c>
      <c r="C130" s="12" t="s">
        <v>343</v>
      </c>
      <c r="D130" s="12" t="s">
        <v>344</v>
      </c>
      <c r="E130" s="12" t="s">
        <v>345</v>
      </c>
      <c r="F130" s="12" t="s">
        <v>346</v>
      </c>
      <c r="G130" s="12"/>
      <c r="H130" s="12">
        <v>6.33</v>
      </c>
      <c r="I130" s="12"/>
      <c r="J130" s="12">
        <v>5.0999999999999996</v>
      </c>
      <c r="K130" s="12">
        <v>1.23</v>
      </c>
      <c r="L130" s="12">
        <v>16.96</v>
      </c>
      <c r="M130" s="12">
        <v>4</v>
      </c>
      <c r="N130" s="12">
        <v>0</v>
      </c>
      <c r="O130" s="12">
        <v>11</v>
      </c>
      <c r="P130" s="12">
        <v>0</v>
      </c>
      <c r="Q130" s="12">
        <v>0</v>
      </c>
      <c r="R130" s="12">
        <v>9</v>
      </c>
      <c r="S130" s="12">
        <v>0</v>
      </c>
      <c r="T130" s="12">
        <v>1</v>
      </c>
      <c r="U130">
        <f t="shared" si="4"/>
        <v>2019.0599999999997</v>
      </c>
      <c r="V130" s="23">
        <f>'Listado Equipos'!$B$4-W130</f>
        <v>42369.03</v>
      </c>
      <c r="W130">
        <f t="shared" si="3"/>
        <v>2143.9699999999993</v>
      </c>
      <c r="X130">
        <f t="shared" si="5"/>
        <v>130</v>
      </c>
    </row>
    <row r="131" spans="1:24" ht="17.399999999999999" x14ac:dyDescent="0.3">
      <c r="A131" s="11">
        <v>45157</v>
      </c>
      <c r="B131" s="12">
        <v>250416</v>
      </c>
      <c r="C131" s="12" t="s">
        <v>343</v>
      </c>
      <c r="D131" s="12" t="s">
        <v>344</v>
      </c>
      <c r="E131" s="12" t="s">
        <v>345</v>
      </c>
      <c r="F131" s="12" t="s">
        <v>346</v>
      </c>
      <c r="G131" s="12"/>
      <c r="H131" s="12">
        <v>9.58</v>
      </c>
      <c r="I131" s="12"/>
      <c r="J131" s="12">
        <v>8.67</v>
      </c>
      <c r="K131" s="12">
        <v>0.92</v>
      </c>
      <c r="L131" s="12">
        <v>26.82</v>
      </c>
      <c r="M131" s="12">
        <v>4</v>
      </c>
      <c r="N131" s="12">
        <v>0</v>
      </c>
      <c r="O131" s="12">
        <v>57</v>
      </c>
      <c r="P131" s="12">
        <v>0</v>
      </c>
      <c r="Q131" s="12">
        <v>0</v>
      </c>
      <c r="R131" s="12">
        <v>3</v>
      </c>
      <c r="S131" s="12">
        <v>0</v>
      </c>
      <c r="T131" s="12">
        <v>0</v>
      </c>
      <c r="U131">
        <f t="shared" si="4"/>
        <v>2028.6399999999996</v>
      </c>
      <c r="V131" s="23">
        <f>'Listado Equipos'!$B$4-W131</f>
        <v>42391.25</v>
      </c>
      <c r="W131">
        <f t="shared" ref="W131:W194" si="6">LARGE($U$2:$U$269,X131-1)</f>
        <v>2121.7499999999995</v>
      </c>
      <c r="X131">
        <f t="shared" si="5"/>
        <v>131</v>
      </c>
    </row>
    <row r="132" spans="1:24" ht="17.399999999999999" x14ac:dyDescent="0.3">
      <c r="A132" s="11">
        <v>45158</v>
      </c>
      <c r="B132" s="12">
        <v>250416</v>
      </c>
      <c r="C132" s="12" t="s">
        <v>343</v>
      </c>
      <c r="D132" s="12" t="s">
        <v>344</v>
      </c>
      <c r="E132" s="12" t="s">
        <v>345</v>
      </c>
      <c r="F132" s="12" t="s">
        <v>346</v>
      </c>
      <c r="G132" s="12"/>
      <c r="H132" s="12">
        <v>0</v>
      </c>
      <c r="I132" s="12"/>
      <c r="J132" s="12">
        <v>0</v>
      </c>
      <c r="K132" s="12">
        <v>0</v>
      </c>
      <c r="L132" s="12">
        <v>0</v>
      </c>
      <c r="M132" s="12">
        <v>0</v>
      </c>
      <c r="N132" s="12">
        <v>0</v>
      </c>
      <c r="O132" s="12">
        <v>0</v>
      </c>
      <c r="P132" s="12">
        <v>0</v>
      </c>
      <c r="Q132" s="12">
        <v>0</v>
      </c>
      <c r="R132" s="12">
        <v>0</v>
      </c>
      <c r="S132" s="12">
        <v>0</v>
      </c>
      <c r="T132" s="12">
        <v>0</v>
      </c>
      <c r="U132">
        <f t="shared" ref="U132:U195" si="7">H132+U131</f>
        <v>2028.6399999999996</v>
      </c>
      <c r="V132" s="23">
        <f>'Listado Equipos'!$B$4-W132</f>
        <v>42410.47</v>
      </c>
      <c r="W132">
        <f t="shared" si="6"/>
        <v>2102.5299999999997</v>
      </c>
      <c r="X132">
        <f t="shared" ref="X132:X195" si="8">X131+1</f>
        <v>132</v>
      </c>
    </row>
    <row r="133" spans="1:24" ht="17.399999999999999" x14ac:dyDescent="0.3">
      <c r="A133" s="11">
        <v>45159</v>
      </c>
      <c r="B133" s="12">
        <v>250416</v>
      </c>
      <c r="C133" s="12" t="s">
        <v>343</v>
      </c>
      <c r="D133" s="12" t="s">
        <v>344</v>
      </c>
      <c r="E133" s="12" t="s">
        <v>345</v>
      </c>
      <c r="F133" s="12" t="s">
        <v>346</v>
      </c>
      <c r="G133" s="12"/>
      <c r="H133" s="12">
        <v>0</v>
      </c>
      <c r="I133" s="12"/>
      <c r="J133" s="12">
        <v>0</v>
      </c>
      <c r="K133" s="12">
        <v>0</v>
      </c>
      <c r="L133" s="12">
        <v>0</v>
      </c>
      <c r="M133" s="12">
        <v>0</v>
      </c>
      <c r="N133" s="12">
        <v>0</v>
      </c>
      <c r="O133" s="12">
        <v>0</v>
      </c>
      <c r="P133" s="12">
        <v>0</v>
      </c>
      <c r="Q133" s="12">
        <v>0</v>
      </c>
      <c r="R133" s="12">
        <v>0</v>
      </c>
      <c r="S133" s="12">
        <v>0</v>
      </c>
      <c r="T133" s="12">
        <v>0</v>
      </c>
      <c r="U133">
        <f t="shared" si="7"/>
        <v>2028.6399999999996</v>
      </c>
      <c r="V133" s="23">
        <f>'Listado Equipos'!$B$4-W133</f>
        <v>42422.69</v>
      </c>
      <c r="W133">
        <f t="shared" si="6"/>
        <v>2090.31</v>
      </c>
      <c r="X133">
        <f t="shared" si="8"/>
        <v>133</v>
      </c>
    </row>
    <row r="134" spans="1:24" ht="17.399999999999999" x14ac:dyDescent="0.3">
      <c r="A134" s="11">
        <v>45160</v>
      </c>
      <c r="B134" s="12">
        <v>250416</v>
      </c>
      <c r="C134" s="12" t="s">
        <v>343</v>
      </c>
      <c r="D134" s="12" t="s">
        <v>344</v>
      </c>
      <c r="E134" s="12" t="s">
        <v>345</v>
      </c>
      <c r="F134" s="12" t="s">
        <v>346</v>
      </c>
      <c r="G134" s="12"/>
      <c r="H134" s="12">
        <v>0.23</v>
      </c>
      <c r="I134" s="12"/>
      <c r="J134" s="12">
        <v>0.23</v>
      </c>
      <c r="K134" s="12">
        <v>0</v>
      </c>
      <c r="L134" s="12">
        <v>0.24</v>
      </c>
      <c r="M134" s="12">
        <v>0</v>
      </c>
      <c r="N134" s="12">
        <v>0</v>
      </c>
      <c r="O134" s="12">
        <v>0</v>
      </c>
      <c r="P134" s="12">
        <v>0</v>
      </c>
      <c r="Q134" s="12">
        <v>0</v>
      </c>
      <c r="R134" s="12">
        <v>0</v>
      </c>
      <c r="S134" s="12">
        <v>0</v>
      </c>
      <c r="T134" s="12">
        <v>0</v>
      </c>
      <c r="U134">
        <f t="shared" si="7"/>
        <v>2028.8699999999997</v>
      </c>
      <c r="V134" s="23">
        <f>'Listado Equipos'!$B$4-W134</f>
        <v>42436.74</v>
      </c>
      <c r="W134">
        <f t="shared" si="6"/>
        <v>2076.2599999999998</v>
      </c>
      <c r="X134">
        <f t="shared" si="8"/>
        <v>134</v>
      </c>
    </row>
    <row r="135" spans="1:24" ht="17.399999999999999" x14ac:dyDescent="0.3">
      <c r="A135" s="11">
        <v>45161</v>
      </c>
      <c r="B135" s="12">
        <v>250416</v>
      </c>
      <c r="C135" s="12" t="s">
        <v>343</v>
      </c>
      <c r="D135" s="12" t="s">
        <v>344</v>
      </c>
      <c r="E135" s="12" t="s">
        <v>345</v>
      </c>
      <c r="F135" s="12" t="s">
        <v>346</v>
      </c>
      <c r="G135" s="12"/>
      <c r="H135" s="12">
        <v>15.17</v>
      </c>
      <c r="I135" s="12"/>
      <c r="J135" s="12">
        <v>13.23</v>
      </c>
      <c r="K135" s="12">
        <v>1.93</v>
      </c>
      <c r="L135" s="12">
        <v>42.45</v>
      </c>
      <c r="M135" s="12">
        <v>5</v>
      </c>
      <c r="N135" s="12">
        <v>0</v>
      </c>
      <c r="O135" s="12">
        <v>73</v>
      </c>
      <c r="P135" s="12">
        <v>0</v>
      </c>
      <c r="Q135" s="12">
        <v>0</v>
      </c>
      <c r="R135" s="12">
        <v>6</v>
      </c>
      <c r="S135" s="12">
        <v>0</v>
      </c>
      <c r="T135" s="12">
        <v>1</v>
      </c>
      <c r="U135">
        <f t="shared" si="7"/>
        <v>2044.0399999999997</v>
      </c>
      <c r="V135" s="23">
        <f>'Listado Equipos'!$B$4-W135</f>
        <v>42452.61</v>
      </c>
      <c r="W135">
        <f t="shared" si="6"/>
        <v>2060.39</v>
      </c>
      <c r="X135">
        <f t="shared" si="8"/>
        <v>135</v>
      </c>
    </row>
    <row r="136" spans="1:24" ht="17.399999999999999" x14ac:dyDescent="0.3">
      <c r="A136" s="11">
        <v>45162</v>
      </c>
      <c r="B136" s="12">
        <v>250416</v>
      </c>
      <c r="C136" s="12" t="s">
        <v>343</v>
      </c>
      <c r="D136" s="12" t="s">
        <v>344</v>
      </c>
      <c r="E136" s="12" t="s">
        <v>345</v>
      </c>
      <c r="F136" s="12" t="s">
        <v>346</v>
      </c>
      <c r="G136" s="12"/>
      <c r="H136" s="12">
        <v>16.350000000000001</v>
      </c>
      <c r="I136" s="12"/>
      <c r="J136" s="12">
        <v>14.75</v>
      </c>
      <c r="K136" s="12">
        <v>1.6</v>
      </c>
      <c r="L136" s="12">
        <v>48.36</v>
      </c>
      <c r="M136" s="12">
        <v>4</v>
      </c>
      <c r="N136" s="12">
        <v>0</v>
      </c>
      <c r="O136" s="12">
        <v>72</v>
      </c>
      <c r="P136" s="12">
        <v>1</v>
      </c>
      <c r="Q136" s="12">
        <v>0</v>
      </c>
      <c r="R136" s="12">
        <v>6</v>
      </c>
      <c r="S136" s="12">
        <v>0</v>
      </c>
      <c r="T136" s="12">
        <v>0</v>
      </c>
      <c r="U136">
        <f t="shared" si="7"/>
        <v>2060.39</v>
      </c>
      <c r="V136" s="23">
        <f>'Listado Equipos'!$B$4-W136</f>
        <v>42468.959999999999</v>
      </c>
      <c r="W136">
        <f t="shared" si="6"/>
        <v>2044.0399999999997</v>
      </c>
      <c r="X136">
        <f t="shared" si="8"/>
        <v>136</v>
      </c>
    </row>
    <row r="137" spans="1:24" ht="17.399999999999999" x14ac:dyDescent="0.3">
      <c r="A137" s="11">
        <v>45163</v>
      </c>
      <c r="B137" s="12">
        <v>250416</v>
      </c>
      <c r="C137" s="12" t="s">
        <v>343</v>
      </c>
      <c r="D137" s="12" t="s">
        <v>344</v>
      </c>
      <c r="E137" s="12" t="s">
        <v>345</v>
      </c>
      <c r="F137" s="12" t="s">
        <v>346</v>
      </c>
      <c r="G137" s="12"/>
      <c r="H137" s="12">
        <v>15.87</v>
      </c>
      <c r="I137" s="12"/>
      <c r="J137" s="12">
        <v>13.75</v>
      </c>
      <c r="K137" s="12">
        <v>2.12</v>
      </c>
      <c r="L137" s="12">
        <v>43.8</v>
      </c>
      <c r="M137" s="12">
        <v>4</v>
      </c>
      <c r="N137" s="12">
        <v>0</v>
      </c>
      <c r="O137" s="12">
        <v>93</v>
      </c>
      <c r="P137" s="12">
        <v>3</v>
      </c>
      <c r="Q137" s="12">
        <v>0</v>
      </c>
      <c r="R137" s="12">
        <v>6</v>
      </c>
      <c r="S137" s="12">
        <v>0</v>
      </c>
      <c r="T137" s="12">
        <v>0</v>
      </c>
      <c r="U137">
        <f t="shared" si="7"/>
        <v>2076.2599999999998</v>
      </c>
      <c r="V137" s="23">
        <f>'Listado Equipos'!$B$4-W137</f>
        <v>42484.13</v>
      </c>
      <c r="W137">
        <f t="shared" si="6"/>
        <v>2028.8699999999997</v>
      </c>
      <c r="X137">
        <f t="shared" si="8"/>
        <v>137</v>
      </c>
    </row>
    <row r="138" spans="1:24" ht="17.399999999999999" x14ac:dyDescent="0.3">
      <c r="A138" s="11">
        <v>45164</v>
      </c>
      <c r="B138" s="12">
        <v>250416</v>
      </c>
      <c r="C138" s="12" t="s">
        <v>343</v>
      </c>
      <c r="D138" s="12" t="s">
        <v>344</v>
      </c>
      <c r="E138" s="12" t="s">
        <v>345</v>
      </c>
      <c r="F138" s="12" t="s">
        <v>346</v>
      </c>
      <c r="G138" s="12"/>
      <c r="H138" s="12">
        <v>14.05</v>
      </c>
      <c r="I138" s="12"/>
      <c r="J138" s="12">
        <v>13.12</v>
      </c>
      <c r="K138" s="12">
        <v>0.93</v>
      </c>
      <c r="L138" s="12">
        <v>43.76</v>
      </c>
      <c r="M138" s="12">
        <v>5</v>
      </c>
      <c r="N138" s="12">
        <v>0</v>
      </c>
      <c r="O138" s="12">
        <v>78</v>
      </c>
      <c r="P138" s="12">
        <v>3</v>
      </c>
      <c r="Q138" s="12">
        <v>1</v>
      </c>
      <c r="R138" s="12">
        <v>2</v>
      </c>
      <c r="S138" s="12">
        <v>0</v>
      </c>
      <c r="T138" s="12">
        <v>0</v>
      </c>
      <c r="U138">
        <f t="shared" si="7"/>
        <v>2090.31</v>
      </c>
      <c r="V138" s="23">
        <f>'Listado Equipos'!$B$4-W138</f>
        <v>42484.36</v>
      </c>
      <c r="W138">
        <f t="shared" si="6"/>
        <v>2028.6399999999996</v>
      </c>
      <c r="X138">
        <f t="shared" si="8"/>
        <v>138</v>
      </c>
    </row>
    <row r="139" spans="1:24" ht="17.399999999999999" x14ac:dyDescent="0.3">
      <c r="A139" s="11">
        <v>45165</v>
      </c>
      <c r="B139" s="12">
        <v>250416</v>
      </c>
      <c r="C139" s="12" t="s">
        <v>343</v>
      </c>
      <c r="D139" s="12" t="s">
        <v>344</v>
      </c>
      <c r="E139" s="12" t="s">
        <v>345</v>
      </c>
      <c r="F139" s="12" t="s">
        <v>346</v>
      </c>
      <c r="G139" s="12"/>
      <c r="H139" s="12">
        <v>12.22</v>
      </c>
      <c r="I139" s="12"/>
      <c r="J139" s="12">
        <v>11.45</v>
      </c>
      <c r="K139" s="12">
        <v>0.77</v>
      </c>
      <c r="L139" s="12">
        <v>34.21</v>
      </c>
      <c r="M139" s="12">
        <v>4</v>
      </c>
      <c r="N139" s="12">
        <v>0</v>
      </c>
      <c r="O139" s="12">
        <v>56</v>
      </c>
      <c r="P139" s="12">
        <v>2</v>
      </c>
      <c r="Q139" s="12">
        <v>1</v>
      </c>
      <c r="R139" s="12">
        <v>0</v>
      </c>
      <c r="S139" s="12">
        <v>0</v>
      </c>
      <c r="T139" s="12">
        <v>0</v>
      </c>
      <c r="U139">
        <f t="shared" si="7"/>
        <v>2102.5299999999997</v>
      </c>
      <c r="V139" s="23">
        <f>'Listado Equipos'!$B$4-W139</f>
        <v>42484.36</v>
      </c>
      <c r="W139">
        <f t="shared" si="6"/>
        <v>2028.6399999999996</v>
      </c>
      <c r="X139">
        <f t="shared" si="8"/>
        <v>139</v>
      </c>
    </row>
    <row r="140" spans="1:24" ht="17.399999999999999" x14ac:dyDescent="0.3">
      <c r="A140" s="11">
        <v>45166</v>
      </c>
      <c r="B140" s="12">
        <v>250416</v>
      </c>
      <c r="C140" s="12" t="s">
        <v>343</v>
      </c>
      <c r="D140" s="12" t="s">
        <v>344</v>
      </c>
      <c r="E140" s="12" t="s">
        <v>345</v>
      </c>
      <c r="F140" s="12" t="s">
        <v>346</v>
      </c>
      <c r="G140" s="12"/>
      <c r="H140" s="12">
        <v>19.22</v>
      </c>
      <c r="I140" s="12"/>
      <c r="J140" s="12">
        <v>18.38</v>
      </c>
      <c r="K140" s="12">
        <v>0.83</v>
      </c>
      <c r="L140" s="12">
        <v>67.14</v>
      </c>
      <c r="M140" s="12">
        <v>4</v>
      </c>
      <c r="N140" s="12">
        <v>0</v>
      </c>
      <c r="O140" s="12">
        <v>98</v>
      </c>
      <c r="P140" s="12">
        <v>6</v>
      </c>
      <c r="Q140" s="12">
        <v>1</v>
      </c>
      <c r="R140" s="12">
        <v>0</v>
      </c>
      <c r="S140" s="12">
        <v>0</v>
      </c>
      <c r="T140" s="12">
        <v>0</v>
      </c>
      <c r="U140">
        <f t="shared" si="7"/>
        <v>2121.7499999999995</v>
      </c>
      <c r="V140" s="23">
        <f>'Listado Equipos'!$B$4-W140</f>
        <v>42484.36</v>
      </c>
      <c r="W140">
        <f t="shared" si="6"/>
        <v>2028.6399999999996</v>
      </c>
      <c r="X140">
        <f t="shared" si="8"/>
        <v>140</v>
      </c>
    </row>
    <row r="141" spans="1:24" ht="17.399999999999999" x14ac:dyDescent="0.3">
      <c r="A141" s="11">
        <v>45167</v>
      </c>
      <c r="B141" s="12">
        <v>250416</v>
      </c>
      <c r="C141" s="12" t="s">
        <v>343</v>
      </c>
      <c r="D141" s="12" t="s">
        <v>344</v>
      </c>
      <c r="E141" s="12" t="s">
        <v>345</v>
      </c>
      <c r="F141" s="12" t="s">
        <v>346</v>
      </c>
      <c r="G141" s="12"/>
      <c r="H141" s="12">
        <v>22.22</v>
      </c>
      <c r="I141" s="12"/>
      <c r="J141" s="12">
        <v>21.7</v>
      </c>
      <c r="K141" s="12">
        <v>0.52</v>
      </c>
      <c r="L141" s="12">
        <v>78.64</v>
      </c>
      <c r="M141" s="12">
        <v>5</v>
      </c>
      <c r="N141" s="12">
        <v>0</v>
      </c>
      <c r="O141" s="12">
        <v>134</v>
      </c>
      <c r="P141" s="12">
        <v>6</v>
      </c>
      <c r="Q141" s="12">
        <v>0</v>
      </c>
      <c r="R141" s="12">
        <v>0</v>
      </c>
      <c r="S141" s="12">
        <v>0</v>
      </c>
      <c r="T141" s="12">
        <v>0</v>
      </c>
      <c r="U141">
        <f t="shared" si="7"/>
        <v>2143.9699999999993</v>
      </c>
      <c r="V141" s="23">
        <f>'Listado Equipos'!$B$4-W141</f>
        <v>42493.94</v>
      </c>
      <c r="W141">
        <f t="shared" si="6"/>
        <v>2019.0599999999997</v>
      </c>
      <c r="X141">
        <f t="shared" si="8"/>
        <v>141</v>
      </c>
    </row>
    <row r="142" spans="1:24" ht="17.399999999999999" x14ac:dyDescent="0.3">
      <c r="A142" s="11">
        <v>45168</v>
      </c>
      <c r="B142" s="12">
        <v>250416</v>
      </c>
      <c r="C142" s="12" t="s">
        <v>343</v>
      </c>
      <c r="D142" s="12" t="s">
        <v>344</v>
      </c>
      <c r="E142" s="12" t="s">
        <v>345</v>
      </c>
      <c r="F142" s="12" t="s">
        <v>346</v>
      </c>
      <c r="G142" s="12"/>
      <c r="H142" s="12">
        <v>19.38</v>
      </c>
      <c r="I142" s="12"/>
      <c r="J142" s="12">
        <v>18.170000000000002</v>
      </c>
      <c r="K142" s="12">
        <v>1.22</v>
      </c>
      <c r="L142" s="12">
        <v>58.54</v>
      </c>
      <c r="M142" s="12">
        <v>4</v>
      </c>
      <c r="N142" s="12">
        <v>0</v>
      </c>
      <c r="O142" s="12">
        <v>87</v>
      </c>
      <c r="P142" s="12">
        <v>3</v>
      </c>
      <c r="Q142" s="12">
        <v>0</v>
      </c>
      <c r="R142" s="12">
        <v>2</v>
      </c>
      <c r="S142" s="12">
        <v>0</v>
      </c>
      <c r="T142" s="12">
        <v>0</v>
      </c>
      <c r="U142">
        <f t="shared" si="7"/>
        <v>2163.3499999999995</v>
      </c>
      <c r="V142" s="23">
        <f>'Listado Equipos'!$B$4-W142</f>
        <v>42500.27</v>
      </c>
      <c r="W142">
        <f t="shared" si="6"/>
        <v>2012.7299999999998</v>
      </c>
      <c r="X142">
        <f t="shared" si="8"/>
        <v>142</v>
      </c>
    </row>
    <row r="143" spans="1:24" ht="17.399999999999999" x14ac:dyDescent="0.3">
      <c r="A143" s="11">
        <v>45169</v>
      </c>
      <c r="B143" s="12">
        <v>250416</v>
      </c>
      <c r="C143" s="12" t="s">
        <v>343</v>
      </c>
      <c r="D143" s="12" t="s">
        <v>344</v>
      </c>
      <c r="E143" s="12" t="s">
        <v>345</v>
      </c>
      <c r="F143" s="12" t="s">
        <v>346</v>
      </c>
      <c r="G143" s="12"/>
      <c r="H143" s="12">
        <v>19.77</v>
      </c>
      <c r="I143" s="12"/>
      <c r="J143" s="12">
        <v>18.420000000000002</v>
      </c>
      <c r="K143" s="12">
        <v>1.35</v>
      </c>
      <c r="L143" s="12">
        <v>61.73</v>
      </c>
      <c r="M143" s="12">
        <v>4</v>
      </c>
      <c r="N143" s="12">
        <v>0</v>
      </c>
      <c r="O143" s="12">
        <v>97</v>
      </c>
      <c r="P143" s="12">
        <v>1</v>
      </c>
      <c r="Q143" s="12">
        <v>0</v>
      </c>
      <c r="R143" s="12">
        <v>4</v>
      </c>
      <c r="S143" s="12">
        <v>0</v>
      </c>
      <c r="T143" s="12">
        <v>0</v>
      </c>
      <c r="U143">
        <f t="shared" si="7"/>
        <v>2183.1199999999994</v>
      </c>
      <c r="V143" s="23">
        <f>'Listado Equipos'!$B$4-W143</f>
        <v>42512.04</v>
      </c>
      <c r="W143">
        <f t="shared" si="6"/>
        <v>2000.9599999999998</v>
      </c>
      <c r="X143">
        <f t="shared" si="8"/>
        <v>143</v>
      </c>
    </row>
    <row r="144" spans="1:24" ht="17.399999999999999" x14ac:dyDescent="0.3">
      <c r="A144" s="11">
        <v>45170</v>
      </c>
      <c r="B144" s="12">
        <v>250416</v>
      </c>
      <c r="C144" s="12" t="s">
        <v>343</v>
      </c>
      <c r="D144" s="12" t="s">
        <v>344</v>
      </c>
      <c r="E144" s="12" t="s">
        <v>345</v>
      </c>
      <c r="F144" s="12" t="s">
        <v>346</v>
      </c>
      <c r="G144" s="12"/>
      <c r="H144" s="12">
        <v>17.3</v>
      </c>
      <c r="I144" s="12"/>
      <c r="J144" s="12">
        <v>16.329999999999998</v>
      </c>
      <c r="K144" s="12">
        <v>0.97</v>
      </c>
      <c r="L144" s="12">
        <v>57.71</v>
      </c>
      <c r="M144" s="12">
        <v>4</v>
      </c>
      <c r="N144" s="12">
        <v>0</v>
      </c>
      <c r="O144" s="12">
        <v>100</v>
      </c>
      <c r="P144" s="12">
        <v>2</v>
      </c>
      <c r="Q144" s="12">
        <v>1</v>
      </c>
      <c r="R144" s="12">
        <v>4</v>
      </c>
      <c r="S144" s="12">
        <v>0</v>
      </c>
      <c r="T144" s="12">
        <v>0</v>
      </c>
      <c r="U144">
        <f t="shared" si="7"/>
        <v>2200.4199999999996</v>
      </c>
      <c r="V144" s="23">
        <f>'Listado Equipos'!$B$4-W144</f>
        <v>42532.59</v>
      </c>
      <c r="W144">
        <f t="shared" si="6"/>
        <v>1980.4099999999999</v>
      </c>
      <c r="X144">
        <f t="shared" si="8"/>
        <v>144</v>
      </c>
    </row>
    <row r="145" spans="1:24" ht="17.399999999999999" x14ac:dyDescent="0.3">
      <c r="A145" s="11">
        <v>45171</v>
      </c>
      <c r="B145" s="12">
        <v>250416</v>
      </c>
      <c r="C145" s="12" t="s">
        <v>343</v>
      </c>
      <c r="D145" s="12" t="s">
        <v>344</v>
      </c>
      <c r="E145" s="12" t="s">
        <v>345</v>
      </c>
      <c r="F145" s="12" t="s">
        <v>346</v>
      </c>
      <c r="G145" s="12"/>
      <c r="H145" s="12">
        <v>20.3</v>
      </c>
      <c r="I145" s="12"/>
      <c r="J145" s="12">
        <v>18.52</v>
      </c>
      <c r="K145" s="12">
        <v>1.78</v>
      </c>
      <c r="L145" s="12">
        <v>62.26</v>
      </c>
      <c r="M145" s="12">
        <v>5</v>
      </c>
      <c r="N145" s="12">
        <v>0</v>
      </c>
      <c r="O145" s="12">
        <v>141</v>
      </c>
      <c r="P145" s="12">
        <v>6</v>
      </c>
      <c r="Q145" s="12">
        <v>1</v>
      </c>
      <c r="R145" s="12">
        <v>7</v>
      </c>
      <c r="S145" s="12">
        <v>0</v>
      </c>
      <c r="T145" s="12">
        <v>1</v>
      </c>
      <c r="U145">
        <f t="shared" si="7"/>
        <v>2220.7199999999998</v>
      </c>
      <c r="V145" s="23">
        <f>'Listado Equipos'!$B$4-W145</f>
        <v>42553.07</v>
      </c>
      <c r="W145">
        <f t="shared" si="6"/>
        <v>1959.9299999999998</v>
      </c>
      <c r="X145">
        <f t="shared" si="8"/>
        <v>145</v>
      </c>
    </row>
    <row r="146" spans="1:24" ht="17.399999999999999" x14ac:dyDescent="0.3">
      <c r="A146" s="11">
        <v>45172</v>
      </c>
      <c r="B146" s="12">
        <v>250416</v>
      </c>
      <c r="C146" s="12" t="s">
        <v>343</v>
      </c>
      <c r="D146" s="12" t="s">
        <v>344</v>
      </c>
      <c r="E146" s="12" t="s">
        <v>345</v>
      </c>
      <c r="F146" s="12" t="s">
        <v>346</v>
      </c>
      <c r="G146" s="12"/>
      <c r="H146" s="12">
        <v>13.48</v>
      </c>
      <c r="I146" s="12"/>
      <c r="J146" s="12">
        <v>12.2</v>
      </c>
      <c r="K146" s="12">
        <v>1.28</v>
      </c>
      <c r="L146" s="12">
        <v>45.35</v>
      </c>
      <c r="M146" s="12">
        <v>5</v>
      </c>
      <c r="N146" s="12">
        <v>0</v>
      </c>
      <c r="O146" s="12">
        <v>106</v>
      </c>
      <c r="P146" s="12">
        <v>6</v>
      </c>
      <c r="Q146" s="12">
        <v>1</v>
      </c>
      <c r="R146" s="12">
        <v>3</v>
      </c>
      <c r="S146" s="12">
        <v>0</v>
      </c>
      <c r="T146" s="12">
        <v>0</v>
      </c>
      <c r="U146">
        <f t="shared" si="7"/>
        <v>2234.1999999999998</v>
      </c>
      <c r="V146" s="23">
        <f>'Listado Equipos'!$B$4-W146</f>
        <v>42571.519999999997</v>
      </c>
      <c r="W146">
        <f t="shared" si="6"/>
        <v>1941.4799999999998</v>
      </c>
      <c r="X146">
        <f t="shared" si="8"/>
        <v>146</v>
      </c>
    </row>
    <row r="147" spans="1:24" ht="17.399999999999999" x14ac:dyDescent="0.3">
      <c r="A147" s="11">
        <v>45173</v>
      </c>
      <c r="B147" s="12">
        <v>250416</v>
      </c>
      <c r="C147" s="12" t="s">
        <v>343</v>
      </c>
      <c r="D147" s="12" t="s">
        <v>344</v>
      </c>
      <c r="E147" s="12" t="s">
        <v>345</v>
      </c>
      <c r="F147" s="12" t="s">
        <v>346</v>
      </c>
      <c r="G147" s="12"/>
      <c r="H147" s="12">
        <v>21.6</v>
      </c>
      <c r="I147" s="12"/>
      <c r="J147" s="12">
        <v>20.62</v>
      </c>
      <c r="K147" s="12">
        <v>0.98</v>
      </c>
      <c r="L147" s="12">
        <v>73.23</v>
      </c>
      <c r="M147" s="12">
        <v>5</v>
      </c>
      <c r="N147" s="12">
        <v>0</v>
      </c>
      <c r="O147" s="12">
        <v>147</v>
      </c>
      <c r="P147" s="12">
        <v>8</v>
      </c>
      <c r="Q147" s="12">
        <v>1</v>
      </c>
      <c r="R147" s="12">
        <v>2</v>
      </c>
      <c r="S147" s="12">
        <v>38</v>
      </c>
      <c r="T147" s="12">
        <v>0</v>
      </c>
      <c r="U147">
        <f t="shared" si="7"/>
        <v>2255.7999999999997</v>
      </c>
      <c r="V147" s="23">
        <f>'Listado Equipos'!$B$4-W147</f>
        <v>42584.800000000003</v>
      </c>
      <c r="W147">
        <f t="shared" si="6"/>
        <v>1928.1999999999998</v>
      </c>
      <c r="X147">
        <f t="shared" si="8"/>
        <v>147</v>
      </c>
    </row>
    <row r="148" spans="1:24" ht="17.399999999999999" x14ac:dyDescent="0.3">
      <c r="A148" s="11">
        <v>45174</v>
      </c>
      <c r="B148" s="12">
        <v>250416</v>
      </c>
      <c r="C148" s="12" t="s">
        <v>343</v>
      </c>
      <c r="D148" s="12" t="s">
        <v>344</v>
      </c>
      <c r="E148" s="12" t="s">
        <v>345</v>
      </c>
      <c r="F148" s="12" t="s">
        <v>346</v>
      </c>
      <c r="G148" s="12"/>
      <c r="H148" s="12">
        <v>20.8</v>
      </c>
      <c r="I148" s="12"/>
      <c r="J148" s="12">
        <v>19.63</v>
      </c>
      <c r="K148" s="12">
        <v>1.17</v>
      </c>
      <c r="L148" s="12">
        <v>68.180000000000007</v>
      </c>
      <c r="M148" s="12">
        <v>5</v>
      </c>
      <c r="N148" s="12">
        <v>0</v>
      </c>
      <c r="O148" s="12">
        <v>176</v>
      </c>
      <c r="P148" s="12">
        <v>10</v>
      </c>
      <c r="Q148" s="12">
        <v>2</v>
      </c>
      <c r="R148" s="12">
        <v>4</v>
      </c>
      <c r="S148" s="12">
        <v>195</v>
      </c>
      <c r="T148" s="12">
        <v>1</v>
      </c>
      <c r="U148">
        <f t="shared" si="7"/>
        <v>2276.6</v>
      </c>
      <c r="V148" s="23">
        <f>'Listado Equipos'!$B$4-W148</f>
        <v>42601.93</v>
      </c>
      <c r="W148">
        <f t="shared" si="6"/>
        <v>1911.0699999999997</v>
      </c>
      <c r="X148">
        <f t="shared" si="8"/>
        <v>148</v>
      </c>
    </row>
    <row r="149" spans="1:24" ht="17.399999999999999" x14ac:dyDescent="0.3">
      <c r="A149" s="11">
        <v>45175</v>
      </c>
      <c r="B149" s="12">
        <v>250416</v>
      </c>
      <c r="C149" s="12" t="s">
        <v>343</v>
      </c>
      <c r="D149" s="12" t="s">
        <v>344</v>
      </c>
      <c r="E149" s="12" t="s">
        <v>345</v>
      </c>
      <c r="F149" s="12" t="s">
        <v>346</v>
      </c>
      <c r="G149" s="12"/>
      <c r="H149" s="12">
        <v>19.100000000000001</v>
      </c>
      <c r="I149" s="12"/>
      <c r="J149" s="12">
        <v>18.25</v>
      </c>
      <c r="K149" s="12">
        <v>0.85</v>
      </c>
      <c r="L149" s="12">
        <v>53.21</v>
      </c>
      <c r="M149" s="12">
        <v>4</v>
      </c>
      <c r="N149" s="12">
        <v>0</v>
      </c>
      <c r="O149" s="12">
        <v>99</v>
      </c>
      <c r="P149" s="12">
        <v>11</v>
      </c>
      <c r="Q149" s="12">
        <v>1</v>
      </c>
      <c r="R149" s="12">
        <v>2</v>
      </c>
      <c r="S149" s="12">
        <v>106</v>
      </c>
      <c r="T149" s="12">
        <v>0</v>
      </c>
      <c r="U149">
        <f t="shared" si="7"/>
        <v>2295.6999999999998</v>
      </c>
      <c r="V149" s="23">
        <f>'Listado Equipos'!$B$4-W149</f>
        <v>42622.8</v>
      </c>
      <c r="W149">
        <f t="shared" si="6"/>
        <v>1890.1999999999998</v>
      </c>
      <c r="X149">
        <f t="shared" si="8"/>
        <v>149</v>
      </c>
    </row>
    <row r="150" spans="1:24" ht="17.399999999999999" x14ac:dyDescent="0.3">
      <c r="A150" s="11">
        <v>45176</v>
      </c>
      <c r="B150" s="12">
        <v>250416</v>
      </c>
      <c r="C150" s="12" t="s">
        <v>343</v>
      </c>
      <c r="D150" s="12" t="s">
        <v>344</v>
      </c>
      <c r="E150" s="12" t="s">
        <v>345</v>
      </c>
      <c r="F150" s="12" t="s">
        <v>346</v>
      </c>
      <c r="G150" s="12"/>
      <c r="H150" s="12">
        <v>18.62</v>
      </c>
      <c r="I150" s="12"/>
      <c r="J150" s="12">
        <v>17.27</v>
      </c>
      <c r="K150" s="12">
        <v>1.35</v>
      </c>
      <c r="L150" s="12">
        <v>54.54</v>
      </c>
      <c r="M150" s="12">
        <v>4</v>
      </c>
      <c r="N150" s="12">
        <v>0</v>
      </c>
      <c r="O150" s="12">
        <v>128</v>
      </c>
      <c r="P150" s="12">
        <v>3</v>
      </c>
      <c r="Q150" s="12">
        <v>0</v>
      </c>
      <c r="R150" s="12">
        <v>3</v>
      </c>
      <c r="S150" s="12">
        <v>143</v>
      </c>
      <c r="T150" s="12">
        <v>0</v>
      </c>
      <c r="U150">
        <f t="shared" si="7"/>
        <v>2314.3199999999997</v>
      </c>
      <c r="V150" s="23">
        <f>'Listado Equipos'!$B$4-W150</f>
        <v>42642.2</v>
      </c>
      <c r="W150">
        <f t="shared" si="6"/>
        <v>1870.7999999999997</v>
      </c>
      <c r="X150">
        <f t="shared" si="8"/>
        <v>150</v>
      </c>
    </row>
    <row r="151" spans="1:24" ht="17.399999999999999" x14ac:dyDescent="0.3">
      <c r="A151" s="11">
        <v>45177</v>
      </c>
      <c r="B151" s="12">
        <v>250416</v>
      </c>
      <c r="C151" s="12" t="s">
        <v>343</v>
      </c>
      <c r="D151" s="12" t="s">
        <v>344</v>
      </c>
      <c r="E151" s="12" t="s">
        <v>345</v>
      </c>
      <c r="F151" s="12" t="s">
        <v>346</v>
      </c>
      <c r="G151" s="12"/>
      <c r="H151" s="12">
        <v>19.53</v>
      </c>
      <c r="I151" s="12"/>
      <c r="J151" s="12">
        <v>17.670000000000002</v>
      </c>
      <c r="K151" s="12">
        <v>1.87</v>
      </c>
      <c r="L151" s="12">
        <v>64.5</v>
      </c>
      <c r="M151" s="12">
        <v>5</v>
      </c>
      <c r="N151" s="12">
        <v>0</v>
      </c>
      <c r="O151" s="12">
        <v>89</v>
      </c>
      <c r="P151" s="12">
        <v>3</v>
      </c>
      <c r="Q151" s="12">
        <v>2</v>
      </c>
      <c r="R151" s="12">
        <v>7</v>
      </c>
      <c r="S151" s="12">
        <v>107</v>
      </c>
      <c r="T151" s="12">
        <v>1</v>
      </c>
      <c r="U151">
        <f t="shared" si="7"/>
        <v>2333.85</v>
      </c>
      <c r="V151" s="23">
        <f>'Listado Equipos'!$B$4-W151</f>
        <v>42662.57</v>
      </c>
      <c r="W151">
        <f t="shared" si="6"/>
        <v>1850.4299999999998</v>
      </c>
      <c r="X151">
        <f t="shared" si="8"/>
        <v>151</v>
      </c>
    </row>
    <row r="152" spans="1:24" ht="17.399999999999999" x14ac:dyDescent="0.3">
      <c r="A152" s="11">
        <v>45178</v>
      </c>
      <c r="B152" s="12">
        <v>250416</v>
      </c>
      <c r="C152" s="12" t="s">
        <v>343</v>
      </c>
      <c r="D152" s="12" t="s">
        <v>344</v>
      </c>
      <c r="E152" s="12" t="s">
        <v>345</v>
      </c>
      <c r="F152" s="12" t="s">
        <v>346</v>
      </c>
      <c r="G152" s="12"/>
      <c r="H152" s="12">
        <v>16.12</v>
      </c>
      <c r="I152" s="12"/>
      <c r="J152" s="12">
        <v>14.72</v>
      </c>
      <c r="K152" s="12">
        <v>1.4</v>
      </c>
      <c r="L152" s="12">
        <v>51.75</v>
      </c>
      <c r="M152" s="12">
        <v>5</v>
      </c>
      <c r="N152" s="12">
        <v>0</v>
      </c>
      <c r="O152" s="12">
        <v>75</v>
      </c>
      <c r="P152" s="12">
        <v>7</v>
      </c>
      <c r="Q152" s="12">
        <v>3</v>
      </c>
      <c r="R152" s="12">
        <v>5</v>
      </c>
      <c r="S152" s="12">
        <v>88</v>
      </c>
      <c r="T152" s="12">
        <v>0</v>
      </c>
      <c r="U152">
        <f t="shared" si="7"/>
        <v>2349.9699999999998</v>
      </c>
      <c r="V152" s="23">
        <f>'Listado Equipos'!$B$4-W152</f>
        <v>42684.02</v>
      </c>
      <c r="W152">
        <f t="shared" si="6"/>
        <v>1828.9799999999998</v>
      </c>
      <c r="X152">
        <f t="shared" si="8"/>
        <v>152</v>
      </c>
    </row>
    <row r="153" spans="1:24" ht="17.399999999999999" x14ac:dyDescent="0.3">
      <c r="A153" s="11">
        <v>45179</v>
      </c>
      <c r="B153" s="12">
        <v>250416</v>
      </c>
      <c r="C153" s="12" t="s">
        <v>343</v>
      </c>
      <c r="D153" s="12" t="s">
        <v>344</v>
      </c>
      <c r="E153" s="12" t="s">
        <v>345</v>
      </c>
      <c r="F153" s="12" t="s">
        <v>346</v>
      </c>
      <c r="G153" s="12"/>
      <c r="H153" s="12">
        <v>12.82</v>
      </c>
      <c r="I153" s="12"/>
      <c r="J153" s="12">
        <v>11.65</v>
      </c>
      <c r="K153" s="12">
        <v>1.17</v>
      </c>
      <c r="L153" s="12">
        <v>43.53</v>
      </c>
      <c r="M153" s="12">
        <v>5</v>
      </c>
      <c r="N153" s="12">
        <v>0</v>
      </c>
      <c r="O153" s="12">
        <v>60</v>
      </c>
      <c r="P153" s="12">
        <v>1</v>
      </c>
      <c r="Q153" s="12">
        <v>0</v>
      </c>
      <c r="R153" s="12">
        <v>2</v>
      </c>
      <c r="S153" s="12">
        <v>64</v>
      </c>
      <c r="T153" s="12">
        <v>0</v>
      </c>
      <c r="U153">
        <f t="shared" si="7"/>
        <v>2362.79</v>
      </c>
      <c r="V153" s="23">
        <f>'Listado Equipos'!$B$4-W153</f>
        <v>42703.65</v>
      </c>
      <c r="W153">
        <f t="shared" si="6"/>
        <v>1809.3499999999997</v>
      </c>
      <c r="X153">
        <f t="shared" si="8"/>
        <v>153</v>
      </c>
    </row>
    <row r="154" spans="1:24" ht="17.399999999999999" x14ac:dyDescent="0.3">
      <c r="A154" s="11">
        <v>45180</v>
      </c>
      <c r="B154" s="12">
        <v>250416</v>
      </c>
      <c r="C154" s="12" t="s">
        <v>343</v>
      </c>
      <c r="D154" s="12" t="s">
        <v>344</v>
      </c>
      <c r="E154" s="12" t="s">
        <v>345</v>
      </c>
      <c r="F154" s="12" t="s">
        <v>346</v>
      </c>
      <c r="G154" s="12"/>
      <c r="H154" s="12">
        <v>20.3</v>
      </c>
      <c r="I154" s="12"/>
      <c r="J154" s="12">
        <v>19.43</v>
      </c>
      <c r="K154" s="12">
        <v>0.87</v>
      </c>
      <c r="L154" s="12">
        <v>72.48</v>
      </c>
      <c r="M154" s="12">
        <v>5</v>
      </c>
      <c r="N154" s="12">
        <v>0</v>
      </c>
      <c r="O154" s="12">
        <v>139</v>
      </c>
      <c r="P154" s="12">
        <v>3</v>
      </c>
      <c r="Q154" s="12">
        <v>0</v>
      </c>
      <c r="R154" s="12">
        <v>0</v>
      </c>
      <c r="S154" s="12">
        <v>165</v>
      </c>
      <c r="T154" s="12">
        <v>0</v>
      </c>
      <c r="U154">
        <f t="shared" si="7"/>
        <v>2383.09</v>
      </c>
      <c r="V154" s="23">
        <f>'Listado Equipos'!$B$4-W154</f>
        <v>42716.2</v>
      </c>
      <c r="W154">
        <f t="shared" si="6"/>
        <v>1796.7999999999997</v>
      </c>
      <c r="X154">
        <f t="shared" si="8"/>
        <v>154</v>
      </c>
    </row>
    <row r="155" spans="1:24" ht="17.399999999999999" x14ac:dyDescent="0.3">
      <c r="A155" s="11">
        <v>45181</v>
      </c>
      <c r="B155" s="12">
        <v>250416</v>
      </c>
      <c r="C155" s="12" t="s">
        <v>343</v>
      </c>
      <c r="D155" s="12" t="s">
        <v>344</v>
      </c>
      <c r="E155" s="12" t="s">
        <v>345</v>
      </c>
      <c r="F155" s="12" t="s">
        <v>346</v>
      </c>
      <c r="G155" s="12"/>
      <c r="H155" s="12">
        <v>18.5</v>
      </c>
      <c r="I155" s="12"/>
      <c r="J155" s="12">
        <v>17.02</v>
      </c>
      <c r="K155" s="12">
        <v>1.48</v>
      </c>
      <c r="L155" s="12">
        <v>64.819999999999993</v>
      </c>
      <c r="M155" s="12">
        <v>5</v>
      </c>
      <c r="N155" s="12">
        <v>0</v>
      </c>
      <c r="O155" s="12">
        <v>113</v>
      </c>
      <c r="P155" s="12">
        <v>1</v>
      </c>
      <c r="Q155" s="12">
        <v>0</v>
      </c>
      <c r="R155" s="12">
        <v>4</v>
      </c>
      <c r="S155" s="12">
        <v>128</v>
      </c>
      <c r="T155" s="12">
        <v>0</v>
      </c>
      <c r="U155">
        <f t="shared" si="7"/>
        <v>2401.59</v>
      </c>
      <c r="V155" s="23">
        <f>'Listado Equipos'!$B$4-W155</f>
        <v>42727.95</v>
      </c>
      <c r="W155">
        <f t="shared" si="6"/>
        <v>1785.0499999999997</v>
      </c>
      <c r="X155">
        <f t="shared" si="8"/>
        <v>155</v>
      </c>
    </row>
    <row r="156" spans="1:24" ht="17.399999999999999" x14ac:dyDescent="0.3">
      <c r="A156" s="11">
        <v>45182</v>
      </c>
      <c r="B156" s="12">
        <v>250416</v>
      </c>
      <c r="C156" s="12" t="s">
        <v>343</v>
      </c>
      <c r="D156" s="12" t="s">
        <v>344</v>
      </c>
      <c r="E156" s="12" t="s">
        <v>345</v>
      </c>
      <c r="F156" s="12" t="s">
        <v>346</v>
      </c>
      <c r="G156" s="12"/>
      <c r="H156" s="12">
        <v>17.149999999999999</v>
      </c>
      <c r="I156" s="12"/>
      <c r="J156" s="12">
        <v>15.6</v>
      </c>
      <c r="K156" s="12">
        <v>1.55</v>
      </c>
      <c r="L156" s="12">
        <v>50.03</v>
      </c>
      <c r="M156" s="12">
        <v>4</v>
      </c>
      <c r="N156" s="12">
        <v>0</v>
      </c>
      <c r="O156" s="12">
        <v>87</v>
      </c>
      <c r="P156" s="12">
        <v>1</v>
      </c>
      <c r="Q156" s="12">
        <v>0</v>
      </c>
      <c r="R156" s="12">
        <v>3</v>
      </c>
      <c r="S156" s="12">
        <v>95</v>
      </c>
      <c r="T156" s="12">
        <v>0</v>
      </c>
      <c r="U156">
        <f t="shared" si="7"/>
        <v>2418.7400000000002</v>
      </c>
      <c r="V156" s="23">
        <f>'Listado Equipos'!$B$4-W156</f>
        <v>42749.82</v>
      </c>
      <c r="W156">
        <f t="shared" si="6"/>
        <v>1763.1799999999998</v>
      </c>
      <c r="X156">
        <f t="shared" si="8"/>
        <v>156</v>
      </c>
    </row>
    <row r="157" spans="1:24" ht="17.399999999999999" x14ac:dyDescent="0.3">
      <c r="A157" s="11">
        <v>45183</v>
      </c>
      <c r="B157" s="12">
        <v>250416</v>
      </c>
      <c r="C157" s="12" t="s">
        <v>343</v>
      </c>
      <c r="D157" s="12" t="s">
        <v>344</v>
      </c>
      <c r="E157" s="12" t="s">
        <v>345</v>
      </c>
      <c r="F157" s="12" t="s">
        <v>346</v>
      </c>
      <c r="G157" s="12"/>
      <c r="H157" s="12">
        <v>17.079999999999998</v>
      </c>
      <c r="I157" s="12"/>
      <c r="J157" s="12">
        <v>16.23</v>
      </c>
      <c r="K157" s="12">
        <v>0.85</v>
      </c>
      <c r="L157" s="12">
        <v>52.75</v>
      </c>
      <c r="M157" s="12">
        <v>4</v>
      </c>
      <c r="N157" s="12">
        <v>0</v>
      </c>
      <c r="O157" s="12">
        <v>88</v>
      </c>
      <c r="P157" s="12">
        <v>7</v>
      </c>
      <c r="Q157" s="12">
        <v>1</v>
      </c>
      <c r="R157" s="12">
        <v>1</v>
      </c>
      <c r="S157" s="12">
        <v>96</v>
      </c>
      <c r="T157" s="12">
        <v>0</v>
      </c>
      <c r="U157">
        <f t="shared" si="7"/>
        <v>2435.8200000000002</v>
      </c>
      <c r="V157" s="23">
        <f>'Listado Equipos'!$B$4-W157</f>
        <v>42771.37</v>
      </c>
      <c r="W157">
        <f t="shared" si="6"/>
        <v>1741.6299999999999</v>
      </c>
      <c r="X157">
        <f t="shared" si="8"/>
        <v>157</v>
      </c>
    </row>
    <row r="158" spans="1:24" ht="17.399999999999999" x14ac:dyDescent="0.3">
      <c r="A158" s="11">
        <v>45184</v>
      </c>
      <c r="B158" s="12">
        <v>250416</v>
      </c>
      <c r="C158" s="12" t="s">
        <v>343</v>
      </c>
      <c r="D158" s="12" t="s">
        <v>344</v>
      </c>
      <c r="E158" s="12" t="s">
        <v>345</v>
      </c>
      <c r="F158" s="12" t="s">
        <v>346</v>
      </c>
      <c r="G158" s="12"/>
      <c r="H158" s="12">
        <v>19.87</v>
      </c>
      <c r="I158" s="12"/>
      <c r="J158" s="12">
        <v>18.399999999999999</v>
      </c>
      <c r="K158" s="12">
        <v>1.47</v>
      </c>
      <c r="L158" s="12">
        <v>61.27</v>
      </c>
      <c r="M158" s="12">
        <v>4</v>
      </c>
      <c r="N158" s="12">
        <v>0</v>
      </c>
      <c r="O158" s="12">
        <v>156</v>
      </c>
      <c r="P158" s="12">
        <v>8</v>
      </c>
      <c r="Q158" s="12">
        <v>0</v>
      </c>
      <c r="R158" s="12">
        <v>6</v>
      </c>
      <c r="S158" s="12">
        <v>179</v>
      </c>
      <c r="T158" s="12">
        <v>0</v>
      </c>
      <c r="U158">
        <f t="shared" si="7"/>
        <v>2455.69</v>
      </c>
      <c r="V158" s="23">
        <f>'Listado Equipos'!$B$4-W158</f>
        <v>42792.65</v>
      </c>
      <c r="W158">
        <f t="shared" si="6"/>
        <v>1720.35</v>
      </c>
      <c r="X158">
        <f t="shared" si="8"/>
        <v>158</v>
      </c>
    </row>
    <row r="159" spans="1:24" ht="17.399999999999999" x14ac:dyDescent="0.3">
      <c r="A159" s="11">
        <v>45185</v>
      </c>
      <c r="B159" s="12">
        <v>250416</v>
      </c>
      <c r="C159" s="12" t="s">
        <v>343</v>
      </c>
      <c r="D159" s="12" t="s">
        <v>344</v>
      </c>
      <c r="E159" s="12" t="s">
        <v>345</v>
      </c>
      <c r="F159" s="12" t="s">
        <v>346</v>
      </c>
      <c r="G159" s="12"/>
      <c r="H159" s="12">
        <v>17.53</v>
      </c>
      <c r="I159" s="12"/>
      <c r="J159" s="12">
        <v>16.82</v>
      </c>
      <c r="K159" s="12">
        <v>0.72</v>
      </c>
      <c r="L159" s="12">
        <v>59.25</v>
      </c>
      <c r="M159" s="12">
        <v>4</v>
      </c>
      <c r="N159" s="12">
        <v>0</v>
      </c>
      <c r="O159" s="12">
        <v>150</v>
      </c>
      <c r="P159" s="12">
        <v>10</v>
      </c>
      <c r="Q159" s="12">
        <v>1</v>
      </c>
      <c r="R159" s="12">
        <v>1</v>
      </c>
      <c r="S159" s="12">
        <v>171</v>
      </c>
      <c r="T159" s="12">
        <v>0</v>
      </c>
      <c r="U159">
        <f t="shared" si="7"/>
        <v>2473.2200000000003</v>
      </c>
      <c r="V159" s="23">
        <f>'Listado Equipos'!$B$4-W159</f>
        <v>42814.75</v>
      </c>
      <c r="W159">
        <f t="shared" si="6"/>
        <v>1698.25</v>
      </c>
      <c r="X159">
        <f t="shared" si="8"/>
        <v>159</v>
      </c>
    </row>
    <row r="160" spans="1:24" ht="17.399999999999999" x14ac:dyDescent="0.3">
      <c r="A160" s="11">
        <v>45186</v>
      </c>
      <c r="B160" s="12">
        <v>250416</v>
      </c>
      <c r="C160" s="12" t="s">
        <v>343</v>
      </c>
      <c r="D160" s="12" t="s">
        <v>344</v>
      </c>
      <c r="E160" s="12" t="s">
        <v>345</v>
      </c>
      <c r="F160" s="12" t="s">
        <v>346</v>
      </c>
      <c r="G160" s="12"/>
      <c r="H160" s="12">
        <v>16.97</v>
      </c>
      <c r="I160" s="12"/>
      <c r="J160" s="12">
        <v>14.32</v>
      </c>
      <c r="K160" s="12">
        <v>2.65</v>
      </c>
      <c r="L160" s="12">
        <v>38.31</v>
      </c>
      <c r="M160" s="12">
        <v>4</v>
      </c>
      <c r="N160" s="12">
        <v>0</v>
      </c>
      <c r="O160" s="12">
        <v>32</v>
      </c>
      <c r="P160" s="12">
        <v>1</v>
      </c>
      <c r="Q160" s="12">
        <v>0</v>
      </c>
      <c r="R160" s="12">
        <v>5</v>
      </c>
      <c r="S160" s="12">
        <v>36</v>
      </c>
      <c r="T160" s="12">
        <v>0</v>
      </c>
      <c r="U160">
        <f t="shared" si="7"/>
        <v>2490.19</v>
      </c>
      <c r="V160" s="23">
        <f>'Listado Equipos'!$B$4-W160</f>
        <v>42834.28</v>
      </c>
      <c r="W160">
        <f t="shared" si="6"/>
        <v>1678.72</v>
      </c>
      <c r="X160">
        <f t="shared" si="8"/>
        <v>160</v>
      </c>
    </row>
    <row r="161" spans="1:24" ht="17.399999999999999" x14ac:dyDescent="0.3">
      <c r="A161" s="11">
        <v>45187</v>
      </c>
      <c r="B161" s="12">
        <v>250416</v>
      </c>
      <c r="C161" s="12" t="s">
        <v>343</v>
      </c>
      <c r="D161" s="12" t="s">
        <v>344</v>
      </c>
      <c r="E161" s="12" t="s">
        <v>345</v>
      </c>
      <c r="F161" s="12" t="s">
        <v>346</v>
      </c>
      <c r="G161" s="12"/>
      <c r="H161" s="12">
        <v>9.17</v>
      </c>
      <c r="I161" s="12"/>
      <c r="J161" s="12">
        <v>7.98</v>
      </c>
      <c r="K161" s="12">
        <v>1.18</v>
      </c>
      <c r="L161" s="12">
        <v>25.78</v>
      </c>
      <c r="M161" s="12">
        <v>5</v>
      </c>
      <c r="N161" s="12">
        <v>0</v>
      </c>
      <c r="O161" s="12">
        <v>60</v>
      </c>
      <c r="P161" s="12">
        <v>4</v>
      </c>
      <c r="Q161" s="12">
        <v>0</v>
      </c>
      <c r="R161" s="12">
        <v>2</v>
      </c>
      <c r="S161" s="12">
        <v>60</v>
      </c>
      <c r="T161" s="12">
        <v>0</v>
      </c>
      <c r="U161">
        <f t="shared" si="7"/>
        <v>2499.36</v>
      </c>
      <c r="V161" s="23">
        <f>'Listado Equipos'!$B$4-W161</f>
        <v>42840.71</v>
      </c>
      <c r="W161">
        <f t="shared" si="6"/>
        <v>1672.29</v>
      </c>
      <c r="X161">
        <f t="shared" si="8"/>
        <v>161</v>
      </c>
    </row>
    <row r="162" spans="1:24" ht="17.399999999999999" x14ac:dyDescent="0.3">
      <c r="A162" s="11">
        <v>45188</v>
      </c>
      <c r="B162" s="12">
        <v>250416</v>
      </c>
      <c r="C162" s="12" t="s">
        <v>343</v>
      </c>
      <c r="D162" s="12" t="s">
        <v>344</v>
      </c>
      <c r="E162" s="12" t="s">
        <v>345</v>
      </c>
      <c r="F162" s="12" t="s">
        <v>346</v>
      </c>
      <c r="G162" s="12"/>
      <c r="H162" s="12">
        <v>21.87</v>
      </c>
      <c r="I162" s="12"/>
      <c r="J162" s="12">
        <v>20.43</v>
      </c>
      <c r="K162" s="12">
        <v>1.43</v>
      </c>
      <c r="L162" s="12">
        <v>72.75</v>
      </c>
      <c r="M162" s="12">
        <v>5</v>
      </c>
      <c r="N162" s="12">
        <v>0</v>
      </c>
      <c r="O162" s="12">
        <v>183</v>
      </c>
      <c r="P162" s="12">
        <v>17</v>
      </c>
      <c r="Q162" s="12">
        <v>3</v>
      </c>
      <c r="R162" s="12">
        <v>2</v>
      </c>
      <c r="S162" s="12">
        <v>213</v>
      </c>
      <c r="T162" s="12">
        <v>0</v>
      </c>
      <c r="U162">
        <f t="shared" si="7"/>
        <v>2521.23</v>
      </c>
      <c r="V162" s="23">
        <f>'Listado Equipos'!$B$4-W162</f>
        <v>42861.89</v>
      </c>
      <c r="W162">
        <f t="shared" si="6"/>
        <v>1651.11</v>
      </c>
      <c r="X162">
        <f t="shared" si="8"/>
        <v>162</v>
      </c>
    </row>
    <row r="163" spans="1:24" ht="17.399999999999999" x14ac:dyDescent="0.3">
      <c r="A163" s="11">
        <v>45189</v>
      </c>
      <c r="B163" s="12">
        <v>250416</v>
      </c>
      <c r="C163" s="12" t="s">
        <v>343</v>
      </c>
      <c r="D163" s="12" t="s">
        <v>344</v>
      </c>
      <c r="E163" s="12" t="s">
        <v>345</v>
      </c>
      <c r="F163" s="12" t="s">
        <v>346</v>
      </c>
      <c r="G163" s="12"/>
      <c r="H163" s="12">
        <v>18.170000000000002</v>
      </c>
      <c r="I163" s="12"/>
      <c r="J163" s="12">
        <v>17.3</v>
      </c>
      <c r="K163" s="12">
        <v>0.87</v>
      </c>
      <c r="L163" s="12">
        <v>61.43</v>
      </c>
      <c r="M163" s="12">
        <v>4</v>
      </c>
      <c r="N163" s="12">
        <v>0</v>
      </c>
      <c r="O163" s="12">
        <v>131</v>
      </c>
      <c r="P163" s="12">
        <v>8</v>
      </c>
      <c r="Q163" s="12">
        <v>1</v>
      </c>
      <c r="R163" s="12">
        <v>2</v>
      </c>
      <c r="S163" s="12">
        <v>142</v>
      </c>
      <c r="T163" s="12">
        <v>0</v>
      </c>
      <c r="U163">
        <f t="shared" si="7"/>
        <v>2539.4</v>
      </c>
      <c r="V163" s="23">
        <f>'Listado Equipos'!$B$4-W163</f>
        <v>42881.96</v>
      </c>
      <c r="W163">
        <f t="shared" si="6"/>
        <v>1631.04</v>
      </c>
      <c r="X163">
        <f t="shared" si="8"/>
        <v>163</v>
      </c>
    </row>
    <row r="164" spans="1:24" ht="17.399999999999999" x14ac:dyDescent="0.3">
      <c r="A164" s="11">
        <v>45190</v>
      </c>
      <c r="B164" s="12">
        <v>250416</v>
      </c>
      <c r="C164" s="12" t="s">
        <v>343</v>
      </c>
      <c r="D164" s="12" t="s">
        <v>344</v>
      </c>
      <c r="E164" s="12" t="s">
        <v>345</v>
      </c>
      <c r="F164" s="12" t="s">
        <v>346</v>
      </c>
      <c r="G164" s="12"/>
      <c r="H164" s="12">
        <v>21.73</v>
      </c>
      <c r="I164" s="12"/>
      <c r="J164" s="12">
        <v>20.32</v>
      </c>
      <c r="K164" s="12">
        <v>1.42</v>
      </c>
      <c r="L164" s="12">
        <v>76.209999999999994</v>
      </c>
      <c r="M164" s="12">
        <v>5</v>
      </c>
      <c r="N164" s="12">
        <v>0</v>
      </c>
      <c r="O164" s="12">
        <v>169</v>
      </c>
      <c r="P164" s="12">
        <v>5</v>
      </c>
      <c r="Q164" s="12">
        <v>4</v>
      </c>
      <c r="R164" s="12">
        <v>2</v>
      </c>
      <c r="S164" s="12">
        <v>201</v>
      </c>
      <c r="T164" s="12">
        <v>0</v>
      </c>
      <c r="U164">
        <f t="shared" si="7"/>
        <v>2561.13</v>
      </c>
      <c r="V164" s="23">
        <f>'Listado Equipos'!$B$4-W164</f>
        <v>42901.88</v>
      </c>
      <c r="W164">
        <f t="shared" si="6"/>
        <v>1611.12</v>
      </c>
      <c r="X164">
        <f t="shared" si="8"/>
        <v>164</v>
      </c>
    </row>
    <row r="165" spans="1:24" ht="17.399999999999999" x14ac:dyDescent="0.3">
      <c r="A165" s="11">
        <v>45191</v>
      </c>
      <c r="B165" s="12">
        <v>250416</v>
      </c>
      <c r="C165" s="12" t="s">
        <v>343</v>
      </c>
      <c r="D165" s="12" t="s">
        <v>344</v>
      </c>
      <c r="E165" s="12" t="s">
        <v>345</v>
      </c>
      <c r="F165" s="12" t="s">
        <v>346</v>
      </c>
      <c r="G165" s="12"/>
      <c r="H165" s="12">
        <v>19.73</v>
      </c>
      <c r="I165" s="12"/>
      <c r="J165" s="12">
        <v>18.27</v>
      </c>
      <c r="K165" s="12">
        <v>1.47</v>
      </c>
      <c r="L165" s="12">
        <v>60.22</v>
      </c>
      <c r="M165" s="12">
        <v>5</v>
      </c>
      <c r="N165" s="12">
        <v>0</v>
      </c>
      <c r="O165" s="12">
        <v>82</v>
      </c>
      <c r="P165" s="12">
        <v>3</v>
      </c>
      <c r="Q165" s="12">
        <v>3</v>
      </c>
      <c r="R165" s="12">
        <v>1</v>
      </c>
      <c r="S165" s="12">
        <v>94</v>
      </c>
      <c r="T165" s="12">
        <v>0</v>
      </c>
      <c r="U165">
        <f t="shared" si="7"/>
        <v>2580.86</v>
      </c>
      <c r="V165" s="23">
        <f>'Listado Equipos'!$B$4-W165</f>
        <v>42920.13</v>
      </c>
      <c r="W165">
        <f t="shared" si="6"/>
        <v>1592.87</v>
      </c>
      <c r="X165">
        <f t="shared" si="8"/>
        <v>165</v>
      </c>
    </row>
    <row r="166" spans="1:24" ht="17.399999999999999" x14ac:dyDescent="0.3">
      <c r="A166" s="11">
        <v>45192</v>
      </c>
      <c r="B166" s="12">
        <v>250416</v>
      </c>
      <c r="C166" s="12" t="s">
        <v>343</v>
      </c>
      <c r="D166" s="12" t="s">
        <v>344</v>
      </c>
      <c r="E166" s="12" t="s">
        <v>345</v>
      </c>
      <c r="F166" s="12" t="s">
        <v>346</v>
      </c>
      <c r="G166" s="12"/>
      <c r="H166" s="12">
        <v>16.97</v>
      </c>
      <c r="I166" s="12"/>
      <c r="J166" s="12">
        <v>15.77</v>
      </c>
      <c r="K166" s="12">
        <v>1.2</v>
      </c>
      <c r="L166" s="12">
        <v>43.85</v>
      </c>
      <c r="M166" s="12">
        <v>4</v>
      </c>
      <c r="N166" s="12">
        <v>0</v>
      </c>
      <c r="O166" s="12">
        <v>44</v>
      </c>
      <c r="P166" s="12">
        <v>1</v>
      </c>
      <c r="Q166" s="12">
        <v>0</v>
      </c>
      <c r="R166" s="12">
        <v>0</v>
      </c>
      <c r="S166" s="12">
        <v>48</v>
      </c>
      <c r="T166" s="12">
        <v>0</v>
      </c>
      <c r="U166">
        <f t="shared" si="7"/>
        <v>2597.83</v>
      </c>
      <c r="V166" s="23">
        <f>'Listado Equipos'!$B$4-W166</f>
        <v>42939.91</v>
      </c>
      <c r="W166">
        <f t="shared" si="6"/>
        <v>1573.09</v>
      </c>
      <c r="X166">
        <f t="shared" si="8"/>
        <v>166</v>
      </c>
    </row>
    <row r="167" spans="1:24" ht="17.399999999999999" x14ac:dyDescent="0.3">
      <c r="A167" s="11">
        <v>45193</v>
      </c>
      <c r="B167" s="12">
        <v>250416</v>
      </c>
      <c r="C167" s="12" t="s">
        <v>343</v>
      </c>
      <c r="D167" s="12" t="s">
        <v>344</v>
      </c>
      <c r="E167" s="12" t="s">
        <v>345</v>
      </c>
      <c r="F167" s="12" t="s">
        <v>346</v>
      </c>
      <c r="G167" s="12"/>
      <c r="H167" s="12">
        <v>17.47</v>
      </c>
      <c r="I167" s="12"/>
      <c r="J167" s="12">
        <v>16.329999999999998</v>
      </c>
      <c r="K167" s="12">
        <v>1.1299999999999999</v>
      </c>
      <c r="L167" s="12">
        <v>49.6</v>
      </c>
      <c r="M167" s="12">
        <v>4</v>
      </c>
      <c r="N167" s="12">
        <v>0</v>
      </c>
      <c r="O167" s="12">
        <v>53</v>
      </c>
      <c r="P167" s="12">
        <v>1</v>
      </c>
      <c r="Q167" s="12">
        <v>0</v>
      </c>
      <c r="R167" s="12">
        <v>1</v>
      </c>
      <c r="S167" s="12">
        <v>61</v>
      </c>
      <c r="T167" s="12">
        <v>0</v>
      </c>
      <c r="U167">
        <f t="shared" si="7"/>
        <v>2615.2999999999997</v>
      </c>
      <c r="V167" s="23">
        <f>'Listado Equipos'!$B$4-W167</f>
        <v>42961.53</v>
      </c>
      <c r="W167">
        <f t="shared" si="6"/>
        <v>1551.47</v>
      </c>
      <c r="X167">
        <f t="shared" si="8"/>
        <v>167</v>
      </c>
    </row>
    <row r="168" spans="1:24" ht="17.399999999999999" x14ac:dyDescent="0.3">
      <c r="A168" s="11">
        <v>45194</v>
      </c>
      <c r="B168" s="12">
        <v>250416</v>
      </c>
      <c r="C168" s="12" t="s">
        <v>343</v>
      </c>
      <c r="D168" s="12" t="s">
        <v>344</v>
      </c>
      <c r="E168" s="12" t="s">
        <v>345</v>
      </c>
      <c r="F168" s="12" t="s">
        <v>346</v>
      </c>
      <c r="G168" s="12"/>
      <c r="H168" s="12">
        <v>20.53</v>
      </c>
      <c r="I168" s="12"/>
      <c r="J168" s="12">
        <v>18.93</v>
      </c>
      <c r="K168" s="12">
        <v>1.6</v>
      </c>
      <c r="L168" s="12">
        <v>52.2</v>
      </c>
      <c r="M168" s="12">
        <v>4</v>
      </c>
      <c r="N168" s="12">
        <v>0</v>
      </c>
      <c r="O168" s="12">
        <v>80</v>
      </c>
      <c r="P168" s="12">
        <v>6</v>
      </c>
      <c r="Q168" s="12">
        <v>0</v>
      </c>
      <c r="R168" s="12">
        <v>3</v>
      </c>
      <c r="S168" s="12">
        <v>86</v>
      </c>
      <c r="T168" s="12">
        <v>0</v>
      </c>
      <c r="U168">
        <f t="shared" si="7"/>
        <v>2635.83</v>
      </c>
      <c r="V168" s="23">
        <f>'Listado Equipos'!$B$4-W168</f>
        <v>42972.06</v>
      </c>
      <c r="W168">
        <f t="shared" si="6"/>
        <v>1540.94</v>
      </c>
      <c r="X168">
        <f t="shared" si="8"/>
        <v>168</v>
      </c>
    </row>
    <row r="169" spans="1:24" ht="17.399999999999999" x14ac:dyDescent="0.3">
      <c r="A169" s="11">
        <v>45195</v>
      </c>
      <c r="B169" s="12">
        <v>250416</v>
      </c>
      <c r="C169" s="12" t="s">
        <v>343</v>
      </c>
      <c r="D169" s="12" t="s">
        <v>344</v>
      </c>
      <c r="E169" s="12" t="s">
        <v>345</v>
      </c>
      <c r="F169" s="12" t="s">
        <v>346</v>
      </c>
      <c r="G169" s="12"/>
      <c r="H169" s="12">
        <v>20.8</v>
      </c>
      <c r="I169" s="12"/>
      <c r="J169" s="12">
        <v>19.3</v>
      </c>
      <c r="K169" s="12">
        <v>1.5</v>
      </c>
      <c r="L169" s="12">
        <v>63.8</v>
      </c>
      <c r="M169" s="12">
        <v>4</v>
      </c>
      <c r="N169" s="12">
        <v>0</v>
      </c>
      <c r="O169" s="12">
        <v>105</v>
      </c>
      <c r="P169" s="12">
        <v>2</v>
      </c>
      <c r="Q169" s="12">
        <v>0</v>
      </c>
      <c r="R169" s="12">
        <v>5</v>
      </c>
      <c r="S169" s="12">
        <v>116</v>
      </c>
      <c r="T169" s="12">
        <v>1</v>
      </c>
      <c r="U169">
        <f t="shared" si="7"/>
        <v>2656.63</v>
      </c>
      <c r="V169" s="23">
        <f>'Listado Equipos'!$B$4-W169</f>
        <v>42989.38</v>
      </c>
      <c r="W169">
        <f t="shared" si="6"/>
        <v>1523.6200000000001</v>
      </c>
      <c r="X169">
        <f t="shared" si="8"/>
        <v>169</v>
      </c>
    </row>
    <row r="170" spans="1:24" ht="17.399999999999999" x14ac:dyDescent="0.3">
      <c r="A170" s="11">
        <v>45196</v>
      </c>
      <c r="B170" s="12">
        <v>250416</v>
      </c>
      <c r="C170" s="12" t="s">
        <v>343</v>
      </c>
      <c r="D170" s="12" t="s">
        <v>344</v>
      </c>
      <c r="E170" s="12" t="s">
        <v>345</v>
      </c>
      <c r="F170" s="12" t="s">
        <v>346</v>
      </c>
      <c r="G170" s="12"/>
      <c r="H170" s="12">
        <v>13.97</v>
      </c>
      <c r="I170" s="12"/>
      <c r="J170" s="12">
        <v>12.95</v>
      </c>
      <c r="K170" s="12">
        <v>1.02</v>
      </c>
      <c r="L170" s="12">
        <v>43.47</v>
      </c>
      <c r="M170" s="12">
        <v>5</v>
      </c>
      <c r="N170" s="12">
        <v>0</v>
      </c>
      <c r="O170" s="12">
        <v>76</v>
      </c>
      <c r="P170" s="12">
        <v>6</v>
      </c>
      <c r="Q170" s="12">
        <v>0</v>
      </c>
      <c r="R170" s="12">
        <v>0</v>
      </c>
      <c r="S170" s="12">
        <v>84</v>
      </c>
      <c r="T170" s="12">
        <v>0</v>
      </c>
      <c r="U170">
        <f t="shared" si="7"/>
        <v>2670.6</v>
      </c>
      <c r="V170" s="23">
        <f>'Listado Equipos'!$B$4-W170</f>
        <v>43007.31</v>
      </c>
      <c r="W170">
        <f t="shared" si="6"/>
        <v>1505.69</v>
      </c>
      <c r="X170">
        <f t="shared" si="8"/>
        <v>170</v>
      </c>
    </row>
    <row r="171" spans="1:24" ht="17.399999999999999" x14ac:dyDescent="0.3">
      <c r="A171" s="11">
        <v>45197</v>
      </c>
      <c r="B171" s="12">
        <v>250416</v>
      </c>
      <c r="C171" s="12" t="s">
        <v>343</v>
      </c>
      <c r="D171" s="12" t="s">
        <v>344</v>
      </c>
      <c r="E171" s="12" t="s">
        <v>345</v>
      </c>
      <c r="F171" s="12" t="s">
        <v>346</v>
      </c>
      <c r="G171" s="12"/>
      <c r="H171" s="12">
        <v>0</v>
      </c>
      <c r="I171" s="12"/>
      <c r="J171" s="12">
        <v>0</v>
      </c>
      <c r="K171" s="12">
        <v>0</v>
      </c>
      <c r="L171" s="12">
        <v>0</v>
      </c>
      <c r="M171" s="12">
        <v>0</v>
      </c>
      <c r="N171" s="12">
        <v>0</v>
      </c>
      <c r="O171" s="12">
        <v>0</v>
      </c>
      <c r="P171" s="12">
        <v>0</v>
      </c>
      <c r="Q171" s="12">
        <v>0</v>
      </c>
      <c r="R171" s="12">
        <v>0</v>
      </c>
      <c r="S171" s="12">
        <v>0</v>
      </c>
      <c r="T171" s="12">
        <v>0</v>
      </c>
      <c r="U171">
        <f t="shared" si="7"/>
        <v>2670.6</v>
      </c>
      <c r="V171" s="23">
        <f>'Listado Equipos'!$B$4-W171</f>
        <v>43027.83</v>
      </c>
      <c r="W171">
        <f t="shared" si="6"/>
        <v>1485.17</v>
      </c>
      <c r="X171">
        <f t="shared" si="8"/>
        <v>171</v>
      </c>
    </row>
    <row r="172" spans="1:24" ht="17.399999999999999" x14ac:dyDescent="0.3">
      <c r="A172" s="11">
        <v>45201</v>
      </c>
      <c r="B172" s="12">
        <v>250416</v>
      </c>
      <c r="C172" s="12" t="s">
        <v>343</v>
      </c>
      <c r="D172" s="12" t="s">
        <v>344</v>
      </c>
      <c r="E172" s="12" t="s">
        <v>345</v>
      </c>
      <c r="F172" s="12" t="s">
        <v>346</v>
      </c>
      <c r="G172" s="12"/>
      <c r="H172" s="12">
        <v>0</v>
      </c>
      <c r="I172" s="12"/>
      <c r="J172" s="12">
        <v>0</v>
      </c>
      <c r="K172" s="12">
        <v>0</v>
      </c>
      <c r="L172" s="12">
        <v>0</v>
      </c>
      <c r="M172" s="12">
        <v>0</v>
      </c>
      <c r="N172" s="12">
        <v>0</v>
      </c>
      <c r="O172" s="12">
        <v>0</v>
      </c>
      <c r="P172" s="12">
        <v>0</v>
      </c>
      <c r="Q172" s="12">
        <v>0</v>
      </c>
      <c r="R172" s="12">
        <v>0</v>
      </c>
      <c r="S172" s="12">
        <v>0</v>
      </c>
      <c r="T172" s="12">
        <v>0</v>
      </c>
      <c r="U172">
        <f t="shared" si="7"/>
        <v>2670.6</v>
      </c>
      <c r="V172" s="23">
        <f>'Listado Equipos'!$B$4-W172</f>
        <v>43049.21</v>
      </c>
      <c r="W172">
        <f t="shared" si="6"/>
        <v>1463.79</v>
      </c>
      <c r="X172">
        <f t="shared" si="8"/>
        <v>172</v>
      </c>
    </row>
    <row r="173" spans="1:24" ht="17.399999999999999" x14ac:dyDescent="0.3">
      <c r="A173" s="11">
        <v>45202</v>
      </c>
      <c r="B173" s="12">
        <v>250416</v>
      </c>
      <c r="C173" s="12" t="s">
        <v>343</v>
      </c>
      <c r="D173" s="12" t="s">
        <v>344</v>
      </c>
      <c r="E173" s="12" t="s">
        <v>345</v>
      </c>
      <c r="F173" s="12" t="s">
        <v>346</v>
      </c>
      <c r="G173" s="12"/>
      <c r="H173" s="12">
        <v>0</v>
      </c>
      <c r="I173" s="12"/>
      <c r="J173" s="12">
        <v>0</v>
      </c>
      <c r="K173" s="12">
        <v>0</v>
      </c>
      <c r="L173" s="12">
        <v>0</v>
      </c>
      <c r="M173" s="12">
        <v>0</v>
      </c>
      <c r="N173" s="12">
        <v>0</v>
      </c>
      <c r="O173" s="12">
        <v>0</v>
      </c>
      <c r="P173" s="12">
        <v>0</v>
      </c>
      <c r="Q173" s="12">
        <v>0</v>
      </c>
      <c r="R173" s="12">
        <v>0</v>
      </c>
      <c r="S173" s="12">
        <v>0</v>
      </c>
      <c r="T173" s="12">
        <v>0</v>
      </c>
      <c r="U173">
        <f t="shared" si="7"/>
        <v>2670.6</v>
      </c>
      <c r="V173" s="23">
        <f>'Listado Equipos'!$B$4-W173</f>
        <v>43069.81</v>
      </c>
      <c r="W173">
        <f t="shared" si="6"/>
        <v>1443.19</v>
      </c>
      <c r="X173">
        <f t="shared" si="8"/>
        <v>173</v>
      </c>
    </row>
    <row r="174" spans="1:24" ht="17.399999999999999" x14ac:dyDescent="0.3">
      <c r="A174" s="11">
        <v>45233</v>
      </c>
      <c r="B174" s="12">
        <v>250416</v>
      </c>
      <c r="C174" s="12" t="s">
        <v>343</v>
      </c>
      <c r="D174" s="12" t="s">
        <v>344</v>
      </c>
      <c r="E174" s="12" t="s">
        <v>345</v>
      </c>
      <c r="F174" s="12" t="s">
        <v>346</v>
      </c>
      <c r="G174" s="12"/>
      <c r="H174" s="12">
        <v>1.23</v>
      </c>
      <c r="I174" s="12"/>
      <c r="J174" s="12">
        <v>0.87</v>
      </c>
      <c r="K174" s="12">
        <v>0.37</v>
      </c>
      <c r="L174" s="12">
        <v>0.02</v>
      </c>
      <c r="M174" s="12">
        <v>0</v>
      </c>
      <c r="N174" s="12">
        <v>0</v>
      </c>
      <c r="O174" s="12">
        <v>0</v>
      </c>
      <c r="P174" s="12">
        <v>0</v>
      </c>
      <c r="Q174" s="12">
        <v>0</v>
      </c>
      <c r="R174" s="12">
        <v>3</v>
      </c>
      <c r="S174" s="12">
        <v>0</v>
      </c>
      <c r="T174" s="12">
        <v>0</v>
      </c>
      <c r="U174">
        <f t="shared" si="7"/>
        <v>2671.83</v>
      </c>
      <c r="V174" s="23">
        <f>'Listado Equipos'!$B$4-W174</f>
        <v>43090.71</v>
      </c>
      <c r="W174">
        <f t="shared" si="6"/>
        <v>1422.29</v>
      </c>
      <c r="X174">
        <f t="shared" si="8"/>
        <v>174</v>
      </c>
    </row>
    <row r="175" spans="1:24" ht="17.399999999999999" x14ac:dyDescent="0.3">
      <c r="A175" s="11">
        <v>45234</v>
      </c>
      <c r="B175" s="12">
        <v>250416</v>
      </c>
      <c r="C175" s="12" t="s">
        <v>343</v>
      </c>
      <c r="D175" s="12" t="s">
        <v>344</v>
      </c>
      <c r="E175" s="12" t="s">
        <v>345</v>
      </c>
      <c r="F175" s="12" t="s">
        <v>346</v>
      </c>
      <c r="G175" s="12"/>
      <c r="H175" s="12">
        <v>0</v>
      </c>
      <c r="I175" s="12"/>
      <c r="J175" s="12">
        <v>0</v>
      </c>
      <c r="K175" s="12">
        <v>0</v>
      </c>
      <c r="L175" s="12">
        <v>0</v>
      </c>
      <c r="M175" s="12">
        <v>0</v>
      </c>
      <c r="N175" s="12">
        <v>0</v>
      </c>
      <c r="O175" s="12">
        <v>0</v>
      </c>
      <c r="P175" s="12">
        <v>0</v>
      </c>
      <c r="Q175" s="12">
        <v>0</v>
      </c>
      <c r="R175" s="12">
        <v>0</v>
      </c>
      <c r="S175" s="12">
        <v>0</v>
      </c>
      <c r="T175" s="12">
        <v>0</v>
      </c>
      <c r="U175">
        <f t="shared" si="7"/>
        <v>2671.83</v>
      </c>
      <c r="V175" s="23">
        <f>'Listado Equipos'!$B$4-W175</f>
        <v>43101.73</v>
      </c>
      <c r="W175">
        <f t="shared" si="6"/>
        <v>1411.27</v>
      </c>
      <c r="X175">
        <f t="shared" si="8"/>
        <v>175</v>
      </c>
    </row>
    <row r="176" spans="1:24" ht="17.399999999999999" x14ac:dyDescent="0.3">
      <c r="A176" s="11">
        <v>45235</v>
      </c>
      <c r="B176" s="12">
        <v>250416</v>
      </c>
      <c r="C176" s="12" t="s">
        <v>343</v>
      </c>
      <c r="D176" s="12" t="s">
        <v>344</v>
      </c>
      <c r="E176" s="12" t="s">
        <v>345</v>
      </c>
      <c r="F176" s="12" t="s">
        <v>346</v>
      </c>
      <c r="G176" s="12"/>
      <c r="H176" s="12">
        <v>0</v>
      </c>
      <c r="I176" s="12"/>
      <c r="J176" s="12">
        <v>0</v>
      </c>
      <c r="K176" s="12">
        <v>0</v>
      </c>
      <c r="L176" s="12">
        <v>0</v>
      </c>
      <c r="M176" s="12">
        <v>0</v>
      </c>
      <c r="N176" s="12">
        <v>0</v>
      </c>
      <c r="O176" s="12">
        <v>0</v>
      </c>
      <c r="P176" s="12">
        <v>0</v>
      </c>
      <c r="Q176" s="12">
        <v>0</v>
      </c>
      <c r="R176" s="12">
        <v>0</v>
      </c>
      <c r="S176" s="12">
        <v>0</v>
      </c>
      <c r="T176" s="12">
        <v>0</v>
      </c>
      <c r="U176">
        <f t="shared" si="7"/>
        <v>2671.83</v>
      </c>
      <c r="V176" s="23">
        <f>'Listado Equipos'!$B$4-W176</f>
        <v>43114.16</v>
      </c>
      <c r="W176">
        <f t="shared" si="6"/>
        <v>1398.84</v>
      </c>
      <c r="X176">
        <f t="shared" si="8"/>
        <v>176</v>
      </c>
    </row>
    <row r="177" spans="1:24" ht="17.399999999999999" x14ac:dyDescent="0.3">
      <c r="A177" s="11">
        <v>45260</v>
      </c>
      <c r="B177" s="12">
        <v>250416</v>
      </c>
      <c r="C177" s="12" t="s">
        <v>343</v>
      </c>
      <c r="D177" s="12" t="s">
        <v>344</v>
      </c>
      <c r="E177" s="12" t="s">
        <v>345</v>
      </c>
      <c r="F177" s="12" t="s">
        <v>346</v>
      </c>
      <c r="G177" s="12"/>
      <c r="H177" s="12">
        <v>0.27</v>
      </c>
      <c r="I177" s="12"/>
      <c r="J177" s="12">
        <v>0.22</v>
      </c>
      <c r="K177" s="12">
        <v>0.05</v>
      </c>
      <c r="L177" s="12">
        <v>0</v>
      </c>
      <c r="M177" s="12">
        <v>0</v>
      </c>
      <c r="N177" s="12">
        <v>0</v>
      </c>
      <c r="O177" s="12">
        <v>0</v>
      </c>
      <c r="P177" s="12">
        <v>0</v>
      </c>
      <c r="Q177" s="12">
        <v>0</v>
      </c>
      <c r="R177" s="12">
        <v>0</v>
      </c>
      <c r="S177" s="12">
        <v>0</v>
      </c>
      <c r="T177" s="12">
        <v>0</v>
      </c>
      <c r="U177">
        <f t="shared" si="7"/>
        <v>2672.1</v>
      </c>
      <c r="V177" s="23">
        <f>'Listado Equipos'!$B$4-W177</f>
        <v>43135.59</v>
      </c>
      <c r="W177">
        <f t="shared" si="6"/>
        <v>1377.4099999999999</v>
      </c>
      <c r="X177">
        <f t="shared" si="8"/>
        <v>177</v>
      </c>
    </row>
    <row r="178" spans="1:24" ht="17.399999999999999" x14ac:dyDescent="0.3">
      <c r="A178" s="11">
        <v>45261</v>
      </c>
      <c r="B178" s="12">
        <v>250416</v>
      </c>
      <c r="C178" s="12" t="s">
        <v>343</v>
      </c>
      <c r="D178" s="12" t="s">
        <v>344</v>
      </c>
      <c r="E178" s="12" t="s">
        <v>345</v>
      </c>
      <c r="F178" s="12" t="s">
        <v>346</v>
      </c>
      <c r="G178" s="12"/>
      <c r="H178" s="12">
        <v>0.28000000000000003</v>
      </c>
      <c r="I178" s="12"/>
      <c r="J178" s="12">
        <v>0.23</v>
      </c>
      <c r="K178" s="12">
        <v>0.05</v>
      </c>
      <c r="L178" s="12">
        <v>0</v>
      </c>
      <c r="M178" s="12">
        <v>0</v>
      </c>
      <c r="N178" s="12">
        <v>0</v>
      </c>
      <c r="O178" s="12">
        <v>0</v>
      </c>
      <c r="P178" s="12">
        <v>0</v>
      </c>
      <c r="Q178" s="12">
        <v>0</v>
      </c>
      <c r="R178" s="12">
        <v>0</v>
      </c>
      <c r="S178" s="12">
        <v>0</v>
      </c>
      <c r="T178" s="12">
        <v>0</v>
      </c>
      <c r="U178">
        <f t="shared" si="7"/>
        <v>2672.38</v>
      </c>
      <c r="V178" s="23">
        <f>'Listado Equipos'!$B$4-W178</f>
        <v>43156.77</v>
      </c>
      <c r="W178">
        <f t="shared" si="6"/>
        <v>1356.2299999999998</v>
      </c>
      <c r="X178">
        <f t="shared" si="8"/>
        <v>178</v>
      </c>
    </row>
    <row r="179" spans="1:24" ht="17.399999999999999" x14ac:dyDescent="0.3">
      <c r="A179" s="11">
        <v>45262</v>
      </c>
      <c r="B179" s="12">
        <v>250416</v>
      </c>
      <c r="C179" s="12" t="s">
        <v>343</v>
      </c>
      <c r="D179" s="12" t="s">
        <v>344</v>
      </c>
      <c r="E179" s="12" t="s">
        <v>345</v>
      </c>
      <c r="F179" s="12" t="s">
        <v>346</v>
      </c>
      <c r="G179" s="12"/>
      <c r="H179" s="12">
        <v>0.37</v>
      </c>
      <c r="I179" s="12"/>
      <c r="J179" s="12">
        <v>0.3</v>
      </c>
      <c r="K179" s="12">
        <v>7.0000000000000007E-2</v>
      </c>
      <c r="L179" s="12">
        <v>0</v>
      </c>
      <c r="M179" s="12">
        <v>0</v>
      </c>
      <c r="N179" s="12">
        <v>0</v>
      </c>
      <c r="O179" s="12">
        <v>0</v>
      </c>
      <c r="P179" s="12">
        <v>0</v>
      </c>
      <c r="Q179" s="12">
        <v>0</v>
      </c>
      <c r="R179" s="12">
        <v>0</v>
      </c>
      <c r="S179" s="12">
        <v>0</v>
      </c>
      <c r="T179" s="12">
        <v>0</v>
      </c>
      <c r="U179">
        <f t="shared" si="7"/>
        <v>2672.75</v>
      </c>
      <c r="V179" s="23">
        <f>'Listado Equipos'!$B$4-W179</f>
        <v>43175.67</v>
      </c>
      <c r="W179">
        <f t="shared" si="6"/>
        <v>1337.3299999999997</v>
      </c>
      <c r="X179">
        <f t="shared" si="8"/>
        <v>179</v>
      </c>
    </row>
    <row r="180" spans="1:24" ht="17.399999999999999" x14ac:dyDescent="0.3">
      <c r="A180" s="11">
        <v>45263</v>
      </c>
      <c r="B180" s="12">
        <v>250416</v>
      </c>
      <c r="C180" s="12" t="s">
        <v>343</v>
      </c>
      <c r="D180" s="12" t="s">
        <v>344</v>
      </c>
      <c r="E180" s="12" t="s">
        <v>345</v>
      </c>
      <c r="F180" s="12" t="s">
        <v>346</v>
      </c>
      <c r="G180" s="12"/>
      <c r="H180" s="12">
        <v>0</v>
      </c>
      <c r="I180" s="12"/>
      <c r="J180" s="12">
        <v>0</v>
      </c>
      <c r="K180" s="12">
        <v>0</v>
      </c>
      <c r="L180" s="12">
        <v>0</v>
      </c>
      <c r="M180" s="12">
        <v>0</v>
      </c>
      <c r="N180" s="12">
        <v>0</v>
      </c>
      <c r="O180" s="12">
        <v>0</v>
      </c>
      <c r="P180" s="12">
        <v>0</v>
      </c>
      <c r="Q180" s="12">
        <v>0</v>
      </c>
      <c r="R180" s="12">
        <v>0</v>
      </c>
      <c r="S180" s="12">
        <v>0</v>
      </c>
      <c r="T180" s="12">
        <v>0</v>
      </c>
      <c r="U180">
        <f t="shared" si="7"/>
        <v>2672.75</v>
      </c>
      <c r="V180" s="23">
        <f>'Listado Equipos'!$B$4-W180</f>
        <v>43178.14</v>
      </c>
      <c r="W180">
        <f t="shared" si="6"/>
        <v>1334.8599999999997</v>
      </c>
      <c r="X180">
        <f t="shared" si="8"/>
        <v>180</v>
      </c>
    </row>
    <row r="181" spans="1:24" ht="17.399999999999999" x14ac:dyDescent="0.3">
      <c r="A181" s="11">
        <v>45264</v>
      </c>
      <c r="B181" s="12">
        <v>250416</v>
      </c>
      <c r="C181" s="12" t="s">
        <v>343</v>
      </c>
      <c r="D181" s="12" t="s">
        <v>344</v>
      </c>
      <c r="E181" s="12" t="s">
        <v>345</v>
      </c>
      <c r="F181" s="12" t="s">
        <v>346</v>
      </c>
      <c r="G181" s="12"/>
      <c r="H181" s="12">
        <v>0.02</v>
      </c>
      <c r="I181" s="12"/>
      <c r="J181" s="12">
        <v>0.02</v>
      </c>
      <c r="K181" s="12">
        <v>0</v>
      </c>
      <c r="L181" s="12">
        <v>0</v>
      </c>
      <c r="M181" s="12">
        <v>0</v>
      </c>
      <c r="N181" s="12">
        <v>0</v>
      </c>
      <c r="O181" s="12">
        <v>0</v>
      </c>
      <c r="P181" s="12">
        <v>0</v>
      </c>
      <c r="Q181" s="12">
        <v>0</v>
      </c>
      <c r="R181" s="12">
        <v>0</v>
      </c>
      <c r="S181" s="12">
        <v>0</v>
      </c>
      <c r="T181" s="12">
        <v>0</v>
      </c>
      <c r="U181">
        <f t="shared" si="7"/>
        <v>2672.77</v>
      </c>
      <c r="V181" s="23">
        <f>'Listado Equipos'!$B$4-W181</f>
        <v>43179.520000000004</v>
      </c>
      <c r="W181">
        <f t="shared" si="6"/>
        <v>1333.4799999999996</v>
      </c>
      <c r="X181">
        <f t="shared" si="8"/>
        <v>181</v>
      </c>
    </row>
    <row r="182" spans="1:24" ht="17.399999999999999" x14ac:dyDescent="0.3">
      <c r="A182" s="11">
        <v>45265</v>
      </c>
      <c r="B182" s="12">
        <v>250416</v>
      </c>
      <c r="C182" s="12" t="s">
        <v>343</v>
      </c>
      <c r="D182" s="12" t="s">
        <v>344</v>
      </c>
      <c r="E182" s="12" t="s">
        <v>345</v>
      </c>
      <c r="F182" s="12" t="s">
        <v>346</v>
      </c>
      <c r="G182" s="12"/>
      <c r="H182" s="12">
        <v>0</v>
      </c>
      <c r="I182" s="12"/>
      <c r="J182" s="12">
        <v>0</v>
      </c>
      <c r="K182" s="12">
        <v>0</v>
      </c>
      <c r="L182" s="12">
        <v>0</v>
      </c>
      <c r="M182" s="12">
        <v>0</v>
      </c>
      <c r="N182" s="12">
        <v>0</v>
      </c>
      <c r="O182" s="12">
        <v>0</v>
      </c>
      <c r="P182" s="12">
        <v>0</v>
      </c>
      <c r="Q182" s="12">
        <v>0</v>
      </c>
      <c r="R182" s="12">
        <v>0</v>
      </c>
      <c r="S182" s="12">
        <v>0</v>
      </c>
      <c r="T182" s="12">
        <v>0</v>
      </c>
      <c r="U182">
        <f t="shared" si="7"/>
        <v>2672.77</v>
      </c>
      <c r="V182" s="23">
        <f>'Listado Equipos'!$B$4-W182</f>
        <v>43180.840000000004</v>
      </c>
      <c r="W182">
        <f t="shared" si="6"/>
        <v>1332.1599999999996</v>
      </c>
      <c r="X182">
        <f t="shared" si="8"/>
        <v>182</v>
      </c>
    </row>
    <row r="183" spans="1:24" ht="17.399999999999999" x14ac:dyDescent="0.3">
      <c r="A183" s="11">
        <v>45267</v>
      </c>
      <c r="B183" s="12">
        <v>250416</v>
      </c>
      <c r="C183" s="12" t="s">
        <v>343</v>
      </c>
      <c r="D183" s="12" t="s">
        <v>344</v>
      </c>
      <c r="E183" s="12" t="s">
        <v>345</v>
      </c>
      <c r="F183" s="12" t="s">
        <v>346</v>
      </c>
      <c r="G183" s="12"/>
      <c r="H183" s="12">
        <v>2.52</v>
      </c>
      <c r="I183" s="12"/>
      <c r="J183" s="12">
        <v>2.52</v>
      </c>
      <c r="K183" s="12">
        <v>0</v>
      </c>
      <c r="L183" s="12">
        <v>0</v>
      </c>
      <c r="M183" s="12">
        <v>0</v>
      </c>
      <c r="N183" s="12">
        <v>0</v>
      </c>
      <c r="O183" s="12">
        <v>0</v>
      </c>
      <c r="P183" s="12">
        <v>0</v>
      </c>
      <c r="Q183" s="12">
        <v>0</v>
      </c>
      <c r="R183" s="12">
        <v>2</v>
      </c>
      <c r="S183" s="12">
        <v>0</v>
      </c>
      <c r="T183" s="12">
        <v>0</v>
      </c>
      <c r="U183">
        <f t="shared" si="7"/>
        <v>2675.29</v>
      </c>
      <c r="V183" s="23">
        <f>'Listado Equipos'!$B$4-W183</f>
        <v>43198.22</v>
      </c>
      <c r="W183">
        <f t="shared" si="6"/>
        <v>1314.7799999999995</v>
      </c>
      <c r="X183">
        <f t="shared" si="8"/>
        <v>183</v>
      </c>
    </row>
    <row r="184" spans="1:24" ht="17.399999999999999" x14ac:dyDescent="0.3">
      <c r="A184" s="11">
        <v>45268</v>
      </c>
      <c r="B184" s="12">
        <v>250416</v>
      </c>
      <c r="C184" s="12" t="s">
        <v>343</v>
      </c>
      <c r="D184" s="12" t="s">
        <v>344</v>
      </c>
      <c r="E184" s="12" t="s">
        <v>345</v>
      </c>
      <c r="F184" s="12" t="s">
        <v>346</v>
      </c>
      <c r="G184" s="12"/>
      <c r="H184" s="12">
        <v>0.28000000000000003</v>
      </c>
      <c r="I184" s="12"/>
      <c r="J184" s="12">
        <v>0.28000000000000003</v>
      </c>
      <c r="K184" s="12">
        <v>0</v>
      </c>
      <c r="L184" s="12">
        <v>0</v>
      </c>
      <c r="M184" s="12">
        <v>0</v>
      </c>
      <c r="N184" s="12">
        <v>0</v>
      </c>
      <c r="O184" s="12">
        <v>0</v>
      </c>
      <c r="P184" s="12">
        <v>0</v>
      </c>
      <c r="Q184" s="12">
        <v>0</v>
      </c>
      <c r="R184" s="12">
        <v>0</v>
      </c>
      <c r="S184" s="12">
        <v>0</v>
      </c>
      <c r="T184" s="12">
        <v>0</v>
      </c>
      <c r="U184">
        <f t="shared" si="7"/>
        <v>2675.57</v>
      </c>
      <c r="V184" s="23">
        <f>'Listado Equipos'!$B$4-W184</f>
        <v>43216.87</v>
      </c>
      <c r="W184">
        <f t="shared" si="6"/>
        <v>1296.1299999999994</v>
      </c>
      <c r="X184">
        <f t="shared" si="8"/>
        <v>184</v>
      </c>
    </row>
    <row r="185" spans="1:24" ht="17.399999999999999" x14ac:dyDescent="0.3">
      <c r="A185" s="11">
        <v>45269</v>
      </c>
      <c r="B185" s="12">
        <v>250416</v>
      </c>
      <c r="C185" s="12" t="s">
        <v>343</v>
      </c>
      <c r="D185" s="12" t="s">
        <v>344</v>
      </c>
      <c r="E185" s="12" t="s">
        <v>345</v>
      </c>
      <c r="F185" s="12" t="s">
        <v>346</v>
      </c>
      <c r="G185" s="12"/>
      <c r="H185" s="12">
        <v>0.55000000000000004</v>
      </c>
      <c r="I185" s="12"/>
      <c r="J185" s="12">
        <v>0.55000000000000004</v>
      </c>
      <c r="K185" s="12">
        <v>0</v>
      </c>
      <c r="L185" s="12">
        <v>0.44</v>
      </c>
      <c r="M185" s="12">
        <v>7</v>
      </c>
      <c r="N185" s="12">
        <v>0</v>
      </c>
      <c r="O185" s="12">
        <v>0</v>
      </c>
      <c r="P185" s="12">
        <v>0</v>
      </c>
      <c r="Q185" s="12">
        <v>0</v>
      </c>
      <c r="R185" s="12">
        <v>0</v>
      </c>
      <c r="S185" s="12">
        <v>0</v>
      </c>
      <c r="T185" s="12">
        <v>0</v>
      </c>
      <c r="U185">
        <f t="shared" si="7"/>
        <v>2676.1200000000003</v>
      </c>
      <c r="V185" s="23">
        <f>'Listado Equipos'!$B$4-W185</f>
        <v>43237.8</v>
      </c>
      <c r="W185">
        <f t="shared" si="6"/>
        <v>1275.1999999999994</v>
      </c>
      <c r="X185">
        <f t="shared" si="8"/>
        <v>185</v>
      </c>
    </row>
    <row r="186" spans="1:24" ht="17.399999999999999" x14ac:dyDescent="0.3">
      <c r="A186" s="11">
        <v>45270</v>
      </c>
      <c r="B186" s="12">
        <v>250416</v>
      </c>
      <c r="C186" s="12" t="s">
        <v>343</v>
      </c>
      <c r="D186" s="12" t="s">
        <v>344</v>
      </c>
      <c r="E186" s="12" t="s">
        <v>345</v>
      </c>
      <c r="F186" s="12" t="s">
        <v>346</v>
      </c>
      <c r="G186" s="12"/>
      <c r="H186" s="12">
        <v>6.17</v>
      </c>
      <c r="I186" s="12"/>
      <c r="J186" s="12">
        <v>6.17</v>
      </c>
      <c r="K186" s="12">
        <v>0</v>
      </c>
      <c r="L186" s="12">
        <v>17.059999999999999</v>
      </c>
      <c r="M186" s="12">
        <v>5</v>
      </c>
      <c r="N186" s="12">
        <v>0</v>
      </c>
      <c r="O186" s="12">
        <v>50</v>
      </c>
      <c r="P186" s="12">
        <v>4</v>
      </c>
      <c r="Q186" s="12">
        <v>0</v>
      </c>
      <c r="R186" s="12">
        <v>0</v>
      </c>
      <c r="S186" s="12">
        <v>55</v>
      </c>
      <c r="T186" s="12">
        <v>0</v>
      </c>
      <c r="U186">
        <f t="shared" si="7"/>
        <v>2682.2900000000004</v>
      </c>
      <c r="V186" s="23">
        <f>'Listado Equipos'!$B$4-W186</f>
        <v>43258.62</v>
      </c>
      <c r="W186">
        <f t="shared" si="6"/>
        <v>1254.3799999999994</v>
      </c>
      <c r="X186">
        <f t="shared" si="8"/>
        <v>186</v>
      </c>
    </row>
    <row r="187" spans="1:24" ht="17.399999999999999" x14ac:dyDescent="0.3">
      <c r="A187" s="11">
        <v>45271</v>
      </c>
      <c r="B187" s="12">
        <v>250416</v>
      </c>
      <c r="C187" s="12" t="s">
        <v>343</v>
      </c>
      <c r="D187" s="12" t="s">
        <v>344</v>
      </c>
      <c r="E187" s="12" t="s">
        <v>345</v>
      </c>
      <c r="F187" s="12" t="s">
        <v>346</v>
      </c>
      <c r="G187" s="12"/>
      <c r="H187" s="12">
        <v>13.18</v>
      </c>
      <c r="I187" s="12"/>
      <c r="J187" s="12">
        <v>13.18</v>
      </c>
      <c r="K187" s="12">
        <v>0</v>
      </c>
      <c r="L187" s="12">
        <v>38.92</v>
      </c>
      <c r="M187" s="12">
        <v>5</v>
      </c>
      <c r="N187" s="12">
        <v>0</v>
      </c>
      <c r="O187" s="12">
        <v>93</v>
      </c>
      <c r="P187" s="12">
        <v>6</v>
      </c>
      <c r="Q187" s="12">
        <v>0</v>
      </c>
      <c r="R187" s="12">
        <v>0</v>
      </c>
      <c r="S187" s="12">
        <v>109</v>
      </c>
      <c r="T187" s="12">
        <v>0</v>
      </c>
      <c r="U187">
        <f t="shared" si="7"/>
        <v>2695.4700000000003</v>
      </c>
      <c r="V187" s="23">
        <f>'Listado Equipos'!$B$4-W187</f>
        <v>43277.99</v>
      </c>
      <c r="W187">
        <f t="shared" si="6"/>
        <v>1235.0099999999995</v>
      </c>
      <c r="X187">
        <f t="shared" si="8"/>
        <v>187</v>
      </c>
    </row>
    <row r="188" spans="1:24" ht="17.399999999999999" x14ac:dyDescent="0.3">
      <c r="A188" s="11">
        <v>45272</v>
      </c>
      <c r="B188" s="12">
        <v>250416</v>
      </c>
      <c r="C188" s="12" t="s">
        <v>343</v>
      </c>
      <c r="D188" s="12" t="s">
        <v>344</v>
      </c>
      <c r="E188" s="12" t="s">
        <v>345</v>
      </c>
      <c r="F188" s="12" t="s">
        <v>346</v>
      </c>
      <c r="G188" s="12"/>
      <c r="H188" s="12">
        <v>20.329999999999998</v>
      </c>
      <c r="I188" s="12"/>
      <c r="J188" s="12">
        <v>20.329999999999998</v>
      </c>
      <c r="K188" s="12">
        <v>0</v>
      </c>
      <c r="L188" s="12">
        <v>55.01</v>
      </c>
      <c r="M188" s="12">
        <v>5</v>
      </c>
      <c r="N188" s="12">
        <v>0</v>
      </c>
      <c r="O188" s="12">
        <v>99</v>
      </c>
      <c r="P188" s="12">
        <v>2</v>
      </c>
      <c r="Q188" s="12">
        <v>0</v>
      </c>
      <c r="R188" s="12">
        <v>0</v>
      </c>
      <c r="S188" s="12">
        <v>107</v>
      </c>
      <c r="T188" s="12">
        <v>0</v>
      </c>
      <c r="U188">
        <f t="shared" si="7"/>
        <v>2715.8</v>
      </c>
      <c r="V188" s="23">
        <f>'Listado Equipos'!$B$4-W188</f>
        <v>43296.87</v>
      </c>
      <c r="W188">
        <f t="shared" si="6"/>
        <v>1216.1299999999994</v>
      </c>
      <c r="X188">
        <f t="shared" si="8"/>
        <v>188</v>
      </c>
    </row>
    <row r="189" spans="1:24" ht="17.399999999999999" x14ac:dyDescent="0.3">
      <c r="A189" s="11">
        <v>45273</v>
      </c>
      <c r="B189" s="12">
        <v>250416</v>
      </c>
      <c r="C189" s="12" t="s">
        <v>343</v>
      </c>
      <c r="D189" s="12" t="s">
        <v>344</v>
      </c>
      <c r="E189" s="12" t="s">
        <v>345</v>
      </c>
      <c r="F189" s="12" t="s">
        <v>346</v>
      </c>
      <c r="G189" s="12"/>
      <c r="H189" s="12">
        <v>17.850000000000001</v>
      </c>
      <c r="I189" s="12"/>
      <c r="J189" s="12">
        <v>17.850000000000001</v>
      </c>
      <c r="K189" s="12">
        <v>0</v>
      </c>
      <c r="L189" s="12">
        <v>52.2</v>
      </c>
      <c r="M189" s="12">
        <v>5</v>
      </c>
      <c r="N189" s="12">
        <v>0</v>
      </c>
      <c r="O189" s="12">
        <v>102</v>
      </c>
      <c r="P189" s="12">
        <v>10</v>
      </c>
      <c r="Q189" s="12">
        <v>0</v>
      </c>
      <c r="R189" s="12">
        <v>0</v>
      </c>
      <c r="S189" s="12">
        <v>115</v>
      </c>
      <c r="T189" s="12">
        <v>0</v>
      </c>
      <c r="U189">
        <f t="shared" si="7"/>
        <v>2733.65</v>
      </c>
      <c r="V189" s="23">
        <f>'Listado Equipos'!$B$4-W189</f>
        <v>43310.239999999998</v>
      </c>
      <c r="W189">
        <f t="shared" si="6"/>
        <v>1202.7599999999995</v>
      </c>
      <c r="X189">
        <f t="shared" si="8"/>
        <v>189</v>
      </c>
    </row>
    <row r="190" spans="1:24" ht="17.399999999999999" x14ac:dyDescent="0.3">
      <c r="A190" s="11">
        <v>45274</v>
      </c>
      <c r="B190" s="12">
        <v>250416</v>
      </c>
      <c r="C190" s="12" t="s">
        <v>343</v>
      </c>
      <c r="D190" s="12" t="s">
        <v>344</v>
      </c>
      <c r="E190" s="12" t="s">
        <v>345</v>
      </c>
      <c r="F190" s="12" t="s">
        <v>346</v>
      </c>
      <c r="G190" s="12"/>
      <c r="H190" s="12">
        <v>15.58</v>
      </c>
      <c r="I190" s="12"/>
      <c r="J190" s="12">
        <v>15.58</v>
      </c>
      <c r="K190" s="12">
        <v>0</v>
      </c>
      <c r="L190" s="12">
        <v>48.21</v>
      </c>
      <c r="M190" s="12">
        <v>5</v>
      </c>
      <c r="N190" s="12">
        <v>0</v>
      </c>
      <c r="O190" s="12">
        <v>143</v>
      </c>
      <c r="P190" s="12">
        <v>8</v>
      </c>
      <c r="Q190" s="12">
        <v>1</v>
      </c>
      <c r="R190" s="12">
        <v>0</v>
      </c>
      <c r="S190" s="12">
        <v>163</v>
      </c>
      <c r="T190" s="12">
        <v>0</v>
      </c>
      <c r="U190">
        <f t="shared" si="7"/>
        <v>2749.23</v>
      </c>
      <c r="V190" s="23">
        <f>'Listado Equipos'!$B$4-W190</f>
        <v>43323.32</v>
      </c>
      <c r="W190">
        <f t="shared" si="6"/>
        <v>1189.6799999999996</v>
      </c>
      <c r="X190">
        <f t="shared" si="8"/>
        <v>190</v>
      </c>
    </row>
    <row r="191" spans="1:24" ht="17.399999999999999" x14ac:dyDescent="0.3">
      <c r="A191" s="11">
        <v>45275</v>
      </c>
      <c r="B191" s="12">
        <v>250416</v>
      </c>
      <c r="C191" s="12" t="s">
        <v>343</v>
      </c>
      <c r="D191" s="12" t="s">
        <v>344</v>
      </c>
      <c r="E191" s="12" t="s">
        <v>345</v>
      </c>
      <c r="F191" s="12" t="s">
        <v>346</v>
      </c>
      <c r="G191" s="12"/>
      <c r="H191" s="12">
        <v>14.22</v>
      </c>
      <c r="I191" s="12"/>
      <c r="J191" s="12">
        <v>14.22</v>
      </c>
      <c r="K191" s="12">
        <v>0</v>
      </c>
      <c r="L191" s="12">
        <v>47.65</v>
      </c>
      <c r="M191" s="12">
        <v>5</v>
      </c>
      <c r="N191" s="12">
        <v>0</v>
      </c>
      <c r="O191" s="12">
        <v>109</v>
      </c>
      <c r="P191" s="12">
        <v>5</v>
      </c>
      <c r="Q191" s="12">
        <v>0</v>
      </c>
      <c r="R191" s="12">
        <v>0</v>
      </c>
      <c r="S191" s="12">
        <v>118</v>
      </c>
      <c r="T191" s="12">
        <v>0</v>
      </c>
      <c r="U191">
        <f t="shared" si="7"/>
        <v>2763.45</v>
      </c>
      <c r="V191" s="23">
        <f>'Listado Equipos'!$B$4-W191</f>
        <v>43344.79</v>
      </c>
      <c r="W191">
        <f t="shared" si="6"/>
        <v>1168.2099999999996</v>
      </c>
      <c r="X191">
        <f t="shared" si="8"/>
        <v>191</v>
      </c>
    </row>
    <row r="192" spans="1:24" ht="17.399999999999999" x14ac:dyDescent="0.3">
      <c r="A192" s="11">
        <v>45276</v>
      </c>
      <c r="B192" s="12">
        <v>250416</v>
      </c>
      <c r="C192" s="12" t="s">
        <v>343</v>
      </c>
      <c r="D192" s="12" t="s">
        <v>344</v>
      </c>
      <c r="E192" s="12" t="s">
        <v>345</v>
      </c>
      <c r="F192" s="12" t="s">
        <v>346</v>
      </c>
      <c r="G192" s="12"/>
      <c r="H192" s="12">
        <v>19.670000000000002</v>
      </c>
      <c r="I192" s="12"/>
      <c r="J192" s="12">
        <v>19.670000000000002</v>
      </c>
      <c r="K192" s="12">
        <v>0</v>
      </c>
      <c r="L192" s="12">
        <v>58.94</v>
      </c>
      <c r="M192" s="12">
        <v>4</v>
      </c>
      <c r="N192" s="12">
        <v>0</v>
      </c>
      <c r="O192" s="12">
        <v>90</v>
      </c>
      <c r="P192" s="12">
        <v>4</v>
      </c>
      <c r="Q192" s="12">
        <v>0</v>
      </c>
      <c r="R192" s="12">
        <v>0</v>
      </c>
      <c r="S192" s="12">
        <v>100</v>
      </c>
      <c r="T192" s="12">
        <v>0</v>
      </c>
      <c r="U192">
        <f t="shared" si="7"/>
        <v>2783.12</v>
      </c>
      <c r="V192" s="23">
        <f>'Listado Equipos'!$B$4-W192</f>
        <v>43367.37</v>
      </c>
      <c r="W192">
        <f t="shared" si="6"/>
        <v>1145.6299999999997</v>
      </c>
      <c r="X192">
        <f t="shared" si="8"/>
        <v>192</v>
      </c>
    </row>
    <row r="193" spans="1:24" ht="17.399999999999999" x14ac:dyDescent="0.3">
      <c r="A193" s="11">
        <v>45277</v>
      </c>
      <c r="B193" s="12">
        <v>250416</v>
      </c>
      <c r="C193" s="12" t="s">
        <v>343</v>
      </c>
      <c r="D193" s="12" t="s">
        <v>344</v>
      </c>
      <c r="E193" s="12" t="s">
        <v>345</v>
      </c>
      <c r="F193" s="12" t="s">
        <v>346</v>
      </c>
      <c r="G193" s="12"/>
      <c r="H193" s="12">
        <v>18.649999999999999</v>
      </c>
      <c r="I193" s="12"/>
      <c r="J193" s="12">
        <v>18.649999999999999</v>
      </c>
      <c r="K193" s="12">
        <v>0</v>
      </c>
      <c r="L193" s="12">
        <v>48.71</v>
      </c>
      <c r="M193" s="12">
        <v>5</v>
      </c>
      <c r="N193" s="12">
        <v>0</v>
      </c>
      <c r="O193" s="12">
        <v>84</v>
      </c>
      <c r="P193" s="12">
        <v>6</v>
      </c>
      <c r="Q193" s="12">
        <v>0</v>
      </c>
      <c r="R193" s="12">
        <v>0</v>
      </c>
      <c r="S193" s="12">
        <v>95</v>
      </c>
      <c r="T193" s="12">
        <v>0</v>
      </c>
      <c r="U193">
        <f t="shared" si="7"/>
        <v>2801.77</v>
      </c>
      <c r="V193" s="23">
        <f>'Listado Equipos'!$B$4-W193</f>
        <v>43389.2</v>
      </c>
      <c r="W193">
        <f t="shared" si="6"/>
        <v>1123.7999999999997</v>
      </c>
      <c r="X193">
        <f t="shared" si="8"/>
        <v>193</v>
      </c>
    </row>
    <row r="194" spans="1:24" ht="17.399999999999999" x14ac:dyDescent="0.3">
      <c r="A194" s="11">
        <v>45278</v>
      </c>
      <c r="B194" s="12">
        <v>250416</v>
      </c>
      <c r="C194" s="12" t="s">
        <v>343</v>
      </c>
      <c r="D194" s="12" t="s">
        <v>344</v>
      </c>
      <c r="E194" s="12" t="s">
        <v>345</v>
      </c>
      <c r="F194" s="12" t="s">
        <v>346</v>
      </c>
      <c r="G194" s="12"/>
      <c r="H194" s="12">
        <v>21.1</v>
      </c>
      <c r="I194" s="12"/>
      <c r="J194" s="12">
        <v>21.1</v>
      </c>
      <c r="K194" s="12">
        <v>0</v>
      </c>
      <c r="L194" s="12">
        <v>66.13</v>
      </c>
      <c r="M194" s="12">
        <v>5</v>
      </c>
      <c r="N194" s="12">
        <v>0</v>
      </c>
      <c r="O194" s="12">
        <v>123</v>
      </c>
      <c r="P194" s="12">
        <v>5</v>
      </c>
      <c r="Q194" s="12">
        <v>0</v>
      </c>
      <c r="R194" s="12">
        <v>0</v>
      </c>
      <c r="S194" s="12">
        <v>141</v>
      </c>
      <c r="T194" s="12">
        <v>0</v>
      </c>
      <c r="U194">
        <f t="shared" si="7"/>
        <v>2822.87</v>
      </c>
      <c r="V194" s="23">
        <f>'Listado Equipos'!$B$4-W194</f>
        <v>43408.85</v>
      </c>
      <c r="W194">
        <f t="shared" si="6"/>
        <v>1104.1499999999996</v>
      </c>
      <c r="X194">
        <f t="shared" si="8"/>
        <v>194</v>
      </c>
    </row>
    <row r="195" spans="1:24" ht="17.399999999999999" x14ac:dyDescent="0.3">
      <c r="A195" s="11">
        <v>45279</v>
      </c>
      <c r="B195" s="12">
        <v>250416</v>
      </c>
      <c r="C195" s="12" t="s">
        <v>343</v>
      </c>
      <c r="D195" s="12" t="s">
        <v>344</v>
      </c>
      <c r="E195" s="12" t="s">
        <v>345</v>
      </c>
      <c r="F195" s="12" t="s">
        <v>346</v>
      </c>
      <c r="G195" s="12"/>
      <c r="H195" s="12">
        <v>22.25</v>
      </c>
      <c r="I195" s="12"/>
      <c r="J195" s="12">
        <v>22.25</v>
      </c>
      <c r="K195" s="12">
        <v>0</v>
      </c>
      <c r="L195" s="12">
        <v>74.42</v>
      </c>
      <c r="M195" s="12">
        <v>5</v>
      </c>
      <c r="N195" s="12">
        <v>0</v>
      </c>
      <c r="O195" s="12">
        <v>151</v>
      </c>
      <c r="P195" s="12">
        <v>9</v>
      </c>
      <c r="Q195" s="12">
        <v>1</v>
      </c>
      <c r="R195" s="12">
        <v>1</v>
      </c>
      <c r="S195" s="12">
        <v>180</v>
      </c>
      <c r="T195" s="12">
        <v>0</v>
      </c>
      <c r="U195">
        <f t="shared" si="7"/>
        <v>2845.12</v>
      </c>
      <c r="V195" s="23">
        <f>'Listado Equipos'!$B$4-W195</f>
        <v>43425.45</v>
      </c>
      <c r="W195">
        <f t="shared" ref="W195:W258" si="9">LARGE($U$2:$U$269,X195-1)</f>
        <v>1087.5499999999997</v>
      </c>
      <c r="X195">
        <f t="shared" si="8"/>
        <v>195</v>
      </c>
    </row>
    <row r="196" spans="1:24" ht="17.399999999999999" x14ac:dyDescent="0.3">
      <c r="A196" s="11">
        <v>45280</v>
      </c>
      <c r="B196" s="12">
        <v>250416</v>
      </c>
      <c r="C196" s="12" t="s">
        <v>343</v>
      </c>
      <c r="D196" s="12" t="s">
        <v>344</v>
      </c>
      <c r="E196" s="12" t="s">
        <v>345</v>
      </c>
      <c r="F196" s="12" t="s">
        <v>346</v>
      </c>
      <c r="G196" s="12"/>
      <c r="H196" s="12">
        <v>21.23</v>
      </c>
      <c r="I196" s="12"/>
      <c r="J196" s="12">
        <v>21.23</v>
      </c>
      <c r="K196" s="12">
        <v>0</v>
      </c>
      <c r="L196" s="12">
        <v>72.45</v>
      </c>
      <c r="M196" s="12">
        <v>5</v>
      </c>
      <c r="N196" s="12">
        <v>0</v>
      </c>
      <c r="O196" s="12">
        <v>104</v>
      </c>
      <c r="P196" s="12">
        <v>3</v>
      </c>
      <c r="Q196" s="12">
        <v>0</v>
      </c>
      <c r="R196" s="12">
        <v>0</v>
      </c>
      <c r="S196" s="12">
        <v>123</v>
      </c>
      <c r="T196" s="12">
        <v>0</v>
      </c>
      <c r="U196">
        <f t="shared" ref="U196:U259" si="10">H196+U195</f>
        <v>2866.35</v>
      </c>
      <c r="V196" s="23">
        <f>'Listado Equipos'!$B$4-W196</f>
        <v>43427.67</v>
      </c>
      <c r="W196">
        <f t="shared" si="9"/>
        <v>1085.3299999999997</v>
      </c>
      <c r="X196">
        <f t="shared" ref="X196:X259" si="11">X195+1</f>
        <v>196</v>
      </c>
    </row>
    <row r="197" spans="1:24" ht="17.399999999999999" x14ac:dyDescent="0.3">
      <c r="A197" s="11">
        <v>45281</v>
      </c>
      <c r="B197" s="12">
        <v>250416</v>
      </c>
      <c r="C197" s="12" t="s">
        <v>343</v>
      </c>
      <c r="D197" s="12" t="s">
        <v>344</v>
      </c>
      <c r="E197" s="12" t="s">
        <v>345</v>
      </c>
      <c r="F197" s="12" t="s">
        <v>346</v>
      </c>
      <c r="G197" s="12"/>
      <c r="H197" s="12">
        <v>17.78</v>
      </c>
      <c r="I197" s="12"/>
      <c r="J197" s="12">
        <v>17.78</v>
      </c>
      <c r="K197" s="12">
        <v>0</v>
      </c>
      <c r="L197" s="12">
        <v>55.2</v>
      </c>
      <c r="M197" s="12">
        <v>5</v>
      </c>
      <c r="N197" s="12">
        <v>0</v>
      </c>
      <c r="O197" s="12">
        <v>97</v>
      </c>
      <c r="P197" s="12">
        <v>2</v>
      </c>
      <c r="Q197" s="12">
        <v>1</v>
      </c>
      <c r="R197" s="12">
        <v>1</v>
      </c>
      <c r="S197" s="12">
        <v>115</v>
      </c>
      <c r="T197" s="12">
        <v>0</v>
      </c>
      <c r="U197">
        <f t="shared" si="10"/>
        <v>2884.13</v>
      </c>
      <c r="V197" s="23">
        <f>'Listado Equipos'!$B$4-W197</f>
        <v>43441.9</v>
      </c>
      <c r="W197">
        <f t="shared" si="9"/>
        <v>1071.0999999999997</v>
      </c>
      <c r="X197">
        <f t="shared" si="11"/>
        <v>197</v>
      </c>
    </row>
    <row r="198" spans="1:24" ht="17.399999999999999" x14ac:dyDescent="0.3">
      <c r="A198" s="11">
        <v>45282</v>
      </c>
      <c r="B198" s="12">
        <v>250416</v>
      </c>
      <c r="C198" s="12" t="s">
        <v>343</v>
      </c>
      <c r="D198" s="12" t="s">
        <v>344</v>
      </c>
      <c r="E198" s="12" t="s">
        <v>345</v>
      </c>
      <c r="F198" s="12" t="s">
        <v>346</v>
      </c>
      <c r="G198" s="12"/>
      <c r="H198" s="12">
        <v>19.02</v>
      </c>
      <c r="I198" s="12"/>
      <c r="J198" s="12">
        <v>19.02</v>
      </c>
      <c r="K198" s="12">
        <v>0</v>
      </c>
      <c r="L198" s="12">
        <v>54.12</v>
      </c>
      <c r="M198" s="12">
        <v>5</v>
      </c>
      <c r="N198" s="12">
        <v>0</v>
      </c>
      <c r="O198" s="12">
        <v>96</v>
      </c>
      <c r="P198" s="12">
        <v>2</v>
      </c>
      <c r="Q198" s="12">
        <v>1</v>
      </c>
      <c r="R198" s="12">
        <v>0</v>
      </c>
      <c r="S198" s="12">
        <v>108</v>
      </c>
      <c r="T198" s="12">
        <v>0</v>
      </c>
      <c r="U198">
        <f t="shared" si="10"/>
        <v>2903.15</v>
      </c>
      <c r="V198" s="23">
        <f>'Listado Equipos'!$B$4-W198</f>
        <v>43462.97</v>
      </c>
      <c r="W198">
        <f t="shared" si="9"/>
        <v>1050.0299999999997</v>
      </c>
      <c r="X198">
        <f t="shared" si="11"/>
        <v>198</v>
      </c>
    </row>
    <row r="199" spans="1:24" ht="17.399999999999999" x14ac:dyDescent="0.3">
      <c r="A199" s="11">
        <v>45283</v>
      </c>
      <c r="B199" s="12">
        <v>250416</v>
      </c>
      <c r="C199" s="12" t="s">
        <v>343</v>
      </c>
      <c r="D199" s="12" t="s">
        <v>344</v>
      </c>
      <c r="E199" s="12" t="s">
        <v>345</v>
      </c>
      <c r="F199" s="12" t="s">
        <v>346</v>
      </c>
      <c r="G199" s="12"/>
      <c r="H199" s="12">
        <v>19.670000000000002</v>
      </c>
      <c r="I199" s="12"/>
      <c r="J199" s="12">
        <v>19.670000000000002</v>
      </c>
      <c r="K199" s="12">
        <v>0</v>
      </c>
      <c r="L199" s="12">
        <v>54.79</v>
      </c>
      <c r="M199" s="12">
        <v>5</v>
      </c>
      <c r="N199" s="12">
        <v>0</v>
      </c>
      <c r="O199" s="12">
        <v>84</v>
      </c>
      <c r="P199" s="12">
        <v>6</v>
      </c>
      <c r="Q199" s="12">
        <v>1</v>
      </c>
      <c r="R199" s="12">
        <v>0</v>
      </c>
      <c r="S199" s="12">
        <v>100</v>
      </c>
      <c r="T199" s="12">
        <v>0</v>
      </c>
      <c r="U199">
        <f t="shared" si="10"/>
        <v>2922.82</v>
      </c>
      <c r="V199" s="23">
        <f>'Listado Equipos'!$B$4-W199</f>
        <v>43483.92</v>
      </c>
      <c r="W199">
        <f t="shared" si="9"/>
        <v>1029.0799999999997</v>
      </c>
      <c r="X199">
        <f t="shared" si="11"/>
        <v>199</v>
      </c>
    </row>
    <row r="200" spans="1:24" ht="17.399999999999999" x14ac:dyDescent="0.3">
      <c r="A200" s="11">
        <v>45284</v>
      </c>
      <c r="B200" s="12">
        <v>250416</v>
      </c>
      <c r="C200" s="12" t="s">
        <v>343</v>
      </c>
      <c r="D200" s="12" t="s">
        <v>344</v>
      </c>
      <c r="E200" s="12" t="s">
        <v>345</v>
      </c>
      <c r="F200" s="12" t="s">
        <v>346</v>
      </c>
      <c r="G200" s="12"/>
      <c r="H200" s="12">
        <v>17.97</v>
      </c>
      <c r="I200" s="12"/>
      <c r="J200" s="12">
        <v>17.97</v>
      </c>
      <c r="K200" s="12">
        <v>0</v>
      </c>
      <c r="L200" s="12">
        <v>47.27</v>
      </c>
      <c r="M200" s="12">
        <v>4</v>
      </c>
      <c r="N200" s="12">
        <v>0</v>
      </c>
      <c r="O200" s="12">
        <v>68</v>
      </c>
      <c r="P200" s="12">
        <v>5</v>
      </c>
      <c r="Q200" s="12">
        <v>0</v>
      </c>
      <c r="R200" s="12">
        <v>0</v>
      </c>
      <c r="S200" s="12">
        <v>79</v>
      </c>
      <c r="T200" s="12">
        <v>0</v>
      </c>
      <c r="U200">
        <f t="shared" si="10"/>
        <v>2940.79</v>
      </c>
      <c r="V200" s="23">
        <f>'Listado Equipos'!$B$4-W200</f>
        <v>43503.64</v>
      </c>
      <c r="W200">
        <f t="shared" si="9"/>
        <v>1009.3599999999998</v>
      </c>
      <c r="X200">
        <f t="shared" si="11"/>
        <v>200</v>
      </c>
    </row>
    <row r="201" spans="1:24" ht="17.399999999999999" x14ac:dyDescent="0.3">
      <c r="A201" s="11">
        <v>45285</v>
      </c>
      <c r="B201" s="12">
        <v>250416</v>
      </c>
      <c r="C201" s="12" t="s">
        <v>343</v>
      </c>
      <c r="D201" s="12" t="s">
        <v>344</v>
      </c>
      <c r="E201" s="12" t="s">
        <v>345</v>
      </c>
      <c r="F201" s="12" t="s">
        <v>346</v>
      </c>
      <c r="G201" s="12"/>
      <c r="H201" s="12">
        <v>3.42</v>
      </c>
      <c r="I201" s="12"/>
      <c r="J201" s="12">
        <v>3.42</v>
      </c>
      <c r="K201" s="12">
        <v>0</v>
      </c>
      <c r="L201" s="12">
        <v>12.33</v>
      </c>
      <c r="M201" s="12">
        <v>4</v>
      </c>
      <c r="N201" s="12">
        <v>0</v>
      </c>
      <c r="O201" s="12">
        <v>20</v>
      </c>
      <c r="P201" s="12">
        <v>0</v>
      </c>
      <c r="Q201" s="12">
        <v>0</v>
      </c>
      <c r="R201" s="12">
        <v>0</v>
      </c>
      <c r="S201" s="12">
        <v>21</v>
      </c>
      <c r="T201" s="12">
        <v>0</v>
      </c>
      <c r="U201">
        <f t="shared" si="10"/>
        <v>2944.21</v>
      </c>
      <c r="V201" s="23">
        <f>'Listado Equipos'!$B$4-W201</f>
        <v>43521.19</v>
      </c>
      <c r="W201">
        <f t="shared" si="9"/>
        <v>991.80999999999983</v>
      </c>
      <c r="X201">
        <f t="shared" si="11"/>
        <v>201</v>
      </c>
    </row>
    <row r="202" spans="1:24" ht="17.399999999999999" x14ac:dyDescent="0.3">
      <c r="A202" s="11">
        <v>45286</v>
      </c>
      <c r="B202" s="12">
        <v>250416</v>
      </c>
      <c r="C202" s="12" t="s">
        <v>343</v>
      </c>
      <c r="D202" s="12" t="s">
        <v>344</v>
      </c>
      <c r="E202" s="12" t="s">
        <v>345</v>
      </c>
      <c r="F202" s="12" t="s">
        <v>346</v>
      </c>
      <c r="G202" s="12"/>
      <c r="H202" s="12">
        <v>21.08</v>
      </c>
      <c r="I202" s="12"/>
      <c r="J202" s="12">
        <v>21.08</v>
      </c>
      <c r="K202" s="12">
        <v>0</v>
      </c>
      <c r="L202" s="12">
        <v>79.180000000000007</v>
      </c>
      <c r="M202" s="12">
        <v>5</v>
      </c>
      <c r="N202" s="12">
        <v>0</v>
      </c>
      <c r="O202" s="12">
        <v>182</v>
      </c>
      <c r="P202" s="12">
        <v>13</v>
      </c>
      <c r="Q202" s="12">
        <v>2</v>
      </c>
      <c r="R202" s="12">
        <v>0</v>
      </c>
      <c r="S202" s="12">
        <v>223</v>
      </c>
      <c r="T202" s="12">
        <v>0</v>
      </c>
      <c r="U202">
        <f t="shared" si="10"/>
        <v>2965.29</v>
      </c>
      <c r="V202" s="23">
        <f>'Listado Equipos'!$B$4-W202</f>
        <v>43540.42</v>
      </c>
      <c r="W202">
        <f t="shared" si="9"/>
        <v>972.57999999999981</v>
      </c>
      <c r="X202">
        <f t="shared" si="11"/>
        <v>202</v>
      </c>
    </row>
    <row r="203" spans="1:24" ht="17.399999999999999" x14ac:dyDescent="0.3">
      <c r="A203" s="11">
        <v>45287</v>
      </c>
      <c r="B203" s="12">
        <v>250416</v>
      </c>
      <c r="C203" s="12" t="s">
        <v>343</v>
      </c>
      <c r="D203" s="12" t="s">
        <v>344</v>
      </c>
      <c r="E203" s="12" t="s">
        <v>345</v>
      </c>
      <c r="F203" s="12" t="s">
        <v>346</v>
      </c>
      <c r="G203" s="12"/>
      <c r="H203" s="12">
        <v>20.62</v>
      </c>
      <c r="I203" s="12"/>
      <c r="J203" s="12">
        <v>20.62</v>
      </c>
      <c r="K203" s="12">
        <v>0</v>
      </c>
      <c r="L203" s="12">
        <v>61.43</v>
      </c>
      <c r="M203" s="12">
        <v>4</v>
      </c>
      <c r="N203" s="12">
        <v>0</v>
      </c>
      <c r="O203" s="12">
        <v>129</v>
      </c>
      <c r="P203" s="12">
        <v>10</v>
      </c>
      <c r="Q203" s="12">
        <v>2</v>
      </c>
      <c r="R203" s="12">
        <v>0</v>
      </c>
      <c r="S203" s="12">
        <v>141</v>
      </c>
      <c r="T203" s="12">
        <v>0</v>
      </c>
      <c r="U203">
        <f t="shared" si="10"/>
        <v>2985.91</v>
      </c>
      <c r="V203" s="23">
        <f>'Listado Equipos'!$B$4-W203</f>
        <v>43552.800000000003</v>
      </c>
      <c r="W203">
        <f t="shared" si="9"/>
        <v>960.19999999999982</v>
      </c>
      <c r="X203">
        <f t="shared" si="11"/>
        <v>203</v>
      </c>
    </row>
    <row r="204" spans="1:24" ht="17.399999999999999" x14ac:dyDescent="0.3">
      <c r="A204" s="11">
        <v>45288</v>
      </c>
      <c r="B204" s="12">
        <v>250416</v>
      </c>
      <c r="C204" s="12" t="s">
        <v>343</v>
      </c>
      <c r="D204" s="12" t="s">
        <v>344</v>
      </c>
      <c r="E204" s="12" t="s">
        <v>345</v>
      </c>
      <c r="F204" s="12" t="s">
        <v>346</v>
      </c>
      <c r="G204" s="12"/>
      <c r="H204" s="12">
        <v>21.33</v>
      </c>
      <c r="I204" s="12"/>
      <c r="J204" s="12">
        <v>21.33</v>
      </c>
      <c r="K204" s="12">
        <v>0</v>
      </c>
      <c r="L204" s="12">
        <v>60.41</v>
      </c>
      <c r="M204" s="12">
        <v>4</v>
      </c>
      <c r="N204" s="12">
        <v>0</v>
      </c>
      <c r="O204" s="12">
        <v>78</v>
      </c>
      <c r="P204" s="12">
        <v>5</v>
      </c>
      <c r="Q204" s="12">
        <v>0</v>
      </c>
      <c r="R204" s="12">
        <v>0</v>
      </c>
      <c r="S204" s="12">
        <v>93</v>
      </c>
      <c r="T204" s="12">
        <v>0</v>
      </c>
      <c r="U204">
        <f t="shared" si="10"/>
        <v>3007.24</v>
      </c>
      <c r="V204" s="23">
        <f>'Listado Equipos'!$B$4-W204</f>
        <v>43574.27</v>
      </c>
      <c r="W204">
        <f t="shared" si="9"/>
        <v>938.72999999999979</v>
      </c>
      <c r="X204">
        <f t="shared" si="11"/>
        <v>204</v>
      </c>
    </row>
    <row r="205" spans="1:24" ht="17.399999999999999" x14ac:dyDescent="0.3">
      <c r="A205" s="11">
        <v>45289</v>
      </c>
      <c r="B205" s="12">
        <v>250416</v>
      </c>
      <c r="C205" s="12" t="s">
        <v>343</v>
      </c>
      <c r="D205" s="12" t="s">
        <v>344</v>
      </c>
      <c r="E205" s="12" t="s">
        <v>345</v>
      </c>
      <c r="F205" s="12" t="s">
        <v>346</v>
      </c>
      <c r="G205" s="12"/>
      <c r="H205" s="12">
        <v>20.07</v>
      </c>
      <c r="I205" s="12"/>
      <c r="J205" s="12">
        <v>20.07</v>
      </c>
      <c r="K205" s="12">
        <v>0</v>
      </c>
      <c r="L205" s="12">
        <v>57.56</v>
      </c>
      <c r="M205" s="12">
        <v>5</v>
      </c>
      <c r="N205" s="12">
        <v>0</v>
      </c>
      <c r="O205" s="12">
        <v>145</v>
      </c>
      <c r="P205" s="12">
        <v>9</v>
      </c>
      <c r="Q205" s="12">
        <v>1</v>
      </c>
      <c r="R205" s="12">
        <v>0</v>
      </c>
      <c r="S205" s="12">
        <v>163</v>
      </c>
      <c r="T205" s="12">
        <v>0</v>
      </c>
      <c r="U205">
        <f t="shared" si="10"/>
        <v>3027.31</v>
      </c>
      <c r="V205" s="23">
        <f>'Listado Equipos'!$B$4-W205</f>
        <v>43594.82</v>
      </c>
      <c r="W205">
        <f t="shared" si="9"/>
        <v>918.17999999999984</v>
      </c>
      <c r="X205">
        <f t="shared" si="11"/>
        <v>205</v>
      </c>
    </row>
    <row r="206" spans="1:24" ht="17.399999999999999" x14ac:dyDescent="0.3">
      <c r="A206" s="11">
        <v>45290</v>
      </c>
      <c r="B206" s="12">
        <v>250416</v>
      </c>
      <c r="C206" s="12" t="s">
        <v>343</v>
      </c>
      <c r="D206" s="12" t="s">
        <v>344</v>
      </c>
      <c r="E206" s="12" t="s">
        <v>345</v>
      </c>
      <c r="F206" s="12" t="s">
        <v>346</v>
      </c>
      <c r="G206" s="12"/>
      <c r="H206" s="12">
        <v>19.100000000000001</v>
      </c>
      <c r="I206" s="12"/>
      <c r="J206" s="12">
        <v>19.100000000000001</v>
      </c>
      <c r="K206" s="12">
        <v>0</v>
      </c>
      <c r="L206" s="12">
        <v>61.6</v>
      </c>
      <c r="M206" s="12">
        <v>5</v>
      </c>
      <c r="N206" s="12">
        <v>0</v>
      </c>
      <c r="O206" s="12">
        <v>129</v>
      </c>
      <c r="P206" s="12">
        <v>13</v>
      </c>
      <c r="Q206" s="12">
        <v>0</v>
      </c>
      <c r="R206" s="12">
        <v>0</v>
      </c>
      <c r="S206" s="12">
        <v>145</v>
      </c>
      <c r="T206" s="12">
        <v>0</v>
      </c>
      <c r="U206">
        <f t="shared" si="10"/>
        <v>3046.41</v>
      </c>
      <c r="V206" s="23">
        <f>'Listado Equipos'!$B$4-W206</f>
        <v>43616.29</v>
      </c>
      <c r="W206">
        <f t="shared" si="9"/>
        <v>896.70999999999981</v>
      </c>
      <c r="X206">
        <f t="shared" si="11"/>
        <v>206</v>
      </c>
    </row>
    <row r="207" spans="1:24" ht="17.399999999999999" x14ac:dyDescent="0.3">
      <c r="A207" s="11">
        <v>45291</v>
      </c>
      <c r="B207" s="12">
        <v>250416</v>
      </c>
      <c r="C207" s="12" t="s">
        <v>343</v>
      </c>
      <c r="D207" s="12" t="s">
        <v>344</v>
      </c>
      <c r="E207" s="12" t="s">
        <v>345</v>
      </c>
      <c r="F207" s="12" t="s">
        <v>346</v>
      </c>
      <c r="G207" s="12"/>
      <c r="H207" s="12">
        <v>13.82</v>
      </c>
      <c r="I207" s="12"/>
      <c r="J207" s="12">
        <v>13.82</v>
      </c>
      <c r="K207" s="12">
        <v>0</v>
      </c>
      <c r="L207" s="12">
        <v>41.11</v>
      </c>
      <c r="M207" s="12">
        <v>5</v>
      </c>
      <c r="N207" s="12">
        <v>0</v>
      </c>
      <c r="O207" s="12">
        <v>82</v>
      </c>
      <c r="P207" s="12">
        <v>7</v>
      </c>
      <c r="Q207" s="12">
        <v>0</v>
      </c>
      <c r="R207" s="12">
        <v>0</v>
      </c>
      <c r="S207" s="12">
        <v>86</v>
      </c>
      <c r="T207" s="12">
        <v>0</v>
      </c>
      <c r="U207">
        <f t="shared" si="10"/>
        <v>3060.23</v>
      </c>
      <c r="V207" s="23">
        <f>'Listado Equipos'!$B$4-W207</f>
        <v>43633.51</v>
      </c>
      <c r="W207">
        <f t="shared" si="9"/>
        <v>879.48999999999978</v>
      </c>
      <c r="X207">
        <f t="shared" si="11"/>
        <v>207</v>
      </c>
    </row>
    <row r="208" spans="1:24" ht="17.399999999999999" x14ac:dyDescent="0.3">
      <c r="A208" s="11">
        <v>45292</v>
      </c>
      <c r="B208" s="12">
        <v>250416</v>
      </c>
      <c r="C208" s="12" t="s">
        <v>343</v>
      </c>
      <c r="D208" s="12" t="s">
        <v>344</v>
      </c>
      <c r="E208" s="12" t="s">
        <v>345</v>
      </c>
      <c r="F208" s="12" t="s">
        <v>346</v>
      </c>
      <c r="G208" s="12"/>
      <c r="H208" s="12">
        <v>3.28</v>
      </c>
      <c r="I208" s="12"/>
      <c r="J208" s="12">
        <v>3.28</v>
      </c>
      <c r="K208" s="12">
        <v>0</v>
      </c>
      <c r="L208" s="12">
        <v>10.46</v>
      </c>
      <c r="M208" s="12">
        <v>4</v>
      </c>
      <c r="N208" s="12">
        <v>0</v>
      </c>
      <c r="O208" s="12">
        <v>4</v>
      </c>
      <c r="P208" s="12">
        <v>0</v>
      </c>
      <c r="Q208" s="12">
        <v>0</v>
      </c>
      <c r="R208" s="12">
        <v>0</v>
      </c>
      <c r="S208" s="12">
        <v>4</v>
      </c>
      <c r="T208" s="12">
        <v>0</v>
      </c>
      <c r="U208">
        <f t="shared" si="10"/>
        <v>3063.51</v>
      </c>
      <c r="V208" s="23">
        <f>'Listado Equipos'!$B$4-W208</f>
        <v>43642.98</v>
      </c>
      <c r="W208">
        <f t="shared" si="9"/>
        <v>870.01999999999975</v>
      </c>
      <c r="X208">
        <f t="shared" si="11"/>
        <v>208</v>
      </c>
    </row>
    <row r="209" spans="1:24" ht="17.399999999999999" x14ac:dyDescent="0.3">
      <c r="A209" s="11">
        <v>45293</v>
      </c>
      <c r="B209" s="12">
        <v>250416</v>
      </c>
      <c r="C209" s="12" t="s">
        <v>343</v>
      </c>
      <c r="D209" s="12" t="s">
        <v>344</v>
      </c>
      <c r="E209" s="12" t="s">
        <v>345</v>
      </c>
      <c r="F209" s="12" t="s">
        <v>346</v>
      </c>
      <c r="G209" s="12"/>
      <c r="H209" s="12">
        <v>10.130000000000001</v>
      </c>
      <c r="I209" s="12"/>
      <c r="J209" s="12">
        <v>10.130000000000001</v>
      </c>
      <c r="K209" s="12">
        <v>0</v>
      </c>
      <c r="L209" s="12">
        <v>31.83</v>
      </c>
      <c r="M209" s="12">
        <v>5</v>
      </c>
      <c r="N209" s="12">
        <v>0</v>
      </c>
      <c r="O209" s="12">
        <v>90</v>
      </c>
      <c r="P209" s="12">
        <v>2</v>
      </c>
      <c r="Q209" s="12">
        <v>0</v>
      </c>
      <c r="R209" s="12">
        <v>0</v>
      </c>
      <c r="S209" s="12">
        <v>105</v>
      </c>
      <c r="T209" s="12">
        <v>0</v>
      </c>
      <c r="U209">
        <f t="shared" si="10"/>
        <v>3073.6400000000003</v>
      </c>
      <c r="V209" s="23">
        <f>'Listado Equipos'!$B$4-W209</f>
        <v>43656.73</v>
      </c>
      <c r="W209">
        <f t="shared" si="9"/>
        <v>856.26999999999975</v>
      </c>
      <c r="X209">
        <f t="shared" si="11"/>
        <v>209</v>
      </c>
    </row>
    <row r="210" spans="1:24" ht="17.399999999999999" x14ac:dyDescent="0.3">
      <c r="A210" s="11">
        <v>45294</v>
      </c>
      <c r="B210" s="12">
        <v>250416</v>
      </c>
      <c r="C210" s="12" t="s">
        <v>343</v>
      </c>
      <c r="D210" s="12" t="s">
        <v>344</v>
      </c>
      <c r="E210" s="12" t="s">
        <v>345</v>
      </c>
      <c r="F210" s="12" t="s">
        <v>346</v>
      </c>
      <c r="G210" s="12"/>
      <c r="H210" s="12">
        <v>12.35</v>
      </c>
      <c r="I210" s="12"/>
      <c r="J210" s="12">
        <v>12.35</v>
      </c>
      <c r="K210" s="12">
        <v>0</v>
      </c>
      <c r="L210" s="12">
        <v>45.81</v>
      </c>
      <c r="M210" s="12">
        <v>5</v>
      </c>
      <c r="N210" s="12">
        <v>0</v>
      </c>
      <c r="O210" s="12">
        <v>91</v>
      </c>
      <c r="P210" s="12">
        <v>6</v>
      </c>
      <c r="Q210" s="12">
        <v>1</v>
      </c>
      <c r="R210" s="12">
        <v>0</v>
      </c>
      <c r="S210" s="12">
        <v>108</v>
      </c>
      <c r="T210" s="12">
        <v>0</v>
      </c>
      <c r="U210">
        <f t="shared" si="10"/>
        <v>3085.9900000000002</v>
      </c>
      <c r="V210" s="23">
        <f>'Listado Equipos'!$B$4-W210</f>
        <v>43663.38</v>
      </c>
      <c r="W210">
        <f t="shared" si="9"/>
        <v>849.61999999999978</v>
      </c>
      <c r="X210">
        <f t="shared" si="11"/>
        <v>210</v>
      </c>
    </row>
    <row r="211" spans="1:24" ht="17.399999999999999" x14ac:dyDescent="0.3">
      <c r="A211" s="11">
        <v>45295</v>
      </c>
      <c r="B211" s="12">
        <v>250416</v>
      </c>
      <c r="C211" s="12" t="s">
        <v>343</v>
      </c>
      <c r="D211" s="12" t="s">
        <v>344</v>
      </c>
      <c r="E211" s="12" t="s">
        <v>345</v>
      </c>
      <c r="F211" s="12" t="s">
        <v>346</v>
      </c>
      <c r="G211" s="12"/>
      <c r="H211" s="12">
        <v>18.899999999999999</v>
      </c>
      <c r="I211" s="12"/>
      <c r="J211" s="12">
        <v>18.899999999999999</v>
      </c>
      <c r="K211" s="12">
        <v>0</v>
      </c>
      <c r="L211" s="12">
        <v>50.14</v>
      </c>
      <c r="M211" s="12">
        <v>4</v>
      </c>
      <c r="N211" s="12">
        <v>0</v>
      </c>
      <c r="O211" s="12">
        <v>49</v>
      </c>
      <c r="P211" s="12">
        <v>8</v>
      </c>
      <c r="Q211" s="12">
        <v>0</v>
      </c>
      <c r="R211" s="12">
        <v>0</v>
      </c>
      <c r="S211" s="12">
        <v>53</v>
      </c>
      <c r="T211" s="12">
        <v>0</v>
      </c>
      <c r="U211">
        <f t="shared" si="10"/>
        <v>3104.8900000000003</v>
      </c>
      <c r="V211" s="23">
        <f>'Listado Equipos'!$B$4-W211</f>
        <v>43675.3</v>
      </c>
      <c r="W211">
        <f t="shared" si="9"/>
        <v>837.69999999999982</v>
      </c>
      <c r="X211">
        <f t="shared" si="11"/>
        <v>211</v>
      </c>
    </row>
    <row r="212" spans="1:24" ht="17.399999999999999" x14ac:dyDescent="0.3">
      <c r="A212" s="11">
        <v>45296</v>
      </c>
      <c r="B212" s="12">
        <v>250416</v>
      </c>
      <c r="C212" s="12" t="s">
        <v>343</v>
      </c>
      <c r="D212" s="12" t="s">
        <v>344</v>
      </c>
      <c r="E212" s="12" t="s">
        <v>345</v>
      </c>
      <c r="F212" s="12" t="s">
        <v>346</v>
      </c>
      <c r="G212" s="12"/>
      <c r="H212" s="12">
        <v>21.17</v>
      </c>
      <c r="I212" s="12"/>
      <c r="J212" s="12">
        <v>21.17</v>
      </c>
      <c r="K212" s="12">
        <v>0</v>
      </c>
      <c r="L212" s="12">
        <v>58.71</v>
      </c>
      <c r="M212" s="12">
        <v>5</v>
      </c>
      <c r="N212" s="12">
        <v>0</v>
      </c>
      <c r="O212" s="12">
        <v>95</v>
      </c>
      <c r="P212" s="12">
        <v>9</v>
      </c>
      <c r="Q212" s="12">
        <v>2</v>
      </c>
      <c r="R212" s="12">
        <v>0</v>
      </c>
      <c r="S212" s="12">
        <v>110</v>
      </c>
      <c r="T212" s="12">
        <v>0</v>
      </c>
      <c r="U212">
        <f t="shared" si="10"/>
        <v>3126.0600000000004</v>
      </c>
      <c r="V212" s="23">
        <f>'Listado Equipos'!$B$4-W212</f>
        <v>43693.82</v>
      </c>
      <c r="W212">
        <f t="shared" si="9"/>
        <v>819.17999999999984</v>
      </c>
      <c r="X212">
        <f t="shared" si="11"/>
        <v>212</v>
      </c>
    </row>
    <row r="213" spans="1:24" ht="17.399999999999999" x14ac:dyDescent="0.3">
      <c r="A213" s="11">
        <v>45297</v>
      </c>
      <c r="B213" s="12">
        <v>250416</v>
      </c>
      <c r="C213" s="12" t="s">
        <v>343</v>
      </c>
      <c r="D213" s="12" t="s">
        <v>344</v>
      </c>
      <c r="E213" s="12" t="s">
        <v>345</v>
      </c>
      <c r="F213" s="12" t="s">
        <v>346</v>
      </c>
      <c r="G213" s="12"/>
      <c r="H213" s="12">
        <v>13.82</v>
      </c>
      <c r="I213" s="12"/>
      <c r="J213" s="12">
        <v>13.82</v>
      </c>
      <c r="K213" s="12">
        <v>0</v>
      </c>
      <c r="L213" s="12">
        <v>47.03</v>
      </c>
      <c r="M213" s="12">
        <v>5</v>
      </c>
      <c r="N213" s="12">
        <v>0</v>
      </c>
      <c r="O213" s="12">
        <v>104</v>
      </c>
      <c r="P213" s="12">
        <v>5</v>
      </c>
      <c r="Q213" s="12">
        <v>0</v>
      </c>
      <c r="R213" s="12">
        <v>0</v>
      </c>
      <c r="S213" s="12">
        <v>127</v>
      </c>
      <c r="T213" s="12">
        <v>0</v>
      </c>
      <c r="U213">
        <f t="shared" si="10"/>
        <v>3139.8800000000006</v>
      </c>
      <c r="V213" s="23">
        <f>'Listado Equipos'!$B$4-W213</f>
        <v>43715.6</v>
      </c>
      <c r="W213">
        <f t="shared" si="9"/>
        <v>797.39999999999986</v>
      </c>
      <c r="X213">
        <f t="shared" si="11"/>
        <v>213</v>
      </c>
    </row>
    <row r="214" spans="1:24" ht="17.399999999999999" x14ac:dyDescent="0.3">
      <c r="A214" s="11">
        <v>45298</v>
      </c>
      <c r="B214" s="12">
        <v>250416</v>
      </c>
      <c r="C214" s="12" t="s">
        <v>343</v>
      </c>
      <c r="D214" s="12" t="s">
        <v>344</v>
      </c>
      <c r="E214" s="12" t="s">
        <v>345</v>
      </c>
      <c r="F214" s="12" t="s">
        <v>346</v>
      </c>
      <c r="G214" s="12"/>
      <c r="H214" s="12">
        <v>0.85</v>
      </c>
      <c r="I214" s="12"/>
      <c r="J214" s="12">
        <v>0.85</v>
      </c>
      <c r="K214" s="12">
        <v>0</v>
      </c>
      <c r="L214" s="12">
        <v>2.2999999999999998</v>
      </c>
      <c r="M214" s="12">
        <v>4</v>
      </c>
      <c r="N214" s="12">
        <v>0</v>
      </c>
      <c r="O214" s="12">
        <v>0</v>
      </c>
      <c r="P214" s="12">
        <v>0</v>
      </c>
      <c r="Q214" s="12">
        <v>0</v>
      </c>
      <c r="R214" s="12">
        <v>0</v>
      </c>
      <c r="S214" s="12">
        <v>0</v>
      </c>
      <c r="T214" s="12">
        <v>0</v>
      </c>
      <c r="U214">
        <f t="shared" si="10"/>
        <v>3140.7300000000005</v>
      </c>
      <c r="V214" s="23">
        <f>'Listado Equipos'!$B$4-W214</f>
        <v>43738.65</v>
      </c>
      <c r="W214">
        <f t="shared" si="9"/>
        <v>774.34999999999991</v>
      </c>
      <c r="X214">
        <f t="shared" si="11"/>
        <v>214</v>
      </c>
    </row>
    <row r="215" spans="1:24" ht="17.399999999999999" x14ac:dyDescent="0.3">
      <c r="A215" s="11">
        <v>45299</v>
      </c>
      <c r="B215" s="12">
        <v>250416</v>
      </c>
      <c r="C215" s="12" t="s">
        <v>343</v>
      </c>
      <c r="D215" s="12" t="s">
        <v>344</v>
      </c>
      <c r="E215" s="12" t="s">
        <v>345</v>
      </c>
      <c r="F215" s="12" t="s">
        <v>346</v>
      </c>
      <c r="G215" s="12"/>
      <c r="H215" s="12">
        <v>12.52</v>
      </c>
      <c r="I215" s="12"/>
      <c r="J215" s="12">
        <v>12.52</v>
      </c>
      <c r="K215" s="12">
        <v>0</v>
      </c>
      <c r="L215" s="12">
        <v>41.2</v>
      </c>
      <c r="M215" s="12">
        <v>5</v>
      </c>
      <c r="N215" s="12">
        <v>0</v>
      </c>
      <c r="O215" s="12">
        <v>74</v>
      </c>
      <c r="P215" s="12">
        <v>9</v>
      </c>
      <c r="Q215" s="12">
        <v>1</v>
      </c>
      <c r="R215" s="12">
        <v>0</v>
      </c>
      <c r="S215" s="12">
        <v>83</v>
      </c>
      <c r="T215" s="12">
        <v>0</v>
      </c>
      <c r="U215">
        <f t="shared" si="10"/>
        <v>3153.2500000000005</v>
      </c>
      <c r="V215" s="23">
        <f>'Listado Equipos'!$B$4-W215</f>
        <v>43760.27</v>
      </c>
      <c r="W215">
        <f t="shared" si="9"/>
        <v>752.7299999999999</v>
      </c>
      <c r="X215">
        <f t="shared" si="11"/>
        <v>215</v>
      </c>
    </row>
    <row r="216" spans="1:24" ht="17.399999999999999" x14ac:dyDescent="0.3">
      <c r="A216" s="11">
        <v>45300</v>
      </c>
      <c r="B216" s="12">
        <v>250416</v>
      </c>
      <c r="C216" s="12" t="s">
        <v>343</v>
      </c>
      <c r="D216" s="12" t="s">
        <v>344</v>
      </c>
      <c r="E216" s="12" t="s">
        <v>345</v>
      </c>
      <c r="F216" s="12" t="s">
        <v>346</v>
      </c>
      <c r="G216" s="12"/>
      <c r="H216" s="12">
        <v>14.63</v>
      </c>
      <c r="I216" s="12"/>
      <c r="J216" s="12">
        <v>14.63</v>
      </c>
      <c r="K216" s="12">
        <v>0</v>
      </c>
      <c r="L216" s="12">
        <v>50.99</v>
      </c>
      <c r="M216" s="12">
        <v>5</v>
      </c>
      <c r="N216" s="12">
        <v>0</v>
      </c>
      <c r="O216" s="12">
        <v>137</v>
      </c>
      <c r="P216" s="12">
        <v>12</v>
      </c>
      <c r="Q216" s="12">
        <v>1</v>
      </c>
      <c r="R216" s="12">
        <v>1</v>
      </c>
      <c r="S216" s="12">
        <v>163</v>
      </c>
      <c r="T216" s="12">
        <v>0</v>
      </c>
      <c r="U216">
        <f t="shared" si="10"/>
        <v>3167.8800000000006</v>
      </c>
      <c r="V216" s="23">
        <f>'Listado Equipos'!$B$4-W216</f>
        <v>43779.02</v>
      </c>
      <c r="W216">
        <f t="shared" si="9"/>
        <v>733.9799999999999</v>
      </c>
      <c r="X216">
        <f t="shared" si="11"/>
        <v>216</v>
      </c>
    </row>
    <row r="217" spans="1:24" ht="17.399999999999999" x14ac:dyDescent="0.3">
      <c r="A217" s="11">
        <v>45301</v>
      </c>
      <c r="B217" s="12">
        <v>250416</v>
      </c>
      <c r="C217" s="12" t="s">
        <v>343</v>
      </c>
      <c r="D217" s="12" t="s">
        <v>344</v>
      </c>
      <c r="E217" s="12" t="s">
        <v>345</v>
      </c>
      <c r="F217" s="12" t="s">
        <v>346</v>
      </c>
      <c r="G217" s="12"/>
      <c r="H217" s="12">
        <v>18.38</v>
      </c>
      <c r="I217" s="12"/>
      <c r="J217" s="12">
        <v>18.38</v>
      </c>
      <c r="K217" s="12">
        <v>0</v>
      </c>
      <c r="L217" s="12">
        <v>63.76</v>
      </c>
      <c r="M217" s="12">
        <v>5</v>
      </c>
      <c r="N217" s="12">
        <v>0</v>
      </c>
      <c r="O217" s="12">
        <v>195</v>
      </c>
      <c r="P217" s="12">
        <v>11</v>
      </c>
      <c r="Q217" s="12">
        <v>4</v>
      </c>
      <c r="R217" s="12">
        <v>0</v>
      </c>
      <c r="S217" s="12">
        <v>232</v>
      </c>
      <c r="T217" s="12">
        <v>0</v>
      </c>
      <c r="U217">
        <f t="shared" si="10"/>
        <v>3186.2600000000007</v>
      </c>
      <c r="V217" s="23">
        <f>'Listado Equipos'!$B$4-W217</f>
        <v>43794.6</v>
      </c>
      <c r="W217">
        <f t="shared" si="9"/>
        <v>718.39999999999986</v>
      </c>
      <c r="X217">
        <f t="shared" si="11"/>
        <v>217</v>
      </c>
    </row>
    <row r="218" spans="1:24" ht="17.399999999999999" x14ac:dyDescent="0.3">
      <c r="A218" s="11">
        <v>45302</v>
      </c>
      <c r="B218" s="12">
        <v>250416</v>
      </c>
      <c r="C218" s="12" t="s">
        <v>343</v>
      </c>
      <c r="D218" s="12" t="s">
        <v>344</v>
      </c>
      <c r="E218" s="12" t="s">
        <v>345</v>
      </c>
      <c r="F218" s="12" t="s">
        <v>346</v>
      </c>
      <c r="G218" s="12"/>
      <c r="H218" s="12">
        <v>19.850000000000001</v>
      </c>
      <c r="I218" s="12"/>
      <c r="J218" s="12">
        <v>19.850000000000001</v>
      </c>
      <c r="K218" s="12">
        <v>0</v>
      </c>
      <c r="L218" s="12">
        <v>49.93</v>
      </c>
      <c r="M218" s="12">
        <v>4</v>
      </c>
      <c r="N218" s="12">
        <v>0</v>
      </c>
      <c r="O218" s="12">
        <v>75</v>
      </c>
      <c r="P218" s="12">
        <v>2</v>
      </c>
      <c r="Q218" s="12">
        <v>0</v>
      </c>
      <c r="R218" s="12">
        <v>0</v>
      </c>
      <c r="S218" s="12">
        <v>81</v>
      </c>
      <c r="T218" s="12">
        <v>0</v>
      </c>
      <c r="U218">
        <f t="shared" si="10"/>
        <v>3206.1100000000006</v>
      </c>
      <c r="V218" s="23">
        <f>'Listado Equipos'!$B$4-W218</f>
        <v>43815.28</v>
      </c>
      <c r="W218">
        <f t="shared" si="9"/>
        <v>697.71999999999991</v>
      </c>
      <c r="X218">
        <f t="shared" si="11"/>
        <v>218</v>
      </c>
    </row>
    <row r="219" spans="1:24" ht="17.399999999999999" x14ac:dyDescent="0.3">
      <c r="A219" s="11">
        <v>45303</v>
      </c>
      <c r="B219" s="12">
        <v>250416</v>
      </c>
      <c r="C219" s="12" t="s">
        <v>343</v>
      </c>
      <c r="D219" s="12" t="s">
        <v>344</v>
      </c>
      <c r="E219" s="12" t="s">
        <v>345</v>
      </c>
      <c r="F219" s="12" t="s">
        <v>346</v>
      </c>
      <c r="G219" s="12"/>
      <c r="H219" s="12">
        <v>19.68</v>
      </c>
      <c r="I219" s="12"/>
      <c r="J219" s="12">
        <v>19.68</v>
      </c>
      <c r="K219" s="12">
        <v>0</v>
      </c>
      <c r="L219" s="12">
        <v>56.37</v>
      </c>
      <c r="M219" s="12">
        <v>5</v>
      </c>
      <c r="N219" s="12">
        <v>0</v>
      </c>
      <c r="O219" s="12">
        <v>91</v>
      </c>
      <c r="P219" s="12">
        <v>5</v>
      </c>
      <c r="Q219" s="12">
        <v>2</v>
      </c>
      <c r="R219" s="12">
        <v>0</v>
      </c>
      <c r="S219" s="12">
        <v>100</v>
      </c>
      <c r="T219" s="12">
        <v>0</v>
      </c>
      <c r="U219">
        <f t="shared" si="10"/>
        <v>3225.7900000000004</v>
      </c>
      <c r="V219" s="23">
        <f>'Listado Equipos'!$B$4-W219</f>
        <v>43836.58</v>
      </c>
      <c r="W219">
        <f t="shared" si="9"/>
        <v>676.42</v>
      </c>
      <c r="X219">
        <f t="shared" si="11"/>
        <v>219</v>
      </c>
    </row>
    <row r="220" spans="1:24" ht="17.399999999999999" x14ac:dyDescent="0.3">
      <c r="A220" s="11">
        <v>45304</v>
      </c>
      <c r="B220" s="12">
        <v>250416</v>
      </c>
      <c r="C220" s="12" t="s">
        <v>343</v>
      </c>
      <c r="D220" s="12" t="s">
        <v>344</v>
      </c>
      <c r="E220" s="12" t="s">
        <v>345</v>
      </c>
      <c r="F220" s="12" t="s">
        <v>346</v>
      </c>
      <c r="G220" s="12"/>
      <c r="H220" s="12">
        <v>14.78</v>
      </c>
      <c r="I220" s="12"/>
      <c r="J220" s="12">
        <v>14.78</v>
      </c>
      <c r="K220" s="12">
        <v>0</v>
      </c>
      <c r="L220" s="12">
        <v>43.96</v>
      </c>
      <c r="M220" s="12">
        <v>5</v>
      </c>
      <c r="N220" s="12">
        <v>0</v>
      </c>
      <c r="O220" s="12">
        <v>92</v>
      </c>
      <c r="P220" s="12">
        <v>11</v>
      </c>
      <c r="Q220" s="12">
        <v>2</v>
      </c>
      <c r="R220" s="12">
        <v>0</v>
      </c>
      <c r="S220" s="12">
        <v>106</v>
      </c>
      <c r="T220" s="12">
        <v>0</v>
      </c>
      <c r="U220">
        <f t="shared" si="10"/>
        <v>3240.5700000000006</v>
      </c>
      <c r="V220" s="23">
        <f>'Listado Equipos'!$B$4-W220</f>
        <v>43859.360000000001</v>
      </c>
      <c r="W220">
        <f t="shared" si="9"/>
        <v>653.64</v>
      </c>
      <c r="X220">
        <f t="shared" si="11"/>
        <v>220</v>
      </c>
    </row>
    <row r="221" spans="1:24" ht="17.399999999999999" x14ac:dyDescent="0.3">
      <c r="A221" s="11">
        <v>45305</v>
      </c>
      <c r="B221" s="12">
        <v>250416</v>
      </c>
      <c r="C221" s="12" t="s">
        <v>343</v>
      </c>
      <c r="D221" s="12" t="s">
        <v>344</v>
      </c>
      <c r="E221" s="12" t="s">
        <v>345</v>
      </c>
      <c r="F221" s="12" t="s">
        <v>346</v>
      </c>
      <c r="G221" s="12"/>
      <c r="H221" s="12">
        <v>9.02</v>
      </c>
      <c r="I221" s="12"/>
      <c r="J221" s="12">
        <v>9.02</v>
      </c>
      <c r="K221" s="12">
        <v>0</v>
      </c>
      <c r="L221" s="12">
        <v>31.29</v>
      </c>
      <c r="M221" s="12">
        <v>5</v>
      </c>
      <c r="N221" s="12">
        <v>0</v>
      </c>
      <c r="O221" s="12">
        <v>84</v>
      </c>
      <c r="P221" s="12">
        <v>8</v>
      </c>
      <c r="Q221" s="12">
        <v>0</v>
      </c>
      <c r="R221" s="12">
        <v>0</v>
      </c>
      <c r="S221" s="12">
        <v>91</v>
      </c>
      <c r="T221" s="12">
        <v>0</v>
      </c>
      <c r="U221">
        <f t="shared" si="10"/>
        <v>3249.5900000000006</v>
      </c>
      <c r="V221" s="23">
        <f>'Listado Equipos'!$B$4-W221</f>
        <v>43881.26</v>
      </c>
      <c r="W221">
        <f t="shared" si="9"/>
        <v>631.74</v>
      </c>
      <c r="X221">
        <f t="shared" si="11"/>
        <v>221</v>
      </c>
    </row>
    <row r="222" spans="1:24" ht="17.399999999999999" x14ac:dyDescent="0.3">
      <c r="A222" s="11">
        <v>45306</v>
      </c>
      <c r="B222" s="12">
        <v>250416</v>
      </c>
      <c r="C222" s="12" t="s">
        <v>343</v>
      </c>
      <c r="D222" s="12" t="s">
        <v>344</v>
      </c>
      <c r="E222" s="12" t="s">
        <v>345</v>
      </c>
      <c r="F222" s="12" t="s">
        <v>346</v>
      </c>
      <c r="G222" s="12"/>
      <c r="H222" s="12">
        <v>18.13</v>
      </c>
      <c r="I222" s="12"/>
      <c r="J222" s="12">
        <v>18.13</v>
      </c>
      <c r="K222" s="12">
        <v>0</v>
      </c>
      <c r="L222" s="12">
        <v>58.08</v>
      </c>
      <c r="M222" s="12">
        <v>5</v>
      </c>
      <c r="N222" s="12">
        <v>0</v>
      </c>
      <c r="O222" s="12">
        <v>124</v>
      </c>
      <c r="P222" s="12">
        <v>17</v>
      </c>
      <c r="Q222" s="12">
        <v>2</v>
      </c>
      <c r="R222" s="12">
        <v>0</v>
      </c>
      <c r="S222" s="12">
        <v>145</v>
      </c>
      <c r="T222" s="12">
        <v>0</v>
      </c>
      <c r="U222">
        <f t="shared" si="10"/>
        <v>3267.7200000000007</v>
      </c>
      <c r="V222" s="23">
        <f>'Listado Equipos'!$B$4-W222</f>
        <v>43903.13</v>
      </c>
      <c r="W222">
        <f t="shared" si="9"/>
        <v>609.87</v>
      </c>
      <c r="X222">
        <f t="shared" si="11"/>
        <v>222</v>
      </c>
    </row>
    <row r="223" spans="1:24" ht="17.399999999999999" x14ac:dyDescent="0.3">
      <c r="A223" s="11">
        <v>45307</v>
      </c>
      <c r="B223" s="12">
        <v>250416</v>
      </c>
      <c r="C223" s="12" t="s">
        <v>343</v>
      </c>
      <c r="D223" s="12" t="s">
        <v>344</v>
      </c>
      <c r="E223" s="12" t="s">
        <v>345</v>
      </c>
      <c r="F223" s="12" t="s">
        <v>346</v>
      </c>
      <c r="G223" s="12"/>
      <c r="H223" s="12">
        <v>21.62</v>
      </c>
      <c r="I223" s="12"/>
      <c r="J223" s="12">
        <v>21.62</v>
      </c>
      <c r="K223" s="12">
        <v>0</v>
      </c>
      <c r="L223" s="12">
        <v>68.34</v>
      </c>
      <c r="M223" s="12">
        <v>5</v>
      </c>
      <c r="N223" s="12">
        <v>0</v>
      </c>
      <c r="O223" s="12">
        <v>146</v>
      </c>
      <c r="P223" s="12">
        <v>18</v>
      </c>
      <c r="Q223" s="12">
        <v>1</v>
      </c>
      <c r="R223" s="12">
        <v>0</v>
      </c>
      <c r="S223" s="12">
        <v>161</v>
      </c>
      <c r="T223" s="12">
        <v>0</v>
      </c>
      <c r="U223">
        <f t="shared" si="10"/>
        <v>3289.3400000000006</v>
      </c>
      <c r="V223" s="23">
        <f>'Listado Equipos'!$B$4-W223</f>
        <v>43922.28</v>
      </c>
      <c r="W223">
        <f t="shared" si="9"/>
        <v>590.72</v>
      </c>
      <c r="X223">
        <f t="shared" si="11"/>
        <v>223</v>
      </c>
    </row>
    <row r="224" spans="1:24" ht="17.399999999999999" x14ac:dyDescent="0.3">
      <c r="A224" s="11">
        <v>45308</v>
      </c>
      <c r="B224" s="12">
        <v>250416</v>
      </c>
      <c r="C224" s="12" t="s">
        <v>343</v>
      </c>
      <c r="D224" s="12" t="s">
        <v>344</v>
      </c>
      <c r="E224" s="12" t="s">
        <v>345</v>
      </c>
      <c r="F224" s="12" t="s">
        <v>346</v>
      </c>
      <c r="G224" s="12"/>
      <c r="H224" s="12">
        <v>9.32</v>
      </c>
      <c r="I224" s="12"/>
      <c r="J224" s="12">
        <v>9.32</v>
      </c>
      <c r="K224" s="12">
        <v>0</v>
      </c>
      <c r="L224" s="12">
        <v>26.54</v>
      </c>
      <c r="M224" s="12">
        <v>5</v>
      </c>
      <c r="N224" s="12">
        <v>0</v>
      </c>
      <c r="O224" s="12">
        <v>63</v>
      </c>
      <c r="P224" s="12">
        <v>7</v>
      </c>
      <c r="Q224" s="12">
        <v>0</v>
      </c>
      <c r="R224" s="12">
        <v>0</v>
      </c>
      <c r="S224" s="12">
        <v>70</v>
      </c>
      <c r="T224" s="12">
        <v>0</v>
      </c>
      <c r="U224">
        <f t="shared" si="10"/>
        <v>3298.6600000000008</v>
      </c>
      <c r="V224" s="23">
        <f>'Listado Equipos'!$B$4-W224</f>
        <v>43932.31</v>
      </c>
      <c r="W224">
        <f t="shared" si="9"/>
        <v>580.69000000000005</v>
      </c>
      <c r="X224">
        <f t="shared" si="11"/>
        <v>224</v>
      </c>
    </row>
    <row r="225" spans="1:24" ht="17.399999999999999" x14ac:dyDescent="0.3">
      <c r="A225" s="11">
        <v>45309</v>
      </c>
      <c r="B225" s="12">
        <v>250416</v>
      </c>
      <c r="C225" s="12" t="s">
        <v>343</v>
      </c>
      <c r="D225" s="12" t="s">
        <v>344</v>
      </c>
      <c r="E225" s="12" t="s">
        <v>345</v>
      </c>
      <c r="F225" s="12" t="s">
        <v>346</v>
      </c>
      <c r="G225" s="12"/>
      <c r="H225" s="12">
        <v>20.82</v>
      </c>
      <c r="I225" s="12"/>
      <c r="J225" s="12">
        <v>20.82</v>
      </c>
      <c r="K225" s="12">
        <v>0</v>
      </c>
      <c r="L225" s="12">
        <v>58.48</v>
      </c>
      <c r="M225" s="12">
        <v>5</v>
      </c>
      <c r="N225" s="12">
        <v>0</v>
      </c>
      <c r="O225" s="12">
        <v>98</v>
      </c>
      <c r="P225" s="12">
        <v>8</v>
      </c>
      <c r="Q225" s="12">
        <v>0</v>
      </c>
      <c r="R225" s="12">
        <v>0</v>
      </c>
      <c r="S225" s="12">
        <v>111</v>
      </c>
      <c r="T225" s="12">
        <v>0</v>
      </c>
      <c r="U225">
        <f t="shared" si="10"/>
        <v>3319.4800000000009</v>
      </c>
      <c r="V225" s="23">
        <f>'Listado Equipos'!$B$4-W225</f>
        <v>43948.19</v>
      </c>
      <c r="W225">
        <f t="shared" si="9"/>
        <v>564.81000000000006</v>
      </c>
      <c r="X225">
        <f t="shared" si="11"/>
        <v>225</v>
      </c>
    </row>
    <row r="226" spans="1:24" ht="17.399999999999999" x14ac:dyDescent="0.3">
      <c r="A226" s="11">
        <v>45310</v>
      </c>
      <c r="B226" s="12">
        <v>250416</v>
      </c>
      <c r="C226" s="12" t="s">
        <v>343</v>
      </c>
      <c r="D226" s="12" t="s">
        <v>344</v>
      </c>
      <c r="E226" s="12" t="s">
        <v>345</v>
      </c>
      <c r="F226" s="12" t="s">
        <v>346</v>
      </c>
      <c r="G226" s="12"/>
      <c r="H226" s="12">
        <v>14.73</v>
      </c>
      <c r="I226" s="12"/>
      <c r="J226" s="12">
        <v>14.73</v>
      </c>
      <c r="K226" s="12">
        <v>0</v>
      </c>
      <c r="L226" s="12">
        <v>43.88</v>
      </c>
      <c r="M226" s="12">
        <v>5</v>
      </c>
      <c r="N226" s="12">
        <v>0</v>
      </c>
      <c r="O226" s="12">
        <v>67</v>
      </c>
      <c r="P226" s="12">
        <v>7</v>
      </c>
      <c r="Q226" s="12">
        <v>0</v>
      </c>
      <c r="R226" s="12">
        <v>0</v>
      </c>
      <c r="S226" s="12">
        <v>81</v>
      </c>
      <c r="T226" s="12">
        <v>0</v>
      </c>
      <c r="U226">
        <f t="shared" si="10"/>
        <v>3334.2100000000009</v>
      </c>
      <c r="V226" s="23">
        <f>'Listado Equipos'!$B$4-W226</f>
        <v>43968.54</v>
      </c>
      <c r="W226">
        <f t="shared" si="9"/>
        <v>544.46</v>
      </c>
      <c r="X226">
        <f t="shared" si="11"/>
        <v>226</v>
      </c>
    </row>
    <row r="227" spans="1:24" ht="17.399999999999999" x14ac:dyDescent="0.3">
      <c r="A227" s="11">
        <v>45311</v>
      </c>
      <c r="B227" s="12">
        <v>250416</v>
      </c>
      <c r="C227" s="12" t="s">
        <v>343</v>
      </c>
      <c r="D227" s="12" t="s">
        <v>344</v>
      </c>
      <c r="E227" s="12" t="s">
        <v>345</v>
      </c>
      <c r="F227" s="12" t="s">
        <v>346</v>
      </c>
      <c r="G227" s="12"/>
      <c r="H227" s="12">
        <v>16.53</v>
      </c>
      <c r="I227" s="12"/>
      <c r="J227" s="12">
        <v>16.53</v>
      </c>
      <c r="K227" s="12">
        <v>0</v>
      </c>
      <c r="L227" s="12">
        <v>44.23</v>
      </c>
      <c r="M227" s="12">
        <v>4</v>
      </c>
      <c r="N227" s="12">
        <v>0</v>
      </c>
      <c r="O227" s="12">
        <v>34</v>
      </c>
      <c r="P227" s="12">
        <v>4</v>
      </c>
      <c r="Q227" s="12">
        <v>0</v>
      </c>
      <c r="R227" s="12">
        <v>0</v>
      </c>
      <c r="S227" s="12">
        <v>39</v>
      </c>
      <c r="T227" s="12">
        <v>0</v>
      </c>
      <c r="U227">
        <f t="shared" si="10"/>
        <v>3350.7400000000011</v>
      </c>
      <c r="V227" s="23">
        <f>'Listado Equipos'!$B$4-W227</f>
        <v>43989.89</v>
      </c>
      <c r="W227">
        <f t="shared" si="9"/>
        <v>523.11</v>
      </c>
      <c r="X227">
        <f t="shared" si="11"/>
        <v>227</v>
      </c>
    </row>
    <row r="228" spans="1:24" ht="17.399999999999999" x14ac:dyDescent="0.3">
      <c r="A228" s="11">
        <v>45312</v>
      </c>
      <c r="B228" s="12">
        <v>250416</v>
      </c>
      <c r="C228" s="12" t="s">
        <v>343</v>
      </c>
      <c r="D228" s="12" t="s">
        <v>344</v>
      </c>
      <c r="E228" s="12" t="s">
        <v>345</v>
      </c>
      <c r="F228" s="12" t="s">
        <v>346</v>
      </c>
      <c r="G228" s="12"/>
      <c r="H228" s="12">
        <v>0</v>
      </c>
      <c r="I228" s="12"/>
      <c r="J228" s="12">
        <v>0</v>
      </c>
      <c r="K228" s="12">
        <v>0</v>
      </c>
      <c r="L228" s="12">
        <v>0</v>
      </c>
      <c r="M228" s="12">
        <v>0</v>
      </c>
      <c r="N228" s="12">
        <v>0</v>
      </c>
      <c r="O228" s="12">
        <v>0</v>
      </c>
      <c r="P228" s="12">
        <v>0</v>
      </c>
      <c r="Q228" s="12">
        <v>0</v>
      </c>
      <c r="R228" s="12">
        <v>0</v>
      </c>
      <c r="S228" s="12">
        <v>0</v>
      </c>
      <c r="T228" s="12">
        <v>0</v>
      </c>
      <c r="U228">
        <f t="shared" si="10"/>
        <v>3350.7400000000011</v>
      </c>
      <c r="V228" s="23">
        <f>'Listado Equipos'!$B$4-W228</f>
        <v>44009.440000000002</v>
      </c>
      <c r="W228">
        <f t="shared" si="9"/>
        <v>503.56</v>
      </c>
      <c r="X228">
        <f t="shared" si="11"/>
        <v>228</v>
      </c>
    </row>
    <row r="229" spans="1:24" ht="17.399999999999999" x14ac:dyDescent="0.3">
      <c r="A229" s="11">
        <v>45313</v>
      </c>
      <c r="B229" s="12">
        <v>250416</v>
      </c>
      <c r="C229" s="12" t="s">
        <v>343</v>
      </c>
      <c r="D229" s="12" t="s">
        <v>344</v>
      </c>
      <c r="E229" s="12" t="s">
        <v>345</v>
      </c>
      <c r="F229" s="12" t="s">
        <v>346</v>
      </c>
      <c r="G229" s="12"/>
      <c r="H229" s="12">
        <v>16.149999999999999</v>
      </c>
      <c r="I229" s="12"/>
      <c r="J229" s="12">
        <v>16.149999999999999</v>
      </c>
      <c r="K229" s="12">
        <v>0</v>
      </c>
      <c r="L229" s="12">
        <v>51.75</v>
      </c>
      <c r="M229" s="12">
        <v>5</v>
      </c>
      <c r="N229" s="12">
        <v>0</v>
      </c>
      <c r="O229" s="12">
        <v>88</v>
      </c>
      <c r="P229" s="12">
        <v>13</v>
      </c>
      <c r="Q229" s="12">
        <v>3</v>
      </c>
      <c r="R229" s="12">
        <v>0</v>
      </c>
      <c r="S229" s="12">
        <v>105</v>
      </c>
      <c r="T229" s="12">
        <v>0</v>
      </c>
      <c r="U229">
        <f t="shared" si="10"/>
        <v>3366.8900000000012</v>
      </c>
      <c r="V229" s="23">
        <f>'Listado Equipos'!$B$4-W229</f>
        <v>44028.86</v>
      </c>
      <c r="W229">
        <f t="shared" si="9"/>
        <v>484.14</v>
      </c>
      <c r="X229">
        <f t="shared" si="11"/>
        <v>229</v>
      </c>
    </row>
    <row r="230" spans="1:24" ht="17.399999999999999" x14ac:dyDescent="0.3">
      <c r="A230" s="11">
        <v>45314</v>
      </c>
      <c r="B230" s="12">
        <v>250416</v>
      </c>
      <c r="C230" s="12" t="s">
        <v>343</v>
      </c>
      <c r="D230" s="12" t="s">
        <v>344</v>
      </c>
      <c r="E230" s="12" t="s">
        <v>345</v>
      </c>
      <c r="F230" s="12" t="s">
        <v>346</v>
      </c>
      <c r="G230" s="12"/>
      <c r="H230" s="12">
        <v>21.05</v>
      </c>
      <c r="I230" s="12"/>
      <c r="J230" s="12">
        <v>21.05</v>
      </c>
      <c r="K230" s="12">
        <v>0</v>
      </c>
      <c r="L230" s="12">
        <v>60.69</v>
      </c>
      <c r="M230" s="12">
        <v>4</v>
      </c>
      <c r="N230" s="12">
        <v>0</v>
      </c>
      <c r="O230" s="12">
        <v>61</v>
      </c>
      <c r="P230" s="12">
        <v>12</v>
      </c>
      <c r="Q230" s="12">
        <v>1</v>
      </c>
      <c r="R230" s="12">
        <v>0</v>
      </c>
      <c r="S230" s="12">
        <v>64</v>
      </c>
      <c r="T230" s="12">
        <v>0</v>
      </c>
      <c r="U230">
        <f t="shared" si="10"/>
        <v>3387.9400000000014</v>
      </c>
      <c r="V230" s="23">
        <f>'Listado Equipos'!$B$4-W230</f>
        <v>44044.06</v>
      </c>
      <c r="W230">
        <f t="shared" si="9"/>
        <v>468.94</v>
      </c>
      <c r="X230">
        <f t="shared" si="11"/>
        <v>230</v>
      </c>
    </row>
    <row r="231" spans="1:24" ht="17.399999999999999" x14ac:dyDescent="0.3">
      <c r="A231" s="11">
        <v>45315</v>
      </c>
      <c r="B231" s="12">
        <v>250416</v>
      </c>
      <c r="C231" s="12" t="s">
        <v>343</v>
      </c>
      <c r="D231" s="12" t="s">
        <v>344</v>
      </c>
      <c r="E231" s="12" t="s">
        <v>345</v>
      </c>
      <c r="F231" s="12" t="s">
        <v>346</v>
      </c>
      <c r="G231" s="12"/>
      <c r="H231" s="12">
        <v>20.8</v>
      </c>
      <c r="I231" s="12"/>
      <c r="J231" s="12">
        <v>20.8</v>
      </c>
      <c r="K231" s="12">
        <v>0</v>
      </c>
      <c r="L231" s="12">
        <v>54.04</v>
      </c>
      <c r="M231" s="12">
        <v>4</v>
      </c>
      <c r="N231" s="12">
        <v>0</v>
      </c>
      <c r="O231" s="12">
        <v>42</v>
      </c>
      <c r="P231" s="12">
        <v>4</v>
      </c>
      <c r="Q231" s="12">
        <v>0</v>
      </c>
      <c r="R231" s="12">
        <v>0</v>
      </c>
      <c r="S231" s="12">
        <v>44</v>
      </c>
      <c r="T231" s="12">
        <v>0</v>
      </c>
      <c r="U231">
        <f t="shared" si="10"/>
        <v>3408.7400000000016</v>
      </c>
      <c r="V231" s="23">
        <f>'Listado Equipos'!$B$4-W231</f>
        <v>44055.71</v>
      </c>
      <c r="W231">
        <f t="shared" si="9"/>
        <v>457.29</v>
      </c>
      <c r="X231">
        <f t="shared" si="11"/>
        <v>231</v>
      </c>
    </row>
    <row r="232" spans="1:24" ht="17.399999999999999" x14ac:dyDescent="0.3">
      <c r="A232" s="11">
        <v>45316</v>
      </c>
      <c r="B232" s="12">
        <v>250416</v>
      </c>
      <c r="C232" s="12" t="s">
        <v>343</v>
      </c>
      <c r="D232" s="12" t="s">
        <v>344</v>
      </c>
      <c r="E232" s="12" t="s">
        <v>345</v>
      </c>
      <c r="F232" s="12" t="s">
        <v>346</v>
      </c>
      <c r="G232" s="12"/>
      <c r="H232" s="12">
        <v>18.23</v>
      </c>
      <c r="I232" s="12"/>
      <c r="J232" s="12">
        <v>18.23</v>
      </c>
      <c r="K232" s="12">
        <v>0</v>
      </c>
      <c r="L232" s="12">
        <v>46.23</v>
      </c>
      <c r="M232" s="12">
        <v>4</v>
      </c>
      <c r="N232" s="12">
        <v>0</v>
      </c>
      <c r="O232" s="12">
        <v>24</v>
      </c>
      <c r="P232" s="12">
        <v>5</v>
      </c>
      <c r="Q232" s="12">
        <v>0</v>
      </c>
      <c r="R232" s="12">
        <v>1</v>
      </c>
      <c r="S232" s="12">
        <v>25</v>
      </c>
      <c r="T232" s="12">
        <v>0</v>
      </c>
      <c r="U232">
        <f t="shared" si="10"/>
        <v>3426.9700000000016</v>
      </c>
      <c r="V232" s="23">
        <f>'Listado Equipos'!$B$4-W232</f>
        <v>44073.440000000002</v>
      </c>
      <c r="W232">
        <f t="shared" si="9"/>
        <v>439.56</v>
      </c>
      <c r="X232">
        <f t="shared" si="11"/>
        <v>232</v>
      </c>
    </row>
    <row r="233" spans="1:24" ht="17.399999999999999" x14ac:dyDescent="0.3">
      <c r="A233" s="11">
        <v>45317</v>
      </c>
      <c r="B233" s="12">
        <v>250416</v>
      </c>
      <c r="C233" s="12" t="s">
        <v>343</v>
      </c>
      <c r="D233" s="12" t="s">
        <v>344</v>
      </c>
      <c r="E233" s="12" t="s">
        <v>345</v>
      </c>
      <c r="F233" s="12" t="s">
        <v>346</v>
      </c>
      <c r="G233" s="12"/>
      <c r="H233" s="12">
        <v>20.399999999999999</v>
      </c>
      <c r="I233" s="12"/>
      <c r="J233" s="12">
        <v>20.399999999999999</v>
      </c>
      <c r="K233" s="12">
        <v>0</v>
      </c>
      <c r="L233" s="12">
        <v>50.62</v>
      </c>
      <c r="M233" s="12">
        <v>4</v>
      </c>
      <c r="N233" s="12">
        <v>0</v>
      </c>
      <c r="O233" s="12">
        <v>32</v>
      </c>
      <c r="P233" s="12">
        <v>4</v>
      </c>
      <c r="Q233" s="12">
        <v>0</v>
      </c>
      <c r="R233" s="12">
        <v>0</v>
      </c>
      <c r="S233" s="12">
        <v>36</v>
      </c>
      <c r="T233" s="12">
        <v>0</v>
      </c>
      <c r="U233">
        <f t="shared" si="10"/>
        <v>3447.3700000000017</v>
      </c>
      <c r="V233" s="23">
        <f>'Listado Equipos'!$B$4-W233</f>
        <v>44092.89</v>
      </c>
      <c r="W233">
        <f t="shared" si="9"/>
        <v>420.11</v>
      </c>
      <c r="X233">
        <f t="shared" si="11"/>
        <v>233</v>
      </c>
    </row>
    <row r="234" spans="1:24" ht="17.399999999999999" x14ac:dyDescent="0.3">
      <c r="A234" s="11">
        <v>45318</v>
      </c>
      <c r="B234" s="12">
        <v>250416</v>
      </c>
      <c r="C234" s="12" t="s">
        <v>343</v>
      </c>
      <c r="D234" s="12" t="s">
        <v>344</v>
      </c>
      <c r="E234" s="12" t="s">
        <v>345</v>
      </c>
      <c r="F234" s="12" t="s">
        <v>346</v>
      </c>
      <c r="G234" s="12"/>
      <c r="H234" s="12">
        <v>13.23</v>
      </c>
      <c r="I234" s="12"/>
      <c r="J234" s="12">
        <v>13.23</v>
      </c>
      <c r="K234" s="12">
        <v>0</v>
      </c>
      <c r="L234" s="12">
        <v>37.06</v>
      </c>
      <c r="M234" s="12">
        <v>5</v>
      </c>
      <c r="N234" s="12">
        <v>0</v>
      </c>
      <c r="O234" s="12">
        <v>48</v>
      </c>
      <c r="P234" s="12">
        <v>3</v>
      </c>
      <c r="Q234" s="12">
        <v>0</v>
      </c>
      <c r="R234" s="12">
        <v>0</v>
      </c>
      <c r="S234" s="12">
        <v>57</v>
      </c>
      <c r="T234" s="12">
        <v>0</v>
      </c>
      <c r="U234">
        <f t="shared" si="10"/>
        <v>3460.6000000000017</v>
      </c>
      <c r="V234" s="23">
        <f>'Listado Equipos'!$B$4-W234</f>
        <v>44110.22</v>
      </c>
      <c r="W234">
        <f t="shared" si="9"/>
        <v>402.78000000000003</v>
      </c>
      <c r="X234">
        <f t="shared" si="11"/>
        <v>234</v>
      </c>
    </row>
    <row r="235" spans="1:24" ht="17.399999999999999" x14ac:dyDescent="0.3">
      <c r="A235" s="11">
        <v>45319</v>
      </c>
      <c r="B235" s="12">
        <v>250416</v>
      </c>
      <c r="C235" s="12" t="s">
        <v>343</v>
      </c>
      <c r="D235" s="12" t="s">
        <v>344</v>
      </c>
      <c r="E235" s="12" t="s">
        <v>345</v>
      </c>
      <c r="F235" s="12" t="s">
        <v>346</v>
      </c>
      <c r="G235" s="12"/>
      <c r="H235" s="12">
        <v>6.1</v>
      </c>
      <c r="I235" s="12"/>
      <c r="J235" s="12">
        <v>6.07</v>
      </c>
      <c r="K235" s="12">
        <v>0.03</v>
      </c>
      <c r="L235" s="12">
        <v>17.25</v>
      </c>
      <c r="M235" s="12">
        <v>4</v>
      </c>
      <c r="N235" s="12">
        <v>0</v>
      </c>
      <c r="O235" s="12">
        <v>13</v>
      </c>
      <c r="P235" s="12">
        <v>3</v>
      </c>
      <c r="Q235" s="12">
        <v>0</v>
      </c>
      <c r="R235" s="12">
        <v>0</v>
      </c>
      <c r="S235" s="12">
        <v>14</v>
      </c>
      <c r="T235" s="12">
        <v>0</v>
      </c>
      <c r="U235">
        <f t="shared" si="10"/>
        <v>3466.7000000000016</v>
      </c>
      <c r="V235" s="23">
        <f>'Listado Equipos'!$B$4-W235</f>
        <v>44131.37</v>
      </c>
      <c r="W235">
        <f t="shared" si="9"/>
        <v>381.63000000000005</v>
      </c>
      <c r="X235">
        <f t="shared" si="11"/>
        <v>235</v>
      </c>
    </row>
    <row r="236" spans="1:24" ht="17.399999999999999" x14ac:dyDescent="0.3">
      <c r="A236" s="11">
        <v>45320</v>
      </c>
      <c r="B236" s="12">
        <v>250416</v>
      </c>
      <c r="C236" s="12" t="s">
        <v>343</v>
      </c>
      <c r="D236" s="12" t="s">
        <v>344</v>
      </c>
      <c r="E236" s="12" t="s">
        <v>345</v>
      </c>
      <c r="F236" s="12" t="s">
        <v>346</v>
      </c>
      <c r="G236" s="12"/>
      <c r="H236" s="12">
        <v>11.63</v>
      </c>
      <c r="I236" s="12"/>
      <c r="J236" s="12">
        <v>11.63</v>
      </c>
      <c r="K236" s="12">
        <v>0</v>
      </c>
      <c r="L236" s="12">
        <v>30.89</v>
      </c>
      <c r="M236" s="12">
        <v>4</v>
      </c>
      <c r="N236" s="12">
        <v>0</v>
      </c>
      <c r="O236" s="12">
        <v>27</v>
      </c>
      <c r="P236" s="12">
        <v>3</v>
      </c>
      <c r="Q236" s="12">
        <v>1</v>
      </c>
      <c r="R236" s="12">
        <v>0</v>
      </c>
      <c r="S236" s="12">
        <v>31</v>
      </c>
      <c r="T236" s="12">
        <v>0</v>
      </c>
      <c r="U236">
        <f t="shared" si="10"/>
        <v>3478.3300000000017</v>
      </c>
      <c r="V236" s="23">
        <f>'Listado Equipos'!$B$4-W236</f>
        <v>44150.94</v>
      </c>
      <c r="W236">
        <f t="shared" si="9"/>
        <v>362.06000000000006</v>
      </c>
      <c r="X236">
        <f t="shared" si="11"/>
        <v>236</v>
      </c>
    </row>
    <row r="237" spans="1:24" ht="17.399999999999999" x14ac:dyDescent="0.3">
      <c r="A237" s="11">
        <v>45321</v>
      </c>
      <c r="B237" s="12">
        <v>250416</v>
      </c>
      <c r="C237" s="12" t="s">
        <v>343</v>
      </c>
      <c r="D237" s="12" t="s">
        <v>344</v>
      </c>
      <c r="E237" s="12" t="s">
        <v>345</v>
      </c>
      <c r="F237" s="12" t="s">
        <v>346</v>
      </c>
      <c r="G237" s="12"/>
      <c r="H237" s="12">
        <v>19.3</v>
      </c>
      <c r="I237" s="12"/>
      <c r="J237" s="12">
        <v>19.25</v>
      </c>
      <c r="K237" s="12">
        <v>0.05</v>
      </c>
      <c r="L237" s="12">
        <v>55.57</v>
      </c>
      <c r="M237" s="12">
        <v>4</v>
      </c>
      <c r="N237" s="12">
        <v>0</v>
      </c>
      <c r="O237" s="12">
        <v>30</v>
      </c>
      <c r="P237" s="12">
        <v>6</v>
      </c>
      <c r="Q237" s="12">
        <v>0</v>
      </c>
      <c r="R237" s="12">
        <v>1</v>
      </c>
      <c r="S237" s="12">
        <v>31</v>
      </c>
      <c r="T237" s="12">
        <v>0</v>
      </c>
      <c r="U237">
        <f t="shared" si="10"/>
        <v>3497.6300000000019</v>
      </c>
      <c r="V237" s="23">
        <f>'Listado Equipos'!$B$4-W237</f>
        <v>44169.91</v>
      </c>
      <c r="W237">
        <f t="shared" si="9"/>
        <v>343.09000000000003</v>
      </c>
      <c r="X237">
        <f t="shared" si="11"/>
        <v>237</v>
      </c>
    </row>
    <row r="238" spans="1:24" ht="17.399999999999999" x14ac:dyDescent="0.3">
      <c r="A238" s="11">
        <v>45322</v>
      </c>
      <c r="B238" s="12">
        <v>250416</v>
      </c>
      <c r="C238" s="12" t="s">
        <v>343</v>
      </c>
      <c r="D238" s="12" t="s">
        <v>344</v>
      </c>
      <c r="E238" s="12" t="s">
        <v>345</v>
      </c>
      <c r="F238" s="12" t="s">
        <v>346</v>
      </c>
      <c r="G238" s="12"/>
      <c r="H238" s="12">
        <v>16.350000000000001</v>
      </c>
      <c r="I238" s="12"/>
      <c r="J238" s="12">
        <v>16.350000000000001</v>
      </c>
      <c r="K238" s="12">
        <v>0</v>
      </c>
      <c r="L238" s="12">
        <v>41.7</v>
      </c>
      <c r="M238" s="12">
        <v>4</v>
      </c>
      <c r="N238" s="12">
        <v>0</v>
      </c>
      <c r="O238" s="12">
        <v>11</v>
      </c>
      <c r="P238" s="12">
        <v>0</v>
      </c>
      <c r="Q238" s="12">
        <v>0</v>
      </c>
      <c r="R238" s="12">
        <v>0</v>
      </c>
      <c r="S238" s="12">
        <v>11</v>
      </c>
      <c r="T238" s="12">
        <v>0</v>
      </c>
      <c r="U238">
        <f t="shared" si="10"/>
        <v>3513.9800000000018</v>
      </c>
      <c r="V238" s="23">
        <f>'Listado Equipos'!$B$4-W238</f>
        <v>44173.68</v>
      </c>
      <c r="W238">
        <f t="shared" si="9"/>
        <v>339.32000000000005</v>
      </c>
      <c r="X238">
        <f t="shared" si="11"/>
        <v>238</v>
      </c>
    </row>
    <row r="239" spans="1:24" ht="17.399999999999999" x14ac:dyDescent="0.3">
      <c r="A239" s="11">
        <v>45323</v>
      </c>
      <c r="B239" s="12">
        <v>250416</v>
      </c>
      <c r="C239" s="12" t="s">
        <v>343</v>
      </c>
      <c r="D239" s="12" t="s">
        <v>344</v>
      </c>
      <c r="E239" s="12" t="s">
        <v>345</v>
      </c>
      <c r="F239" s="12" t="s">
        <v>346</v>
      </c>
      <c r="G239" s="12"/>
      <c r="H239" s="12">
        <v>6.18</v>
      </c>
      <c r="I239" s="12"/>
      <c r="J239" s="12">
        <v>6.18</v>
      </c>
      <c r="K239" s="12">
        <v>0</v>
      </c>
      <c r="L239" s="12">
        <v>21.41</v>
      </c>
      <c r="M239" s="12">
        <v>4</v>
      </c>
      <c r="N239" s="12">
        <v>0</v>
      </c>
      <c r="O239" s="12">
        <v>24</v>
      </c>
      <c r="P239" s="12">
        <v>4</v>
      </c>
      <c r="Q239" s="12">
        <v>0</v>
      </c>
      <c r="R239" s="12">
        <v>0</v>
      </c>
      <c r="S239" s="12">
        <v>25</v>
      </c>
      <c r="T239" s="12">
        <v>0</v>
      </c>
      <c r="U239">
        <f t="shared" si="10"/>
        <v>3520.1600000000017</v>
      </c>
      <c r="V239" s="23">
        <f>'Listado Equipos'!$B$4-W239</f>
        <v>44187.38</v>
      </c>
      <c r="W239">
        <f t="shared" si="9"/>
        <v>325.62000000000006</v>
      </c>
      <c r="X239">
        <f t="shared" si="11"/>
        <v>239</v>
      </c>
    </row>
    <row r="240" spans="1:24" ht="17.399999999999999" x14ac:dyDescent="0.3">
      <c r="A240" s="11">
        <v>45324</v>
      </c>
      <c r="B240" s="12">
        <v>250416</v>
      </c>
      <c r="C240" s="12" t="s">
        <v>343</v>
      </c>
      <c r="D240" s="12" t="s">
        <v>344</v>
      </c>
      <c r="E240" s="12" t="s">
        <v>345</v>
      </c>
      <c r="F240" s="12" t="s">
        <v>346</v>
      </c>
      <c r="G240" s="12"/>
      <c r="H240" s="12">
        <v>15.87</v>
      </c>
      <c r="I240" s="12"/>
      <c r="J240" s="12">
        <v>15.87</v>
      </c>
      <c r="K240" s="12">
        <v>0</v>
      </c>
      <c r="L240" s="12">
        <v>49.45</v>
      </c>
      <c r="M240" s="12">
        <v>4</v>
      </c>
      <c r="N240" s="12">
        <v>0</v>
      </c>
      <c r="O240" s="12">
        <v>32</v>
      </c>
      <c r="P240" s="12">
        <v>1</v>
      </c>
      <c r="Q240" s="12">
        <v>0</v>
      </c>
      <c r="R240" s="12">
        <v>1</v>
      </c>
      <c r="S240" s="12">
        <v>37</v>
      </c>
      <c r="T240" s="12">
        <v>0</v>
      </c>
      <c r="U240">
        <f t="shared" si="10"/>
        <v>3536.0300000000016</v>
      </c>
      <c r="V240" s="23">
        <f>'Listado Equipos'!$B$4-W240</f>
        <v>44209.18</v>
      </c>
      <c r="W240">
        <f t="shared" si="9"/>
        <v>303.82000000000005</v>
      </c>
      <c r="X240">
        <f t="shared" si="11"/>
        <v>240</v>
      </c>
    </row>
    <row r="241" spans="1:24" ht="17.399999999999999" x14ac:dyDescent="0.3">
      <c r="A241" s="11">
        <v>45325</v>
      </c>
      <c r="B241" s="12">
        <v>250416</v>
      </c>
      <c r="C241" s="12" t="s">
        <v>343</v>
      </c>
      <c r="D241" s="12" t="s">
        <v>344</v>
      </c>
      <c r="E241" s="12" t="s">
        <v>345</v>
      </c>
      <c r="F241" s="12" t="s">
        <v>346</v>
      </c>
      <c r="G241" s="12"/>
      <c r="H241" s="12">
        <v>14.55</v>
      </c>
      <c r="I241" s="12"/>
      <c r="J241" s="12">
        <v>14.55</v>
      </c>
      <c r="K241" s="12">
        <v>0</v>
      </c>
      <c r="L241" s="12">
        <v>40.1</v>
      </c>
      <c r="M241" s="12">
        <v>4</v>
      </c>
      <c r="N241" s="12">
        <v>0</v>
      </c>
      <c r="O241" s="12">
        <v>33</v>
      </c>
      <c r="P241" s="12">
        <v>3</v>
      </c>
      <c r="Q241" s="12">
        <v>0</v>
      </c>
      <c r="R241" s="12">
        <v>1</v>
      </c>
      <c r="S241" s="12">
        <v>37</v>
      </c>
      <c r="T241" s="12">
        <v>0</v>
      </c>
      <c r="U241">
        <f t="shared" si="10"/>
        <v>3550.5800000000017</v>
      </c>
      <c r="V241" s="23">
        <f>'Listado Equipos'!$B$4-W241</f>
        <v>44231.65</v>
      </c>
      <c r="W241">
        <f t="shared" si="9"/>
        <v>281.35000000000002</v>
      </c>
      <c r="X241">
        <f t="shared" si="11"/>
        <v>241</v>
      </c>
    </row>
    <row r="242" spans="1:24" ht="17.399999999999999" x14ac:dyDescent="0.3">
      <c r="A242" s="11">
        <v>45326</v>
      </c>
      <c r="B242" s="12">
        <v>250416</v>
      </c>
      <c r="C242" s="12" t="s">
        <v>343</v>
      </c>
      <c r="D242" s="12" t="s">
        <v>344</v>
      </c>
      <c r="E242" s="12" t="s">
        <v>345</v>
      </c>
      <c r="F242" s="12" t="s">
        <v>346</v>
      </c>
      <c r="G242" s="12"/>
      <c r="H242" s="12">
        <v>2.3199999999999998</v>
      </c>
      <c r="I242" s="12"/>
      <c r="J242" s="12">
        <v>2.3199999999999998</v>
      </c>
      <c r="K242" s="12">
        <v>0</v>
      </c>
      <c r="L242" s="12">
        <v>7.95</v>
      </c>
      <c r="M242" s="12">
        <v>4</v>
      </c>
      <c r="N242" s="12">
        <v>0</v>
      </c>
      <c r="O242" s="12">
        <v>7</v>
      </c>
      <c r="P242" s="12">
        <v>0</v>
      </c>
      <c r="Q242" s="12">
        <v>0</v>
      </c>
      <c r="R242" s="12">
        <v>0</v>
      </c>
      <c r="S242" s="12">
        <v>8</v>
      </c>
      <c r="T242" s="12">
        <v>0</v>
      </c>
      <c r="U242">
        <f t="shared" si="10"/>
        <v>3552.9000000000019</v>
      </c>
      <c r="V242" s="23">
        <f>'Listado Equipos'!$B$4-W242</f>
        <v>44251.73</v>
      </c>
      <c r="W242">
        <f t="shared" si="9"/>
        <v>261.27000000000004</v>
      </c>
      <c r="X242">
        <f t="shared" si="11"/>
        <v>242</v>
      </c>
    </row>
    <row r="243" spans="1:24" ht="17.399999999999999" x14ac:dyDescent="0.3">
      <c r="A243" s="11">
        <v>45327</v>
      </c>
      <c r="B243" s="12">
        <v>250416</v>
      </c>
      <c r="C243" s="12" t="s">
        <v>343</v>
      </c>
      <c r="D243" s="12" t="s">
        <v>344</v>
      </c>
      <c r="E243" s="12" t="s">
        <v>345</v>
      </c>
      <c r="F243" s="12" t="s">
        <v>346</v>
      </c>
      <c r="G243" s="12"/>
      <c r="H243" s="12">
        <v>16.07</v>
      </c>
      <c r="I243" s="12"/>
      <c r="J243" s="12">
        <v>16.07</v>
      </c>
      <c r="K243" s="12">
        <v>0</v>
      </c>
      <c r="L243" s="12">
        <v>56.77</v>
      </c>
      <c r="M243" s="12">
        <v>5</v>
      </c>
      <c r="N243" s="12">
        <v>0</v>
      </c>
      <c r="O243" s="12">
        <v>186</v>
      </c>
      <c r="P243" s="12">
        <v>31</v>
      </c>
      <c r="Q243" s="12">
        <v>2</v>
      </c>
      <c r="R243" s="12">
        <v>0</v>
      </c>
      <c r="S243" s="12">
        <v>211</v>
      </c>
      <c r="T243" s="12">
        <v>0</v>
      </c>
      <c r="U243">
        <f t="shared" si="10"/>
        <v>3568.9700000000021</v>
      </c>
      <c r="V243" s="23">
        <f>'Listado Equipos'!$B$4-W243</f>
        <v>44273.93</v>
      </c>
      <c r="W243">
        <f t="shared" si="9"/>
        <v>239.07000000000005</v>
      </c>
      <c r="X243">
        <f t="shared" si="11"/>
        <v>243</v>
      </c>
    </row>
    <row r="244" spans="1:24" ht="17.399999999999999" x14ac:dyDescent="0.3">
      <c r="A244" s="11">
        <v>45328</v>
      </c>
      <c r="B244" s="12">
        <v>250416</v>
      </c>
      <c r="C244" s="12" t="s">
        <v>343</v>
      </c>
      <c r="D244" s="12" t="s">
        <v>344</v>
      </c>
      <c r="E244" s="12" t="s">
        <v>345</v>
      </c>
      <c r="F244" s="12" t="s">
        <v>346</v>
      </c>
      <c r="G244" s="12"/>
      <c r="H244" s="12">
        <v>16.420000000000002</v>
      </c>
      <c r="I244" s="12"/>
      <c r="J244" s="12">
        <v>16.420000000000002</v>
      </c>
      <c r="K244" s="12">
        <v>0</v>
      </c>
      <c r="L244" s="12">
        <v>67.83</v>
      </c>
      <c r="M244" s="12">
        <v>5</v>
      </c>
      <c r="N244" s="12">
        <v>0</v>
      </c>
      <c r="O244" s="12">
        <v>130</v>
      </c>
      <c r="P244" s="12">
        <v>28</v>
      </c>
      <c r="Q244" s="12">
        <v>1</v>
      </c>
      <c r="R244" s="12">
        <v>0</v>
      </c>
      <c r="S244" s="12">
        <v>138</v>
      </c>
      <c r="T244" s="12">
        <v>0</v>
      </c>
      <c r="U244">
        <f t="shared" si="10"/>
        <v>3585.3900000000021</v>
      </c>
      <c r="V244" s="23">
        <f>'Listado Equipos'!$B$4-W244</f>
        <v>44294.15</v>
      </c>
      <c r="W244">
        <f t="shared" si="9"/>
        <v>218.85000000000005</v>
      </c>
      <c r="X244">
        <f t="shared" si="11"/>
        <v>244</v>
      </c>
    </row>
    <row r="245" spans="1:24" ht="17.399999999999999" x14ac:dyDescent="0.3">
      <c r="A245" s="11">
        <v>45329</v>
      </c>
      <c r="B245" s="12">
        <v>250416</v>
      </c>
      <c r="C245" s="12" t="s">
        <v>343</v>
      </c>
      <c r="D245" s="12" t="s">
        <v>344</v>
      </c>
      <c r="E245" s="12" t="s">
        <v>345</v>
      </c>
      <c r="F245" s="12" t="s">
        <v>346</v>
      </c>
      <c r="G245" s="12"/>
      <c r="H245" s="12">
        <v>19.329999999999998</v>
      </c>
      <c r="I245" s="12"/>
      <c r="J245" s="12">
        <v>19.329999999999998</v>
      </c>
      <c r="K245" s="12">
        <v>0</v>
      </c>
      <c r="L245" s="12">
        <v>72.45</v>
      </c>
      <c r="M245" s="12">
        <v>5</v>
      </c>
      <c r="N245" s="12">
        <v>0</v>
      </c>
      <c r="O245" s="12">
        <v>149</v>
      </c>
      <c r="P245" s="12">
        <v>16</v>
      </c>
      <c r="Q245" s="12">
        <v>0</v>
      </c>
      <c r="R245" s="12">
        <v>0</v>
      </c>
      <c r="S245" s="12">
        <v>167</v>
      </c>
      <c r="T245" s="12">
        <v>0</v>
      </c>
      <c r="U245">
        <f t="shared" si="10"/>
        <v>3604.7200000000021</v>
      </c>
      <c r="V245" s="23">
        <f>'Listado Equipos'!$B$4-W245</f>
        <v>44309.23</v>
      </c>
      <c r="W245">
        <f t="shared" si="9"/>
        <v>203.77000000000004</v>
      </c>
      <c r="X245">
        <f t="shared" si="11"/>
        <v>245</v>
      </c>
    </row>
    <row r="246" spans="1:24" ht="17.399999999999999" x14ac:dyDescent="0.3">
      <c r="A246" s="11">
        <v>45330</v>
      </c>
      <c r="B246" s="12">
        <v>250416</v>
      </c>
      <c r="C246" s="12" t="s">
        <v>343</v>
      </c>
      <c r="D246" s="12" t="s">
        <v>344</v>
      </c>
      <c r="E246" s="12" t="s">
        <v>345</v>
      </c>
      <c r="F246" s="12" t="s">
        <v>346</v>
      </c>
      <c r="G246" s="12"/>
      <c r="H246" s="12">
        <v>20.73</v>
      </c>
      <c r="I246" s="12">
        <v>3.27</v>
      </c>
      <c r="J246" s="12">
        <v>20.73</v>
      </c>
      <c r="K246" s="12">
        <v>0</v>
      </c>
      <c r="L246" s="12">
        <v>70.36</v>
      </c>
      <c r="M246" s="12">
        <v>4</v>
      </c>
      <c r="N246" s="12">
        <v>0</v>
      </c>
      <c r="O246" s="12">
        <v>117</v>
      </c>
      <c r="P246" s="12">
        <v>15</v>
      </c>
      <c r="Q246" s="12">
        <v>1</v>
      </c>
      <c r="R246" s="12">
        <v>0</v>
      </c>
      <c r="S246" s="12">
        <v>134</v>
      </c>
      <c r="T246" s="12">
        <v>0</v>
      </c>
      <c r="U246">
        <f t="shared" si="10"/>
        <v>3625.4500000000021</v>
      </c>
      <c r="V246" s="23">
        <f>'Listado Equipos'!$B$4-W246</f>
        <v>44320.03</v>
      </c>
      <c r="W246">
        <f t="shared" si="9"/>
        <v>192.97000000000003</v>
      </c>
      <c r="X246">
        <f t="shared" si="11"/>
        <v>246</v>
      </c>
    </row>
    <row r="247" spans="1:24" ht="17.399999999999999" x14ac:dyDescent="0.3">
      <c r="A247" s="11">
        <v>45331</v>
      </c>
      <c r="B247" s="12">
        <v>250416</v>
      </c>
      <c r="C247" s="12" t="s">
        <v>343</v>
      </c>
      <c r="D247" s="12" t="s">
        <v>344</v>
      </c>
      <c r="E247" s="12" t="s">
        <v>345</v>
      </c>
      <c r="F247" s="12" t="s">
        <v>346</v>
      </c>
      <c r="G247" s="12"/>
      <c r="H247" s="12">
        <v>15.15</v>
      </c>
      <c r="I247" s="12">
        <v>8.85</v>
      </c>
      <c r="J247" s="12">
        <v>15.15</v>
      </c>
      <c r="K247" s="12">
        <v>0</v>
      </c>
      <c r="L247" s="12">
        <v>42.78</v>
      </c>
      <c r="M247" s="12">
        <v>4</v>
      </c>
      <c r="N247" s="12">
        <v>0</v>
      </c>
      <c r="O247" s="12">
        <v>72</v>
      </c>
      <c r="P247" s="12">
        <v>5</v>
      </c>
      <c r="Q247" s="12">
        <v>0</v>
      </c>
      <c r="R247" s="12">
        <v>0</v>
      </c>
      <c r="S247" s="12">
        <v>81</v>
      </c>
      <c r="T247" s="12">
        <v>0</v>
      </c>
      <c r="U247">
        <f t="shared" si="10"/>
        <v>3640.6000000000022</v>
      </c>
      <c r="V247" s="23">
        <f>'Listado Equipos'!$B$4-W247</f>
        <v>44338.45</v>
      </c>
      <c r="W247">
        <f t="shared" si="9"/>
        <v>174.55</v>
      </c>
      <c r="X247">
        <f t="shared" si="11"/>
        <v>247</v>
      </c>
    </row>
    <row r="248" spans="1:24" ht="17.399999999999999" x14ac:dyDescent="0.3">
      <c r="A248" s="11">
        <v>45332</v>
      </c>
      <c r="B248" s="12">
        <v>250416</v>
      </c>
      <c r="C248" s="12" t="s">
        <v>343</v>
      </c>
      <c r="D248" s="12" t="s">
        <v>344</v>
      </c>
      <c r="E248" s="12" t="s">
        <v>345</v>
      </c>
      <c r="F248" s="12" t="s">
        <v>346</v>
      </c>
      <c r="G248" s="12"/>
      <c r="H248" s="12">
        <v>13.38</v>
      </c>
      <c r="I248" s="12">
        <v>10.62</v>
      </c>
      <c r="J248" s="12">
        <v>13.38</v>
      </c>
      <c r="K248" s="12">
        <v>0</v>
      </c>
      <c r="L248" s="12">
        <v>47.88</v>
      </c>
      <c r="M248" s="12">
        <v>4</v>
      </c>
      <c r="N248" s="12">
        <v>0</v>
      </c>
      <c r="O248" s="12">
        <v>40</v>
      </c>
      <c r="P248" s="12">
        <v>10</v>
      </c>
      <c r="Q248" s="12">
        <v>0</v>
      </c>
      <c r="R248" s="12">
        <v>0</v>
      </c>
      <c r="S248" s="12">
        <v>45</v>
      </c>
      <c r="T248" s="12">
        <v>0</v>
      </c>
      <c r="U248">
        <f t="shared" si="10"/>
        <v>3653.9800000000023</v>
      </c>
      <c r="V248" s="23">
        <f>'Listado Equipos'!$B$4-W248</f>
        <v>44357.78</v>
      </c>
      <c r="W248">
        <f t="shared" si="9"/>
        <v>155.22</v>
      </c>
      <c r="X248">
        <f t="shared" si="11"/>
        <v>248</v>
      </c>
    </row>
    <row r="249" spans="1:24" ht="17.399999999999999" x14ac:dyDescent="0.3">
      <c r="A249" s="11">
        <v>45333</v>
      </c>
      <c r="B249" s="12">
        <v>250416</v>
      </c>
      <c r="C249" s="12" t="s">
        <v>343</v>
      </c>
      <c r="D249" s="12" t="s">
        <v>344</v>
      </c>
      <c r="E249" s="12" t="s">
        <v>345</v>
      </c>
      <c r="F249" s="12" t="s">
        <v>346</v>
      </c>
      <c r="G249" s="12"/>
      <c r="H249" s="12">
        <v>8.23</v>
      </c>
      <c r="I249" s="12">
        <v>15.77</v>
      </c>
      <c r="J249" s="12">
        <v>8.23</v>
      </c>
      <c r="K249" s="12">
        <v>0</v>
      </c>
      <c r="L249" s="12">
        <v>24.92</v>
      </c>
      <c r="M249" s="12">
        <v>4</v>
      </c>
      <c r="N249" s="12">
        <v>0</v>
      </c>
      <c r="O249" s="12">
        <v>14</v>
      </c>
      <c r="P249" s="12">
        <v>1</v>
      </c>
      <c r="Q249" s="12">
        <v>0</v>
      </c>
      <c r="R249" s="12">
        <v>0</v>
      </c>
      <c r="S249" s="12">
        <v>17</v>
      </c>
      <c r="T249" s="12">
        <v>0</v>
      </c>
      <c r="U249">
        <f t="shared" si="10"/>
        <v>3662.2100000000023</v>
      </c>
      <c r="V249" s="23">
        <f>'Listado Equipos'!$B$4-W249</f>
        <v>44372.56</v>
      </c>
      <c r="W249">
        <f t="shared" si="9"/>
        <v>140.44</v>
      </c>
      <c r="X249">
        <f t="shared" si="11"/>
        <v>249</v>
      </c>
    </row>
    <row r="250" spans="1:24" ht="17.399999999999999" x14ac:dyDescent="0.3">
      <c r="A250" s="11">
        <v>45334</v>
      </c>
      <c r="B250" s="12">
        <v>250416</v>
      </c>
      <c r="C250" s="12" t="s">
        <v>343</v>
      </c>
      <c r="D250" s="12" t="s">
        <v>344</v>
      </c>
      <c r="E250" s="12" t="s">
        <v>345</v>
      </c>
      <c r="F250" s="12" t="s">
        <v>346</v>
      </c>
      <c r="G250" s="12"/>
      <c r="H250" s="12">
        <v>20.27</v>
      </c>
      <c r="I250" s="12">
        <v>3.73</v>
      </c>
      <c r="J250" s="12">
        <v>20.27</v>
      </c>
      <c r="K250" s="12">
        <v>0</v>
      </c>
      <c r="L250" s="12">
        <v>63.2</v>
      </c>
      <c r="M250" s="12">
        <v>4</v>
      </c>
      <c r="N250" s="12">
        <v>0</v>
      </c>
      <c r="O250" s="12">
        <v>88</v>
      </c>
      <c r="P250" s="12">
        <v>8</v>
      </c>
      <c r="Q250" s="12">
        <v>1</v>
      </c>
      <c r="R250" s="12">
        <v>0</v>
      </c>
      <c r="S250" s="12">
        <v>97</v>
      </c>
      <c r="T250" s="12">
        <v>0</v>
      </c>
      <c r="U250">
        <f t="shared" si="10"/>
        <v>3682.4800000000023</v>
      </c>
      <c r="V250" s="23">
        <f>'Listado Equipos'!$B$4-W250</f>
        <v>44385.18</v>
      </c>
      <c r="W250">
        <f t="shared" si="9"/>
        <v>127.82</v>
      </c>
      <c r="X250">
        <f t="shared" si="11"/>
        <v>250</v>
      </c>
    </row>
    <row r="251" spans="1:24" ht="17.399999999999999" x14ac:dyDescent="0.3">
      <c r="A251" s="11">
        <v>45335</v>
      </c>
      <c r="B251" s="12">
        <v>250416</v>
      </c>
      <c r="C251" s="12" t="s">
        <v>343</v>
      </c>
      <c r="D251" s="12" t="s">
        <v>344</v>
      </c>
      <c r="E251" s="12" t="s">
        <v>345</v>
      </c>
      <c r="F251" s="12" t="s">
        <v>346</v>
      </c>
      <c r="G251" s="12"/>
      <c r="H251" s="12">
        <v>22.92</v>
      </c>
      <c r="I251" s="12">
        <v>1.08</v>
      </c>
      <c r="J251" s="12">
        <v>22.92</v>
      </c>
      <c r="K251" s="12">
        <v>0</v>
      </c>
      <c r="L251" s="12">
        <v>79.510000000000005</v>
      </c>
      <c r="M251" s="12">
        <v>4</v>
      </c>
      <c r="N251" s="12">
        <v>0</v>
      </c>
      <c r="O251" s="12">
        <v>130</v>
      </c>
      <c r="P251" s="12">
        <v>4</v>
      </c>
      <c r="Q251" s="12">
        <v>2</v>
      </c>
      <c r="R251" s="12">
        <v>0</v>
      </c>
      <c r="S251" s="12">
        <v>145</v>
      </c>
      <c r="T251" s="12">
        <v>0</v>
      </c>
      <c r="U251">
        <f t="shared" si="10"/>
        <v>3705.4000000000024</v>
      </c>
      <c r="V251" s="23">
        <f>'Listado Equipos'!$B$4-W251</f>
        <v>44390.86</v>
      </c>
      <c r="W251">
        <f t="shared" si="9"/>
        <v>122.14</v>
      </c>
      <c r="X251">
        <f t="shared" si="11"/>
        <v>251</v>
      </c>
    </row>
    <row r="252" spans="1:24" ht="17.399999999999999" x14ac:dyDescent="0.3">
      <c r="A252" s="11">
        <v>45336</v>
      </c>
      <c r="B252" s="12">
        <v>250416</v>
      </c>
      <c r="C252" s="12" t="s">
        <v>343</v>
      </c>
      <c r="D252" s="12" t="s">
        <v>344</v>
      </c>
      <c r="E252" s="12" t="s">
        <v>345</v>
      </c>
      <c r="F252" s="12" t="s">
        <v>346</v>
      </c>
      <c r="G252" s="12"/>
      <c r="H252" s="12">
        <v>21.95</v>
      </c>
      <c r="I252" s="12">
        <v>2.0499999999999998</v>
      </c>
      <c r="J252" s="12">
        <v>21.95</v>
      </c>
      <c r="K252" s="12">
        <v>0</v>
      </c>
      <c r="L252" s="12">
        <v>77.56</v>
      </c>
      <c r="M252" s="12">
        <v>4</v>
      </c>
      <c r="N252" s="12">
        <v>0</v>
      </c>
      <c r="O252" s="12">
        <v>75</v>
      </c>
      <c r="P252" s="12">
        <v>12</v>
      </c>
      <c r="Q252" s="12">
        <v>0</v>
      </c>
      <c r="R252" s="12">
        <v>0</v>
      </c>
      <c r="S252" s="12">
        <v>88</v>
      </c>
      <c r="T252" s="12">
        <v>0</v>
      </c>
      <c r="U252">
        <f t="shared" si="10"/>
        <v>3727.3500000000022</v>
      </c>
      <c r="V252" s="23">
        <f>'Listado Equipos'!$B$4-W252</f>
        <v>44405.94</v>
      </c>
      <c r="W252">
        <f t="shared" si="9"/>
        <v>107.06</v>
      </c>
      <c r="X252">
        <f t="shared" si="11"/>
        <v>252</v>
      </c>
    </row>
    <row r="253" spans="1:24" ht="17.399999999999999" x14ac:dyDescent="0.3">
      <c r="A253" s="11">
        <v>45337</v>
      </c>
      <c r="B253" s="12">
        <v>250416</v>
      </c>
      <c r="C253" s="12" t="s">
        <v>343</v>
      </c>
      <c r="D253" s="12" t="s">
        <v>344</v>
      </c>
      <c r="E253" s="12" t="s">
        <v>345</v>
      </c>
      <c r="F253" s="12" t="s">
        <v>346</v>
      </c>
      <c r="G253" s="12"/>
      <c r="H253" s="12">
        <v>23.13</v>
      </c>
      <c r="I253" s="12">
        <v>0.87</v>
      </c>
      <c r="J253" s="12">
        <v>23.13</v>
      </c>
      <c r="K253" s="12">
        <v>0</v>
      </c>
      <c r="L253" s="12">
        <v>88.42</v>
      </c>
      <c r="M253" s="12">
        <v>4</v>
      </c>
      <c r="N253" s="12">
        <v>0</v>
      </c>
      <c r="O253" s="12">
        <v>74</v>
      </c>
      <c r="P253" s="12">
        <v>4</v>
      </c>
      <c r="Q253" s="12">
        <v>0</v>
      </c>
      <c r="R253" s="12">
        <v>0</v>
      </c>
      <c r="S253" s="12">
        <v>82</v>
      </c>
      <c r="T253" s="12">
        <v>0</v>
      </c>
      <c r="U253">
        <f t="shared" si="10"/>
        <v>3750.4800000000023</v>
      </c>
      <c r="V253" s="23">
        <f>'Listado Equipos'!$B$4-W253</f>
        <v>44424.72</v>
      </c>
      <c r="W253">
        <f t="shared" si="9"/>
        <v>88.28</v>
      </c>
      <c r="X253">
        <f t="shared" si="11"/>
        <v>253</v>
      </c>
    </row>
    <row r="254" spans="1:24" ht="17.399999999999999" x14ac:dyDescent="0.3">
      <c r="A254" s="11">
        <v>45338</v>
      </c>
      <c r="B254" s="12">
        <v>250416</v>
      </c>
      <c r="C254" s="12" t="s">
        <v>343</v>
      </c>
      <c r="D254" s="12" t="s">
        <v>344</v>
      </c>
      <c r="E254" s="12" t="s">
        <v>345</v>
      </c>
      <c r="F254" s="12" t="s">
        <v>346</v>
      </c>
      <c r="G254" s="12"/>
      <c r="H254" s="12">
        <v>13.77</v>
      </c>
      <c r="I254" s="12">
        <v>10.23</v>
      </c>
      <c r="J254" s="12">
        <v>13.77</v>
      </c>
      <c r="K254" s="12">
        <v>0</v>
      </c>
      <c r="L254" s="12">
        <v>44.34</v>
      </c>
      <c r="M254" s="12">
        <v>3</v>
      </c>
      <c r="N254" s="12">
        <v>0</v>
      </c>
      <c r="O254" s="12">
        <v>21</v>
      </c>
      <c r="P254" s="12">
        <v>3</v>
      </c>
      <c r="Q254" s="12">
        <v>0</v>
      </c>
      <c r="R254" s="12">
        <v>0</v>
      </c>
      <c r="S254" s="12">
        <v>23</v>
      </c>
      <c r="T254" s="12">
        <v>0</v>
      </c>
      <c r="U254">
        <f t="shared" si="10"/>
        <v>3764.2500000000023</v>
      </c>
      <c r="V254" s="23">
        <f>'Listado Equipos'!$B$4-W254</f>
        <v>44446.15</v>
      </c>
      <c r="W254">
        <f t="shared" si="9"/>
        <v>66.849999999999994</v>
      </c>
      <c r="X254">
        <f t="shared" si="11"/>
        <v>254</v>
      </c>
    </row>
    <row r="255" spans="1:24" ht="17.399999999999999" x14ac:dyDescent="0.3">
      <c r="A255" s="11">
        <v>45339</v>
      </c>
      <c r="B255" s="12">
        <v>250416</v>
      </c>
      <c r="C255" s="12" t="s">
        <v>343</v>
      </c>
      <c r="D255" s="12" t="s">
        <v>344</v>
      </c>
      <c r="E255" s="12" t="s">
        <v>345</v>
      </c>
      <c r="F255" s="12" t="s">
        <v>346</v>
      </c>
      <c r="G255" s="12"/>
      <c r="H255" s="12">
        <v>0.3</v>
      </c>
      <c r="I255" s="12">
        <v>23.7</v>
      </c>
      <c r="J255" s="12">
        <v>0.3</v>
      </c>
      <c r="K255" s="12">
        <v>0</v>
      </c>
      <c r="L255" s="12">
        <v>0.37</v>
      </c>
      <c r="M255" s="12">
        <v>2</v>
      </c>
      <c r="N255" s="12">
        <v>0</v>
      </c>
      <c r="O255" s="12">
        <v>0</v>
      </c>
      <c r="P255" s="12">
        <v>0</v>
      </c>
      <c r="Q255" s="12">
        <v>0</v>
      </c>
      <c r="R255" s="12">
        <v>0</v>
      </c>
      <c r="S255" s="12">
        <v>0</v>
      </c>
      <c r="T255" s="12">
        <v>0</v>
      </c>
      <c r="U255">
        <f t="shared" si="10"/>
        <v>3764.5500000000025</v>
      </c>
      <c r="V255" s="23">
        <f>'Listado Equipos'!$B$4-W255</f>
        <v>44467.25</v>
      </c>
      <c r="W255">
        <f t="shared" si="9"/>
        <v>45.75</v>
      </c>
      <c r="X255">
        <f t="shared" si="11"/>
        <v>255</v>
      </c>
    </row>
    <row r="256" spans="1:24" ht="17.399999999999999" x14ac:dyDescent="0.3">
      <c r="A256" s="11">
        <v>45340</v>
      </c>
      <c r="B256" s="12">
        <v>250416</v>
      </c>
      <c r="C256" s="12" t="s">
        <v>343</v>
      </c>
      <c r="D256" s="12" t="s">
        <v>344</v>
      </c>
      <c r="E256" s="12" t="s">
        <v>345</v>
      </c>
      <c r="F256" s="12" t="s">
        <v>346</v>
      </c>
      <c r="G256" s="12"/>
      <c r="H256" s="12">
        <v>0.93</v>
      </c>
      <c r="I256" s="12">
        <v>23.07</v>
      </c>
      <c r="J256" s="12">
        <v>0.93</v>
      </c>
      <c r="K256" s="12">
        <v>0</v>
      </c>
      <c r="L256" s="12">
        <v>1.7</v>
      </c>
      <c r="M256" s="12">
        <v>5</v>
      </c>
      <c r="N256" s="12">
        <v>0</v>
      </c>
      <c r="O256" s="12">
        <v>3</v>
      </c>
      <c r="P256" s="12">
        <v>0</v>
      </c>
      <c r="Q256" s="12">
        <v>0</v>
      </c>
      <c r="R256" s="12">
        <v>0</v>
      </c>
      <c r="S256" s="12">
        <v>3</v>
      </c>
      <c r="T256" s="12">
        <v>0</v>
      </c>
      <c r="U256">
        <f t="shared" si="10"/>
        <v>3765.4800000000023</v>
      </c>
      <c r="V256" s="23">
        <f>'Listado Equipos'!$B$4-W256</f>
        <v>44483.38</v>
      </c>
      <c r="W256">
        <f t="shared" si="9"/>
        <v>29.620000000000005</v>
      </c>
      <c r="X256">
        <f t="shared" si="11"/>
        <v>256</v>
      </c>
    </row>
    <row r="257" spans="1:24" ht="17.399999999999999" x14ac:dyDescent="0.3">
      <c r="A257" s="11">
        <v>45341</v>
      </c>
      <c r="B257" s="12">
        <v>250416</v>
      </c>
      <c r="C257" s="12" t="s">
        <v>343</v>
      </c>
      <c r="D257" s="12" t="s">
        <v>344</v>
      </c>
      <c r="E257" s="12" t="s">
        <v>345</v>
      </c>
      <c r="F257" s="12" t="s">
        <v>346</v>
      </c>
      <c r="G257" s="12"/>
      <c r="H257" s="12">
        <v>5.98</v>
      </c>
      <c r="I257" s="12">
        <v>18.02</v>
      </c>
      <c r="J257" s="12">
        <v>5.98</v>
      </c>
      <c r="K257" s="12">
        <v>0</v>
      </c>
      <c r="L257" s="12">
        <v>17.27</v>
      </c>
      <c r="M257" s="12">
        <v>3</v>
      </c>
      <c r="N257" s="12">
        <v>0</v>
      </c>
      <c r="O257" s="12">
        <v>18</v>
      </c>
      <c r="P257" s="12">
        <v>1</v>
      </c>
      <c r="Q257" s="12">
        <v>0</v>
      </c>
      <c r="R257" s="12">
        <v>0</v>
      </c>
      <c r="S257" s="12">
        <v>21</v>
      </c>
      <c r="T257" s="12">
        <v>0</v>
      </c>
      <c r="U257">
        <f t="shared" si="10"/>
        <v>3771.4600000000023</v>
      </c>
      <c r="V257" s="23">
        <f>'Listado Equipos'!$B$4-W257</f>
        <v>44491.43</v>
      </c>
      <c r="W257">
        <f t="shared" si="9"/>
        <v>21.570000000000004</v>
      </c>
      <c r="X257">
        <f t="shared" si="11"/>
        <v>257</v>
      </c>
    </row>
    <row r="258" spans="1:24" ht="17.399999999999999" x14ac:dyDescent="0.3">
      <c r="A258" s="11">
        <v>45342</v>
      </c>
      <c r="B258" s="12">
        <v>250416</v>
      </c>
      <c r="C258" s="12" t="s">
        <v>343</v>
      </c>
      <c r="D258" s="12" t="s">
        <v>344</v>
      </c>
      <c r="E258" s="12" t="s">
        <v>345</v>
      </c>
      <c r="F258" s="12" t="s">
        <v>346</v>
      </c>
      <c r="G258" s="12"/>
      <c r="H258" s="12">
        <v>15.4</v>
      </c>
      <c r="I258" s="12">
        <v>8.6</v>
      </c>
      <c r="J258" s="12">
        <v>15.4</v>
      </c>
      <c r="K258" s="12">
        <v>0</v>
      </c>
      <c r="L258" s="12">
        <v>49.89</v>
      </c>
      <c r="M258" s="12">
        <v>4</v>
      </c>
      <c r="N258" s="12">
        <v>0</v>
      </c>
      <c r="O258" s="12">
        <v>25</v>
      </c>
      <c r="P258" s="12">
        <v>1</v>
      </c>
      <c r="Q258" s="12">
        <v>0</v>
      </c>
      <c r="R258" s="12">
        <v>0</v>
      </c>
      <c r="S258" s="12">
        <v>29</v>
      </c>
      <c r="T258" s="12">
        <v>0</v>
      </c>
      <c r="U258">
        <f t="shared" si="10"/>
        <v>3786.8600000000024</v>
      </c>
      <c r="V258" s="23">
        <f>'Listado Equipos'!$B$4-W258</f>
        <v>44492.71</v>
      </c>
      <c r="W258">
        <f t="shared" si="9"/>
        <v>20.290000000000003</v>
      </c>
      <c r="X258">
        <f t="shared" si="11"/>
        <v>258</v>
      </c>
    </row>
    <row r="259" spans="1:24" ht="17.399999999999999" x14ac:dyDescent="0.3">
      <c r="A259" s="11">
        <v>45343</v>
      </c>
      <c r="B259" s="12">
        <v>250416</v>
      </c>
      <c r="C259" s="12" t="s">
        <v>343</v>
      </c>
      <c r="D259" s="12" t="s">
        <v>344</v>
      </c>
      <c r="E259" s="12" t="s">
        <v>345</v>
      </c>
      <c r="F259" s="12" t="s">
        <v>346</v>
      </c>
      <c r="G259" s="12"/>
      <c r="H259" s="12">
        <v>7.25</v>
      </c>
      <c r="I259" s="12">
        <v>16.75</v>
      </c>
      <c r="J259" s="12">
        <v>7.25</v>
      </c>
      <c r="K259" s="12">
        <v>0</v>
      </c>
      <c r="L259" s="12">
        <v>22.12</v>
      </c>
      <c r="M259" s="12">
        <v>4</v>
      </c>
      <c r="N259" s="12">
        <v>0</v>
      </c>
      <c r="O259" s="12">
        <v>14</v>
      </c>
      <c r="P259" s="12">
        <v>1</v>
      </c>
      <c r="Q259" s="12">
        <v>0</v>
      </c>
      <c r="R259" s="12">
        <v>0</v>
      </c>
      <c r="S259" s="12">
        <v>15</v>
      </c>
      <c r="T259" s="12">
        <v>0</v>
      </c>
      <c r="U259">
        <f t="shared" si="10"/>
        <v>3794.1100000000024</v>
      </c>
      <c r="V259" s="23">
        <f>'Listado Equipos'!$B$4-W259</f>
        <v>44493.08</v>
      </c>
      <c r="W259">
        <f t="shared" ref="W259:W269" si="12">LARGE($U$2:$U$269,X259-1)</f>
        <v>19.920000000000002</v>
      </c>
      <c r="X259">
        <f t="shared" si="11"/>
        <v>259</v>
      </c>
    </row>
    <row r="260" spans="1:24" ht="17.399999999999999" x14ac:dyDescent="0.3">
      <c r="A260" s="11">
        <v>45344</v>
      </c>
      <c r="B260" s="12">
        <v>250416</v>
      </c>
      <c r="C260" s="12" t="s">
        <v>343</v>
      </c>
      <c r="D260" s="12" t="s">
        <v>344</v>
      </c>
      <c r="E260" s="12" t="s">
        <v>345</v>
      </c>
      <c r="F260" s="12" t="s">
        <v>346</v>
      </c>
      <c r="G260" s="12"/>
      <c r="H260" s="12">
        <v>0.1</v>
      </c>
      <c r="I260" s="12">
        <v>23.9</v>
      </c>
      <c r="J260" s="12">
        <v>0.1</v>
      </c>
      <c r="K260" s="12">
        <v>0</v>
      </c>
      <c r="L260" s="12">
        <v>0.03</v>
      </c>
      <c r="M260" s="12">
        <v>0</v>
      </c>
      <c r="N260" s="12">
        <v>0</v>
      </c>
      <c r="O260" s="12">
        <v>0</v>
      </c>
      <c r="P260" s="12">
        <v>0</v>
      </c>
      <c r="Q260" s="12">
        <v>0</v>
      </c>
      <c r="R260" s="12">
        <v>0</v>
      </c>
      <c r="S260" s="12">
        <v>0</v>
      </c>
      <c r="T260" s="12">
        <v>0</v>
      </c>
      <c r="U260">
        <f t="shared" ref="U260:U269" si="13">H260+U259</f>
        <v>3794.2100000000023</v>
      </c>
      <c r="V260" s="23">
        <f>'Listado Equipos'!$B$4-W260</f>
        <v>44493.11</v>
      </c>
      <c r="W260">
        <f t="shared" si="12"/>
        <v>19.89</v>
      </c>
      <c r="X260">
        <f t="shared" ref="X260:X269" si="14">X259+1</f>
        <v>260</v>
      </c>
    </row>
    <row r="261" spans="1:24" ht="17.399999999999999" x14ac:dyDescent="0.3">
      <c r="A261" s="11">
        <v>45370</v>
      </c>
      <c r="B261" s="12">
        <v>250416</v>
      </c>
      <c r="C261" s="12" t="s">
        <v>343</v>
      </c>
      <c r="D261" s="12" t="s">
        <v>344</v>
      </c>
      <c r="E261" s="12" t="s">
        <v>345</v>
      </c>
      <c r="F261" s="12" t="s">
        <v>346</v>
      </c>
      <c r="G261" s="12"/>
      <c r="H261" s="12">
        <v>0.18</v>
      </c>
      <c r="I261" s="12">
        <v>23.82</v>
      </c>
      <c r="J261" s="12">
        <v>0.17</v>
      </c>
      <c r="K261" s="12">
        <v>0.02</v>
      </c>
      <c r="L261" s="12">
        <v>0.04</v>
      </c>
      <c r="M261" s="12">
        <v>0</v>
      </c>
      <c r="N261" s="12">
        <v>0</v>
      </c>
      <c r="O261" s="12">
        <v>0</v>
      </c>
      <c r="P261" s="12">
        <v>0</v>
      </c>
      <c r="Q261" s="12">
        <v>0</v>
      </c>
      <c r="R261" s="12">
        <v>0</v>
      </c>
      <c r="S261" s="12">
        <v>0</v>
      </c>
      <c r="T261" s="12">
        <v>0</v>
      </c>
      <c r="U261">
        <f t="shared" si="13"/>
        <v>3794.3900000000021</v>
      </c>
      <c r="V261" s="23">
        <f>'Listado Equipos'!$B$4-W261</f>
        <v>44496.01</v>
      </c>
      <c r="W261">
        <f t="shared" si="12"/>
        <v>16.990000000000002</v>
      </c>
      <c r="X261">
        <f t="shared" si="14"/>
        <v>261</v>
      </c>
    </row>
    <row r="262" spans="1:24" ht="17.399999999999999" x14ac:dyDescent="0.3">
      <c r="A262" s="11">
        <v>45371</v>
      </c>
      <c r="B262" s="12">
        <v>250416</v>
      </c>
      <c r="C262" s="12" t="s">
        <v>343</v>
      </c>
      <c r="D262" s="12" t="s">
        <v>344</v>
      </c>
      <c r="E262" s="12" t="s">
        <v>345</v>
      </c>
      <c r="F262" s="12" t="s">
        <v>346</v>
      </c>
      <c r="G262" s="12"/>
      <c r="H262" s="12">
        <v>1.1200000000000001</v>
      </c>
      <c r="I262" s="12">
        <v>22.88</v>
      </c>
      <c r="J262" s="12">
        <v>1.1200000000000001</v>
      </c>
      <c r="K262" s="12">
        <v>0</v>
      </c>
      <c r="L262" s="12">
        <v>0.79</v>
      </c>
      <c r="M262" s="12">
        <v>5</v>
      </c>
      <c r="N262" s="12">
        <v>0</v>
      </c>
      <c r="O262" s="12">
        <v>0</v>
      </c>
      <c r="P262" s="12">
        <v>0</v>
      </c>
      <c r="Q262" s="12">
        <v>0</v>
      </c>
      <c r="R262" s="12">
        <v>0</v>
      </c>
      <c r="S262" s="12">
        <v>0</v>
      </c>
      <c r="T262" s="12">
        <v>0</v>
      </c>
      <c r="U262">
        <f t="shared" si="13"/>
        <v>3795.510000000002</v>
      </c>
      <c r="V262" s="23">
        <f>'Listado Equipos'!$B$4-W262</f>
        <v>44506.73</v>
      </c>
      <c r="W262">
        <f t="shared" si="12"/>
        <v>6.27</v>
      </c>
      <c r="X262">
        <f t="shared" si="14"/>
        <v>262</v>
      </c>
    </row>
    <row r="263" spans="1:24" ht="17.399999999999999" x14ac:dyDescent="0.3">
      <c r="A263" s="11">
        <v>45372</v>
      </c>
      <c r="B263" s="12">
        <v>250416</v>
      </c>
      <c r="C263" s="12" t="s">
        <v>343</v>
      </c>
      <c r="D263" s="12" t="s">
        <v>344</v>
      </c>
      <c r="E263" s="12" t="s">
        <v>345</v>
      </c>
      <c r="F263" s="12" t="s">
        <v>346</v>
      </c>
      <c r="G263" s="12"/>
      <c r="H263" s="12">
        <v>1.08</v>
      </c>
      <c r="I263" s="12">
        <v>22.92</v>
      </c>
      <c r="J263" s="12">
        <v>1.08</v>
      </c>
      <c r="K263" s="12">
        <v>0</v>
      </c>
      <c r="L263" s="12">
        <v>2.15</v>
      </c>
      <c r="M263" s="12">
        <v>4</v>
      </c>
      <c r="N263" s="12">
        <v>0</v>
      </c>
      <c r="O263" s="12">
        <v>0</v>
      </c>
      <c r="P263" s="12">
        <v>0</v>
      </c>
      <c r="Q263" s="12">
        <v>0</v>
      </c>
      <c r="R263" s="12">
        <v>0</v>
      </c>
      <c r="S263" s="12">
        <v>0</v>
      </c>
      <c r="T263" s="12">
        <v>0</v>
      </c>
      <c r="U263">
        <f t="shared" si="13"/>
        <v>3796.590000000002</v>
      </c>
      <c r="V263" s="23">
        <f>'Listado Equipos'!$B$4-W263</f>
        <v>44507.96</v>
      </c>
      <c r="W263">
        <f t="shared" si="12"/>
        <v>5.04</v>
      </c>
      <c r="X263">
        <f t="shared" si="14"/>
        <v>263</v>
      </c>
    </row>
    <row r="264" spans="1:24" ht="17.399999999999999" x14ac:dyDescent="0.3">
      <c r="A264" s="11">
        <v>45373</v>
      </c>
      <c r="B264" s="12">
        <v>250416</v>
      </c>
      <c r="C264" s="12" t="s">
        <v>343</v>
      </c>
      <c r="D264" s="12" t="s">
        <v>344</v>
      </c>
      <c r="E264" s="12" t="s">
        <v>345</v>
      </c>
      <c r="F264" s="12" t="s">
        <v>346</v>
      </c>
      <c r="G264" s="12"/>
      <c r="H264" s="12">
        <v>0.78</v>
      </c>
      <c r="I264" s="12">
        <v>23.22</v>
      </c>
      <c r="J264" s="12">
        <v>0.65</v>
      </c>
      <c r="K264" s="12">
        <v>0.13</v>
      </c>
      <c r="L264" s="12">
        <v>2.17</v>
      </c>
      <c r="M264" s="12">
        <v>5</v>
      </c>
      <c r="N264" s="12">
        <v>0</v>
      </c>
      <c r="O264" s="12">
        <v>2</v>
      </c>
      <c r="P264" s="12">
        <v>0</v>
      </c>
      <c r="Q264" s="12">
        <v>0</v>
      </c>
      <c r="R264" s="12">
        <v>1</v>
      </c>
      <c r="S264" s="12">
        <v>3</v>
      </c>
      <c r="T264" s="12">
        <v>0</v>
      </c>
      <c r="U264">
        <f t="shared" si="13"/>
        <v>3797.3700000000022</v>
      </c>
      <c r="V264" s="23">
        <f>'Listado Equipos'!$B$4-W264</f>
        <v>44509.39</v>
      </c>
      <c r="W264">
        <f t="shared" si="12"/>
        <v>3.61</v>
      </c>
      <c r="X264">
        <f t="shared" si="14"/>
        <v>264</v>
      </c>
    </row>
    <row r="265" spans="1:24" ht="17.399999999999999" x14ac:dyDescent="0.3">
      <c r="A265" s="11">
        <v>45374</v>
      </c>
      <c r="B265" s="12">
        <v>250416</v>
      </c>
      <c r="C265" s="12" t="s">
        <v>343</v>
      </c>
      <c r="D265" s="12" t="s">
        <v>344</v>
      </c>
      <c r="E265" s="12" t="s">
        <v>345</v>
      </c>
      <c r="F265" s="12" t="s">
        <v>346</v>
      </c>
      <c r="G265" s="12"/>
      <c r="H265" s="12">
        <v>0</v>
      </c>
      <c r="I265" s="12">
        <v>24</v>
      </c>
      <c r="J265" s="12">
        <v>0</v>
      </c>
      <c r="K265" s="12">
        <v>0</v>
      </c>
      <c r="L265" s="12">
        <v>0</v>
      </c>
      <c r="M265" s="12">
        <v>0</v>
      </c>
      <c r="N265" s="12">
        <v>0</v>
      </c>
      <c r="O265" s="12">
        <v>0</v>
      </c>
      <c r="P265" s="12">
        <v>0</v>
      </c>
      <c r="Q265" s="12">
        <v>0</v>
      </c>
      <c r="R265" s="12">
        <v>0</v>
      </c>
      <c r="S265" s="12">
        <v>0</v>
      </c>
      <c r="T265" s="12">
        <v>0</v>
      </c>
      <c r="U265">
        <f t="shared" si="13"/>
        <v>3797.3700000000022</v>
      </c>
      <c r="V265" s="23">
        <f>'Listado Equipos'!$B$4-W265</f>
        <v>44509.62</v>
      </c>
      <c r="W265">
        <f t="shared" si="12"/>
        <v>3.38</v>
      </c>
      <c r="X265">
        <f t="shared" si="14"/>
        <v>265</v>
      </c>
    </row>
    <row r="266" spans="1:24" ht="17.399999999999999" x14ac:dyDescent="0.3">
      <c r="A266" s="11">
        <v>45375</v>
      </c>
      <c r="B266" s="12">
        <v>250416</v>
      </c>
      <c r="C266" s="12" t="s">
        <v>343</v>
      </c>
      <c r="D266" s="12" t="s">
        <v>344</v>
      </c>
      <c r="E266" s="12" t="s">
        <v>345</v>
      </c>
      <c r="F266" s="12" t="s">
        <v>346</v>
      </c>
      <c r="G266" s="12"/>
      <c r="H266" s="12">
        <v>0</v>
      </c>
      <c r="I266" s="12">
        <v>24</v>
      </c>
      <c r="J266" s="12">
        <v>0</v>
      </c>
      <c r="K266" s="12">
        <v>0</v>
      </c>
      <c r="L266" s="12">
        <v>0</v>
      </c>
      <c r="M266" s="12">
        <v>0</v>
      </c>
      <c r="N266" s="12">
        <v>0</v>
      </c>
      <c r="O266" s="12">
        <v>0</v>
      </c>
      <c r="P266" s="12">
        <v>0</v>
      </c>
      <c r="Q266" s="12">
        <v>0</v>
      </c>
      <c r="R266" s="12">
        <v>0</v>
      </c>
      <c r="S266" s="12">
        <v>0</v>
      </c>
      <c r="T266" s="12">
        <v>0</v>
      </c>
      <c r="U266">
        <f t="shared" si="13"/>
        <v>3797.3700000000022</v>
      </c>
      <c r="V266" s="23">
        <f>'Listado Equipos'!$B$4-W266</f>
        <v>44510.87</v>
      </c>
      <c r="W266">
        <f t="shared" si="12"/>
        <v>2.13</v>
      </c>
      <c r="X266">
        <f t="shared" si="14"/>
        <v>266</v>
      </c>
    </row>
    <row r="267" spans="1:24" ht="17.399999999999999" x14ac:dyDescent="0.3">
      <c r="A267" s="11">
        <v>45376</v>
      </c>
      <c r="B267" s="12">
        <v>250416</v>
      </c>
      <c r="C267" s="12" t="s">
        <v>343</v>
      </c>
      <c r="D267" s="12" t="s">
        <v>344</v>
      </c>
      <c r="E267" s="12" t="s">
        <v>345</v>
      </c>
      <c r="F267" s="12" t="s">
        <v>346</v>
      </c>
      <c r="G267" s="12"/>
      <c r="H267" s="12">
        <v>0.18</v>
      </c>
      <c r="I267" s="12">
        <v>23.82</v>
      </c>
      <c r="J267" s="12">
        <v>0.18</v>
      </c>
      <c r="K267" s="12">
        <v>0</v>
      </c>
      <c r="L267" s="12">
        <v>0.4</v>
      </c>
      <c r="M267" s="12">
        <v>4</v>
      </c>
      <c r="N267" s="12">
        <v>0</v>
      </c>
      <c r="O267" s="12">
        <v>0</v>
      </c>
      <c r="P267" s="12">
        <v>0</v>
      </c>
      <c r="Q267" s="12">
        <v>0</v>
      </c>
      <c r="R267" s="12">
        <v>0</v>
      </c>
      <c r="S267" s="12">
        <v>0</v>
      </c>
      <c r="T267" s="12">
        <v>0</v>
      </c>
      <c r="U267">
        <f t="shared" si="13"/>
        <v>3797.550000000002</v>
      </c>
      <c r="V267" s="23">
        <f>'Listado Equipos'!$B$4-W267</f>
        <v>44511.59</v>
      </c>
      <c r="W267">
        <f t="shared" si="12"/>
        <v>1.4100000000000001</v>
      </c>
      <c r="X267">
        <f t="shared" si="14"/>
        <v>267</v>
      </c>
    </row>
    <row r="268" spans="1:24" ht="17.399999999999999" x14ac:dyDescent="0.3">
      <c r="A268" s="11">
        <v>45377</v>
      </c>
      <c r="B268" s="12">
        <v>250416</v>
      </c>
      <c r="C268" s="12" t="s">
        <v>343</v>
      </c>
      <c r="D268" s="12" t="s">
        <v>344</v>
      </c>
      <c r="E268" s="12" t="s">
        <v>345</v>
      </c>
      <c r="F268" s="12" t="s">
        <v>346</v>
      </c>
      <c r="G268" s="12"/>
      <c r="H268" s="12">
        <v>0</v>
      </c>
      <c r="I268" s="12">
        <v>24</v>
      </c>
      <c r="J268" s="12">
        <v>0</v>
      </c>
      <c r="K268" s="12">
        <v>0</v>
      </c>
      <c r="L268" s="12">
        <v>0</v>
      </c>
      <c r="M268" s="12">
        <v>0</v>
      </c>
      <c r="N268" s="12">
        <v>0</v>
      </c>
      <c r="O268" s="12">
        <v>0</v>
      </c>
      <c r="P268" s="12">
        <v>0</v>
      </c>
      <c r="Q268" s="12">
        <v>0</v>
      </c>
      <c r="R268" s="12">
        <v>0</v>
      </c>
      <c r="S268" s="12">
        <v>0</v>
      </c>
      <c r="T268" s="12">
        <v>0</v>
      </c>
      <c r="U268">
        <f t="shared" si="13"/>
        <v>3797.550000000002</v>
      </c>
      <c r="V268" s="23">
        <f>'Listado Equipos'!$B$4-W268</f>
        <v>44511.89</v>
      </c>
      <c r="W268">
        <f t="shared" si="12"/>
        <v>1.1100000000000001</v>
      </c>
      <c r="X268">
        <f t="shared" si="14"/>
        <v>268</v>
      </c>
    </row>
    <row r="269" spans="1:24" ht="17.399999999999999" x14ac:dyDescent="0.3">
      <c r="A269" s="11">
        <v>45440</v>
      </c>
      <c r="B269" s="12">
        <v>250416</v>
      </c>
      <c r="C269" s="12" t="s">
        <v>343</v>
      </c>
      <c r="D269" s="12" t="s">
        <v>344</v>
      </c>
      <c r="E269" s="12" t="s">
        <v>345</v>
      </c>
      <c r="F269" s="12" t="s">
        <v>346</v>
      </c>
      <c r="G269" s="12"/>
      <c r="H269" s="12">
        <v>0.28000000000000003</v>
      </c>
      <c r="I269" s="12">
        <v>23.72</v>
      </c>
      <c r="J269" s="12">
        <v>0.13</v>
      </c>
      <c r="K269" s="12">
        <v>0.15</v>
      </c>
      <c r="L269" s="12">
        <v>0</v>
      </c>
      <c r="M269" s="12">
        <v>0</v>
      </c>
      <c r="N269" s="12">
        <v>0</v>
      </c>
      <c r="O269" s="12">
        <v>0</v>
      </c>
      <c r="P269" s="12">
        <v>0</v>
      </c>
      <c r="Q269" s="12">
        <v>0</v>
      </c>
      <c r="R269" s="12">
        <v>0</v>
      </c>
      <c r="S269" s="12">
        <v>0</v>
      </c>
      <c r="T269" s="12">
        <v>0</v>
      </c>
      <c r="U269">
        <f t="shared" si="13"/>
        <v>3797.8300000000022</v>
      </c>
      <c r="V269" s="23">
        <f>'Listado Equipos'!$B$4-W269</f>
        <v>44512.97</v>
      </c>
      <c r="W269">
        <f t="shared" si="12"/>
        <v>0.03</v>
      </c>
      <c r="X269">
        <f t="shared" si="14"/>
        <v>269</v>
      </c>
    </row>
    <row r="270" spans="1:24" x14ac:dyDescent="0.3">
      <c r="V270" s="23"/>
    </row>
    <row r="271" spans="1:24" x14ac:dyDescent="0.3">
      <c r="V271" s="23"/>
    </row>
    <row r="272" spans="1:24" x14ac:dyDescent="0.3">
      <c r="V272" s="23"/>
    </row>
    <row r="273" spans="22:22" x14ac:dyDescent="0.3">
      <c r="V273" s="23"/>
    </row>
    <row r="274" spans="22:22" x14ac:dyDescent="0.3">
      <c r="V274" s="23"/>
    </row>
    <row r="275" spans="22:22" x14ac:dyDescent="0.3">
      <c r="V275" s="23"/>
    </row>
    <row r="276" spans="22:22" x14ac:dyDescent="0.3">
      <c r="V276" s="23"/>
    </row>
    <row r="277" spans="22:22" x14ac:dyDescent="0.3">
      <c r="V277" s="23"/>
    </row>
    <row r="278" spans="22:22" x14ac:dyDescent="0.3">
      <c r="V278" s="23"/>
    </row>
    <row r="279" spans="22:22" x14ac:dyDescent="0.3">
      <c r="V279" s="23"/>
    </row>
    <row r="280" spans="22:22" x14ac:dyDescent="0.3">
      <c r="V280" s="23"/>
    </row>
    <row r="281" spans="22:22" x14ac:dyDescent="0.3">
      <c r="V281" s="23"/>
    </row>
    <row r="282" spans="22:22" x14ac:dyDescent="0.3">
      <c r="V282" s="23"/>
    </row>
    <row r="283" spans="22:22" x14ac:dyDescent="0.3">
      <c r="V283" s="23"/>
    </row>
    <row r="284" spans="22:22" x14ac:dyDescent="0.3">
      <c r="V284" s="23"/>
    </row>
    <row r="285" spans="22:22" x14ac:dyDescent="0.3">
      <c r="V285" s="23"/>
    </row>
    <row r="286" spans="22:22" x14ac:dyDescent="0.3">
      <c r="V286" s="23"/>
    </row>
    <row r="287" spans="22:22" x14ac:dyDescent="0.3">
      <c r="V287" s="23"/>
    </row>
    <row r="288" spans="22:22" x14ac:dyDescent="0.3">
      <c r="V288" s="23"/>
    </row>
    <row r="289" spans="22:22" x14ac:dyDescent="0.3">
      <c r="V289" s="23"/>
    </row>
    <row r="290" spans="22:22" x14ac:dyDescent="0.3">
      <c r="V290" s="23"/>
    </row>
    <row r="291" spans="22:22" x14ac:dyDescent="0.3">
      <c r="V291" s="23"/>
    </row>
    <row r="292" spans="22:22" x14ac:dyDescent="0.3">
      <c r="V292" s="23"/>
    </row>
    <row r="293" spans="22:22" x14ac:dyDescent="0.3">
      <c r="V293" s="23"/>
    </row>
    <row r="294" spans="22:22" x14ac:dyDescent="0.3">
      <c r="V294" s="23"/>
    </row>
    <row r="295" spans="22:22" x14ac:dyDescent="0.3">
      <c r="V295" s="23"/>
    </row>
    <row r="296" spans="22:22" x14ac:dyDescent="0.3">
      <c r="V296" s="23"/>
    </row>
    <row r="297" spans="22:22" x14ac:dyDescent="0.3">
      <c r="V297" s="23"/>
    </row>
    <row r="298" spans="22:22" x14ac:dyDescent="0.3">
      <c r="V298" s="2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514"/>
  <sheetViews>
    <sheetView topLeftCell="H503" workbookViewId="0">
      <selection activeCell="V514" sqref="V514"/>
    </sheetView>
  </sheetViews>
  <sheetFormatPr defaultColWidth="11.5546875" defaultRowHeight="14.4" x14ac:dyDescent="0.3"/>
  <cols>
    <col min="21" max="21" width="10.88671875" customWidth="1"/>
    <col min="22" max="22" width="10.88671875"/>
    <col min="23" max="24" width="0" hidden="1" customWidth="1"/>
  </cols>
  <sheetData>
    <row r="1" spans="1:24" ht="25.2" x14ac:dyDescent="0.3">
      <c r="A1" s="10" t="s">
        <v>323</v>
      </c>
      <c r="B1" s="10" t="s">
        <v>324</v>
      </c>
      <c r="C1" s="10" t="s">
        <v>325</v>
      </c>
      <c r="D1" s="10" t="s">
        <v>326</v>
      </c>
      <c r="E1" s="10" t="s">
        <v>327</v>
      </c>
      <c r="F1" s="10" t="s">
        <v>328</v>
      </c>
      <c r="G1" s="10" t="s">
        <v>329</v>
      </c>
      <c r="H1" s="10" t="s">
        <v>330</v>
      </c>
      <c r="I1" s="10" t="s">
        <v>331</v>
      </c>
      <c r="J1" s="10" t="s">
        <v>332</v>
      </c>
      <c r="K1" s="10" t="s">
        <v>333</v>
      </c>
      <c r="L1" s="10" t="s">
        <v>334</v>
      </c>
      <c r="M1" s="10" t="s">
        <v>335</v>
      </c>
      <c r="N1" s="10" t="s">
        <v>336</v>
      </c>
      <c r="O1" s="10" t="s">
        <v>337</v>
      </c>
      <c r="P1" s="10" t="s">
        <v>338</v>
      </c>
      <c r="Q1" s="10" t="s">
        <v>339</v>
      </c>
      <c r="R1" s="10" t="s">
        <v>340</v>
      </c>
      <c r="S1" s="10" t="s">
        <v>341</v>
      </c>
      <c r="T1" s="10" t="s">
        <v>342</v>
      </c>
      <c r="U1" s="24" t="s">
        <v>429</v>
      </c>
      <c r="V1" s="24" t="s">
        <v>430</v>
      </c>
      <c r="W1" s="10" t="s">
        <v>431</v>
      </c>
      <c r="X1" s="10" t="s">
        <v>432</v>
      </c>
    </row>
    <row r="2" spans="1:24" ht="17.399999999999999" x14ac:dyDescent="0.3">
      <c r="A2" s="11">
        <v>44986</v>
      </c>
      <c r="B2" s="12">
        <v>250427</v>
      </c>
      <c r="C2" s="12" t="s">
        <v>343</v>
      </c>
      <c r="D2" s="12" t="s">
        <v>344</v>
      </c>
      <c r="E2" s="12" t="s">
        <v>345</v>
      </c>
      <c r="F2" s="12" t="s">
        <v>346</v>
      </c>
      <c r="G2" s="12" t="s">
        <v>347</v>
      </c>
      <c r="H2" s="12">
        <v>0.38</v>
      </c>
      <c r="I2" s="12">
        <v>23.62</v>
      </c>
      <c r="J2" s="12">
        <v>0.38</v>
      </c>
      <c r="K2" s="12">
        <v>0</v>
      </c>
      <c r="L2" s="12">
        <v>1.01</v>
      </c>
      <c r="M2" s="12">
        <v>3</v>
      </c>
      <c r="N2" s="12">
        <v>0</v>
      </c>
      <c r="O2" s="12">
        <v>0</v>
      </c>
      <c r="P2" s="12">
        <v>0</v>
      </c>
      <c r="Q2" s="12">
        <v>0</v>
      </c>
      <c r="R2" s="12">
        <v>0</v>
      </c>
      <c r="S2" s="12">
        <v>0</v>
      </c>
      <c r="T2" s="12">
        <v>0</v>
      </c>
      <c r="U2">
        <f>H2</f>
        <v>0.38</v>
      </c>
      <c r="V2" s="23">
        <f>'Listado Equipos'!$B$5-W2</f>
        <v>35360.75</v>
      </c>
      <c r="W2">
        <f>LARGE($U$2:$U$514,X2-1)</f>
        <v>2239.2500000000018</v>
      </c>
      <c r="X2" s="12">
        <v>2</v>
      </c>
    </row>
    <row r="3" spans="1:24" ht="17.399999999999999" x14ac:dyDescent="0.3">
      <c r="A3" s="11">
        <v>44987</v>
      </c>
      <c r="B3" s="12">
        <v>250427</v>
      </c>
      <c r="C3" s="12" t="s">
        <v>343</v>
      </c>
      <c r="D3" s="12" t="s">
        <v>344</v>
      </c>
      <c r="E3" s="12" t="s">
        <v>345</v>
      </c>
      <c r="F3" s="12" t="s">
        <v>346</v>
      </c>
      <c r="G3" s="12" t="s">
        <v>347</v>
      </c>
      <c r="H3" s="12">
        <v>2.8</v>
      </c>
      <c r="I3" s="12">
        <v>21.2</v>
      </c>
      <c r="J3" s="12">
        <v>2.8</v>
      </c>
      <c r="K3" s="12">
        <v>0</v>
      </c>
      <c r="L3" s="12">
        <v>6.77</v>
      </c>
      <c r="M3" s="12">
        <v>3</v>
      </c>
      <c r="N3" s="12">
        <v>0</v>
      </c>
      <c r="O3" s="12">
        <v>2</v>
      </c>
      <c r="P3" s="12">
        <v>1</v>
      </c>
      <c r="Q3" s="12">
        <v>0</v>
      </c>
      <c r="R3" s="12">
        <v>0</v>
      </c>
      <c r="S3" s="12">
        <v>0</v>
      </c>
      <c r="T3" s="12">
        <v>0</v>
      </c>
      <c r="U3">
        <f>H3+U2</f>
        <v>3.1799999999999997</v>
      </c>
      <c r="V3" s="23">
        <f>'Listado Equipos'!$B$5-W3</f>
        <v>35360.75</v>
      </c>
      <c r="W3">
        <f t="shared" ref="W3:W66" si="0">LARGE($U$2:$U$514,X3-1)</f>
        <v>2239.2500000000018</v>
      </c>
      <c r="X3">
        <f>X2+1</f>
        <v>3</v>
      </c>
    </row>
    <row r="4" spans="1:24" ht="17.399999999999999" x14ac:dyDescent="0.3">
      <c r="A4" s="11">
        <v>44988</v>
      </c>
      <c r="B4" s="12">
        <v>250427</v>
      </c>
      <c r="C4" s="12" t="s">
        <v>343</v>
      </c>
      <c r="D4" s="12" t="s">
        <v>344</v>
      </c>
      <c r="E4" s="12" t="s">
        <v>345</v>
      </c>
      <c r="F4" s="12" t="s">
        <v>346</v>
      </c>
      <c r="G4" s="12" t="s">
        <v>347</v>
      </c>
      <c r="H4" s="12">
        <v>3.3</v>
      </c>
      <c r="I4" s="12">
        <v>20.7</v>
      </c>
      <c r="J4" s="12">
        <v>3.3</v>
      </c>
      <c r="K4" s="12">
        <v>0</v>
      </c>
      <c r="L4" s="12">
        <v>8.3000000000000007</v>
      </c>
      <c r="M4" s="12">
        <v>3</v>
      </c>
      <c r="N4" s="12">
        <v>0</v>
      </c>
      <c r="O4" s="12">
        <v>0</v>
      </c>
      <c r="P4" s="12">
        <v>0</v>
      </c>
      <c r="Q4" s="12">
        <v>0</v>
      </c>
      <c r="R4" s="12">
        <v>0</v>
      </c>
      <c r="S4" s="12">
        <v>0</v>
      </c>
      <c r="T4" s="12">
        <v>0</v>
      </c>
      <c r="U4">
        <f t="shared" ref="U4:U67" si="1">H4+U3</f>
        <v>6.4799999999999995</v>
      </c>
      <c r="V4" s="23">
        <f>'Listado Equipos'!$B$5-W4</f>
        <v>35360.75</v>
      </c>
      <c r="W4">
        <f t="shared" si="0"/>
        <v>2239.2500000000018</v>
      </c>
      <c r="X4">
        <f t="shared" ref="X4:X67" si="2">X3+1</f>
        <v>4</v>
      </c>
    </row>
    <row r="5" spans="1:24" ht="17.399999999999999" x14ac:dyDescent="0.3">
      <c r="A5" s="11">
        <v>44989</v>
      </c>
      <c r="B5" s="12">
        <v>250427</v>
      </c>
      <c r="C5" s="12" t="s">
        <v>343</v>
      </c>
      <c r="D5" s="12" t="s">
        <v>344</v>
      </c>
      <c r="E5" s="12" t="s">
        <v>345</v>
      </c>
      <c r="F5" s="12" t="s">
        <v>346</v>
      </c>
      <c r="G5" s="12" t="s">
        <v>347</v>
      </c>
      <c r="H5" s="12">
        <v>2.02</v>
      </c>
      <c r="I5" s="12">
        <v>21.98</v>
      </c>
      <c r="J5" s="12">
        <v>2.02</v>
      </c>
      <c r="K5" s="12">
        <v>0</v>
      </c>
      <c r="L5" s="12">
        <v>5.14</v>
      </c>
      <c r="M5" s="12">
        <v>3</v>
      </c>
      <c r="N5" s="12">
        <v>0</v>
      </c>
      <c r="O5" s="12">
        <v>0</v>
      </c>
      <c r="P5" s="12">
        <v>0</v>
      </c>
      <c r="Q5" s="12">
        <v>0</v>
      </c>
      <c r="R5" s="12">
        <v>0</v>
      </c>
      <c r="S5" s="12">
        <v>0</v>
      </c>
      <c r="T5" s="12">
        <v>0</v>
      </c>
      <c r="U5">
        <f t="shared" si="1"/>
        <v>8.5</v>
      </c>
      <c r="V5" s="23">
        <f>'Listado Equipos'!$B$5-W5</f>
        <v>35360.75</v>
      </c>
      <c r="W5">
        <f t="shared" si="0"/>
        <v>2239.2500000000018</v>
      </c>
      <c r="X5">
        <f t="shared" si="2"/>
        <v>5</v>
      </c>
    </row>
    <row r="6" spans="1:24" ht="17.399999999999999" x14ac:dyDescent="0.3">
      <c r="A6" s="11">
        <v>44990</v>
      </c>
      <c r="B6" s="12">
        <v>250427</v>
      </c>
      <c r="C6" s="12" t="s">
        <v>343</v>
      </c>
      <c r="D6" s="12" t="s">
        <v>344</v>
      </c>
      <c r="E6" s="12" t="s">
        <v>345</v>
      </c>
      <c r="F6" s="12" t="s">
        <v>346</v>
      </c>
      <c r="G6" s="12" t="s">
        <v>347</v>
      </c>
      <c r="H6" s="12">
        <v>0</v>
      </c>
      <c r="I6" s="12">
        <v>24</v>
      </c>
      <c r="J6" s="12">
        <v>0</v>
      </c>
      <c r="K6" s="12">
        <v>0</v>
      </c>
      <c r="L6" s="12">
        <v>0</v>
      </c>
      <c r="M6" s="12">
        <v>0</v>
      </c>
      <c r="N6" s="12">
        <v>0</v>
      </c>
      <c r="O6" s="12">
        <v>0</v>
      </c>
      <c r="P6" s="12">
        <v>0</v>
      </c>
      <c r="Q6" s="12">
        <v>0</v>
      </c>
      <c r="R6" s="12">
        <v>0</v>
      </c>
      <c r="S6" s="12">
        <v>0</v>
      </c>
      <c r="T6" s="12">
        <v>0</v>
      </c>
      <c r="U6">
        <f t="shared" si="1"/>
        <v>8.5</v>
      </c>
      <c r="V6" s="23">
        <f>'Listado Equipos'!$B$5-W6</f>
        <v>35360.75</v>
      </c>
      <c r="W6">
        <f t="shared" si="0"/>
        <v>2239.2500000000018</v>
      </c>
      <c r="X6">
        <f t="shared" si="2"/>
        <v>6</v>
      </c>
    </row>
    <row r="7" spans="1:24" ht="17.399999999999999" x14ac:dyDescent="0.3">
      <c r="A7" s="11">
        <v>44991</v>
      </c>
      <c r="B7" s="12">
        <v>250427</v>
      </c>
      <c r="C7" s="12" t="s">
        <v>343</v>
      </c>
      <c r="D7" s="12" t="s">
        <v>344</v>
      </c>
      <c r="E7" s="12" t="s">
        <v>345</v>
      </c>
      <c r="F7" s="12" t="s">
        <v>346</v>
      </c>
      <c r="G7" s="12" t="s">
        <v>347</v>
      </c>
      <c r="H7" s="12">
        <v>0.22</v>
      </c>
      <c r="I7" s="12">
        <v>23.78</v>
      </c>
      <c r="J7" s="12">
        <v>0.13</v>
      </c>
      <c r="K7" s="12">
        <v>0.08</v>
      </c>
      <c r="L7" s="12">
        <v>0.28000000000000003</v>
      </c>
      <c r="M7" s="12">
        <v>0</v>
      </c>
      <c r="N7" s="12">
        <v>0</v>
      </c>
      <c r="O7" s="12">
        <v>0</v>
      </c>
      <c r="P7" s="12">
        <v>0</v>
      </c>
      <c r="Q7" s="12">
        <v>0</v>
      </c>
      <c r="R7" s="12">
        <v>1</v>
      </c>
      <c r="S7" s="12">
        <v>0</v>
      </c>
      <c r="T7" s="12">
        <v>0</v>
      </c>
      <c r="U7">
        <f t="shared" si="1"/>
        <v>8.7200000000000006</v>
      </c>
      <c r="V7" s="23">
        <f>'Listado Equipos'!$B$5-W7</f>
        <v>35360.75</v>
      </c>
      <c r="W7">
        <f t="shared" si="0"/>
        <v>2239.2500000000018</v>
      </c>
      <c r="X7">
        <f t="shared" si="2"/>
        <v>7</v>
      </c>
    </row>
    <row r="8" spans="1:24" ht="17.399999999999999" x14ac:dyDescent="0.3">
      <c r="A8" s="11">
        <v>44992</v>
      </c>
      <c r="B8" s="12">
        <v>250427</v>
      </c>
      <c r="C8" s="12" t="s">
        <v>343</v>
      </c>
      <c r="D8" s="12" t="s">
        <v>344</v>
      </c>
      <c r="E8" s="12" t="s">
        <v>345</v>
      </c>
      <c r="F8" s="12" t="s">
        <v>346</v>
      </c>
      <c r="G8" s="12" t="s">
        <v>347</v>
      </c>
      <c r="H8" s="12">
        <v>0.18</v>
      </c>
      <c r="I8" s="12">
        <v>23.82</v>
      </c>
      <c r="J8" s="12">
        <v>0.18</v>
      </c>
      <c r="K8" s="12">
        <v>0</v>
      </c>
      <c r="L8" s="12">
        <v>0.41</v>
      </c>
      <c r="M8" s="12">
        <v>2</v>
      </c>
      <c r="N8" s="12">
        <v>0</v>
      </c>
      <c r="O8" s="12">
        <v>3</v>
      </c>
      <c r="P8" s="12">
        <v>0</v>
      </c>
      <c r="Q8" s="12">
        <v>0</v>
      </c>
      <c r="R8" s="12">
        <v>0</v>
      </c>
      <c r="S8" s="12">
        <v>0</v>
      </c>
      <c r="T8" s="12">
        <v>0</v>
      </c>
      <c r="U8">
        <f t="shared" si="1"/>
        <v>8.9</v>
      </c>
      <c r="V8" s="23">
        <f>'Listado Equipos'!$B$5-W8</f>
        <v>35360.75</v>
      </c>
      <c r="W8">
        <f t="shared" si="0"/>
        <v>2239.2500000000018</v>
      </c>
      <c r="X8">
        <f t="shared" si="2"/>
        <v>8</v>
      </c>
    </row>
    <row r="9" spans="1:24" ht="17.399999999999999" x14ac:dyDescent="0.3">
      <c r="A9" s="11">
        <v>44993</v>
      </c>
      <c r="B9" s="12">
        <v>250427</v>
      </c>
      <c r="C9" s="12" t="s">
        <v>343</v>
      </c>
      <c r="D9" s="12" t="s">
        <v>344</v>
      </c>
      <c r="E9" s="12" t="s">
        <v>345</v>
      </c>
      <c r="F9" s="12" t="s">
        <v>346</v>
      </c>
      <c r="G9" s="12" t="s">
        <v>347</v>
      </c>
      <c r="H9" s="12">
        <v>1</v>
      </c>
      <c r="I9" s="12">
        <v>23</v>
      </c>
      <c r="J9" s="12">
        <v>1</v>
      </c>
      <c r="K9" s="12">
        <v>0</v>
      </c>
      <c r="L9" s="12">
        <v>2.37</v>
      </c>
      <c r="M9" s="12">
        <v>4</v>
      </c>
      <c r="N9" s="12">
        <v>0</v>
      </c>
      <c r="O9" s="12">
        <v>0</v>
      </c>
      <c r="P9" s="12">
        <v>0</v>
      </c>
      <c r="Q9" s="12">
        <v>1</v>
      </c>
      <c r="R9" s="12">
        <v>0</v>
      </c>
      <c r="S9" s="12">
        <v>0</v>
      </c>
      <c r="T9" s="12">
        <v>0</v>
      </c>
      <c r="U9">
        <f t="shared" si="1"/>
        <v>9.9</v>
      </c>
      <c r="V9" s="23">
        <f>'Listado Equipos'!$B$5-W9</f>
        <v>35360.75</v>
      </c>
      <c r="W9">
        <f t="shared" si="0"/>
        <v>2239.2500000000018</v>
      </c>
      <c r="X9">
        <f t="shared" si="2"/>
        <v>9</v>
      </c>
    </row>
    <row r="10" spans="1:24" ht="17.399999999999999" x14ac:dyDescent="0.3">
      <c r="A10" s="11">
        <v>44994</v>
      </c>
      <c r="B10" s="12">
        <v>250427</v>
      </c>
      <c r="C10" s="12" t="s">
        <v>343</v>
      </c>
      <c r="D10" s="12" t="s">
        <v>344</v>
      </c>
      <c r="E10" s="12" t="s">
        <v>345</v>
      </c>
      <c r="F10" s="12" t="s">
        <v>346</v>
      </c>
      <c r="G10" s="12" t="s">
        <v>347</v>
      </c>
      <c r="H10" s="12">
        <v>2.0299999999999998</v>
      </c>
      <c r="I10" s="12">
        <v>21.97</v>
      </c>
      <c r="J10" s="12">
        <v>2.0299999999999998</v>
      </c>
      <c r="K10" s="12">
        <v>0</v>
      </c>
      <c r="L10" s="12">
        <v>4.6399999999999997</v>
      </c>
      <c r="M10" s="12">
        <v>3</v>
      </c>
      <c r="N10" s="12">
        <v>0</v>
      </c>
      <c r="O10" s="12">
        <v>0</v>
      </c>
      <c r="P10" s="12">
        <v>0</v>
      </c>
      <c r="Q10" s="12">
        <v>0</v>
      </c>
      <c r="R10" s="12">
        <v>0</v>
      </c>
      <c r="S10" s="12">
        <v>0</v>
      </c>
      <c r="T10" s="12">
        <v>0</v>
      </c>
      <c r="U10">
        <f t="shared" si="1"/>
        <v>11.93</v>
      </c>
      <c r="V10" s="23">
        <f>'Listado Equipos'!$B$5-W10</f>
        <v>35360.75</v>
      </c>
      <c r="W10">
        <f t="shared" si="0"/>
        <v>2239.2500000000018</v>
      </c>
      <c r="X10">
        <f t="shared" si="2"/>
        <v>10</v>
      </c>
    </row>
    <row r="11" spans="1:24" ht="17.399999999999999" x14ac:dyDescent="0.3">
      <c r="A11" s="11">
        <v>44995</v>
      </c>
      <c r="B11" s="12">
        <v>250427</v>
      </c>
      <c r="C11" s="12" t="s">
        <v>343</v>
      </c>
      <c r="D11" s="12" t="s">
        <v>344</v>
      </c>
      <c r="E11" s="12" t="s">
        <v>345</v>
      </c>
      <c r="F11" s="12" t="s">
        <v>346</v>
      </c>
      <c r="G11" s="12" t="s">
        <v>347</v>
      </c>
      <c r="H11" s="12">
        <v>2.57</v>
      </c>
      <c r="I11" s="12">
        <v>21.43</v>
      </c>
      <c r="J11" s="12">
        <v>2.57</v>
      </c>
      <c r="K11" s="12">
        <v>0</v>
      </c>
      <c r="L11" s="12">
        <v>5.26</v>
      </c>
      <c r="M11" s="12">
        <v>2</v>
      </c>
      <c r="N11" s="12">
        <v>0</v>
      </c>
      <c r="O11" s="12">
        <v>0</v>
      </c>
      <c r="P11" s="12">
        <v>2</v>
      </c>
      <c r="Q11" s="12">
        <v>0</v>
      </c>
      <c r="R11" s="12">
        <v>1</v>
      </c>
      <c r="S11" s="12">
        <v>0</v>
      </c>
      <c r="T11" s="12">
        <v>0</v>
      </c>
      <c r="U11">
        <f t="shared" si="1"/>
        <v>14.5</v>
      </c>
      <c r="V11" s="23">
        <f>'Listado Equipos'!$B$5-W11</f>
        <v>35360.75</v>
      </c>
      <c r="W11">
        <f t="shared" si="0"/>
        <v>2239.2500000000018</v>
      </c>
      <c r="X11">
        <f t="shared" si="2"/>
        <v>11</v>
      </c>
    </row>
    <row r="12" spans="1:24" ht="17.399999999999999" x14ac:dyDescent="0.3">
      <c r="A12" s="11">
        <v>44996</v>
      </c>
      <c r="B12" s="12">
        <v>250427</v>
      </c>
      <c r="C12" s="12" t="s">
        <v>343</v>
      </c>
      <c r="D12" s="12" t="s">
        <v>344</v>
      </c>
      <c r="E12" s="12" t="s">
        <v>345</v>
      </c>
      <c r="F12" s="12" t="s">
        <v>346</v>
      </c>
      <c r="G12" s="12" t="s">
        <v>347</v>
      </c>
      <c r="H12" s="12">
        <v>4.0199999999999996</v>
      </c>
      <c r="I12" s="12">
        <v>19.98</v>
      </c>
      <c r="J12" s="12">
        <v>4.0199999999999996</v>
      </c>
      <c r="K12" s="12">
        <v>0</v>
      </c>
      <c r="L12" s="12">
        <v>8.91</v>
      </c>
      <c r="M12" s="12">
        <v>2</v>
      </c>
      <c r="N12" s="12">
        <v>0</v>
      </c>
      <c r="O12" s="12">
        <v>2</v>
      </c>
      <c r="P12" s="12">
        <v>0</v>
      </c>
      <c r="Q12" s="12">
        <v>0</v>
      </c>
      <c r="R12" s="12">
        <v>0</v>
      </c>
      <c r="S12" s="12">
        <v>0</v>
      </c>
      <c r="T12" s="12">
        <v>0</v>
      </c>
      <c r="U12">
        <f t="shared" si="1"/>
        <v>18.52</v>
      </c>
      <c r="V12" s="23">
        <f>'Listado Equipos'!$B$5-W12</f>
        <v>35365.379999999997</v>
      </c>
      <c r="W12">
        <f t="shared" si="0"/>
        <v>2234.6200000000017</v>
      </c>
      <c r="X12">
        <f t="shared" si="2"/>
        <v>12</v>
      </c>
    </row>
    <row r="13" spans="1:24" ht="17.399999999999999" x14ac:dyDescent="0.3">
      <c r="A13" s="11">
        <v>44997</v>
      </c>
      <c r="B13" s="12">
        <v>250427</v>
      </c>
      <c r="C13" s="12" t="s">
        <v>343</v>
      </c>
      <c r="D13" s="12" t="s">
        <v>344</v>
      </c>
      <c r="E13" s="12" t="s">
        <v>345</v>
      </c>
      <c r="F13" s="12" t="s">
        <v>346</v>
      </c>
      <c r="G13" s="12" t="s">
        <v>347</v>
      </c>
      <c r="H13" s="12">
        <v>1.98</v>
      </c>
      <c r="I13" s="12">
        <v>22.02</v>
      </c>
      <c r="J13" s="12">
        <v>1.98</v>
      </c>
      <c r="K13" s="12">
        <v>0</v>
      </c>
      <c r="L13" s="12">
        <v>3.92</v>
      </c>
      <c r="M13" s="12">
        <v>2</v>
      </c>
      <c r="N13" s="12">
        <v>0</v>
      </c>
      <c r="O13" s="12">
        <v>3</v>
      </c>
      <c r="P13" s="12">
        <v>0</v>
      </c>
      <c r="Q13" s="12">
        <v>0</v>
      </c>
      <c r="R13" s="12">
        <v>0</v>
      </c>
      <c r="S13" s="12">
        <v>0</v>
      </c>
      <c r="T13" s="12">
        <v>0</v>
      </c>
      <c r="U13">
        <f t="shared" si="1"/>
        <v>20.5</v>
      </c>
      <c r="V13" s="23">
        <f>'Listado Equipos'!$B$5-W13</f>
        <v>35369.699999999997</v>
      </c>
      <c r="W13">
        <f t="shared" si="0"/>
        <v>2230.3000000000015</v>
      </c>
      <c r="X13">
        <f t="shared" si="2"/>
        <v>13</v>
      </c>
    </row>
    <row r="14" spans="1:24" ht="17.399999999999999" x14ac:dyDescent="0.3">
      <c r="A14" s="11">
        <v>44998</v>
      </c>
      <c r="B14" s="12">
        <v>250427</v>
      </c>
      <c r="C14" s="12" t="s">
        <v>343</v>
      </c>
      <c r="D14" s="12" t="s">
        <v>344</v>
      </c>
      <c r="E14" s="12" t="s">
        <v>345</v>
      </c>
      <c r="F14" s="12" t="s">
        <v>346</v>
      </c>
      <c r="G14" s="12" t="s">
        <v>347</v>
      </c>
      <c r="H14" s="12">
        <v>2.98</v>
      </c>
      <c r="I14" s="12">
        <v>21.02</v>
      </c>
      <c r="J14" s="12">
        <v>2.98</v>
      </c>
      <c r="K14" s="12">
        <v>0</v>
      </c>
      <c r="L14" s="12">
        <v>5.78</v>
      </c>
      <c r="M14" s="12">
        <v>2</v>
      </c>
      <c r="N14" s="12">
        <v>0</v>
      </c>
      <c r="O14" s="12">
        <v>1</v>
      </c>
      <c r="P14" s="12">
        <v>0</v>
      </c>
      <c r="Q14" s="12">
        <v>0</v>
      </c>
      <c r="R14" s="12">
        <v>0</v>
      </c>
      <c r="S14" s="12">
        <v>0</v>
      </c>
      <c r="T14" s="12">
        <v>0</v>
      </c>
      <c r="U14">
        <f t="shared" si="1"/>
        <v>23.48</v>
      </c>
      <c r="V14" s="23">
        <f>'Listado Equipos'!$B$5-W14</f>
        <v>35374.080000000002</v>
      </c>
      <c r="W14">
        <f t="shared" si="0"/>
        <v>2225.9200000000014</v>
      </c>
      <c r="X14">
        <f t="shared" si="2"/>
        <v>14</v>
      </c>
    </row>
    <row r="15" spans="1:24" ht="17.399999999999999" x14ac:dyDescent="0.3">
      <c r="A15" s="11">
        <v>44999</v>
      </c>
      <c r="B15" s="12">
        <v>250427</v>
      </c>
      <c r="C15" s="12" t="s">
        <v>343</v>
      </c>
      <c r="D15" s="12" t="s">
        <v>344</v>
      </c>
      <c r="E15" s="12" t="s">
        <v>345</v>
      </c>
      <c r="F15" s="12" t="s">
        <v>346</v>
      </c>
      <c r="G15" s="12" t="s">
        <v>347</v>
      </c>
      <c r="H15" s="12">
        <v>4.47</v>
      </c>
      <c r="I15" s="12">
        <v>19.53</v>
      </c>
      <c r="J15" s="12">
        <v>4.32</v>
      </c>
      <c r="K15" s="12">
        <v>0.15</v>
      </c>
      <c r="L15" s="12">
        <v>9</v>
      </c>
      <c r="M15" s="12">
        <v>2</v>
      </c>
      <c r="N15" s="12">
        <v>0</v>
      </c>
      <c r="O15" s="12">
        <v>2</v>
      </c>
      <c r="P15" s="12">
        <v>2</v>
      </c>
      <c r="Q15" s="12">
        <v>0</v>
      </c>
      <c r="R15" s="12">
        <v>1</v>
      </c>
      <c r="S15" s="12">
        <v>0</v>
      </c>
      <c r="T15" s="12">
        <v>0</v>
      </c>
      <c r="U15">
        <f t="shared" si="1"/>
        <v>27.95</v>
      </c>
      <c r="V15" s="23">
        <f>'Listado Equipos'!$B$5-W15</f>
        <v>35376.31</v>
      </c>
      <c r="W15">
        <f t="shared" si="0"/>
        <v>2223.6900000000014</v>
      </c>
      <c r="X15">
        <f t="shared" si="2"/>
        <v>15</v>
      </c>
    </row>
    <row r="16" spans="1:24" ht="17.399999999999999" x14ac:dyDescent="0.3">
      <c r="A16" s="11">
        <v>45000</v>
      </c>
      <c r="B16" s="12">
        <v>250427</v>
      </c>
      <c r="C16" s="12" t="s">
        <v>343</v>
      </c>
      <c r="D16" s="12" t="s">
        <v>344</v>
      </c>
      <c r="E16" s="12" t="s">
        <v>345</v>
      </c>
      <c r="F16" s="12" t="s">
        <v>346</v>
      </c>
      <c r="G16" s="12" t="s">
        <v>347</v>
      </c>
      <c r="H16" s="12">
        <v>4.9800000000000004</v>
      </c>
      <c r="I16" s="12">
        <v>19.02</v>
      </c>
      <c r="J16" s="12">
        <v>4.9800000000000004</v>
      </c>
      <c r="K16" s="12">
        <v>0</v>
      </c>
      <c r="L16" s="12">
        <v>10.45</v>
      </c>
      <c r="M16" s="12">
        <v>3</v>
      </c>
      <c r="N16" s="12">
        <v>0</v>
      </c>
      <c r="O16" s="12">
        <v>1</v>
      </c>
      <c r="P16" s="12">
        <v>1</v>
      </c>
      <c r="Q16" s="12">
        <v>0</v>
      </c>
      <c r="R16" s="12">
        <v>0</v>
      </c>
      <c r="S16" s="12">
        <v>0</v>
      </c>
      <c r="T16" s="12">
        <v>0</v>
      </c>
      <c r="U16">
        <f t="shared" si="1"/>
        <v>32.93</v>
      </c>
      <c r="V16" s="23">
        <f>'Listado Equipos'!$B$5-W16</f>
        <v>35376.44</v>
      </c>
      <c r="W16">
        <f t="shared" si="0"/>
        <v>2223.5600000000013</v>
      </c>
      <c r="X16">
        <f t="shared" si="2"/>
        <v>16</v>
      </c>
    </row>
    <row r="17" spans="1:24" ht="17.399999999999999" x14ac:dyDescent="0.3">
      <c r="A17" s="11">
        <v>45001</v>
      </c>
      <c r="B17" s="12">
        <v>250427</v>
      </c>
      <c r="C17" s="12" t="s">
        <v>343</v>
      </c>
      <c r="D17" s="12" t="s">
        <v>344</v>
      </c>
      <c r="E17" s="12" t="s">
        <v>345</v>
      </c>
      <c r="F17" s="12" t="s">
        <v>346</v>
      </c>
      <c r="G17" s="12" t="s">
        <v>347</v>
      </c>
      <c r="H17" s="12">
        <v>8.5</v>
      </c>
      <c r="I17" s="12">
        <v>15.5</v>
      </c>
      <c r="J17" s="12">
        <v>8.5</v>
      </c>
      <c r="K17" s="12">
        <v>0</v>
      </c>
      <c r="L17" s="12">
        <v>18.260000000000002</v>
      </c>
      <c r="M17" s="12">
        <v>2</v>
      </c>
      <c r="N17" s="12">
        <v>0</v>
      </c>
      <c r="O17" s="12">
        <v>0</v>
      </c>
      <c r="P17" s="12">
        <v>2</v>
      </c>
      <c r="Q17" s="12">
        <v>0</v>
      </c>
      <c r="R17" s="12">
        <v>0</v>
      </c>
      <c r="S17" s="12">
        <v>0</v>
      </c>
      <c r="T17" s="12">
        <v>0</v>
      </c>
      <c r="U17">
        <f t="shared" si="1"/>
        <v>41.43</v>
      </c>
      <c r="V17" s="23">
        <f>'Listado Equipos'!$B$5-W17</f>
        <v>35381.32</v>
      </c>
      <c r="W17">
        <f t="shared" si="0"/>
        <v>2218.6800000000012</v>
      </c>
      <c r="X17">
        <f t="shared" si="2"/>
        <v>17</v>
      </c>
    </row>
    <row r="18" spans="1:24" ht="17.399999999999999" x14ac:dyDescent="0.3">
      <c r="A18" s="11">
        <v>45002</v>
      </c>
      <c r="B18" s="12">
        <v>250427</v>
      </c>
      <c r="C18" s="12" t="s">
        <v>343</v>
      </c>
      <c r="D18" s="12" t="s">
        <v>344</v>
      </c>
      <c r="E18" s="12" t="s">
        <v>345</v>
      </c>
      <c r="F18" s="12" t="s">
        <v>346</v>
      </c>
      <c r="G18" s="12" t="s">
        <v>347</v>
      </c>
      <c r="H18" s="12">
        <v>7.2</v>
      </c>
      <c r="I18" s="12">
        <v>16.8</v>
      </c>
      <c r="J18" s="12">
        <v>7.2</v>
      </c>
      <c r="K18" s="12">
        <v>0</v>
      </c>
      <c r="L18" s="12">
        <v>15.99</v>
      </c>
      <c r="M18" s="12">
        <v>2</v>
      </c>
      <c r="N18" s="12">
        <v>0</v>
      </c>
      <c r="O18" s="12">
        <v>3</v>
      </c>
      <c r="P18" s="12">
        <v>3</v>
      </c>
      <c r="Q18" s="12">
        <v>1</v>
      </c>
      <c r="R18" s="12">
        <v>1</v>
      </c>
      <c r="S18" s="12">
        <v>0</v>
      </c>
      <c r="T18" s="12">
        <v>0</v>
      </c>
      <c r="U18">
        <f t="shared" si="1"/>
        <v>48.63</v>
      </c>
      <c r="V18" s="23">
        <f>'Listado Equipos'!$B$5-W18</f>
        <v>35388.019999999997</v>
      </c>
      <c r="W18">
        <f t="shared" si="0"/>
        <v>2211.9800000000014</v>
      </c>
      <c r="X18">
        <f t="shared" si="2"/>
        <v>18</v>
      </c>
    </row>
    <row r="19" spans="1:24" ht="17.399999999999999" x14ac:dyDescent="0.3">
      <c r="A19" s="11">
        <v>45003</v>
      </c>
      <c r="B19" s="12">
        <v>250427</v>
      </c>
      <c r="C19" s="12" t="s">
        <v>343</v>
      </c>
      <c r="D19" s="12" t="s">
        <v>344</v>
      </c>
      <c r="E19" s="12" t="s">
        <v>345</v>
      </c>
      <c r="F19" s="12" t="s">
        <v>346</v>
      </c>
      <c r="G19" s="12" t="s">
        <v>347</v>
      </c>
      <c r="H19" s="12">
        <v>8.85</v>
      </c>
      <c r="I19" s="12">
        <v>15.15</v>
      </c>
      <c r="J19" s="12">
        <v>8.85</v>
      </c>
      <c r="K19" s="12">
        <v>0</v>
      </c>
      <c r="L19" s="12">
        <v>22.49</v>
      </c>
      <c r="M19" s="12">
        <v>2</v>
      </c>
      <c r="N19" s="12">
        <v>0</v>
      </c>
      <c r="O19" s="12">
        <v>2</v>
      </c>
      <c r="P19" s="12">
        <v>2</v>
      </c>
      <c r="Q19" s="12">
        <v>0</v>
      </c>
      <c r="R19" s="12">
        <v>0</v>
      </c>
      <c r="S19" s="12">
        <v>0</v>
      </c>
      <c r="T19" s="12">
        <v>0</v>
      </c>
      <c r="U19">
        <f t="shared" si="1"/>
        <v>57.480000000000004</v>
      </c>
      <c r="V19" s="23">
        <f>'Listado Equipos'!$B$5-W19</f>
        <v>35392.75</v>
      </c>
      <c r="W19">
        <f t="shared" si="0"/>
        <v>2207.2500000000014</v>
      </c>
      <c r="X19">
        <f t="shared" si="2"/>
        <v>19</v>
      </c>
    </row>
    <row r="20" spans="1:24" ht="17.399999999999999" x14ac:dyDescent="0.3">
      <c r="A20" s="11">
        <v>45004</v>
      </c>
      <c r="B20" s="12">
        <v>250427</v>
      </c>
      <c r="C20" s="12" t="s">
        <v>343</v>
      </c>
      <c r="D20" s="12" t="s">
        <v>344</v>
      </c>
      <c r="E20" s="12" t="s">
        <v>345</v>
      </c>
      <c r="F20" s="12" t="s">
        <v>346</v>
      </c>
      <c r="G20" s="12" t="s">
        <v>347</v>
      </c>
      <c r="H20" s="12">
        <v>2.33</v>
      </c>
      <c r="I20" s="12">
        <v>21.67</v>
      </c>
      <c r="J20" s="12">
        <v>2.33</v>
      </c>
      <c r="K20" s="12">
        <v>0</v>
      </c>
      <c r="L20" s="12">
        <v>5.0599999999999996</v>
      </c>
      <c r="M20" s="12">
        <v>3</v>
      </c>
      <c r="N20" s="12">
        <v>0</v>
      </c>
      <c r="O20" s="12">
        <v>0</v>
      </c>
      <c r="P20" s="12">
        <v>0</v>
      </c>
      <c r="Q20" s="12">
        <v>0</v>
      </c>
      <c r="R20" s="12">
        <v>0</v>
      </c>
      <c r="S20" s="12">
        <v>0</v>
      </c>
      <c r="T20" s="12">
        <v>0</v>
      </c>
      <c r="U20">
        <f t="shared" si="1"/>
        <v>59.81</v>
      </c>
      <c r="V20" s="23">
        <f>'Listado Equipos'!$B$5-W20</f>
        <v>35400.15</v>
      </c>
      <c r="W20">
        <f t="shared" si="0"/>
        <v>2199.8500000000013</v>
      </c>
      <c r="X20">
        <f t="shared" si="2"/>
        <v>20</v>
      </c>
    </row>
    <row r="21" spans="1:24" ht="17.399999999999999" x14ac:dyDescent="0.3">
      <c r="A21" s="11">
        <v>45005</v>
      </c>
      <c r="B21" s="12">
        <v>250427</v>
      </c>
      <c r="C21" s="12" t="s">
        <v>343</v>
      </c>
      <c r="D21" s="12" t="s">
        <v>344</v>
      </c>
      <c r="E21" s="12" t="s">
        <v>345</v>
      </c>
      <c r="F21" s="12" t="s">
        <v>346</v>
      </c>
      <c r="G21" s="12" t="s">
        <v>347</v>
      </c>
      <c r="H21" s="12">
        <v>0</v>
      </c>
      <c r="I21" s="12">
        <v>24</v>
      </c>
      <c r="J21" s="12">
        <v>0</v>
      </c>
      <c r="K21" s="12">
        <v>0</v>
      </c>
      <c r="L21" s="12">
        <v>0</v>
      </c>
      <c r="M21" s="12">
        <v>0</v>
      </c>
      <c r="N21" s="12">
        <v>0</v>
      </c>
      <c r="O21" s="12">
        <v>0</v>
      </c>
      <c r="P21" s="12">
        <v>0</v>
      </c>
      <c r="Q21" s="12">
        <v>0</v>
      </c>
      <c r="R21" s="12">
        <v>0</v>
      </c>
      <c r="S21" s="12">
        <v>0</v>
      </c>
      <c r="T21" s="12">
        <v>0</v>
      </c>
      <c r="U21">
        <f t="shared" si="1"/>
        <v>59.81</v>
      </c>
      <c r="V21" s="23">
        <f>'Listado Equipos'!$B$5-W21</f>
        <v>35403.229999999996</v>
      </c>
      <c r="W21">
        <f t="shared" si="0"/>
        <v>2196.7700000000013</v>
      </c>
      <c r="X21">
        <f t="shared" si="2"/>
        <v>21</v>
      </c>
    </row>
    <row r="22" spans="1:24" ht="17.399999999999999" x14ac:dyDescent="0.3">
      <c r="A22" s="11">
        <v>45006</v>
      </c>
      <c r="B22" s="12">
        <v>250427</v>
      </c>
      <c r="C22" s="12" t="s">
        <v>343</v>
      </c>
      <c r="D22" s="12" t="s">
        <v>344</v>
      </c>
      <c r="E22" s="12" t="s">
        <v>345</v>
      </c>
      <c r="F22" s="12" t="s">
        <v>346</v>
      </c>
      <c r="G22" s="12" t="s">
        <v>347</v>
      </c>
      <c r="H22" s="12">
        <v>4.95</v>
      </c>
      <c r="I22" s="12">
        <v>19.05</v>
      </c>
      <c r="J22" s="12">
        <v>4.95</v>
      </c>
      <c r="K22" s="12">
        <v>0</v>
      </c>
      <c r="L22" s="12">
        <v>12.47</v>
      </c>
      <c r="M22" s="12">
        <v>2</v>
      </c>
      <c r="N22" s="12">
        <v>0</v>
      </c>
      <c r="O22" s="12">
        <v>1</v>
      </c>
      <c r="P22" s="12">
        <v>2</v>
      </c>
      <c r="Q22" s="12">
        <v>0</v>
      </c>
      <c r="R22" s="12">
        <v>1</v>
      </c>
      <c r="S22" s="12">
        <v>0</v>
      </c>
      <c r="T22" s="12">
        <v>0</v>
      </c>
      <c r="U22">
        <f t="shared" si="1"/>
        <v>64.760000000000005</v>
      </c>
      <c r="V22" s="23">
        <f>'Listado Equipos'!$B$5-W22</f>
        <v>35406.479999999996</v>
      </c>
      <c r="W22">
        <f t="shared" si="0"/>
        <v>2193.5200000000013</v>
      </c>
      <c r="X22">
        <f t="shared" si="2"/>
        <v>22</v>
      </c>
    </row>
    <row r="23" spans="1:24" ht="17.399999999999999" x14ac:dyDescent="0.3">
      <c r="A23" s="11">
        <v>45007</v>
      </c>
      <c r="B23" s="12">
        <v>250427</v>
      </c>
      <c r="C23" s="12" t="s">
        <v>343</v>
      </c>
      <c r="D23" s="12" t="s">
        <v>344</v>
      </c>
      <c r="E23" s="12" t="s">
        <v>345</v>
      </c>
      <c r="F23" s="12" t="s">
        <v>346</v>
      </c>
      <c r="G23" s="12" t="s">
        <v>347</v>
      </c>
      <c r="H23" s="12">
        <v>8.1999999999999993</v>
      </c>
      <c r="I23" s="12">
        <v>15.8</v>
      </c>
      <c r="J23" s="12">
        <v>8.1999999999999993</v>
      </c>
      <c r="K23" s="12">
        <v>0</v>
      </c>
      <c r="L23" s="12">
        <v>19.41</v>
      </c>
      <c r="M23" s="12">
        <v>2</v>
      </c>
      <c r="N23" s="12">
        <v>0</v>
      </c>
      <c r="O23" s="12">
        <v>1</v>
      </c>
      <c r="P23" s="12">
        <v>2</v>
      </c>
      <c r="Q23" s="12">
        <v>1</v>
      </c>
      <c r="R23" s="12">
        <v>0</v>
      </c>
      <c r="S23" s="12">
        <v>0</v>
      </c>
      <c r="T23" s="12">
        <v>0</v>
      </c>
      <c r="U23">
        <f t="shared" si="1"/>
        <v>72.960000000000008</v>
      </c>
      <c r="V23" s="23">
        <f>'Listado Equipos'!$B$5-W23</f>
        <v>35407.629999999997</v>
      </c>
      <c r="W23">
        <f t="shared" si="0"/>
        <v>2192.3700000000013</v>
      </c>
      <c r="X23">
        <f t="shared" si="2"/>
        <v>23</v>
      </c>
    </row>
    <row r="24" spans="1:24" ht="17.399999999999999" x14ac:dyDescent="0.3">
      <c r="A24" s="11">
        <v>45008</v>
      </c>
      <c r="B24" s="12">
        <v>250427</v>
      </c>
      <c r="C24" s="12" t="s">
        <v>343</v>
      </c>
      <c r="D24" s="12" t="s">
        <v>344</v>
      </c>
      <c r="E24" s="12" t="s">
        <v>345</v>
      </c>
      <c r="F24" s="12" t="s">
        <v>346</v>
      </c>
      <c r="G24" s="12" t="s">
        <v>347</v>
      </c>
      <c r="H24" s="12">
        <v>6.27</v>
      </c>
      <c r="I24" s="12">
        <v>17.73</v>
      </c>
      <c r="J24" s="12">
        <v>6.27</v>
      </c>
      <c r="K24" s="12">
        <v>0</v>
      </c>
      <c r="L24" s="12">
        <v>14.65</v>
      </c>
      <c r="M24" s="12">
        <v>2</v>
      </c>
      <c r="N24" s="12">
        <v>0</v>
      </c>
      <c r="O24" s="12">
        <v>1</v>
      </c>
      <c r="P24" s="12">
        <v>4</v>
      </c>
      <c r="Q24" s="12">
        <v>0</v>
      </c>
      <c r="R24" s="12">
        <v>1</v>
      </c>
      <c r="S24" s="12">
        <v>0</v>
      </c>
      <c r="T24" s="12">
        <v>0</v>
      </c>
      <c r="U24">
        <f t="shared" si="1"/>
        <v>79.23</v>
      </c>
      <c r="V24" s="23">
        <f>'Listado Equipos'!$B$5-W24</f>
        <v>35415.11</v>
      </c>
      <c r="W24">
        <f t="shared" si="0"/>
        <v>2184.8900000000012</v>
      </c>
      <c r="X24">
        <f t="shared" si="2"/>
        <v>24</v>
      </c>
    </row>
    <row r="25" spans="1:24" ht="17.399999999999999" x14ac:dyDescent="0.3">
      <c r="A25" s="11">
        <v>45009</v>
      </c>
      <c r="B25" s="12">
        <v>250427</v>
      </c>
      <c r="C25" s="12" t="s">
        <v>343</v>
      </c>
      <c r="D25" s="12" t="s">
        <v>344</v>
      </c>
      <c r="E25" s="12" t="s">
        <v>345</v>
      </c>
      <c r="F25" s="12" t="s">
        <v>346</v>
      </c>
      <c r="G25" s="12" t="s">
        <v>347</v>
      </c>
      <c r="H25" s="12">
        <v>6.05</v>
      </c>
      <c r="I25" s="12">
        <v>17.95</v>
      </c>
      <c r="J25" s="12">
        <v>6.05</v>
      </c>
      <c r="K25" s="12">
        <v>0</v>
      </c>
      <c r="L25" s="12">
        <v>15.08</v>
      </c>
      <c r="M25" s="12">
        <v>2</v>
      </c>
      <c r="N25" s="12">
        <v>0</v>
      </c>
      <c r="O25" s="12">
        <v>6</v>
      </c>
      <c r="P25" s="12">
        <v>0</v>
      </c>
      <c r="Q25" s="12">
        <v>1</v>
      </c>
      <c r="R25" s="12">
        <v>0</v>
      </c>
      <c r="S25" s="12">
        <v>0</v>
      </c>
      <c r="T25" s="12">
        <v>0</v>
      </c>
      <c r="U25">
        <f t="shared" si="1"/>
        <v>85.28</v>
      </c>
      <c r="V25" s="23">
        <f>'Listado Equipos'!$B$5-W25</f>
        <v>35419.74</v>
      </c>
      <c r="W25">
        <f t="shared" si="0"/>
        <v>2180.2600000000011</v>
      </c>
      <c r="X25">
        <f t="shared" si="2"/>
        <v>25</v>
      </c>
    </row>
    <row r="26" spans="1:24" ht="17.399999999999999" x14ac:dyDescent="0.3">
      <c r="A26" s="11">
        <v>45010</v>
      </c>
      <c r="B26" s="12">
        <v>250427</v>
      </c>
      <c r="C26" s="12" t="s">
        <v>343</v>
      </c>
      <c r="D26" s="12" t="s">
        <v>344</v>
      </c>
      <c r="E26" s="12" t="s">
        <v>345</v>
      </c>
      <c r="F26" s="12" t="s">
        <v>346</v>
      </c>
      <c r="G26" s="12" t="s">
        <v>347</v>
      </c>
      <c r="H26" s="12">
        <v>1.77</v>
      </c>
      <c r="I26" s="12">
        <v>22.23</v>
      </c>
      <c r="J26" s="12">
        <v>1.77</v>
      </c>
      <c r="K26" s="12">
        <v>0</v>
      </c>
      <c r="L26" s="12">
        <v>4.1900000000000004</v>
      </c>
      <c r="M26" s="12">
        <v>3</v>
      </c>
      <c r="N26" s="12">
        <v>0</v>
      </c>
      <c r="O26" s="12">
        <v>0</v>
      </c>
      <c r="P26" s="12">
        <v>0</v>
      </c>
      <c r="Q26" s="12">
        <v>0</v>
      </c>
      <c r="R26" s="12">
        <v>0</v>
      </c>
      <c r="S26" s="12">
        <v>0</v>
      </c>
      <c r="T26" s="12">
        <v>0</v>
      </c>
      <c r="U26">
        <f t="shared" si="1"/>
        <v>87.05</v>
      </c>
      <c r="V26" s="23">
        <f>'Listado Equipos'!$B$5-W26</f>
        <v>35425.47</v>
      </c>
      <c r="W26">
        <f t="shared" si="0"/>
        <v>2174.5300000000011</v>
      </c>
      <c r="X26">
        <f t="shared" si="2"/>
        <v>26</v>
      </c>
    </row>
    <row r="27" spans="1:24" ht="17.399999999999999" x14ac:dyDescent="0.3">
      <c r="A27" s="11">
        <v>45011</v>
      </c>
      <c r="B27" s="12">
        <v>250427</v>
      </c>
      <c r="C27" s="12" t="s">
        <v>343</v>
      </c>
      <c r="D27" s="12" t="s">
        <v>344</v>
      </c>
      <c r="E27" s="12" t="s">
        <v>345</v>
      </c>
      <c r="F27" s="12" t="s">
        <v>346</v>
      </c>
      <c r="G27" s="12" t="s">
        <v>347</v>
      </c>
      <c r="H27" s="12">
        <v>0</v>
      </c>
      <c r="I27" s="12">
        <v>24</v>
      </c>
      <c r="J27" s="12">
        <v>0</v>
      </c>
      <c r="K27" s="12">
        <v>0</v>
      </c>
      <c r="L27" s="12">
        <v>0</v>
      </c>
      <c r="M27" s="12">
        <v>0</v>
      </c>
      <c r="N27" s="12">
        <v>0</v>
      </c>
      <c r="O27" s="12">
        <v>0</v>
      </c>
      <c r="P27" s="12">
        <v>0</v>
      </c>
      <c r="Q27" s="12">
        <v>0</v>
      </c>
      <c r="R27" s="12">
        <v>0</v>
      </c>
      <c r="S27" s="12">
        <v>0</v>
      </c>
      <c r="T27" s="12">
        <v>0</v>
      </c>
      <c r="U27">
        <f t="shared" si="1"/>
        <v>87.05</v>
      </c>
      <c r="V27" s="23">
        <f>'Listado Equipos'!$B$5-W27</f>
        <v>35430.32</v>
      </c>
      <c r="W27">
        <f t="shared" si="0"/>
        <v>2169.6800000000012</v>
      </c>
      <c r="X27">
        <f t="shared" si="2"/>
        <v>27</v>
      </c>
    </row>
    <row r="28" spans="1:24" ht="17.399999999999999" x14ac:dyDescent="0.3">
      <c r="A28" s="11">
        <v>45012</v>
      </c>
      <c r="B28" s="12">
        <v>250427</v>
      </c>
      <c r="C28" s="12" t="s">
        <v>343</v>
      </c>
      <c r="D28" s="12" t="s">
        <v>344</v>
      </c>
      <c r="E28" s="12" t="s">
        <v>345</v>
      </c>
      <c r="F28" s="12" t="s">
        <v>346</v>
      </c>
      <c r="G28" s="12" t="s">
        <v>347</v>
      </c>
      <c r="H28" s="12">
        <v>2.2200000000000002</v>
      </c>
      <c r="I28" s="12">
        <v>21.78</v>
      </c>
      <c r="J28" s="12">
        <v>2.2200000000000002</v>
      </c>
      <c r="K28" s="12">
        <v>0</v>
      </c>
      <c r="L28" s="12">
        <v>5.26</v>
      </c>
      <c r="M28" s="12">
        <v>3</v>
      </c>
      <c r="N28" s="12">
        <v>0</v>
      </c>
      <c r="O28" s="12">
        <v>0</v>
      </c>
      <c r="P28" s="12">
        <v>0</v>
      </c>
      <c r="Q28" s="12">
        <v>0</v>
      </c>
      <c r="R28" s="12">
        <v>1</v>
      </c>
      <c r="S28" s="12">
        <v>0</v>
      </c>
      <c r="T28" s="12">
        <v>0</v>
      </c>
      <c r="U28">
        <f t="shared" si="1"/>
        <v>89.27</v>
      </c>
      <c r="V28" s="23">
        <f>'Listado Equipos'!$B$5-W28</f>
        <v>35434.5</v>
      </c>
      <c r="W28">
        <f t="shared" si="0"/>
        <v>2165.5000000000014</v>
      </c>
      <c r="X28">
        <f t="shared" si="2"/>
        <v>28</v>
      </c>
    </row>
    <row r="29" spans="1:24" ht="17.399999999999999" x14ac:dyDescent="0.3">
      <c r="A29" s="11">
        <v>45013</v>
      </c>
      <c r="B29" s="12">
        <v>250427</v>
      </c>
      <c r="C29" s="12" t="s">
        <v>343</v>
      </c>
      <c r="D29" s="12" t="s">
        <v>344</v>
      </c>
      <c r="E29" s="12" t="s">
        <v>345</v>
      </c>
      <c r="F29" s="12" t="s">
        <v>346</v>
      </c>
      <c r="G29" s="12" t="s">
        <v>347</v>
      </c>
      <c r="H29" s="12">
        <v>5.25</v>
      </c>
      <c r="I29" s="12">
        <v>18.75</v>
      </c>
      <c r="J29" s="12">
        <v>5.25</v>
      </c>
      <c r="K29" s="12">
        <v>0</v>
      </c>
      <c r="L29" s="12">
        <v>12.63</v>
      </c>
      <c r="M29" s="12">
        <v>2</v>
      </c>
      <c r="N29" s="12">
        <v>0</v>
      </c>
      <c r="O29" s="12">
        <v>1</v>
      </c>
      <c r="P29" s="12">
        <v>1</v>
      </c>
      <c r="Q29" s="12">
        <v>0</v>
      </c>
      <c r="R29" s="12">
        <v>0</v>
      </c>
      <c r="S29" s="12">
        <v>0</v>
      </c>
      <c r="T29" s="12">
        <v>0</v>
      </c>
      <c r="U29">
        <f t="shared" si="1"/>
        <v>94.52</v>
      </c>
      <c r="V29" s="23">
        <f>'Listado Equipos'!$B$5-W29</f>
        <v>35436.15</v>
      </c>
      <c r="W29">
        <f t="shared" si="0"/>
        <v>2163.8500000000013</v>
      </c>
      <c r="X29">
        <f t="shared" si="2"/>
        <v>29</v>
      </c>
    </row>
    <row r="30" spans="1:24" ht="17.399999999999999" x14ac:dyDescent="0.3">
      <c r="A30" s="11">
        <v>45014</v>
      </c>
      <c r="B30" s="12">
        <v>250427</v>
      </c>
      <c r="C30" s="12" t="s">
        <v>343</v>
      </c>
      <c r="D30" s="12" t="s">
        <v>344</v>
      </c>
      <c r="E30" s="12" t="s">
        <v>345</v>
      </c>
      <c r="F30" s="12" t="s">
        <v>346</v>
      </c>
      <c r="G30" s="12" t="s">
        <v>347</v>
      </c>
      <c r="H30" s="12">
        <v>6.38</v>
      </c>
      <c r="I30" s="12">
        <v>17.62</v>
      </c>
      <c r="J30" s="12">
        <v>6.38</v>
      </c>
      <c r="K30" s="12">
        <v>0</v>
      </c>
      <c r="L30" s="12">
        <v>16.59</v>
      </c>
      <c r="M30" s="12">
        <v>3</v>
      </c>
      <c r="N30" s="12">
        <v>0</v>
      </c>
      <c r="O30" s="12">
        <v>1</v>
      </c>
      <c r="P30" s="12">
        <v>1</v>
      </c>
      <c r="Q30" s="12">
        <v>0</v>
      </c>
      <c r="R30" s="12">
        <v>0</v>
      </c>
      <c r="S30" s="12">
        <v>0</v>
      </c>
      <c r="T30" s="12">
        <v>0</v>
      </c>
      <c r="U30">
        <f t="shared" si="1"/>
        <v>100.89999999999999</v>
      </c>
      <c r="V30" s="23">
        <f>'Listado Equipos'!$B$5-W30</f>
        <v>35439.83</v>
      </c>
      <c r="W30">
        <f t="shared" si="0"/>
        <v>2160.1700000000014</v>
      </c>
      <c r="X30">
        <f t="shared" si="2"/>
        <v>30</v>
      </c>
    </row>
    <row r="31" spans="1:24" ht="17.399999999999999" x14ac:dyDescent="0.3">
      <c r="A31" s="11">
        <v>45015</v>
      </c>
      <c r="B31" s="12">
        <v>250427</v>
      </c>
      <c r="C31" s="12" t="s">
        <v>343</v>
      </c>
      <c r="D31" s="12" t="s">
        <v>344</v>
      </c>
      <c r="E31" s="12" t="s">
        <v>345</v>
      </c>
      <c r="F31" s="12" t="s">
        <v>346</v>
      </c>
      <c r="G31" s="12" t="s">
        <v>347</v>
      </c>
      <c r="H31" s="12">
        <v>3.9</v>
      </c>
      <c r="I31" s="12">
        <v>20.100000000000001</v>
      </c>
      <c r="J31" s="12">
        <v>3.9</v>
      </c>
      <c r="K31" s="12">
        <v>0</v>
      </c>
      <c r="L31" s="12">
        <v>9.1</v>
      </c>
      <c r="M31" s="12">
        <v>2</v>
      </c>
      <c r="N31" s="12">
        <v>0</v>
      </c>
      <c r="O31" s="12">
        <v>0</v>
      </c>
      <c r="P31" s="12">
        <v>0</v>
      </c>
      <c r="Q31" s="12">
        <v>0</v>
      </c>
      <c r="R31" s="12">
        <v>0</v>
      </c>
      <c r="S31" s="12">
        <v>0</v>
      </c>
      <c r="T31" s="12">
        <v>0</v>
      </c>
      <c r="U31">
        <f t="shared" si="1"/>
        <v>104.8</v>
      </c>
      <c r="V31" s="23">
        <f>'Listado Equipos'!$B$5-W31</f>
        <v>35448.9</v>
      </c>
      <c r="W31">
        <f t="shared" si="0"/>
        <v>2151.1000000000013</v>
      </c>
      <c r="X31">
        <f t="shared" si="2"/>
        <v>31</v>
      </c>
    </row>
    <row r="32" spans="1:24" ht="17.399999999999999" x14ac:dyDescent="0.3">
      <c r="A32" s="11">
        <v>45016</v>
      </c>
      <c r="B32" s="12">
        <v>250427</v>
      </c>
      <c r="C32" s="12" t="s">
        <v>343</v>
      </c>
      <c r="D32" s="12" t="s">
        <v>344</v>
      </c>
      <c r="E32" s="12" t="s">
        <v>345</v>
      </c>
      <c r="F32" s="12" t="s">
        <v>346</v>
      </c>
      <c r="G32" s="12" t="s">
        <v>347</v>
      </c>
      <c r="H32" s="12">
        <v>3.2</v>
      </c>
      <c r="I32" s="12">
        <v>20.8</v>
      </c>
      <c r="J32" s="12">
        <v>3.2</v>
      </c>
      <c r="K32" s="12">
        <v>0</v>
      </c>
      <c r="L32" s="12">
        <v>8.33</v>
      </c>
      <c r="M32" s="12">
        <v>3</v>
      </c>
      <c r="N32" s="12">
        <v>0</v>
      </c>
      <c r="O32" s="12">
        <v>0</v>
      </c>
      <c r="P32" s="12">
        <v>0</v>
      </c>
      <c r="Q32" s="12">
        <v>0</v>
      </c>
      <c r="R32" s="12">
        <v>0</v>
      </c>
      <c r="S32" s="12">
        <v>0</v>
      </c>
      <c r="T32" s="12">
        <v>0</v>
      </c>
      <c r="U32">
        <f t="shared" si="1"/>
        <v>108</v>
      </c>
      <c r="V32" s="23">
        <f>'Listado Equipos'!$B$5-W32</f>
        <v>35455.519999999997</v>
      </c>
      <c r="W32">
        <f t="shared" si="0"/>
        <v>2144.4800000000014</v>
      </c>
      <c r="X32">
        <f t="shared" si="2"/>
        <v>32</v>
      </c>
    </row>
    <row r="33" spans="1:24" ht="17.399999999999999" x14ac:dyDescent="0.3">
      <c r="A33" s="11">
        <v>45017</v>
      </c>
      <c r="B33" s="12">
        <v>250427</v>
      </c>
      <c r="C33" s="12" t="s">
        <v>343</v>
      </c>
      <c r="D33" s="12" t="s">
        <v>344</v>
      </c>
      <c r="E33" s="12" t="s">
        <v>345</v>
      </c>
      <c r="F33" s="12" t="s">
        <v>346</v>
      </c>
      <c r="G33" s="12" t="s">
        <v>347</v>
      </c>
      <c r="H33" s="12">
        <v>6.4</v>
      </c>
      <c r="I33" s="12">
        <v>17.600000000000001</v>
      </c>
      <c r="J33" s="12">
        <v>6.4</v>
      </c>
      <c r="K33" s="12">
        <v>0</v>
      </c>
      <c r="L33" s="12">
        <v>13.98</v>
      </c>
      <c r="M33" s="12">
        <v>2</v>
      </c>
      <c r="N33" s="12">
        <v>0</v>
      </c>
      <c r="O33" s="12">
        <v>2</v>
      </c>
      <c r="P33" s="12">
        <v>0</v>
      </c>
      <c r="Q33" s="12">
        <v>0</v>
      </c>
      <c r="R33" s="12">
        <v>0</v>
      </c>
      <c r="S33" s="12">
        <v>0</v>
      </c>
      <c r="T33" s="12">
        <v>0</v>
      </c>
      <c r="U33">
        <f t="shared" si="1"/>
        <v>114.4</v>
      </c>
      <c r="V33" s="23">
        <f>'Listado Equipos'!$B$5-W33</f>
        <v>35457.440000000002</v>
      </c>
      <c r="W33">
        <f t="shared" si="0"/>
        <v>2142.5600000000013</v>
      </c>
      <c r="X33">
        <f t="shared" si="2"/>
        <v>33</v>
      </c>
    </row>
    <row r="34" spans="1:24" ht="17.399999999999999" x14ac:dyDescent="0.3">
      <c r="A34" s="11">
        <v>45018</v>
      </c>
      <c r="B34" s="12">
        <v>250427</v>
      </c>
      <c r="C34" s="12" t="s">
        <v>343</v>
      </c>
      <c r="D34" s="12" t="s">
        <v>344</v>
      </c>
      <c r="E34" s="12" t="s">
        <v>345</v>
      </c>
      <c r="F34" s="12" t="s">
        <v>346</v>
      </c>
      <c r="G34" s="12" t="s">
        <v>347</v>
      </c>
      <c r="H34" s="12">
        <v>0</v>
      </c>
      <c r="I34" s="12">
        <v>24</v>
      </c>
      <c r="J34" s="12">
        <v>0</v>
      </c>
      <c r="K34" s="12">
        <v>0</v>
      </c>
      <c r="L34" s="12">
        <v>0</v>
      </c>
      <c r="M34" s="12">
        <v>0</v>
      </c>
      <c r="N34" s="12">
        <v>0</v>
      </c>
      <c r="O34" s="12">
        <v>0</v>
      </c>
      <c r="P34" s="12">
        <v>0</v>
      </c>
      <c r="Q34" s="12">
        <v>0</v>
      </c>
      <c r="R34" s="12">
        <v>0</v>
      </c>
      <c r="S34" s="12">
        <v>0</v>
      </c>
      <c r="T34" s="12">
        <v>0</v>
      </c>
      <c r="U34">
        <f t="shared" si="1"/>
        <v>114.4</v>
      </c>
      <c r="V34" s="23">
        <f>'Listado Equipos'!$B$5-W34</f>
        <v>35459.919999999998</v>
      </c>
      <c r="W34">
        <f t="shared" si="0"/>
        <v>2140.0800000000013</v>
      </c>
      <c r="X34">
        <f t="shared" si="2"/>
        <v>34</v>
      </c>
    </row>
    <row r="35" spans="1:24" ht="17.399999999999999" x14ac:dyDescent="0.3">
      <c r="A35" s="11">
        <v>45019</v>
      </c>
      <c r="B35" s="12">
        <v>250427</v>
      </c>
      <c r="C35" s="12" t="s">
        <v>343</v>
      </c>
      <c r="D35" s="12" t="s">
        <v>344</v>
      </c>
      <c r="E35" s="12" t="s">
        <v>345</v>
      </c>
      <c r="F35" s="12" t="s">
        <v>346</v>
      </c>
      <c r="G35" s="12" t="s">
        <v>347</v>
      </c>
      <c r="H35" s="12">
        <v>1.1299999999999999</v>
      </c>
      <c r="I35" s="12">
        <v>22.87</v>
      </c>
      <c r="J35" s="12">
        <v>1.1299999999999999</v>
      </c>
      <c r="K35" s="12">
        <v>0</v>
      </c>
      <c r="L35" s="12">
        <v>2.41</v>
      </c>
      <c r="M35" s="12">
        <v>2</v>
      </c>
      <c r="N35" s="12">
        <v>0</v>
      </c>
      <c r="O35" s="12">
        <v>0</v>
      </c>
      <c r="P35" s="12">
        <v>0</v>
      </c>
      <c r="Q35" s="12">
        <v>0</v>
      </c>
      <c r="R35" s="12">
        <v>0</v>
      </c>
      <c r="S35" s="12">
        <v>0</v>
      </c>
      <c r="T35" s="12">
        <v>0</v>
      </c>
      <c r="U35">
        <f t="shared" si="1"/>
        <v>115.53</v>
      </c>
      <c r="V35" s="23">
        <f>'Listado Equipos'!$B$5-W35</f>
        <v>35463.269999999997</v>
      </c>
      <c r="W35">
        <f t="shared" si="0"/>
        <v>2136.7300000000014</v>
      </c>
      <c r="X35">
        <f t="shared" si="2"/>
        <v>35</v>
      </c>
    </row>
    <row r="36" spans="1:24" ht="17.399999999999999" x14ac:dyDescent="0.3">
      <c r="A36" s="11">
        <v>45020</v>
      </c>
      <c r="B36" s="12">
        <v>250427</v>
      </c>
      <c r="C36" s="12" t="s">
        <v>343</v>
      </c>
      <c r="D36" s="12" t="s">
        <v>344</v>
      </c>
      <c r="E36" s="12" t="s">
        <v>345</v>
      </c>
      <c r="F36" s="12" t="s">
        <v>346</v>
      </c>
      <c r="G36" s="12" t="s">
        <v>347</v>
      </c>
      <c r="H36" s="12">
        <v>5.95</v>
      </c>
      <c r="I36" s="12">
        <v>18.05</v>
      </c>
      <c r="J36" s="12">
        <v>5.95</v>
      </c>
      <c r="K36" s="12">
        <v>0</v>
      </c>
      <c r="L36" s="12">
        <v>15.88</v>
      </c>
      <c r="M36" s="12">
        <v>3</v>
      </c>
      <c r="N36" s="12">
        <v>0</v>
      </c>
      <c r="O36" s="12">
        <v>0</v>
      </c>
      <c r="P36" s="12">
        <v>0</v>
      </c>
      <c r="Q36" s="12">
        <v>0</v>
      </c>
      <c r="R36" s="12">
        <v>0</v>
      </c>
      <c r="S36" s="12">
        <v>0</v>
      </c>
      <c r="T36" s="12">
        <v>0</v>
      </c>
      <c r="U36">
        <f t="shared" si="1"/>
        <v>121.48</v>
      </c>
      <c r="V36" s="23">
        <f>'Listado Equipos'!$B$5-W36</f>
        <v>35466.869999999995</v>
      </c>
      <c r="W36">
        <f t="shared" si="0"/>
        <v>2133.1300000000015</v>
      </c>
      <c r="X36">
        <f t="shared" si="2"/>
        <v>36</v>
      </c>
    </row>
    <row r="37" spans="1:24" ht="17.399999999999999" x14ac:dyDescent="0.3">
      <c r="A37" s="11">
        <v>45021</v>
      </c>
      <c r="B37" s="12">
        <v>250427</v>
      </c>
      <c r="C37" s="12" t="s">
        <v>343</v>
      </c>
      <c r="D37" s="12" t="s">
        <v>344</v>
      </c>
      <c r="E37" s="12" t="s">
        <v>345</v>
      </c>
      <c r="F37" s="12" t="s">
        <v>346</v>
      </c>
      <c r="G37" s="12" t="s">
        <v>347</v>
      </c>
      <c r="H37" s="12">
        <v>12.73</v>
      </c>
      <c r="I37" s="12">
        <v>11.27</v>
      </c>
      <c r="J37" s="12">
        <v>12.73</v>
      </c>
      <c r="K37" s="12">
        <v>0</v>
      </c>
      <c r="L37" s="12">
        <v>32.64</v>
      </c>
      <c r="M37" s="12">
        <v>2</v>
      </c>
      <c r="N37" s="12">
        <v>0</v>
      </c>
      <c r="O37" s="12">
        <v>6</v>
      </c>
      <c r="P37" s="12">
        <v>2</v>
      </c>
      <c r="Q37" s="12">
        <v>1</v>
      </c>
      <c r="R37" s="12">
        <v>2</v>
      </c>
      <c r="S37" s="12">
        <v>0</v>
      </c>
      <c r="T37" s="12">
        <v>0</v>
      </c>
      <c r="U37">
        <f t="shared" si="1"/>
        <v>134.21</v>
      </c>
      <c r="V37" s="23">
        <f>'Listado Equipos'!$B$5-W37</f>
        <v>35472.85</v>
      </c>
      <c r="W37">
        <f t="shared" si="0"/>
        <v>2127.1500000000015</v>
      </c>
      <c r="X37">
        <f t="shared" si="2"/>
        <v>37</v>
      </c>
    </row>
    <row r="38" spans="1:24" ht="17.399999999999999" x14ac:dyDescent="0.3">
      <c r="A38" s="11">
        <v>45022</v>
      </c>
      <c r="B38" s="12">
        <v>250427</v>
      </c>
      <c r="C38" s="12" t="s">
        <v>343</v>
      </c>
      <c r="D38" s="12" t="s">
        <v>344</v>
      </c>
      <c r="E38" s="12" t="s">
        <v>345</v>
      </c>
      <c r="F38" s="12" t="s">
        <v>346</v>
      </c>
      <c r="G38" s="12" t="s">
        <v>347</v>
      </c>
      <c r="H38" s="12">
        <v>2.37</v>
      </c>
      <c r="I38" s="12">
        <v>21.63</v>
      </c>
      <c r="J38" s="12">
        <v>2.37</v>
      </c>
      <c r="K38" s="12">
        <v>0</v>
      </c>
      <c r="L38" s="12">
        <v>5.39</v>
      </c>
      <c r="M38" s="12">
        <v>2</v>
      </c>
      <c r="N38" s="12">
        <v>0</v>
      </c>
      <c r="O38" s="12">
        <v>0</v>
      </c>
      <c r="P38" s="12">
        <v>0</v>
      </c>
      <c r="Q38" s="12">
        <v>0</v>
      </c>
      <c r="R38" s="12">
        <v>0</v>
      </c>
      <c r="S38" s="12">
        <v>0</v>
      </c>
      <c r="T38" s="12">
        <v>0</v>
      </c>
      <c r="U38">
        <f t="shared" si="1"/>
        <v>136.58000000000001</v>
      </c>
      <c r="V38" s="23">
        <f>'Listado Equipos'!$B$5-W38</f>
        <v>35481.629999999997</v>
      </c>
      <c r="W38">
        <f t="shared" si="0"/>
        <v>2118.3700000000013</v>
      </c>
      <c r="X38">
        <f t="shared" si="2"/>
        <v>38</v>
      </c>
    </row>
    <row r="39" spans="1:24" ht="17.399999999999999" x14ac:dyDescent="0.3">
      <c r="A39" s="11">
        <v>45023</v>
      </c>
      <c r="B39" s="12">
        <v>250427</v>
      </c>
      <c r="C39" s="12" t="s">
        <v>343</v>
      </c>
      <c r="D39" s="12" t="s">
        <v>344</v>
      </c>
      <c r="E39" s="12" t="s">
        <v>345</v>
      </c>
      <c r="F39" s="12" t="s">
        <v>346</v>
      </c>
      <c r="G39" s="12" t="s">
        <v>347</v>
      </c>
      <c r="H39" s="12">
        <v>0</v>
      </c>
      <c r="I39" s="12">
        <v>24</v>
      </c>
      <c r="J39" s="12">
        <v>0</v>
      </c>
      <c r="K39" s="12">
        <v>0</v>
      </c>
      <c r="L39" s="12">
        <v>0</v>
      </c>
      <c r="M39" s="12">
        <v>0</v>
      </c>
      <c r="N39" s="12">
        <v>0</v>
      </c>
      <c r="O39" s="12">
        <v>0</v>
      </c>
      <c r="P39" s="12">
        <v>0</v>
      </c>
      <c r="Q39" s="12">
        <v>0</v>
      </c>
      <c r="R39" s="12">
        <v>0</v>
      </c>
      <c r="S39" s="12">
        <v>0</v>
      </c>
      <c r="T39" s="12">
        <v>0</v>
      </c>
      <c r="U39">
        <f t="shared" si="1"/>
        <v>136.58000000000001</v>
      </c>
      <c r="V39" s="23">
        <f>'Listado Equipos'!$B$5-W39</f>
        <v>35490.549999999996</v>
      </c>
      <c r="W39">
        <f t="shared" si="0"/>
        <v>2109.4500000000012</v>
      </c>
      <c r="X39">
        <f t="shared" si="2"/>
        <v>39</v>
      </c>
    </row>
    <row r="40" spans="1:24" ht="17.399999999999999" x14ac:dyDescent="0.3">
      <c r="A40" s="11">
        <v>45024</v>
      </c>
      <c r="B40" s="12">
        <v>250427</v>
      </c>
      <c r="C40" s="12" t="s">
        <v>343</v>
      </c>
      <c r="D40" s="12" t="s">
        <v>344</v>
      </c>
      <c r="E40" s="12" t="s">
        <v>345</v>
      </c>
      <c r="F40" s="12" t="s">
        <v>346</v>
      </c>
      <c r="G40" s="12" t="s">
        <v>347</v>
      </c>
      <c r="H40" s="12">
        <v>2.75</v>
      </c>
      <c r="I40" s="12">
        <v>21.25</v>
      </c>
      <c r="J40" s="12">
        <v>2.75</v>
      </c>
      <c r="K40" s="12">
        <v>0</v>
      </c>
      <c r="L40" s="12">
        <v>6.02</v>
      </c>
      <c r="M40" s="12">
        <v>2</v>
      </c>
      <c r="N40" s="12">
        <v>0</v>
      </c>
      <c r="O40" s="12">
        <v>0</v>
      </c>
      <c r="P40" s="12">
        <v>0</v>
      </c>
      <c r="Q40" s="12">
        <v>0</v>
      </c>
      <c r="R40" s="12">
        <v>1</v>
      </c>
      <c r="S40" s="12">
        <v>0</v>
      </c>
      <c r="T40" s="12">
        <v>0</v>
      </c>
      <c r="U40">
        <f t="shared" si="1"/>
        <v>139.33000000000001</v>
      </c>
      <c r="V40" s="23">
        <f>'Listado Equipos'!$B$5-W40</f>
        <v>35499.57</v>
      </c>
      <c r="W40">
        <f t="shared" si="0"/>
        <v>2100.4300000000012</v>
      </c>
      <c r="X40">
        <f t="shared" si="2"/>
        <v>40</v>
      </c>
    </row>
    <row r="41" spans="1:24" ht="17.399999999999999" x14ac:dyDescent="0.3">
      <c r="A41" s="11">
        <v>45025</v>
      </c>
      <c r="B41" s="12">
        <v>250427</v>
      </c>
      <c r="C41" s="12" t="s">
        <v>343</v>
      </c>
      <c r="D41" s="12" t="s">
        <v>344</v>
      </c>
      <c r="E41" s="12" t="s">
        <v>345</v>
      </c>
      <c r="F41" s="12" t="s">
        <v>346</v>
      </c>
      <c r="G41" s="12" t="s">
        <v>347</v>
      </c>
      <c r="H41" s="12">
        <v>3.85</v>
      </c>
      <c r="I41" s="12">
        <v>20.149999999999999</v>
      </c>
      <c r="J41" s="12">
        <v>3.85</v>
      </c>
      <c r="K41" s="12">
        <v>0</v>
      </c>
      <c r="L41" s="12">
        <v>8.7799999999999994</v>
      </c>
      <c r="M41" s="12">
        <v>2</v>
      </c>
      <c r="N41" s="12">
        <v>0</v>
      </c>
      <c r="O41" s="12">
        <v>1</v>
      </c>
      <c r="P41" s="12">
        <v>0</v>
      </c>
      <c r="Q41" s="12">
        <v>1</v>
      </c>
      <c r="R41" s="12">
        <v>1</v>
      </c>
      <c r="S41" s="12">
        <v>0</v>
      </c>
      <c r="T41" s="12">
        <v>0</v>
      </c>
      <c r="U41">
        <f t="shared" si="1"/>
        <v>143.18</v>
      </c>
      <c r="V41" s="23">
        <f>'Listado Equipos'!$B$5-W41</f>
        <v>35501.19</v>
      </c>
      <c r="W41">
        <f t="shared" si="0"/>
        <v>2098.8100000000013</v>
      </c>
      <c r="X41">
        <f t="shared" si="2"/>
        <v>41</v>
      </c>
    </row>
    <row r="42" spans="1:24" ht="17.399999999999999" x14ac:dyDescent="0.3">
      <c r="A42" s="11">
        <v>45026</v>
      </c>
      <c r="B42" s="12">
        <v>250427</v>
      </c>
      <c r="C42" s="12" t="s">
        <v>343</v>
      </c>
      <c r="D42" s="12" t="s">
        <v>344</v>
      </c>
      <c r="E42" s="12" t="s">
        <v>345</v>
      </c>
      <c r="F42" s="12" t="s">
        <v>346</v>
      </c>
      <c r="G42" s="12" t="s">
        <v>347</v>
      </c>
      <c r="H42" s="12">
        <v>3.17</v>
      </c>
      <c r="I42" s="12">
        <v>20.83</v>
      </c>
      <c r="J42" s="12">
        <v>3.17</v>
      </c>
      <c r="K42" s="12">
        <v>0</v>
      </c>
      <c r="L42" s="12">
        <v>7.79</v>
      </c>
      <c r="M42" s="12">
        <v>2</v>
      </c>
      <c r="N42" s="12">
        <v>0</v>
      </c>
      <c r="O42" s="12">
        <v>3</v>
      </c>
      <c r="P42" s="12">
        <v>0</v>
      </c>
      <c r="Q42" s="12">
        <v>0</v>
      </c>
      <c r="R42" s="12">
        <v>1</v>
      </c>
      <c r="S42" s="12">
        <v>0</v>
      </c>
      <c r="T42" s="12">
        <v>0</v>
      </c>
      <c r="U42">
        <f t="shared" si="1"/>
        <v>146.35</v>
      </c>
      <c r="V42" s="23">
        <f>'Listado Equipos'!$B$5-W42</f>
        <v>35503.74</v>
      </c>
      <c r="W42">
        <f t="shared" si="0"/>
        <v>2096.2600000000011</v>
      </c>
      <c r="X42">
        <f t="shared" si="2"/>
        <v>42</v>
      </c>
    </row>
    <row r="43" spans="1:24" ht="17.399999999999999" x14ac:dyDescent="0.3">
      <c r="A43" s="11">
        <v>45027</v>
      </c>
      <c r="B43" s="12">
        <v>250427</v>
      </c>
      <c r="C43" s="12" t="s">
        <v>343</v>
      </c>
      <c r="D43" s="12" t="s">
        <v>344</v>
      </c>
      <c r="E43" s="12" t="s">
        <v>345</v>
      </c>
      <c r="F43" s="12" t="s">
        <v>346</v>
      </c>
      <c r="G43" s="12" t="s">
        <v>347</v>
      </c>
      <c r="H43" s="12">
        <v>5.92</v>
      </c>
      <c r="I43" s="12">
        <v>18.079999999999998</v>
      </c>
      <c r="J43" s="12">
        <v>5.92</v>
      </c>
      <c r="K43" s="12">
        <v>0</v>
      </c>
      <c r="L43" s="12">
        <v>12.84</v>
      </c>
      <c r="M43" s="12">
        <v>2</v>
      </c>
      <c r="N43" s="12">
        <v>0</v>
      </c>
      <c r="O43" s="12">
        <v>1</v>
      </c>
      <c r="P43" s="12">
        <v>0</v>
      </c>
      <c r="Q43" s="12">
        <v>0</v>
      </c>
      <c r="R43" s="12">
        <v>0</v>
      </c>
      <c r="S43" s="12">
        <v>0</v>
      </c>
      <c r="T43" s="12">
        <v>0</v>
      </c>
      <c r="U43">
        <f t="shared" si="1"/>
        <v>152.26999999999998</v>
      </c>
      <c r="V43" s="23">
        <f>'Listado Equipos'!$B$5-W43</f>
        <v>35503.74</v>
      </c>
      <c r="W43">
        <f t="shared" si="0"/>
        <v>2096.2600000000011</v>
      </c>
      <c r="X43">
        <f t="shared" si="2"/>
        <v>43</v>
      </c>
    </row>
    <row r="44" spans="1:24" ht="17.399999999999999" x14ac:dyDescent="0.3">
      <c r="A44" s="11">
        <v>45028</v>
      </c>
      <c r="B44" s="12">
        <v>250427</v>
      </c>
      <c r="C44" s="12" t="s">
        <v>343</v>
      </c>
      <c r="D44" s="12" t="s">
        <v>344</v>
      </c>
      <c r="E44" s="12" t="s">
        <v>345</v>
      </c>
      <c r="F44" s="12" t="s">
        <v>346</v>
      </c>
      <c r="G44" s="12" t="s">
        <v>347</v>
      </c>
      <c r="H44" s="12">
        <v>6.68</v>
      </c>
      <c r="I44" s="12">
        <v>17.32</v>
      </c>
      <c r="J44" s="12">
        <v>6.68</v>
      </c>
      <c r="K44" s="12">
        <v>0</v>
      </c>
      <c r="L44" s="12">
        <v>16.34</v>
      </c>
      <c r="M44" s="12">
        <v>2</v>
      </c>
      <c r="N44" s="12">
        <v>0</v>
      </c>
      <c r="O44" s="12">
        <v>2</v>
      </c>
      <c r="P44" s="12">
        <v>1</v>
      </c>
      <c r="Q44" s="12">
        <v>0</v>
      </c>
      <c r="R44" s="12">
        <v>0</v>
      </c>
      <c r="S44" s="12">
        <v>0</v>
      </c>
      <c r="T44" s="12">
        <v>0</v>
      </c>
      <c r="U44">
        <f t="shared" si="1"/>
        <v>158.94999999999999</v>
      </c>
      <c r="V44" s="23">
        <f>'Listado Equipos'!$B$5-W44</f>
        <v>35508.869999999995</v>
      </c>
      <c r="W44">
        <f t="shared" si="0"/>
        <v>2091.130000000001</v>
      </c>
      <c r="X44">
        <f t="shared" si="2"/>
        <v>44</v>
      </c>
    </row>
    <row r="45" spans="1:24" ht="17.399999999999999" x14ac:dyDescent="0.3">
      <c r="A45" s="11">
        <v>45029</v>
      </c>
      <c r="B45" s="12">
        <v>250427</v>
      </c>
      <c r="C45" s="12" t="s">
        <v>343</v>
      </c>
      <c r="D45" s="12" t="s">
        <v>344</v>
      </c>
      <c r="E45" s="12" t="s">
        <v>345</v>
      </c>
      <c r="F45" s="12" t="s">
        <v>346</v>
      </c>
      <c r="G45" s="12" t="s">
        <v>347</v>
      </c>
      <c r="H45" s="12">
        <v>8.6300000000000008</v>
      </c>
      <c r="I45" s="12">
        <v>15.37</v>
      </c>
      <c r="J45" s="12">
        <v>8.6300000000000008</v>
      </c>
      <c r="K45" s="12">
        <v>0</v>
      </c>
      <c r="L45" s="12">
        <v>21.29</v>
      </c>
      <c r="M45" s="12">
        <v>2</v>
      </c>
      <c r="N45" s="12">
        <v>0</v>
      </c>
      <c r="O45" s="12">
        <v>2</v>
      </c>
      <c r="P45" s="12">
        <v>1</v>
      </c>
      <c r="Q45" s="12">
        <v>0</v>
      </c>
      <c r="R45" s="12">
        <v>0</v>
      </c>
      <c r="S45" s="12">
        <v>0</v>
      </c>
      <c r="T45" s="12">
        <v>0</v>
      </c>
      <c r="U45">
        <f t="shared" si="1"/>
        <v>167.57999999999998</v>
      </c>
      <c r="V45" s="23">
        <f>'Listado Equipos'!$B$5-W45</f>
        <v>35512.35</v>
      </c>
      <c r="W45">
        <f t="shared" si="0"/>
        <v>2087.650000000001</v>
      </c>
      <c r="X45">
        <f t="shared" si="2"/>
        <v>45</v>
      </c>
    </row>
    <row r="46" spans="1:24" ht="17.399999999999999" x14ac:dyDescent="0.3">
      <c r="A46" s="11">
        <v>45030</v>
      </c>
      <c r="B46" s="12">
        <v>250427</v>
      </c>
      <c r="C46" s="12" t="s">
        <v>343</v>
      </c>
      <c r="D46" s="12" t="s">
        <v>344</v>
      </c>
      <c r="E46" s="12" t="s">
        <v>345</v>
      </c>
      <c r="F46" s="12" t="s">
        <v>346</v>
      </c>
      <c r="G46" s="12" t="s">
        <v>347</v>
      </c>
      <c r="H46" s="12">
        <v>7.72</v>
      </c>
      <c r="I46" s="12">
        <v>16.28</v>
      </c>
      <c r="J46" s="12">
        <v>7.72</v>
      </c>
      <c r="K46" s="12">
        <v>0</v>
      </c>
      <c r="L46" s="12">
        <v>17.489999999999998</v>
      </c>
      <c r="M46" s="12">
        <v>3</v>
      </c>
      <c r="N46" s="12">
        <v>0</v>
      </c>
      <c r="O46" s="12">
        <v>1</v>
      </c>
      <c r="P46" s="12">
        <v>0</v>
      </c>
      <c r="Q46" s="12">
        <v>0</v>
      </c>
      <c r="R46" s="12">
        <v>1</v>
      </c>
      <c r="S46" s="12">
        <v>0</v>
      </c>
      <c r="T46" s="12">
        <v>0</v>
      </c>
      <c r="U46">
        <f t="shared" si="1"/>
        <v>175.29999999999998</v>
      </c>
      <c r="V46" s="23">
        <f>'Listado Equipos'!$B$5-W46</f>
        <v>35520.449999999997</v>
      </c>
      <c r="W46">
        <f t="shared" si="0"/>
        <v>2079.5500000000011</v>
      </c>
      <c r="X46">
        <f t="shared" si="2"/>
        <v>46</v>
      </c>
    </row>
    <row r="47" spans="1:24" ht="17.399999999999999" x14ac:dyDescent="0.3">
      <c r="A47" s="11">
        <v>45031</v>
      </c>
      <c r="B47" s="12">
        <v>250427</v>
      </c>
      <c r="C47" s="12" t="s">
        <v>343</v>
      </c>
      <c r="D47" s="12" t="s">
        <v>344</v>
      </c>
      <c r="E47" s="12" t="s">
        <v>345</v>
      </c>
      <c r="F47" s="12" t="s">
        <v>346</v>
      </c>
      <c r="G47" s="12" t="s">
        <v>347</v>
      </c>
      <c r="H47" s="12">
        <v>7.35</v>
      </c>
      <c r="I47" s="12">
        <v>16.649999999999999</v>
      </c>
      <c r="J47" s="12">
        <v>7.35</v>
      </c>
      <c r="K47" s="12">
        <v>0</v>
      </c>
      <c r="L47" s="12">
        <v>18.23</v>
      </c>
      <c r="M47" s="12">
        <v>2</v>
      </c>
      <c r="N47" s="12">
        <v>0</v>
      </c>
      <c r="O47" s="12">
        <v>2</v>
      </c>
      <c r="P47" s="12">
        <v>2</v>
      </c>
      <c r="Q47" s="12">
        <v>0</v>
      </c>
      <c r="R47" s="12">
        <v>1</v>
      </c>
      <c r="S47" s="12">
        <v>0</v>
      </c>
      <c r="T47" s="12">
        <v>0</v>
      </c>
      <c r="U47">
        <f t="shared" si="1"/>
        <v>182.64999999999998</v>
      </c>
      <c r="V47" s="23">
        <f>'Listado Equipos'!$B$5-W47</f>
        <v>35522.75</v>
      </c>
      <c r="W47">
        <f t="shared" si="0"/>
        <v>2077.2500000000009</v>
      </c>
      <c r="X47">
        <f t="shared" si="2"/>
        <v>47</v>
      </c>
    </row>
    <row r="48" spans="1:24" ht="17.399999999999999" x14ac:dyDescent="0.3">
      <c r="A48" s="11">
        <v>45032</v>
      </c>
      <c r="B48" s="12">
        <v>250427</v>
      </c>
      <c r="C48" s="12" t="s">
        <v>343</v>
      </c>
      <c r="D48" s="12" t="s">
        <v>344</v>
      </c>
      <c r="E48" s="12" t="s">
        <v>345</v>
      </c>
      <c r="F48" s="12" t="s">
        <v>346</v>
      </c>
      <c r="G48" s="12" t="s">
        <v>347</v>
      </c>
      <c r="H48" s="12">
        <v>5.47</v>
      </c>
      <c r="I48" s="12">
        <v>18.53</v>
      </c>
      <c r="J48" s="12">
        <v>5.47</v>
      </c>
      <c r="K48" s="12">
        <v>0</v>
      </c>
      <c r="L48" s="12">
        <v>14.24</v>
      </c>
      <c r="M48" s="12">
        <v>3</v>
      </c>
      <c r="N48" s="12">
        <v>0</v>
      </c>
      <c r="O48" s="12">
        <v>2</v>
      </c>
      <c r="P48" s="12">
        <v>1</v>
      </c>
      <c r="Q48" s="12">
        <v>2</v>
      </c>
      <c r="R48" s="12">
        <v>2</v>
      </c>
      <c r="S48" s="12">
        <v>0</v>
      </c>
      <c r="T48" s="12">
        <v>0</v>
      </c>
      <c r="U48">
        <f t="shared" si="1"/>
        <v>188.11999999999998</v>
      </c>
      <c r="V48" s="23">
        <f>'Listado Equipos'!$B$5-W48</f>
        <v>35528.53</v>
      </c>
      <c r="W48">
        <f t="shared" si="0"/>
        <v>2071.4700000000007</v>
      </c>
      <c r="X48">
        <f t="shared" si="2"/>
        <v>48</v>
      </c>
    </row>
    <row r="49" spans="1:24" ht="17.399999999999999" x14ac:dyDescent="0.3">
      <c r="A49" s="11">
        <v>45033</v>
      </c>
      <c r="B49" s="12">
        <v>250427</v>
      </c>
      <c r="C49" s="12" t="s">
        <v>343</v>
      </c>
      <c r="D49" s="12" t="s">
        <v>344</v>
      </c>
      <c r="E49" s="12" t="s">
        <v>345</v>
      </c>
      <c r="F49" s="12" t="s">
        <v>346</v>
      </c>
      <c r="G49" s="12" t="s">
        <v>347</v>
      </c>
      <c r="H49" s="12">
        <v>2.0699999999999998</v>
      </c>
      <c r="I49" s="12">
        <v>21.93</v>
      </c>
      <c r="J49" s="12">
        <v>2.0699999999999998</v>
      </c>
      <c r="K49" s="12">
        <v>0</v>
      </c>
      <c r="L49" s="12">
        <v>4.5199999999999996</v>
      </c>
      <c r="M49" s="12">
        <v>2</v>
      </c>
      <c r="N49" s="12">
        <v>0</v>
      </c>
      <c r="O49" s="12">
        <v>0</v>
      </c>
      <c r="P49" s="12">
        <v>0</v>
      </c>
      <c r="Q49" s="12">
        <v>0</v>
      </c>
      <c r="R49" s="12">
        <v>0</v>
      </c>
      <c r="S49" s="12">
        <v>0</v>
      </c>
      <c r="T49" s="12">
        <v>0</v>
      </c>
      <c r="U49">
        <f t="shared" si="1"/>
        <v>190.18999999999997</v>
      </c>
      <c r="V49" s="23">
        <f>'Listado Equipos'!$B$5-W49</f>
        <v>35537.21</v>
      </c>
      <c r="W49">
        <f t="shared" si="0"/>
        <v>2062.7900000000009</v>
      </c>
      <c r="X49">
        <f t="shared" si="2"/>
        <v>49</v>
      </c>
    </row>
    <row r="50" spans="1:24" ht="17.399999999999999" x14ac:dyDescent="0.3">
      <c r="A50" s="11">
        <v>45034</v>
      </c>
      <c r="B50" s="12">
        <v>250427</v>
      </c>
      <c r="C50" s="12" t="s">
        <v>343</v>
      </c>
      <c r="D50" s="12" t="s">
        <v>344</v>
      </c>
      <c r="E50" s="12" t="s">
        <v>345</v>
      </c>
      <c r="F50" s="12" t="s">
        <v>346</v>
      </c>
      <c r="G50" s="12" t="s">
        <v>347</v>
      </c>
      <c r="H50" s="12">
        <v>3.37</v>
      </c>
      <c r="I50" s="12">
        <v>20.63</v>
      </c>
      <c r="J50" s="12">
        <v>3.37</v>
      </c>
      <c r="K50" s="12">
        <v>0</v>
      </c>
      <c r="L50" s="12">
        <v>9.26</v>
      </c>
      <c r="M50" s="12">
        <v>2</v>
      </c>
      <c r="N50" s="12">
        <v>0</v>
      </c>
      <c r="O50" s="12">
        <v>3</v>
      </c>
      <c r="P50" s="12">
        <v>2</v>
      </c>
      <c r="Q50" s="12">
        <v>1</v>
      </c>
      <c r="R50" s="12">
        <v>0</v>
      </c>
      <c r="S50" s="12">
        <v>0</v>
      </c>
      <c r="T50" s="12">
        <v>0</v>
      </c>
      <c r="U50">
        <f t="shared" si="1"/>
        <v>193.55999999999997</v>
      </c>
      <c r="V50" s="23">
        <f>'Listado Equipos'!$B$5-W50</f>
        <v>35539.279999999999</v>
      </c>
      <c r="W50">
        <f t="shared" si="0"/>
        <v>2060.7200000000007</v>
      </c>
      <c r="X50">
        <f t="shared" si="2"/>
        <v>50</v>
      </c>
    </row>
    <row r="51" spans="1:24" ht="17.399999999999999" x14ac:dyDescent="0.3">
      <c r="A51" s="11">
        <v>45035</v>
      </c>
      <c r="B51" s="12">
        <v>250427</v>
      </c>
      <c r="C51" s="12" t="s">
        <v>343</v>
      </c>
      <c r="D51" s="12" t="s">
        <v>344</v>
      </c>
      <c r="E51" s="12" t="s">
        <v>345</v>
      </c>
      <c r="F51" s="12" t="s">
        <v>346</v>
      </c>
      <c r="G51" s="12" t="s">
        <v>347</v>
      </c>
      <c r="H51" s="12">
        <v>0.68</v>
      </c>
      <c r="I51" s="12">
        <v>23.32</v>
      </c>
      <c r="J51" s="12">
        <v>0.68</v>
      </c>
      <c r="K51" s="12">
        <v>0</v>
      </c>
      <c r="L51" s="12">
        <v>1.35</v>
      </c>
      <c r="M51" s="12">
        <v>2</v>
      </c>
      <c r="N51" s="12">
        <v>0</v>
      </c>
      <c r="O51" s="12">
        <v>0</v>
      </c>
      <c r="P51" s="12">
        <v>0</v>
      </c>
      <c r="Q51" s="12">
        <v>0</v>
      </c>
      <c r="R51" s="12">
        <v>0</v>
      </c>
      <c r="S51" s="12">
        <v>0</v>
      </c>
      <c r="T51" s="12">
        <v>0</v>
      </c>
      <c r="U51">
        <f t="shared" si="1"/>
        <v>194.23999999999998</v>
      </c>
      <c r="V51" s="23">
        <f>'Listado Equipos'!$B$5-W51</f>
        <v>35539.279999999999</v>
      </c>
      <c r="W51">
        <f t="shared" si="0"/>
        <v>2060.7200000000007</v>
      </c>
      <c r="X51">
        <f t="shared" si="2"/>
        <v>51</v>
      </c>
    </row>
    <row r="52" spans="1:24" ht="17.399999999999999" x14ac:dyDescent="0.3">
      <c r="A52" s="11">
        <v>45036</v>
      </c>
      <c r="B52" s="12">
        <v>250427</v>
      </c>
      <c r="C52" s="12" t="s">
        <v>343</v>
      </c>
      <c r="D52" s="12" t="s">
        <v>344</v>
      </c>
      <c r="E52" s="12" t="s">
        <v>345</v>
      </c>
      <c r="F52" s="12" t="s">
        <v>346</v>
      </c>
      <c r="G52" s="12" t="s">
        <v>347</v>
      </c>
      <c r="H52" s="12">
        <v>1.43</v>
      </c>
      <c r="I52" s="12">
        <v>22.57</v>
      </c>
      <c r="J52" s="12">
        <v>1.43</v>
      </c>
      <c r="K52" s="12">
        <v>0</v>
      </c>
      <c r="L52" s="12">
        <v>4.0199999999999996</v>
      </c>
      <c r="M52" s="12">
        <v>2</v>
      </c>
      <c r="N52" s="12">
        <v>0</v>
      </c>
      <c r="O52" s="12">
        <v>0</v>
      </c>
      <c r="P52" s="12">
        <v>0</v>
      </c>
      <c r="Q52" s="12">
        <v>0</v>
      </c>
      <c r="R52" s="12">
        <v>0</v>
      </c>
      <c r="S52" s="12">
        <v>0</v>
      </c>
      <c r="T52" s="12">
        <v>0</v>
      </c>
      <c r="U52">
        <f t="shared" si="1"/>
        <v>195.67</v>
      </c>
      <c r="V52" s="23">
        <f>'Listado Equipos'!$B$5-W52</f>
        <v>35549.93</v>
      </c>
      <c r="W52">
        <f t="shared" si="0"/>
        <v>2050.0700000000006</v>
      </c>
      <c r="X52">
        <f t="shared" si="2"/>
        <v>52</v>
      </c>
    </row>
    <row r="53" spans="1:24" ht="17.399999999999999" x14ac:dyDescent="0.3">
      <c r="A53" s="11">
        <v>45037</v>
      </c>
      <c r="B53" s="12">
        <v>250427</v>
      </c>
      <c r="C53" s="12" t="s">
        <v>343</v>
      </c>
      <c r="D53" s="12" t="s">
        <v>344</v>
      </c>
      <c r="E53" s="12" t="s">
        <v>345</v>
      </c>
      <c r="F53" s="12" t="s">
        <v>346</v>
      </c>
      <c r="G53" s="12" t="s">
        <v>347</v>
      </c>
      <c r="H53" s="12">
        <v>6.02</v>
      </c>
      <c r="I53" s="12">
        <v>17.98</v>
      </c>
      <c r="J53" s="12">
        <v>6.02</v>
      </c>
      <c r="K53" s="12">
        <v>0</v>
      </c>
      <c r="L53" s="12">
        <v>13.73</v>
      </c>
      <c r="M53" s="12">
        <v>3</v>
      </c>
      <c r="N53" s="12">
        <v>0</v>
      </c>
      <c r="O53" s="12">
        <v>1</v>
      </c>
      <c r="P53" s="12">
        <v>0</v>
      </c>
      <c r="Q53" s="12">
        <v>0</v>
      </c>
      <c r="R53" s="12">
        <v>0</v>
      </c>
      <c r="S53" s="12">
        <v>0</v>
      </c>
      <c r="T53" s="12">
        <v>0</v>
      </c>
      <c r="U53">
        <f t="shared" si="1"/>
        <v>201.69</v>
      </c>
      <c r="V53" s="23">
        <f>'Listado Equipos'!$B$5-W53</f>
        <v>35558.659999999996</v>
      </c>
      <c r="W53">
        <f t="shared" si="0"/>
        <v>2041.3400000000006</v>
      </c>
      <c r="X53">
        <f t="shared" si="2"/>
        <v>53</v>
      </c>
    </row>
    <row r="54" spans="1:24" ht="17.399999999999999" x14ac:dyDescent="0.3">
      <c r="A54" s="11">
        <v>45038</v>
      </c>
      <c r="B54" s="12">
        <v>250427</v>
      </c>
      <c r="C54" s="12" t="s">
        <v>343</v>
      </c>
      <c r="D54" s="12" t="s">
        <v>344</v>
      </c>
      <c r="E54" s="12" t="s">
        <v>345</v>
      </c>
      <c r="F54" s="12" t="s">
        <v>346</v>
      </c>
      <c r="G54" s="12" t="s">
        <v>347</v>
      </c>
      <c r="H54" s="12">
        <v>6.63</v>
      </c>
      <c r="I54" s="12">
        <v>17.37</v>
      </c>
      <c r="J54" s="12">
        <v>6.63</v>
      </c>
      <c r="K54" s="12">
        <v>0</v>
      </c>
      <c r="L54" s="12">
        <v>17.170000000000002</v>
      </c>
      <c r="M54" s="12">
        <v>2</v>
      </c>
      <c r="N54" s="12">
        <v>0</v>
      </c>
      <c r="O54" s="12">
        <v>4</v>
      </c>
      <c r="P54" s="12">
        <v>2</v>
      </c>
      <c r="Q54" s="12">
        <v>0</v>
      </c>
      <c r="R54" s="12">
        <v>0</v>
      </c>
      <c r="S54" s="12">
        <v>0</v>
      </c>
      <c r="T54" s="12">
        <v>0</v>
      </c>
      <c r="U54">
        <f t="shared" si="1"/>
        <v>208.32</v>
      </c>
      <c r="V54" s="23">
        <f>'Listado Equipos'!$B$5-W54</f>
        <v>35564.58</v>
      </c>
      <c r="W54">
        <f t="shared" si="0"/>
        <v>2035.4200000000005</v>
      </c>
      <c r="X54">
        <f t="shared" si="2"/>
        <v>54</v>
      </c>
    </row>
    <row r="55" spans="1:24" ht="17.399999999999999" x14ac:dyDescent="0.3">
      <c r="A55" s="11">
        <v>45039</v>
      </c>
      <c r="B55" s="12">
        <v>250427</v>
      </c>
      <c r="C55" s="12" t="s">
        <v>343</v>
      </c>
      <c r="D55" s="12" t="s">
        <v>344</v>
      </c>
      <c r="E55" s="12" t="s">
        <v>345</v>
      </c>
      <c r="F55" s="12" t="s">
        <v>346</v>
      </c>
      <c r="G55" s="12" t="s">
        <v>347</v>
      </c>
      <c r="H55" s="12">
        <v>6.02</v>
      </c>
      <c r="I55" s="12">
        <v>17.98</v>
      </c>
      <c r="J55" s="12">
        <v>6.02</v>
      </c>
      <c r="K55" s="12">
        <v>0</v>
      </c>
      <c r="L55" s="12">
        <v>14.05</v>
      </c>
      <c r="M55" s="12">
        <v>3</v>
      </c>
      <c r="N55" s="12">
        <v>0</v>
      </c>
      <c r="O55" s="12">
        <v>0</v>
      </c>
      <c r="P55" s="12">
        <v>2</v>
      </c>
      <c r="Q55" s="12">
        <v>0</v>
      </c>
      <c r="R55" s="12">
        <v>0</v>
      </c>
      <c r="S55" s="12">
        <v>0</v>
      </c>
      <c r="T55" s="12">
        <v>0</v>
      </c>
      <c r="U55">
        <f t="shared" si="1"/>
        <v>214.34</v>
      </c>
      <c r="V55" s="23">
        <f>'Listado Equipos'!$B$5-W55</f>
        <v>35566.15</v>
      </c>
      <c r="W55">
        <f t="shared" si="0"/>
        <v>2033.8500000000006</v>
      </c>
      <c r="X55">
        <f t="shared" si="2"/>
        <v>55</v>
      </c>
    </row>
    <row r="56" spans="1:24" ht="17.399999999999999" x14ac:dyDescent="0.3">
      <c r="A56" s="11">
        <v>45040</v>
      </c>
      <c r="B56" s="12">
        <v>250427</v>
      </c>
      <c r="C56" s="12" t="s">
        <v>343</v>
      </c>
      <c r="D56" s="12" t="s">
        <v>344</v>
      </c>
      <c r="E56" s="12" t="s">
        <v>345</v>
      </c>
      <c r="F56" s="12" t="s">
        <v>346</v>
      </c>
      <c r="G56" s="12" t="s">
        <v>347</v>
      </c>
      <c r="H56" s="12">
        <v>1.58</v>
      </c>
      <c r="I56" s="12">
        <v>22.42</v>
      </c>
      <c r="J56" s="12">
        <v>1.58</v>
      </c>
      <c r="K56" s="12">
        <v>0</v>
      </c>
      <c r="L56" s="12">
        <v>3.59</v>
      </c>
      <c r="M56" s="12">
        <v>2</v>
      </c>
      <c r="N56" s="12">
        <v>0</v>
      </c>
      <c r="O56" s="12">
        <v>0</v>
      </c>
      <c r="P56" s="12">
        <v>0</v>
      </c>
      <c r="Q56" s="12">
        <v>0</v>
      </c>
      <c r="R56" s="12">
        <v>0</v>
      </c>
      <c r="S56" s="12">
        <v>0</v>
      </c>
      <c r="T56" s="12">
        <v>0</v>
      </c>
      <c r="U56">
        <f t="shared" si="1"/>
        <v>215.92000000000002</v>
      </c>
      <c r="V56" s="23">
        <f>'Listado Equipos'!$B$5-W56</f>
        <v>35566.870000000003</v>
      </c>
      <c r="W56">
        <f t="shared" si="0"/>
        <v>2033.1300000000006</v>
      </c>
      <c r="X56">
        <f t="shared" si="2"/>
        <v>56</v>
      </c>
    </row>
    <row r="57" spans="1:24" ht="17.399999999999999" x14ac:dyDescent="0.3">
      <c r="A57" s="11">
        <v>45041</v>
      </c>
      <c r="B57" s="12">
        <v>250427</v>
      </c>
      <c r="C57" s="12" t="s">
        <v>343</v>
      </c>
      <c r="D57" s="12" t="s">
        <v>344</v>
      </c>
      <c r="E57" s="12" t="s">
        <v>345</v>
      </c>
      <c r="F57" s="12" t="s">
        <v>346</v>
      </c>
      <c r="G57" s="12" t="s">
        <v>347</v>
      </c>
      <c r="H57" s="12">
        <v>4.25</v>
      </c>
      <c r="I57" s="12">
        <v>19.75</v>
      </c>
      <c r="J57" s="12">
        <v>4.25</v>
      </c>
      <c r="K57" s="12">
        <v>0</v>
      </c>
      <c r="L57" s="12">
        <v>9.65</v>
      </c>
      <c r="M57" s="12">
        <v>2</v>
      </c>
      <c r="N57" s="12">
        <v>0</v>
      </c>
      <c r="O57" s="12">
        <v>0</v>
      </c>
      <c r="P57" s="12">
        <v>1</v>
      </c>
      <c r="Q57" s="12">
        <v>0</v>
      </c>
      <c r="R57" s="12">
        <v>0</v>
      </c>
      <c r="S57" s="12">
        <v>0</v>
      </c>
      <c r="T57" s="12">
        <v>0</v>
      </c>
      <c r="U57">
        <f t="shared" si="1"/>
        <v>220.17000000000002</v>
      </c>
      <c r="V57" s="23">
        <f>'Listado Equipos'!$B$5-W57</f>
        <v>35569.800000000003</v>
      </c>
      <c r="W57">
        <f t="shared" si="0"/>
        <v>2030.2000000000005</v>
      </c>
      <c r="X57">
        <f t="shared" si="2"/>
        <v>57</v>
      </c>
    </row>
    <row r="58" spans="1:24" ht="17.399999999999999" x14ac:dyDescent="0.3">
      <c r="A58" s="11">
        <v>45042</v>
      </c>
      <c r="B58" s="12">
        <v>250427</v>
      </c>
      <c r="C58" s="12" t="s">
        <v>343</v>
      </c>
      <c r="D58" s="12" t="s">
        <v>344</v>
      </c>
      <c r="E58" s="12" t="s">
        <v>345</v>
      </c>
      <c r="F58" s="12" t="s">
        <v>346</v>
      </c>
      <c r="G58" s="12" t="s">
        <v>347</v>
      </c>
      <c r="H58" s="12">
        <v>4.4800000000000004</v>
      </c>
      <c r="I58" s="12">
        <v>19.52</v>
      </c>
      <c r="J58" s="12">
        <v>4.4800000000000004</v>
      </c>
      <c r="K58" s="12">
        <v>0</v>
      </c>
      <c r="L58" s="12">
        <v>10.31</v>
      </c>
      <c r="M58" s="12">
        <v>3</v>
      </c>
      <c r="N58" s="12">
        <v>0</v>
      </c>
      <c r="O58" s="12">
        <v>1</v>
      </c>
      <c r="P58" s="12">
        <v>0</v>
      </c>
      <c r="Q58" s="12">
        <v>0</v>
      </c>
      <c r="R58" s="12">
        <v>1</v>
      </c>
      <c r="S58" s="12">
        <v>0</v>
      </c>
      <c r="T58" s="12">
        <v>0</v>
      </c>
      <c r="U58">
        <f t="shared" si="1"/>
        <v>224.65</v>
      </c>
      <c r="V58" s="23">
        <f>'Listado Equipos'!$B$5-W58</f>
        <v>35577.58</v>
      </c>
      <c r="W58">
        <f t="shared" si="0"/>
        <v>2022.4200000000005</v>
      </c>
      <c r="X58">
        <f t="shared" si="2"/>
        <v>58</v>
      </c>
    </row>
    <row r="59" spans="1:24" ht="17.399999999999999" x14ac:dyDescent="0.3">
      <c r="A59" s="11">
        <v>45043</v>
      </c>
      <c r="B59" s="12">
        <v>250427</v>
      </c>
      <c r="C59" s="12" t="s">
        <v>343</v>
      </c>
      <c r="D59" s="12" t="s">
        <v>344</v>
      </c>
      <c r="E59" s="12" t="s">
        <v>345</v>
      </c>
      <c r="F59" s="12" t="s">
        <v>346</v>
      </c>
      <c r="G59" s="12" t="s">
        <v>347</v>
      </c>
      <c r="H59" s="12">
        <v>7.18</v>
      </c>
      <c r="I59" s="12">
        <v>16.82</v>
      </c>
      <c r="J59" s="12">
        <v>7.18</v>
      </c>
      <c r="K59" s="12">
        <v>0</v>
      </c>
      <c r="L59" s="12">
        <v>17.53</v>
      </c>
      <c r="M59" s="12">
        <v>3</v>
      </c>
      <c r="N59" s="12">
        <v>0</v>
      </c>
      <c r="O59" s="12">
        <v>1</v>
      </c>
      <c r="P59" s="12">
        <v>1</v>
      </c>
      <c r="Q59" s="12">
        <v>0</v>
      </c>
      <c r="R59" s="12">
        <v>1</v>
      </c>
      <c r="S59" s="12">
        <v>0</v>
      </c>
      <c r="T59" s="12">
        <v>0</v>
      </c>
      <c r="U59">
        <f t="shared" si="1"/>
        <v>231.83</v>
      </c>
      <c r="V59" s="23">
        <f>'Listado Equipos'!$B$5-W59</f>
        <v>35584.85</v>
      </c>
      <c r="W59">
        <f t="shared" si="0"/>
        <v>2015.1500000000005</v>
      </c>
      <c r="X59">
        <f t="shared" si="2"/>
        <v>59</v>
      </c>
    </row>
    <row r="60" spans="1:24" ht="17.399999999999999" x14ac:dyDescent="0.3">
      <c r="A60" s="11">
        <v>45044</v>
      </c>
      <c r="B60" s="12">
        <v>250427</v>
      </c>
      <c r="C60" s="12" t="s">
        <v>343</v>
      </c>
      <c r="D60" s="12" t="s">
        <v>344</v>
      </c>
      <c r="E60" s="12" t="s">
        <v>345</v>
      </c>
      <c r="F60" s="12" t="s">
        <v>346</v>
      </c>
      <c r="G60" s="12" t="s">
        <v>347</v>
      </c>
      <c r="H60" s="12">
        <v>4.42</v>
      </c>
      <c r="I60" s="12">
        <v>19.579999999999998</v>
      </c>
      <c r="J60" s="12">
        <v>4.42</v>
      </c>
      <c r="K60" s="12">
        <v>0</v>
      </c>
      <c r="L60" s="12">
        <v>9.36</v>
      </c>
      <c r="M60" s="12">
        <v>2</v>
      </c>
      <c r="N60" s="12">
        <v>0</v>
      </c>
      <c r="O60" s="12">
        <v>2</v>
      </c>
      <c r="P60" s="12">
        <v>0</v>
      </c>
      <c r="Q60" s="12">
        <v>0</v>
      </c>
      <c r="R60" s="12">
        <v>3</v>
      </c>
      <c r="S60" s="12">
        <v>0</v>
      </c>
      <c r="T60" s="12">
        <v>0</v>
      </c>
      <c r="U60">
        <f t="shared" si="1"/>
        <v>236.25</v>
      </c>
      <c r="V60" s="23">
        <f>'Listado Equipos'!$B$5-W60</f>
        <v>35591.9</v>
      </c>
      <c r="W60">
        <f t="shared" si="0"/>
        <v>2008.1000000000006</v>
      </c>
      <c r="X60">
        <f t="shared" si="2"/>
        <v>60</v>
      </c>
    </row>
    <row r="61" spans="1:24" ht="17.399999999999999" x14ac:dyDescent="0.3">
      <c r="A61" s="11">
        <v>45045</v>
      </c>
      <c r="B61" s="12">
        <v>250427</v>
      </c>
      <c r="C61" s="12" t="s">
        <v>343</v>
      </c>
      <c r="D61" s="12" t="s">
        <v>344</v>
      </c>
      <c r="E61" s="12" t="s">
        <v>345</v>
      </c>
      <c r="F61" s="12" t="s">
        <v>346</v>
      </c>
      <c r="G61" s="12" t="s">
        <v>347</v>
      </c>
      <c r="H61" s="12">
        <v>8.98</v>
      </c>
      <c r="I61" s="12">
        <v>15.02</v>
      </c>
      <c r="J61" s="12">
        <v>8.98</v>
      </c>
      <c r="K61" s="12">
        <v>0</v>
      </c>
      <c r="L61" s="12">
        <v>21.59</v>
      </c>
      <c r="M61" s="12">
        <v>3</v>
      </c>
      <c r="N61" s="12">
        <v>0</v>
      </c>
      <c r="O61" s="12">
        <v>1</v>
      </c>
      <c r="P61" s="12">
        <v>1</v>
      </c>
      <c r="Q61" s="12">
        <v>0</v>
      </c>
      <c r="R61" s="12">
        <v>0</v>
      </c>
      <c r="S61" s="12">
        <v>0</v>
      </c>
      <c r="T61" s="12">
        <v>0</v>
      </c>
      <c r="U61">
        <f t="shared" si="1"/>
        <v>245.23</v>
      </c>
      <c r="V61" s="23">
        <f>'Listado Equipos'!$B$5-W61</f>
        <v>35599.9</v>
      </c>
      <c r="W61">
        <f t="shared" si="0"/>
        <v>2000.1000000000006</v>
      </c>
      <c r="X61">
        <f t="shared" si="2"/>
        <v>61</v>
      </c>
    </row>
    <row r="62" spans="1:24" ht="17.399999999999999" x14ac:dyDescent="0.3">
      <c r="A62" s="11">
        <v>45046</v>
      </c>
      <c r="B62" s="12">
        <v>250427</v>
      </c>
      <c r="C62" s="12" t="s">
        <v>343</v>
      </c>
      <c r="D62" s="12" t="s">
        <v>344</v>
      </c>
      <c r="E62" s="12" t="s">
        <v>345</v>
      </c>
      <c r="F62" s="12" t="s">
        <v>346</v>
      </c>
      <c r="G62" s="12" t="s">
        <v>347</v>
      </c>
      <c r="H62" s="12">
        <v>1.05</v>
      </c>
      <c r="I62" s="12">
        <v>22.95</v>
      </c>
      <c r="J62" s="12">
        <v>1.05</v>
      </c>
      <c r="K62" s="12">
        <v>0</v>
      </c>
      <c r="L62" s="12">
        <v>2.42</v>
      </c>
      <c r="M62" s="12">
        <v>3</v>
      </c>
      <c r="N62" s="12">
        <v>0</v>
      </c>
      <c r="O62" s="12">
        <v>0</v>
      </c>
      <c r="P62" s="12">
        <v>0</v>
      </c>
      <c r="Q62" s="12">
        <v>0</v>
      </c>
      <c r="R62" s="12">
        <v>0</v>
      </c>
      <c r="S62" s="12">
        <v>0</v>
      </c>
      <c r="T62" s="12">
        <v>0</v>
      </c>
      <c r="U62">
        <f t="shared" si="1"/>
        <v>246.28</v>
      </c>
      <c r="V62" s="23">
        <f>'Listado Equipos'!$B$5-W62</f>
        <v>35605.83</v>
      </c>
      <c r="W62">
        <f t="shared" si="0"/>
        <v>1994.1700000000005</v>
      </c>
      <c r="X62">
        <f t="shared" si="2"/>
        <v>62</v>
      </c>
    </row>
    <row r="63" spans="1:24" ht="17.399999999999999" x14ac:dyDescent="0.3">
      <c r="A63" s="11">
        <v>45047</v>
      </c>
      <c r="B63" s="12">
        <v>250427</v>
      </c>
      <c r="C63" s="12" t="s">
        <v>343</v>
      </c>
      <c r="D63" s="12" t="s">
        <v>344</v>
      </c>
      <c r="E63" s="12" t="s">
        <v>345</v>
      </c>
      <c r="F63" s="12" t="s">
        <v>346</v>
      </c>
      <c r="G63" s="12" t="s">
        <v>347</v>
      </c>
      <c r="H63" s="12">
        <v>2.63</v>
      </c>
      <c r="I63" s="12">
        <v>21.37</v>
      </c>
      <c r="J63" s="12">
        <v>2.63</v>
      </c>
      <c r="K63" s="12">
        <v>0</v>
      </c>
      <c r="L63" s="12">
        <v>6.31</v>
      </c>
      <c r="M63" s="12">
        <v>2</v>
      </c>
      <c r="N63" s="12">
        <v>0</v>
      </c>
      <c r="O63" s="12">
        <v>1</v>
      </c>
      <c r="P63" s="12">
        <v>0</v>
      </c>
      <c r="Q63" s="12">
        <v>0</v>
      </c>
      <c r="R63" s="12">
        <v>0</v>
      </c>
      <c r="S63" s="12">
        <v>0</v>
      </c>
      <c r="T63" s="12">
        <v>0</v>
      </c>
      <c r="U63">
        <f t="shared" si="1"/>
        <v>248.91</v>
      </c>
      <c r="V63" s="23">
        <f>'Listado Equipos'!$B$5-W63</f>
        <v>35607.5</v>
      </c>
      <c r="W63">
        <f t="shared" si="0"/>
        <v>1992.5000000000005</v>
      </c>
      <c r="X63">
        <f t="shared" si="2"/>
        <v>63</v>
      </c>
    </row>
    <row r="64" spans="1:24" ht="17.399999999999999" x14ac:dyDescent="0.3">
      <c r="A64" s="11">
        <v>45048</v>
      </c>
      <c r="B64" s="12">
        <v>250427</v>
      </c>
      <c r="C64" s="12" t="s">
        <v>343</v>
      </c>
      <c r="D64" s="12" t="s">
        <v>344</v>
      </c>
      <c r="E64" s="12" t="s">
        <v>345</v>
      </c>
      <c r="F64" s="12" t="s">
        <v>346</v>
      </c>
      <c r="G64" s="12" t="s">
        <v>347</v>
      </c>
      <c r="H64" s="12">
        <v>2.12</v>
      </c>
      <c r="I64" s="12">
        <v>21.88</v>
      </c>
      <c r="J64" s="12">
        <v>2.0499999999999998</v>
      </c>
      <c r="K64" s="12">
        <v>7.0000000000000007E-2</v>
      </c>
      <c r="L64" s="12">
        <v>2.91</v>
      </c>
      <c r="M64" s="12">
        <v>2</v>
      </c>
      <c r="N64" s="12">
        <v>0</v>
      </c>
      <c r="O64" s="12">
        <v>0</v>
      </c>
      <c r="P64" s="12">
        <v>0</v>
      </c>
      <c r="Q64" s="12">
        <v>0</v>
      </c>
      <c r="R64" s="12">
        <v>0</v>
      </c>
      <c r="S64" s="12">
        <v>0</v>
      </c>
      <c r="T64" s="12">
        <v>0</v>
      </c>
      <c r="U64">
        <f t="shared" si="1"/>
        <v>251.03</v>
      </c>
      <c r="V64" s="23">
        <f>'Listado Equipos'!$B$5-W64</f>
        <v>35607.5</v>
      </c>
      <c r="W64">
        <f t="shared" si="0"/>
        <v>1992.5000000000005</v>
      </c>
      <c r="X64">
        <f t="shared" si="2"/>
        <v>64</v>
      </c>
    </row>
    <row r="65" spans="1:24" ht="17.399999999999999" x14ac:dyDescent="0.3">
      <c r="A65" s="11">
        <v>45049</v>
      </c>
      <c r="B65" s="12">
        <v>250427</v>
      </c>
      <c r="C65" s="12" t="s">
        <v>343</v>
      </c>
      <c r="D65" s="12" t="s">
        <v>344</v>
      </c>
      <c r="E65" s="12" t="s">
        <v>345</v>
      </c>
      <c r="F65" s="12" t="s">
        <v>346</v>
      </c>
      <c r="G65" s="12" t="s">
        <v>347</v>
      </c>
      <c r="H65" s="12">
        <v>10.08</v>
      </c>
      <c r="I65" s="12">
        <v>13.92</v>
      </c>
      <c r="J65" s="12">
        <v>9.58</v>
      </c>
      <c r="K65" s="12">
        <v>0.5</v>
      </c>
      <c r="L65" s="12">
        <v>21.57</v>
      </c>
      <c r="M65" s="12">
        <v>2</v>
      </c>
      <c r="N65" s="12">
        <v>0</v>
      </c>
      <c r="O65" s="12">
        <v>0</v>
      </c>
      <c r="P65" s="12">
        <v>1</v>
      </c>
      <c r="Q65" s="12">
        <v>0</v>
      </c>
      <c r="R65" s="12">
        <v>6</v>
      </c>
      <c r="S65" s="12">
        <v>0</v>
      </c>
      <c r="T65" s="12">
        <v>0</v>
      </c>
      <c r="U65">
        <f t="shared" si="1"/>
        <v>261.11</v>
      </c>
      <c r="V65" s="23">
        <f>'Listado Equipos'!$B$5-W65</f>
        <v>35607.5</v>
      </c>
      <c r="W65">
        <f t="shared" si="0"/>
        <v>1992.5000000000005</v>
      </c>
      <c r="X65">
        <f t="shared" si="2"/>
        <v>65</v>
      </c>
    </row>
    <row r="66" spans="1:24" ht="17.399999999999999" x14ac:dyDescent="0.3">
      <c r="A66" s="11">
        <v>45050</v>
      </c>
      <c r="B66" s="12">
        <v>250427</v>
      </c>
      <c r="C66" s="12" t="s">
        <v>343</v>
      </c>
      <c r="D66" s="12" t="s">
        <v>344</v>
      </c>
      <c r="E66" s="12" t="s">
        <v>345</v>
      </c>
      <c r="F66" s="12" t="s">
        <v>346</v>
      </c>
      <c r="G66" s="12" t="s">
        <v>347</v>
      </c>
      <c r="H66" s="12">
        <v>7.18</v>
      </c>
      <c r="I66" s="12">
        <v>16.82</v>
      </c>
      <c r="J66" s="12">
        <v>6.83</v>
      </c>
      <c r="K66" s="12">
        <v>0.35</v>
      </c>
      <c r="L66" s="12">
        <v>15.47</v>
      </c>
      <c r="M66" s="12">
        <v>3</v>
      </c>
      <c r="N66" s="12">
        <v>0</v>
      </c>
      <c r="O66" s="12">
        <v>4</v>
      </c>
      <c r="P66" s="12">
        <v>3</v>
      </c>
      <c r="Q66" s="12">
        <v>0</v>
      </c>
      <c r="R66" s="12">
        <v>4</v>
      </c>
      <c r="S66" s="12">
        <v>0</v>
      </c>
      <c r="T66" s="12">
        <v>0</v>
      </c>
      <c r="U66">
        <f t="shared" si="1"/>
        <v>268.29000000000002</v>
      </c>
      <c r="V66" s="23">
        <f>'Listado Equipos'!$B$5-W66</f>
        <v>35614.620000000003</v>
      </c>
      <c r="W66">
        <f t="shared" si="0"/>
        <v>1985.3800000000006</v>
      </c>
      <c r="X66">
        <f t="shared" si="2"/>
        <v>66</v>
      </c>
    </row>
    <row r="67" spans="1:24" ht="17.399999999999999" x14ac:dyDescent="0.3">
      <c r="A67" s="11">
        <v>45051</v>
      </c>
      <c r="B67" s="12">
        <v>250427</v>
      </c>
      <c r="C67" s="12" t="s">
        <v>343</v>
      </c>
      <c r="D67" s="12" t="s">
        <v>344</v>
      </c>
      <c r="E67" s="12" t="s">
        <v>345</v>
      </c>
      <c r="F67" s="12" t="s">
        <v>346</v>
      </c>
      <c r="G67" s="12" t="s">
        <v>347</v>
      </c>
      <c r="H67" s="12">
        <v>11.82</v>
      </c>
      <c r="I67" s="12">
        <v>12.18</v>
      </c>
      <c r="J67" s="12">
        <v>10.77</v>
      </c>
      <c r="K67" s="12">
        <v>1.05</v>
      </c>
      <c r="L67" s="12">
        <v>25.21</v>
      </c>
      <c r="M67" s="12">
        <v>2</v>
      </c>
      <c r="N67" s="12">
        <v>0</v>
      </c>
      <c r="O67" s="12">
        <v>0</v>
      </c>
      <c r="P67" s="12">
        <v>2</v>
      </c>
      <c r="Q67" s="12">
        <v>0</v>
      </c>
      <c r="R67" s="12">
        <v>15</v>
      </c>
      <c r="S67" s="12">
        <v>0</v>
      </c>
      <c r="T67" s="12">
        <v>2</v>
      </c>
      <c r="U67">
        <f t="shared" si="1"/>
        <v>280.11</v>
      </c>
      <c r="V67" s="23">
        <f>'Listado Equipos'!$B$5-W67</f>
        <v>35622.720000000001</v>
      </c>
      <c r="W67">
        <f t="shared" ref="W67:W130" si="3">LARGE($U$2:$U$514,X67-1)</f>
        <v>1977.2800000000007</v>
      </c>
      <c r="X67">
        <f t="shared" si="2"/>
        <v>67</v>
      </c>
    </row>
    <row r="68" spans="1:24" ht="17.399999999999999" x14ac:dyDescent="0.3">
      <c r="A68" s="11">
        <v>45052</v>
      </c>
      <c r="B68" s="12">
        <v>250427</v>
      </c>
      <c r="C68" s="12" t="s">
        <v>343</v>
      </c>
      <c r="D68" s="12" t="s">
        <v>344</v>
      </c>
      <c r="E68" s="12" t="s">
        <v>345</v>
      </c>
      <c r="F68" s="12" t="s">
        <v>346</v>
      </c>
      <c r="G68" s="12" t="s">
        <v>347</v>
      </c>
      <c r="H68" s="12">
        <v>8.73</v>
      </c>
      <c r="I68" s="12">
        <v>15.27</v>
      </c>
      <c r="J68" s="12">
        <v>8.73</v>
      </c>
      <c r="K68" s="12">
        <v>0</v>
      </c>
      <c r="L68" s="12">
        <v>21.48</v>
      </c>
      <c r="M68" s="12">
        <v>3</v>
      </c>
      <c r="N68" s="12">
        <v>0</v>
      </c>
      <c r="O68" s="12">
        <v>1</v>
      </c>
      <c r="P68" s="12">
        <v>2</v>
      </c>
      <c r="Q68" s="12">
        <v>0</v>
      </c>
      <c r="R68" s="12">
        <v>0</v>
      </c>
      <c r="S68" s="12">
        <v>0</v>
      </c>
      <c r="T68" s="12">
        <v>0</v>
      </c>
      <c r="U68">
        <f t="shared" ref="U68:U131" si="4">H68+U67</f>
        <v>288.84000000000003</v>
      </c>
      <c r="V68" s="23">
        <f>'Listado Equipos'!$B$5-W68</f>
        <v>35628.22</v>
      </c>
      <c r="W68">
        <f t="shared" si="3"/>
        <v>1971.7800000000007</v>
      </c>
      <c r="X68">
        <f t="shared" ref="X68:X131" si="5">X67+1</f>
        <v>68</v>
      </c>
    </row>
    <row r="69" spans="1:24" ht="17.399999999999999" x14ac:dyDescent="0.3">
      <c r="A69" s="11">
        <v>45054</v>
      </c>
      <c r="B69" s="12">
        <v>250427</v>
      </c>
      <c r="C69" s="12" t="s">
        <v>343</v>
      </c>
      <c r="D69" s="12" t="s">
        <v>344</v>
      </c>
      <c r="E69" s="12" t="s">
        <v>345</v>
      </c>
      <c r="F69" s="12" t="s">
        <v>346</v>
      </c>
      <c r="G69" s="12" t="s">
        <v>347</v>
      </c>
      <c r="H69" s="12">
        <v>5.08</v>
      </c>
      <c r="I69" s="12">
        <v>18.920000000000002</v>
      </c>
      <c r="J69" s="12">
        <v>5.08</v>
      </c>
      <c r="K69" s="12">
        <v>0</v>
      </c>
      <c r="L69" s="12">
        <v>11.57</v>
      </c>
      <c r="M69" s="12">
        <v>3</v>
      </c>
      <c r="N69" s="12">
        <v>0</v>
      </c>
      <c r="O69" s="12">
        <v>0</v>
      </c>
      <c r="P69" s="12">
        <v>0</v>
      </c>
      <c r="Q69" s="12">
        <v>0</v>
      </c>
      <c r="R69" s="12">
        <v>0</v>
      </c>
      <c r="S69" s="12">
        <v>0</v>
      </c>
      <c r="T69" s="12">
        <v>0</v>
      </c>
      <c r="U69">
        <f t="shared" si="4"/>
        <v>293.92</v>
      </c>
      <c r="V69" s="23">
        <f>'Listado Equipos'!$B$5-W69</f>
        <v>35640.17</v>
      </c>
      <c r="W69">
        <f t="shared" si="3"/>
        <v>1959.8300000000006</v>
      </c>
      <c r="X69">
        <f t="shared" si="5"/>
        <v>69</v>
      </c>
    </row>
    <row r="70" spans="1:24" ht="17.399999999999999" x14ac:dyDescent="0.3">
      <c r="A70" s="11">
        <v>45055</v>
      </c>
      <c r="B70" s="12">
        <v>250427</v>
      </c>
      <c r="C70" s="12" t="s">
        <v>343</v>
      </c>
      <c r="D70" s="12" t="s">
        <v>344</v>
      </c>
      <c r="E70" s="12" t="s">
        <v>345</v>
      </c>
      <c r="F70" s="12" t="s">
        <v>346</v>
      </c>
      <c r="G70" s="12" t="s">
        <v>347</v>
      </c>
      <c r="H70" s="12">
        <v>3.18</v>
      </c>
      <c r="I70" s="12">
        <v>20.82</v>
      </c>
      <c r="J70" s="12">
        <v>3.18</v>
      </c>
      <c r="K70" s="12">
        <v>0</v>
      </c>
      <c r="L70" s="12">
        <v>6.75</v>
      </c>
      <c r="M70" s="12">
        <v>2</v>
      </c>
      <c r="N70" s="12">
        <v>0</v>
      </c>
      <c r="O70" s="12">
        <v>0</v>
      </c>
      <c r="P70" s="12">
        <v>0</v>
      </c>
      <c r="Q70" s="12">
        <v>0</v>
      </c>
      <c r="R70" s="12">
        <v>0</v>
      </c>
      <c r="S70" s="12">
        <v>0</v>
      </c>
      <c r="T70" s="12">
        <v>0</v>
      </c>
      <c r="U70">
        <f t="shared" si="4"/>
        <v>297.10000000000002</v>
      </c>
      <c r="V70" s="23">
        <f>'Listado Equipos'!$B$5-W70</f>
        <v>35642.82</v>
      </c>
      <c r="W70">
        <f t="shared" si="3"/>
        <v>1957.1800000000005</v>
      </c>
      <c r="X70">
        <f t="shared" si="5"/>
        <v>70</v>
      </c>
    </row>
    <row r="71" spans="1:24" ht="17.399999999999999" x14ac:dyDescent="0.3">
      <c r="A71" s="11">
        <v>45056</v>
      </c>
      <c r="B71" s="12">
        <v>250427</v>
      </c>
      <c r="C71" s="12" t="s">
        <v>343</v>
      </c>
      <c r="D71" s="12" t="s">
        <v>344</v>
      </c>
      <c r="E71" s="12" t="s">
        <v>345</v>
      </c>
      <c r="F71" s="12" t="s">
        <v>346</v>
      </c>
      <c r="G71" s="12" t="s">
        <v>347</v>
      </c>
      <c r="H71" s="12">
        <v>8.6999999999999993</v>
      </c>
      <c r="I71" s="12">
        <v>15.3</v>
      </c>
      <c r="J71" s="12">
        <v>8.6999999999999993</v>
      </c>
      <c r="K71" s="12">
        <v>0</v>
      </c>
      <c r="L71" s="12">
        <v>19.350000000000001</v>
      </c>
      <c r="M71" s="12">
        <v>2</v>
      </c>
      <c r="N71" s="12">
        <v>0</v>
      </c>
      <c r="O71" s="12">
        <v>3</v>
      </c>
      <c r="P71" s="12">
        <v>6</v>
      </c>
      <c r="Q71" s="12">
        <v>0</v>
      </c>
      <c r="R71" s="12">
        <v>2</v>
      </c>
      <c r="S71" s="12">
        <v>0</v>
      </c>
      <c r="T71" s="12">
        <v>0</v>
      </c>
      <c r="U71">
        <f t="shared" si="4"/>
        <v>305.8</v>
      </c>
      <c r="V71" s="23">
        <f>'Listado Equipos'!$B$5-W71</f>
        <v>35642.82</v>
      </c>
      <c r="W71">
        <f t="shared" si="3"/>
        <v>1957.1800000000005</v>
      </c>
      <c r="X71">
        <f t="shared" si="5"/>
        <v>71</v>
      </c>
    </row>
    <row r="72" spans="1:24" ht="17.399999999999999" x14ac:dyDescent="0.3">
      <c r="A72" s="11">
        <v>45057</v>
      </c>
      <c r="B72" s="12">
        <v>250427</v>
      </c>
      <c r="C72" s="12" t="s">
        <v>343</v>
      </c>
      <c r="D72" s="12" t="s">
        <v>344</v>
      </c>
      <c r="E72" s="12" t="s">
        <v>345</v>
      </c>
      <c r="F72" s="12" t="s">
        <v>346</v>
      </c>
      <c r="G72" s="12" t="s">
        <v>347</v>
      </c>
      <c r="H72" s="12">
        <v>6.93</v>
      </c>
      <c r="I72" s="12">
        <v>17.07</v>
      </c>
      <c r="J72" s="12">
        <v>6.93</v>
      </c>
      <c r="K72" s="12">
        <v>0</v>
      </c>
      <c r="L72" s="12">
        <v>15.09</v>
      </c>
      <c r="M72" s="12">
        <v>3</v>
      </c>
      <c r="N72" s="12">
        <v>0</v>
      </c>
      <c r="O72" s="12">
        <v>1</v>
      </c>
      <c r="P72" s="12">
        <v>0</v>
      </c>
      <c r="Q72" s="12">
        <v>0</v>
      </c>
      <c r="R72" s="12">
        <v>0</v>
      </c>
      <c r="S72" s="12">
        <v>0</v>
      </c>
      <c r="T72" s="12">
        <v>0</v>
      </c>
      <c r="U72">
        <f t="shared" si="4"/>
        <v>312.73</v>
      </c>
      <c r="V72" s="23">
        <f>'Listado Equipos'!$B$5-W72</f>
        <v>35642.82</v>
      </c>
      <c r="W72">
        <f t="shared" si="3"/>
        <v>1957.1800000000005</v>
      </c>
      <c r="X72">
        <f t="shared" si="5"/>
        <v>72</v>
      </c>
    </row>
    <row r="73" spans="1:24" ht="17.399999999999999" x14ac:dyDescent="0.3">
      <c r="A73" s="11">
        <v>45058</v>
      </c>
      <c r="B73" s="12">
        <v>250427</v>
      </c>
      <c r="C73" s="12" t="s">
        <v>343</v>
      </c>
      <c r="D73" s="12" t="s">
        <v>344</v>
      </c>
      <c r="E73" s="12" t="s">
        <v>345</v>
      </c>
      <c r="F73" s="12" t="s">
        <v>346</v>
      </c>
      <c r="G73" s="12" t="s">
        <v>347</v>
      </c>
      <c r="H73" s="12">
        <v>7.32</v>
      </c>
      <c r="I73" s="12">
        <v>16.68</v>
      </c>
      <c r="J73" s="12">
        <v>7.32</v>
      </c>
      <c r="K73" s="12">
        <v>0</v>
      </c>
      <c r="L73" s="12">
        <v>16.54</v>
      </c>
      <c r="M73" s="12">
        <v>3</v>
      </c>
      <c r="N73" s="12">
        <v>0</v>
      </c>
      <c r="O73" s="12">
        <v>1</v>
      </c>
      <c r="P73" s="12">
        <v>1</v>
      </c>
      <c r="Q73" s="12">
        <v>0</v>
      </c>
      <c r="R73" s="12">
        <v>2</v>
      </c>
      <c r="S73" s="12">
        <v>0</v>
      </c>
      <c r="T73" s="12">
        <v>0</v>
      </c>
      <c r="U73">
        <f t="shared" si="4"/>
        <v>320.05</v>
      </c>
      <c r="V73" s="23">
        <f>'Listado Equipos'!$B$5-W73</f>
        <v>35644.019999999997</v>
      </c>
      <c r="W73">
        <f t="shared" si="3"/>
        <v>1955.9800000000005</v>
      </c>
      <c r="X73">
        <f t="shared" si="5"/>
        <v>73</v>
      </c>
    </row>
    <row r="74" spans="1:24" ht="17.399999999999999" x14ac:dyDescent="0.3">
      <c r="A74" s="11">
        <v>45059</v>
      </c>
      <c r="B74" s="12">
        <v>250427</v>
      </c>
      <c r="C74" s="12" t="s">
        <v>343</v>
      </c>
      <c r="D74" s="12" t="s">
        <v>344</v>
      </c>
      <c r="E74" s="12" t="s">
        <v>345</v>
      </c>
      <c r="F74" s="12" t="s">
        <v>346</v>
      </c>
      <c r="G74" s="12" t="s">
        <v>347</v>
      </c>
      <c r="H74" s="12">
        <v>5.25</v>
      </c>
      <c r="I74" s="12">
        <v>18.75</v>
      </c>
      <c r="J74" s="12">
        <v>5.25</v>
      </c>
      <c r="K74" s="12">
        <v>0</v>
      </c>
      <c r="L74" s="12">
        <v>12.68</v>
      </c>
      <c r="M74" s="12">
        <v>3</v>
      </c>
      <c r="N74" s="12">
        <v>0</v>
      </c>
      <c r="O74" s="12">
        <v>0</v>
      </c>
      <c r="P74" s="12">
        <v>1</v>
      </c>
      <c r="Q74" s="12">
        <v>0</v>
      </c>
      <c r="R74" s="12">
        <v>0</v>
      </c>
      <c r="S74" s="12">
        <v>0</v>
      </c>
      <c r="T74" s="12">
        <v>0</v>
      </c>
      <c r="U74">
        <f t="shared" si="4"/>
        <v>325.3</v>
      </c>
      <c r="V74" s="23">
        <f>'Listado Equipos'!$B$5-W74</f>
        <v>35647.699999999997</v>
      </c>
      <c r="W74">
        <f t="shared" si="3"/>
        <v>1952.3000000000004</v>
      </c>
      <c r="X74">
        <f t="shared" si="5"/>
        <v>74</v>
      </c>
    </row>
    <row r="75" spans="1:24" ht="17.399999999999999" x14ac:dyDescent="0.3">
      <c r="A75" s="11">
        <v>45060</v>
      </c>
      <c r="B75" s="12">
        <v>250427</v>
      </c>
      <c r="C75" s="12" t="s">
        <v>343</v>
      </c>
      <c r="D75" s="12" t="s">
        <v>344</v>
      </c>
      <c r="E75" s="12" t="s">
        <v>345</v>
      </c>
      <c r="F75" s="12" t="s">
        <v>346</v>
      </c>
      <c r="G75" s="12" t="s">
        <v>347</v>
      </c>
      <c r="H75" s="12">
        <v>0</v>
      </c>
      <c r="I75" s="12">
        <v>24</v>
      </c>
      <c r="J75" s="12">
        <v>0</v>
      </c>
      <c r="K75" s="12">
        <v>0</v>
      </c>
      <c r="L75" s="12">
        <v>0</v>
      </c>
      <c r="M75" s="12">
        <v>0</v>
      </c>
      <c r="N75" s="12">
        <v>0</v>
      </c>
      <c r="O75" s="12">
        <v>0</v>
      </c>
      <c r="P75" s="12">
        <v>0</v>
      </c>
      <c r="Q75" s="12">
        <v>0</v>
      </c>
      <c r="R75" s="12">
        <v>0</v>
      </c>
      <c r="S75" s="12">
        <v>0</v>
      </c>
      <c r="T75" s="12">
        <v>0</v>
      </c>
      <c r="U75">
        <f t="shared" si="4"/>
        <v>325.3</v>
      </c>
      <c r="V75" s="23">
        <f>'Listado Equipos'!$B$5-W75</f>
        <v>35651.4</v>
      </c>
      <c r="W75">
        <f t="shared" si="3"/>
        <v>1948.6000000000004</v>
      </c>
      <c r="X75">
        <f t="shared" si="5"/>
        <v>75</v>
      </c>
    </row>
    <row r="76" spans="1:24" ht="17.399999999999999" x14ac:dyDescent="0.3">
      <c r="A76" s="11">
        <v>45061</v>
      </c>
      <c r="B76" s="12">
        <v>250427</v>
      </c>
      <c r="C76" s="12" t="s">
        <v>343</v>
      </c>
      <c r="D76" s="12" t="s">
        <v>344</v>
      </c>
      <c r="E76" s="12" t="s">
        <v>345</v>
      </c>
      <c r="F76" s="12" t="s">
        <v>346</v>
      </c>
      <c r="G76" s="12" t="s">
        <v>347</v>
      </c>
      <c r="H76" s="12">
        <v>0.72</v>
      </c>
      <c r="I76" s="12">
        <v>23.28</v>
      </c>
      <c r="J76" s="12">
        <v>0.72</v>
      </c>
      <c r="K76" s="12">
        <v>0</v>
      </c>
      <c r="L76" s="12">
        <v>1.39</v>
      </c>
      <c r="M76" s="12">
        <v>2</v>
      </c>
      <c r="N76" s="12">
        <v>0</v>
      </c>
      <c r="O76" s="12">
        <v>0</v>
      </c>
      <c r="P76" s="12">
        <v>0</v>
      </c>
      <c r="Q76" s="12">
        <v>0</v>
      </c>
      <c r="R76" s="12">
        <v>0</v>
      </c>
      <c r="S76" s="12">
        <v>0</v>
      </c>
      <c r="T76" s="12">
        <v>0</v>
      </c>
      <c r="U76">
        <f t="shared" si="4"/>
        <v>326.02000000000004</v>
      </c>
      <c r="V76" s="23">
        <f>'Listado Equipos'!$B$5-W76</f>
        <v>35658.78</v>
      </c>
      <c r="W76">
        <f t="shared" si="3"/>
        <v>1941.2200000000003</v>
      </c>
      <c r="X76">
        <f t="shared" si="5"/>
        <v>76</v>
      </c>
    </row>
    <row r="77" spans="1:24" ht="17.399999999999999" x14ac:dyDescent="0.3">
      <c r="A77" s="11">
        <v>45062</v>
      </c>
      <c r="B77" s="12">
        <v>250427</v>
      </c>
      <c r="C77" s="12" t="s">
        <v>343</v>
      </c>
      <c r="D77" s="12" t="s">
        <v>344</v>
      </c>
      <c r="E77" s="12" t="s">
        <v>345</v>
      </c>
      <c r="F77" s="12" t="s">
        <v>346</v>
      </c>
      <c r="G77" s="12" t="s">
        <v>347</v>
      </c>
      <c r="H77" s="12">
        <v>1.75</v>
      </c>
      <c r="I77" s="12">
        <v>22.25</v>
      </c>
      <c r="J77" s="12">
        <v>1.75</v>
      </c>
      <c r="K77" s="12">
        <v>0</v>
      </c>
      <c r="L77" s="12">
        <v>3.9</v>
      </c>
      <c r="M77" s="12">
        <v>3</v>
      </c>
      <c r="N77" s="12">
        <v>0</v>
      </c>
      <c r="O77" s="12">
        <v>1</v>
      </c>
      <c r="P77" s="12">
        <v>0</v>
      </c>
      <c r="Q77" s="12">
        <v>0</v>
      </c>
      <c r="R77" s="12">
        <v>0</v>
      </c>
      <c r="S77" s="12">
        <v>0</v>
      </c>
      <c r="T77" s="12">
        <v>0</v>
      </c>
      <c r="U77">
        <f t="shared" si="4"/>
        <v>327.77000000000004</v>
      </c>
      <c r="V77" s="23">
        <f>'Listado Equipos'!$B$5-W77</f>
        <v>35667.4</v>
      </c>
      <c r="W77">
        <f t="shared" si="3"/>
        <v>1932.6000000000004</v>
      </c>
      <c r="X77">
        <f t="shared" si="5"/>
        <v>77</v>
      </c>
    </row>
    <row r="78" spans="1:24" ht="17.399999999999999" x14ac:dyDescent="0.3">
      <c r="A78" s="11">
        <v>45063</v>
      </c>
      <c r="B78" s="12">
        <v>250427</v>
      </c>
      <c r="C78" s="12" t="s">
        <v>343</v>
      </c>
      <c r="D78" s="12" t="s">
        <v>344</v>
      </c>
      <c r="E78" s="12" t="s">
        <v>345</v>
      </c>
      <c r="F78" s="12" t="s">
        <v>346</v>
      </c>
      <c r="G78" s="12" t="s">
        <v>347</v>
      </c>
      <c r="H78" s="12">
        <v>4.08</v>
      </c>
      <c r="I78" s="12">
        <v>19.920000000000002</v>
      </c>
      <c r="J78" s="12">
        <v>3.57</v>
      </c>
      <c r="K78" s="12">
        <v>0.52</v>
      </c>
      <c r="L78" s="12">
        <v>7.32</v>
      </c>
      <c r="M78" s="12">
        <v>2</v>
      </c>
      <c r="N78" s="12">
        <v>0</v>
      </c>
      <c r="O78" s="12">
        <v>0</v>
      </c>
      <c r="P78" s="12">
        <v>1</v>
      </c>
      <c r="Q78" s="12">
        <v>0</v>
      </c>
      <c r="R78" s="12">
        <v>1</v>
      </c>
      <c r="S78" s="12">
        <v>0</v>
      </c>
      <c r="T78" s="12">
        <v>0</v>
      </c>
      <c r="U78">
        <f t="shared" si="4"/>
        <v>331.85</v>
      </c>
      <c r="V78" s="23">
        <f>'Listado Equipos'!$B$5-W78</f>
        <v>35670.83</v>
      </c>
      <c r="W78">
        <f t="shared" si="3"/>
        <v>1929.1700000000003</v>
      </c>
      <c r="X78">
        <f t="shared" si="5"/>
        <v>78</v>
      </c>
    </row>
    <row r="79" spans="1:24" ht="17.399999999999999" x14ac:dyDescent="0.3">
      <c r="A79" s="11">
        <v>45064</v>
      </c>
      <c r="B79" s="12">
        <v>250427</v>
      </c>
      <c r="C79" s="12" t="s">
        <v>343</v>
      </c>
      <c r="D79" s="12" t="s">
        <v>344</v>
      </c>
      <c r="E79" s="12" t="s">
        <v>345</v>
      </c>
      <c r="F79" s="12" t="s">
        <v>346</v>
      </c>
      <c r="G79" s="12" t="s">
        <v>347</v>
      </c>
      <c r="H79" s="12">
        <v>5.48</v>
      </c>
      <c r="I79" s="12">
        <v>18.52</v>
      </c>
      <c r="J79" s="12">
        <v>5.48</v>
      </c>
      <c r="K79" s="12">
        <v>0</v>
      </c>
      <c r="L79" s="12">
        <v>11.13</v>
      </c>
      <c r="M79" s="12">
        <v>2</v>
      </c>
      <c r="N79" s="12">
        <v>0</v>
      </c>
      <c r="O79" s="12">
        <v>2</v>
      </c>
      <c r="P79" s="12">
        <v>1</v>
      </c>
      <c r="Q79" s="12">
        <v>0</v>
      </c>
      <c r="R79" s="12">
        <v>0</v>
      </c>
      <c r="S79" s="12">
        <v>0</v>
      </c>
      <c r="T79" s="12">
        <v>0</v>
      </c>
      <c r="U79">
        <f t="shared" si="4"/>
        <v>337.33000000000004</v>
      </c>
      <c r="V79" s="23">
        <f>'Listado Equipos'!$B$5-W79</f>
        <v>35670.83</v>
      </c>
      <c r="W79">
        <f t="shared" si="3"/>
        <v>1929.1700000000003</v>
      </c>
      <c r="X79">
        <f t="shared" si="5"/>
        <v>79</v>
      </c>
    </row>
    <row r="80" spans="1:24" ht="17.399999999999999" x14ac:dyDescent="0.3">
      <c r="A80" s="11">
        <v>45065</v>
      </c>
      <c r="B80" s="12">
        <v>250427</v>
      </c>
      <c r="C80" s="12" t="s">
        <v>343</v>
      </c>
      <c r="D80" s="12" t="s">
        <v>344</v>
      </c>
      <c r="E80" s="12" t="s">
        <v>345</v>
      </c>
      <c r="F80" s="12" t="s">
        <v>346</v>
      </c>
      <c r="G80" s="12" t="s">
        <v>347</v>
      </c>
      <c r="H80" s="12">
        <v>9.7200000000000006</v>
      </c>
      <c r="I80" s="12">
        <v>14.28</v>
      </c>
      <c r="J80" s="12">
        <v>9.7200000000000006</v>
      </c>
      <c r="K80" s="12">
        <v>0</v>
      </c>
      <c r="L80" s="12">
        <v>20.66</v>
      </c>
      <c r="M80" s="12">
        <v>3</v>
      </c>
      <c r="N80" s="12">
        <v>0</v>
      </c>
      <c r="O80" s="12">
        <v>3</v>
      </c>
      <c r="P80" s="12">
        <v>2</v>
      </c>
      <c r="Q80" s="12">
        <v>0</v>
      </c>
      <c r="R80" s="12">
        <v>1</v>
      </c>
      <c r="S80" s="12">
        <v>0</v>
      </c>
      <c r="T80" s="12">
        <v>0</v>
      </c>
      <c r="U80">
        <f t="shared" si="4"/>
        <v>347.05000000000007</v>
      </c>
      <c r="V80" s="23">
        <f>'Listado Equipos'!$B$5-W80</f>
        <v>35672.159999999996</v>
      </c>
      <c r="W80">
        <f t="shared" si="3"/>
        <v>1927.8400000000004</v>
      </c>
      <c r="X80">
        <f t="shared" si="5"/>
        <v>80</v>
      </c>
    </row>
    <row r="81" spans="1:24" ht="17.399999999999999" x14ac:dyDescent="0.3">
      <c r="A81" s="11">
        <v>45066</v>
      </c>
      <c r="B81" s="12">
        <v>250427</v>
      </c>
      <c r="C81" s="12" t="s">
        <v>343</v>
      </c>
      <c r="D81" s="12" t="s">
        <v>344</v>
      </c>
      <c r="E81" s="12" t="s">
        <v>345</v>
      </c>
      <c r="F81" s="12" t="s">
        <v>346</v>
      </c>
      <c r="G81" s="12" t="s">
        <v>347</v>
      </c>
      <c r="H81" s="12">
        <v>8.0500000000000007</v>
      </c>
      <c r="I81" s="12">
        <v>15.95</v>
      </c>
      <c r="J81" s="12">
        <v>8.0500000000000007</v>
      </c>
      <c r="K81" s="12">
        <v>0</v>
      </c>
      <c r="L81" s="12">
        <v>16.41</v>
      </c>
      <c r="M81" s="12">
        <v>2</v>
      </c>
      <c r="N81" s="12">
        <v>0</v>
      </c>
      <c r="O81" s="12">
        <v>0</v>
      </c>
      <c r="P81" s="12">
        <v>1</v>
      </c>
      <c r="Q81" s="12">
        <v>0</v>
      </c>
      <c r="R81" s="12">
        <v>1</v>
      </c>
      <c r="S81" s="12">
        <v>0</v>
      </c>
      <c r="T81" s="12">
        <v>0</v>
      </c>
      <c r="U81">
        <f t="shared" si="4"/>
        <v>355.10000000000008</v>
      </c>
      <c r="V81" s="23">
        <f>'Listado Equipos'!$B$5-W81</f>
        <v>35683.33</v>
      </c>
      <c r="W81">
        <f t="shared" si="3"/>
        <v>1916.6700000000003</v>
      </c>
      <c r="X81">
        <f t="shared" si="5"/>
        <v>81</v>
      </c>
    </row>
    <row r="82" spans="1:24" ht="17.399999999999999" x14ac:dyDescent="0.3">
      <c r="A82" s="11">
        <v>45067</v>
      </c>
      <c r="B82" s="12">
        <v>250427</v>
      </c>
      <c r="C82" s="12" t="s">
        <v>343</v>
      </c>
      <c r="D82" s="12" t="s">
        <v>344</v>
      </c>
      <c r="E82" s="12" t="s">
        <v>345</v>
      </c>
      <c r="F82" s="12" t="s">
        <v>346</v>
      </c>
      <c r="G82" s="12" t="s">
        <v>347</v>
      </c>
      <c r="H82" s="12">
        <v>1.07</v>
      </c>
      <c r="I82" s="12">
        <v>22.93</v>
      </c>
      <c r="J82" s="12">
        <v>1.07</v>
      </c>
      <c r="K82" s="12">
        <v>0</v>
      </c>
      <c r="L82" s="12">
        <v>1.99</v>
      </c>
      <c r="M82" s="12">
        <v>2</v>
      </c>
      <c r="N82" s="12">
        <v>0</v>
      </c>
      <c r="O82" s="12">
        <v>0</v>
      </c>
      <c r="P82" s="12">
        <v>0</v>
      </c>
      <c r="Q82" s="12">
        <v>0</v>
      </c>
      <c r="R82" s="12">
        <v>0</v>
      </c>
      <c r="S82" s="12">
        <v>0</v>
      </c>
      <c r="T82" s="12">
        <v>0</v>
      </c>
      <c r="U82">
        <f t="shared" si="4"/>
        <v>356.17000000000007</v>
      </c>
      <c r="V82" s="23">
        <f>'Listado Equipos'!$B$5-W82</f>
        <v>35690.230000000003</v>
      </c>
      <c r="W82">
        <f t="shared" si="3"/>
        <v>1909.7700000000002</v>
      </c>
      <c r="X82">
        <f t="shared" si="5"/>
        <v>82</v>
      </c>
    </row>
    <row r="83" spans="1:24" ht="17.399999999999999" x14ac:dyDescent="0.3">
      <c r="A83" s="11">
        <v>45068</v>
      </c>
      <c r="B83" s="12">
        <v>250427</v>
      </c>
      <c r="C83" s="12" t="s">
        <v>343</v>
      </c>
      <c r="D83" s="12" t="s">
        <v>344</v>
      </c>
      <c r="E83" s="12" t="s">
        <v>345</v>
      </c>
      <c r="F83" s="12" t="s">
        <v>346</v>
      </c>
      <c r="G83" s="12" t="s">
        <v>347</v>
      </c>
      <c r="H83" s="12">
        <v>0</v>
      </c>
      <c r="I83" s="12">
        <v>24</v>
      </c>
      <c r="J83" s="12">
        <v>0</v>
      </c>
      <c r="K83" s="12">
        <v>0</v>
      </c>
      <c r="L83" s="12">
        <v>0</v>
      </c>
      <c r="M83" s="12">
        <v>0</v>
      </c>
      <c r="N83" s="12">
        <v>0</v>
      </c>
      <c r="O83" s="12">
        <v>0</v>
      </c>
      <c r="P83" s="12">
        <v>0</v>
      </c>
      <c r="Q83" s="12">
        <v>0</v>
      </c>
      <c r="R83" s="12">
        <v>0</v>
      </c>
      <c r="S83" s="12">
        <v>0</v>
      </c>
      <c r="T83" s="12">
        <v>0</v>
      </c>
      <c r="U83">
        <f t="shared" si="4"/>
        <v>356.17000000000007</v>
      </c>
      <c r="V83" s="23">
        <f>'Listado Equipos'!$B$5-W83</f>
        <v>35697.26</v>
      </c>
      <c r="W83">
        <f t="shared" si="3"/>
        <v>1902.7400000000002</v>
      </c>
      <c r="X83">
        <f t="shared" si="5"/>
        <v>83</v>
      </c>
    </row>
    <row r="84" spans="1:24" ht="17.399999999999999" x14ac:dyDescent="0.3">
      <c r="A84" s="11">
        <v>45069</v>
      </c>
      <c r="B84" s="12">
        <v>250427</v>
      </c>
      <c r="C84" s="12" t="s">
        <v>343</v>
      </c>
      <c r="D84" s="12" t="s">
        <v>344</v>
      </c>
      <c r="E84" s="12" t="s">
        <v>345</v>
      </c>
      <c r="F84" s="12" t="s">
        <v>346</v>
      </c>
      <c r="G84" s="12" t="s">
        <v>347</v>
      </c>
      <c r="H84" s="12">
        <v>6.05</v>
      </c>
      <c r="I84" s="12">
        <v>17.95</v>
      </c>
      <c r="J84" s="12">
        <v>6.05</v>
      </c>
      <c r="K84" s="12">
        <v>0</v>
      </c>
      <c r="L84" s="12">
        <v>12.13</v>
      </c>
      <c r="M84" s="12">
        <v>2</v>
      </c>
      <c r="N84" s="12">
        <v>0</v>
      </c>
      <c r="O84" s="12">
        <v>0</v>
      </c>
      <c r="P84" s="12">
        <v>0</v>
      </c>
      <c r="Q84" s="12">
        <v>0</v>
      </c>
      <c r="R84" s="12">
        <v>1</v>
      </c>
      <c r="S84" s="12">
        <v>0</v>
      </c>
      <c r="T84" s="12">
        <v>0</v>
      </c>
      <c r="U84">
        <f t="shared" si="4"/>
        <v>362.22000000000008</v>
      </c>
      <c r="V84" s="23">
        <f>'Listado Equipos'!$B$5-W84</f>
        <v>35700.53</v>
      </c>
      <c r="W84">
        <f t="shared" si="3"/>
        <v>1899.4700000000003</v>
      </c>
      <c r="X84">
        <f t="shared" si="5"/>
        <v>84</v>
      </c>
    </row>
    <row r="85" spans="1:24" ht="17.399999999999999" x14ac:dyDescent="0.3">
      <c r="A85" s="11">
        <v>45070</v>
      </c>
      <c r="B85" s="12">
        <v>250427</v>
      </c>
      <c r="C85" s="12" t="s">
        <v>343</v>
      </c>
      <c r="D85" s="12" t="s">
        <v>344</v>
      </c>
      <c r="E85" s="12" t="s">
        <v>345</v>
      </c>
      <c r="F85" s="12" t="s">
        <v>346</v>
      </c>
      <c r="G85" s="12" t="s">
        <v>347</v>
      </c>
      <c r="H85" s="12">
        <v>6.42</v>
      </c>
      <c r="I85" s="12">
        <v>17.579999999999998</v>
      </c>
      <c r="J85" s="12">
        <v>6.42</v>
      </c>
      <c r="K85" s="12">
        <v>0</v>
      </c>
      <c r="L85" s="12">
        <v>13.13</v>
      </c>
      <c r="M85" s="12">
        <v>2</v>
      </c>
      <c r="N85" s="12">
        <v>0</v>
      </c>
      <c r="O85" s="12">
        <v>1</v>
      </c>
      <c r="P85" s="12">
        <v>0</v>
      </c>
      <c r="Q85" s="12">
        <v>0</v>
      </c>
      <c r="R85" s="12">
        <v>0</v>
      </c>
      <c r="S85" s="12">
        <v>0</v>
      </c>
      <c r="T85" s="12">
        <v>0</v>
      </c>
      <c r="U85">
        <f t="shared" si="4"/>
        <v>368.6400000000001</v>
      </c>
      <c r="V85" s="23">
        <f>'Listado Equipos'!$B$5-W85</f>
        <v>35702.1</v>
      </c>
      <c r="W85">
        <f t="shared" si="3"/>
        <v>1897.9000000000003</v>
      </c>
      <c r="X85">
        <f t="shared" si="5"/>
        <v>85</v>
      </c>
    </row>
    <row r="86" spans="1:24" ht="17.399999999999999" x14ac:dyDescent="0.3">
      <c r="A86" s="11">
        <v>45071</v>
      </c>
      <c r="B86" s="12">
        <v>250427</v>
      </c>
      <c r="C86" s="12" t="s">
        <v>343</v>
      </c>
      <c r="D86" s="12" t="s">
        <v>344</v>
      </c>
      <c r="E86" s="12" t="s">
        <v>345</v>
      </c>
      <c r="F86" s="12" t="s">
        <v>346</v>
      </c>
      <c r="G86" s="12" t="s">
        <v>347</v>
      </c>
      <c r="H86" s="12">
        <v>6.28</v>
      </c>
      <c r="I86" s="12">
        <v>17.72</v>
      </c>
      <c r="J86" s="12">
        <v>6.28</v>
      </c>
      <c r="K86" s="12">
        <v>0</v>
      </c>
      <c r="L86" s="12">
        <v>11.67</v>
      </c>
      <c r="M86" s="12">
        <v>2</v>
      </c>
      <c r="N86" s="12">
        <v>0</v>
      </c>
      <c r="O86" s="12">
        <v>0</v>
      </c>
      <c r="P86" s="12">
        <v>1</v>
      </c>
      <c r="Q86" s="12">
        <v>0</v>
      </c>
      <c r="R86" s="12">
        <v>0</v>
      </c>
      <c r="S86" s="12">
        <v>0</v>
      </c>
      <c r="T86" s="12">
        <v>0</v>
      </c>
      <c r="U86">
        <f t="shared" si="4"/>
        <v>374.92000000000007</v>
      </c>
      <c r="V86" s="23">
        <f>'Listado Equipos'!$B$5-W86</f>
        <v>35702.1</v>
      </c>
      <c r="W86">
        <f t="shared" si="3"/>
        <v>1897.9000000000003</v>
      </c>
      <c r="X86">
        <f t="shared" si="5"/>
        <v>86</v>
      </c>
    </row>
    <row r="87" spans="1:24" ht="17.399999999999999" x14ac:dyDescent="0.3">
      <c r="A87" s="11">
        <v>45072</v>
      </c>
      <c r="B87" s="12">
        <v>250427</v>
      </c>
      <c r="C87" s="12" t="s">
        <v>343</v>
      </c>
      <c r="D87" s="12" t="s">
        <v>344</v>
      </c>
      <c r="E87" s="12" t="s">
        <v>345</v>
      </c>
      <c r="F87" s="12" t="s">
        <v>346</v>
      </c>
      <c r="G87" s="12" t="s">
        <v>347</v>
      </c>
      <c r="H87" s="12">
        <v>4.88</v>
      </c>
      <c r="I87" s="12">
        <v>19.12</v>
      </c>
      <c r="J87" s="12">
        <v>4.88</v>
      </c>
      <c r="K87" s="12">
        <v>0</v>
      </c>
      <c r="L87" s="12">
        <v>10.65</v>
      </c>
      <c r="M87" s="12">
        <v>2</v>
      </c>
      <c r="N87" s="12">
        <v>0</v>
      </c>
      <c r="O87" s="12">
        <v>2</v>
      </c>
      <c r="P87" s="12">
        <v>0</v>
      </c>
      <c r="Q87" s="12">
        <v>0</v>
      </c>
      <c r="R87" s="12">
        <v>1</v>
      </c>
      <c r="S87" s="12">
        <v>0</v>
      </c>
      <c r="T87" s="12">
        <v>0</v>
      </c>
      <c r="U87">
        <f t="shared" si="4"/>
        <v>379.80000000000007</v>
      </c>
      <c r="V87" s="23">
        <f>'Listado Equipos'!$B$5-W87</f>
        <v>35706.400000000001</v>
      </c>
      <c r="W87">
        <f t="shared" si="3"/>
        <v>1893.6000000000004</v>
      </c>
      <c r="X87">
        <f t="shared" si="5"/>
        <v>87</v>
      </c>
    </row>
    <row r="88" spans="1:24" ht="17.399999999999999" x14ac:dyDescent="0.3">
      <c r="A88" s="11">
        <v>45073</v>
      </c>
      <c r="B88" s="12">
        <v>250427</v>
      </c>
      <c r="C88" s="12" t="s">
        <v>343</v>
      </c>
      <c r="D88" s="12" t="s">
        <v>344</v>
      </c>
      <c r="E88" s="12" t="s">
        <v>345</v>
      </c>
      <c r="F88" s="12" t="s">
        <v>346</v>
      </c>
      <c r="G88" s="12" t="s">
        <v>347</v>
      </c>
      <c r="H88" s="12">
        <v>5.57</v>
      </c>
      <c r="I88" s="12">
        <v>18.43</v>
      </c>
      <c r="J88" s="12">
        <v>5.03</v>
      </c>
      <c r="K88" s="12">
        <v>0.53</v>
      </c>
      <c r="L88" s="12">
        <v>8.77</v>
      </c>
      <c r="M88" s="12">
        <v>2</v>
      </c>
      <c r="N88" s="12">
        <v>0</v>
      </c>
      <c r="O88" s="12">
        <v>0</v>
      </c>
      <c r="P88" s="12">
        <v>0</v>
      </c>
      <c r="Q88" s="12">
        <v>0</v>
      </c>
      <c r="R88" s="12">
        <v>6</v>
      </c>
      <c r="S88" s="12">
        <v>0</v>
      </c>
      <c r="T88" s="12">
        <v>1</v>
      </c>
      <c r="U88">
        <f t="shared" si="4"/>
        <v>385.37000000000006</v>
      </c>
      <c r="V88" s="23">
        <f>'Listado Equipos'!$B$5-W88</f>
        <v>35710.47</v>
      </c>
      <c r="W88">
        <f t="shared" si="3"/>
        <v>1889.5300000000004</v>
      </c>
      <c r="X88">
        <f t="shared" si="5"/>
        <v>88</v>
      </c>
    </row>
    <row r="89" spans="1:24" ht="17.399999999999999" x14ac:dyDescent="0.3">
      <c r="A89" s="11">
        <v>45074</v>
      </c>
      <c r="B89" s="12">
        <v>250427</v>
      </c>
      <c r="C89" s="12" t="s">
        <v>343</v>
      </c>
      <c r="D89" s="12" t="s">
        <v>344</v>
      </c>
      <c r="E89" s="12" t="s">
        <v>345</v>
      </c>
      <c r="F89" s="12" t="s">
        <v>346</v>
      </c>
      <c r="G89" s="12" t="s">
        <v>347</v>
      </c>
      <c r="H89" s="12">
        <v>0.28000000000000003</v>
      </c>
      <c r="I89" s="12">
        <v>23.72</v>
      </c>
      <c r="J89" s="12">
        <v>0.05</v>
      </c>
      <c r="K89" s="12">
        <v>0.23</v>
      </c>
      <c r="L89" s="12">
        <v>0.21</v>
      </c>
      <c r="M89" s="12">
        <v>0</v>
      </c>
      <c r="N89" s="12">
        <v>0</v>
      </c>
      <c r="O89" s="12">
        <v>0</v>
      </c>
      <c r="P89" s="12">
        <v>0</v>
      </c>
      <c r="Q89" s="12">
        <v>0</v>
      </c>
      <c r="R89" s="12">
        <v>2</v>
      </c>
      <c r="S89" s="12">
        <v>0</v>
      </c>
      <c r="T89" s="12">
        <v>0</v>
      </c>
      <c r="U89">
        <f t="shared" si="4"/>
        <v>385.65000000000003</v>
      </c>
      <c r="V89" s="23">
        <f>'Listado Equipos'!$B$5-W89</f>
        <v>35713.050000000003</v>
      </c>
      <c r="W89">
        <f t="shared" si="3"/>
        <v>1886.9500000000005</v>
      </c>
      <c r="X89">
        <f t="shared" si="5"/>
        <v>89</v>
      </c>
    </row>
    <row r="90" spans="1:24" ht="17.399999999999999" x14ac:dyDescent="0.3">
      <c r="A90" s="11">
        <v>45075</v>
      </c>
      <c r="B90" s="12">
        <v>250427</v>
      </c>
      <c r="C90" s="12" t="s">
        <v>343</v>
      </c>
      <c r="D90" s="12" t="s">
        <v>344</v>
      </c>
      <c r="E90" s="12" t="s">
        <v>345</v>
      </c>
      <c r="F90" s="12" t="s">
        <v>346</v>
      </c>
      <c r="G90" s="12" t="s">
        <v>347</v>
      </c>
      <c r="H90" s="12">
        <v>3.58</v>
      </c>
      <c r="I90" s="12">
        <v>20.420000000000002</v>
      </c>
      <c r="J90" s="12">
        <v>3.58</v>
      </c>
      <c r="K90" s="12">
        <v>0</v>
      </c>
      <c r="L90" s="12">
        <v>7.45</v>
      </c>
      <c r="M90" s="12">
        <v>2</v>
      </c>
      <c r="N90" s="12">
        <v>0</v>
      </c>
      <c r="O90" s="12">
        <v>0</v>
      </c>
      <c r="P90" s="12">
        <v>2</v>
      </c>
      <c r="Q90" s="12">
        <v>0</v>
      </c>
      <c r="R90" s="12">
        <v>1</v>
      </c>
      <c r="S90" s="12">
        <v>0</v>
      </c>
      <c r="T90" s="12">
        <v>0</v>
      </c>
      <c r="U90">
        <f t="shared" si="4"/>
        <v>389.23</v>
      </c>
      <c r="V90" s="23">
        <f>'Listado Equipos'!$B$5-W90</f>
        <v>35718.870000000003</v>
      </c>
      <c r="W90">
        <f t="shared" si="3"/>
        <v>1881.1300000000006</v>
      </c>
      <c r="X90">
        <f t="shared" si="5"/>
        <v>90</v>
      </c>
    </row>
    <row r="91" spans="1:24" ht="17.399999999999999" x14ac:dyDescent="0.3">
      <c r="A91" s="11">
        <v>45076</v>
      </c>
      <c r="B91" s="12">
        <v>250427</v>
      </c>
      <c r="C91" s="12" t="s">
        <v>343</v>
      </c>
      <c r="D91" s="12" t="s">
        <v>344</v>
      </c>
      <c r="E91" s="12" t="s">
        <v>345</v>
      </c>
      <c r="F91" s="12" t="s">
        <v>346</v>
      </c>
      <c r="G91" s="12" t="s">
        <v>347</v>
      </c>
      <c r="H91" s="12">
        <v>2.68</v>
      </c>
      <c r="I91" s="12">
        <v>21.32</v>
      </c>
      <c r="J91" s="12">
        <v>2.68</v>
      </c>
      <c r="K91" s="12">
        <v>0</v>
      </c>
      <c r="L91" s="12">
        <v>5.08</v>
      </c>
      <c r="M91" s="12">
        <v>3</v>
      </c>
      <c r="N91" s="12">
        <v>0</v>
      </c>
      <c r="O91" s="12">
        <v>2</v>
      </c>
      <c r="P91" s="12">
        <v>1</v>
      </c>
      <c r="Q91" s="12">
        <v>0</v>
      </c>
      <c r="R91" s="12">
        <v>1</v>
      </c>
      <c r="S91" s="12">
        <v>0</v>
      </c>
      <c r="T91" s="12">
        <v>0</v>
      </c>
      <c r="U91">
        <f t="shared" si="4"/>
        <v>391.91</v>
      </c>
      <c r="V91" s="23">
        <f>'Listado Equipos'!$B$5-W91</f>
        <v>35722.550000000003</v>
      </c>
      <c r="W91">
        <f t="shared" si="3"/>
        <v>1877.4500000000005</v>
      </c>
      <c r="X91">
        <f t="shared" si="5"/>
        <v>91</v>
      </c>
    </row>
    <row r="92" spans="1:24" ht="17.399999999999999" x14ac:dyDescent="0.3">
      <c r="A92" s="11">
        <v>45077</v>
      </c>
      <c r="B92" s="12">
        <v>250427</v>
      </c>
      <c r="C92" s="12" t="s">
        <v>343</v>
      </c>
      <c r="D92" s="12" t="s">
        <v>344</v>
      </c>
      <c r="E92" s="12" t="s">
        <v>345</v>
      </c>
      <c r="F92" s="12" t="s">
        <v>346</v>
      </c>
      <c r="G92" s="12" t="s">
        <v>347</v>
      </c>
      <c r="H92" s="12">
        <v>4</v>
      </c>
      <c r="I92" s="12">
        <v>20</v>
      </c>
      <c r="J92" s="12">
        <v>4</v>
      </c>
      <c r="K92" s="12">
        <v>0</v>
      </c>
      <c r="L92" s="12">
        <v>7.94</v>
      </c>
      <c r="M92" s="12">
        <v>3</v>
      </c>
      <c r="N92" s="12">
        <v>0</v>
      </c>
      <c r="O92" s="12">
        <v>0</v>
      </c>
      <c r="P92" s="12">
        <v>1</v>
      </c>
      <c r="Q92" s="12">
        <v>0</v>
      </c>
      <c r="R92" s="12">
        <v>1</v>
      </c>
      <c r="S92" s="12">
        <v>0</v>
      </c>
      <c r="T92" s="12">
        <v>0</v>
      </c>
      <c r="U92">
        <f t="shared" si="4"/>
        <v>395.91</v>
      </c>
      <c r="V92" s="23">
        <f>'Listado Equipos'!$B$5-W92</f>
        <v>35722.550000000003</v>
      </c>
      <c r="W92">
        <f t="shared" si="3"/>
        <v>1877.4500000000005</v>
      </c>
      <c r="X92">
        <f t="shared" si="5"/>
        <v>92</v>
      </c>
    </row>
    <row r="93" spans="1:24" ht="17.399999999999999" x14ac:dyDescent="0.3">
      <c r="A93" s="11">
        <v>45078</v>
      </c>
      <c r="B93" s="12">
        <v>250427</v>
      </c>
      <c r="C93" s="12" t="s">
        <v>343</v>
      </c>
      <c r="D93" s="12" t="s">
        <v>344</v>
      </c>
      <c r="E93" s="12" t="s">
        <v>345</v>
      </c>
      <c r="F93" s="12" t="s">
        <v>346</v>
      </c>
      <c r="G93" s="12" t="s">
        <v>347</v>
      </c>
      <c r="H93" s="12">
        <v>4.58</v>
      </c>
      <c r="I93" s="12">
        <v>19.420000000000002</v>
      </c>
      <c r="J93" s="12">
        <v>4.58</v>
      </c>
      <c r="K93" s="12">
        <v>0</v>
      </c>
      <c r="L93" s="12">
        <v>8.75</v>
      </c>
      <c r="M93" s="12">
        <v>2</v>
      </c>
      <c r="N93" s="12">
        <v>0</v>
      </c>
      <c r="O93" s="12">
        <v>1</v>
      </c>
      <c r="P93" s="12">
        <v>0</v>
      </c>
      <c r="Q93" s="12">
        <v>0</v>
      </c>
      <c r="R93" s="12">
        <v>0</v>
      </c>
      <c r="S93" s="12">
        <v>0</v>
      </c>
      <c r="T93" s="12">
        <v>0</v>
      </c>
      <c r="U93">
        <f t="shared" si="4"/>
        <v>400.49</v>
      </c>
      <c r="V93" s="23">
        <f>'Listado Equipos'!$B$5-W93</f>
        <v>35722.550000000003</v>
      </c>
      <c r="W93">
        <f t="shared" si="3"/>
        <v>1877.4500000000005</v>
      </c>
      <c r="X93">
        <f t="shared" si="5"/>
        <v>93</v>
      </c>
    </row>
    <row r="94" spans="1:24" ht="17.399999999999999" x14ac:dyDescent="0.3">
      <c r="A94" s="11">
        <v>45079</v>
      </c>
      <c r="B94" s="12">
        <v>250427</v>
      </c>
      <c r="C94" s="12" t="s">
        <v>343</v>
      </c>
      <c r="D94" s="12" t="s">
        <v>344</v>
      </c>
      <c r="E94" s="12" t="s">
        <v>345</v>
      </c>
      <c r="F94" s="12" t="s">
        <v>346</v>
      </c>
      <c r="G94" s="12" t="s">
        <v>347</v>
      </c>
      <c r="H94" s="12">
        <v>7.12</v>
      </c>
      <c r="I94" s="12">
        <v>16.88</v>
      </c>
      <c r="J94" s="12">
        <v>7.12</v>
      </c>
      <c r="K94" s="12">
        <v>0</v>
      </c>
      <c r="L94" s="12">
        <v>12.97</v>
      </c>
      <c r="M94" s="12">
        <v>2</v>
      </c>
      <c r="N94" s="12">
        <v>0</v>
      </c>
      <c r="O94" s="12">
        <v>1</v>
      </c>
      <c r="P94" s="12">
        <v>0</v>
      </c>
      <c r="Q94" s="12">
        <v>0</v>
      </c>
      <c r="R94" s="12">
        <v>1</v>
      </c>
      <c r="S94" s="12">
        <v>0</v>
      </c>
      <c r="T94" s="12">
        <v>0</v>
      </c>
      <c r="U94">
        <f t="shared" si="4"/>
        <v>407.61</v>
      </c>
      <c r="V94" s="23">
        <f>'Listado Equipos'!$B$5-W94</f>
        <v>35728.58</v>
      </c>
      <c r="W94">
        <f t="shared" si="3"/>
        <v>1871.4200000000005</v>
      </c>
      <c r="X94">
        <f t="shared" si="5"/>
        <v>94</v>
      </c>
    </row>
    <row r="95" spans="1:24" ht="17.399999999999999" x14ac:dyDescent="0.3">
      <c r="A95" s="11">
        <v>45080</v>
      </c>
      <c r="B95" s="12">
        <v>250427</v>
      </c>
      <c r="C95" s="12" t="s">
        <v>343</v>
      </c>
      <c r="D95" s="12" t="s">
        <v>344</v>
      </c>
      <c r="E95" s="12" t="s">
        <v>345</v>
      </c>
      <c r="F95" s="12" t="s">
        <v>346</v>
      </c>
      <c r="G95" s="12" t="s">
        <v>347</v>
      </c>
      <c r="H95" s="12">
        <v>4.92</v>
      </c>
      <c r="I95" s="12">
        <v>19.079999999999998</v>
      </c>
      <c r="J95" s="12">
        <v>4.92</v>
      </c>
      <c r="K95" s="12">
        <v>0</v>
      </c>
      <c r="L95" s="12">
        <v>9.5399999999999991</v>
      </c>
      <c r="M95" s="12">
        <v>2</v>
      </c>
      <c r="N95" s="12">
        <v>0</v>
      </c>
      <c r="O95" s="12">
        <v>0</v>
      </c>
      <c r="P95" s="12">
        <v>0</v>
      </c>
      <c r="Q95" s="12">
        <v>0</v>
      </c>
      <c r="R95" s="12">
        <v>0</v>
      </c>
      <c r="S95" s="12">
        <v>0</v>
      </c>
      <c r="T95" s="12">
        <v>0</v>
      </c>
      <c r="U95">
        <f t="shared" si="4"/>
        <v>412.53000000000003</v>
      </c>
      <c r="V95" s="23">
        <f>'Listado Equipos'!$B$5-W95</f>
        <v>35735.83</v>
      </c>
      <c r="W95">
        <f t="shared" si="3"/>
        <v>1864.1700000000005</v>
      </c>
      <c r="X95">
        <f t="shared" si="5"/>
        <v>95</v>
      </c>
    </row>
    <row r="96" spans="1:24" ht="17.399999999999999" x14ac:dyDescent="0.3">
      <c r="A96" s="11">
        <v>45081</v>
      </c>
      <c r="B96" s="12">
        <v>250427</v>
      </c>
      <c r="C96" s="12" t="s">
        <v>343</v>
      </c>
      <c r="D96" s="12" t="s">
        <v>344</v>
      </c>
      <c r="E96" s="12" t="s">
        <v>345</v>
      </c>
      <c r="F96" s="12" t="s">
        <v>346</v>
      </c>
      <c r="G96" s="12" t="s">
        <v>347</v>
      </c>
      <c r="H96" s="12">
        <v>1.1000000000000001</v>
      </c>
      <c r="I96" s="12">
        <v>22.9</v>
      </c>
      <c r="J96" s="12">
        <v>1.1000000000000001</v>
      </c>
      <c r="K96" s="12">
        <v>0</v>
      </c>
      <c r="L96" s="12">
        <v>2.25</v>
      </c>
      <c r="M96" s="12">
        <v>2</v>
      </c>
      <c r="N96" s="12">
        <v>0</v>
      </c>
      <c r="O96" s="12">
        <v>0</v>
      </c>
      <c r="P96" s="12">
        <v>0</v>
      </c>
      <c r="Q96" s="12">
        <v>0</v>
      </c>
      <c r="R96" s="12">
        <v>0</v>
      </c>
      <c r="S96" s="12">
        <v>0</v>
      </c>
      <c r="T96" s="12">
        <v>0</v>
      </c>
      <c r="U96">
        <f t="shared" si="4"/>
        <v>413.63000000000005</v>
      </c>
      <c r="V96" s="23">
        <f>'Listado Equipos'!$B$5-W96</f>
        <v>35743.979999999996</v>
      </c>
      <c r="W96">
        <f t="shared" si="3"/>
        <v>1856.0200000000004</v>
      </c>
      <c r="X96">
        <f t="shared" si="5"/>
        <v>96</v>
      </c>
    </row>
    <row r="97" spans="1:24" ht="17.399999999999999" x14ac:dyDescent="0.3">
      <c r="A97" s="11">
        <v>45082</v>
      </c>
      <c r="B97" s="12">
        <v>250427</v>
      </c>
      <c r="C97" s="12" t="s">
        <v>343</v>
      </c>
      <c r="D97" s="12" t="s">
        <v>344</v>
      </c>
      <c r="E97" s="12" t="s">
        <v>345</v>
      </c>
      <c r="F97" s="12" t="s">
        <v>346</v>
      </c>
      <c r="G97" s="12" t="s">
        <v>347</v>
      </c>
      <c r="H97" s="12">
        <v>2.95</v>
      </c>
      <c r="I97" s="12">
        <v>21.05</v>
      </c>
      <c r="J97" s="12">
        <v>2.7</v>
      </c>
      <c r="K97" s="12">
        <v>0.25</v>
      </c>
      <c r="L97" s="12">
        <v>5.12</v>
      </c>
      <c r="M97" s="12">
        <v>2</v>
      </c>
      <c r="N97" s="12">
        <v>0</v>
      </c>
      <c r="O97" s="12">
        <v>0</v>
      </c>
      <c r="P97" s="12">
        <v>1</v>
      </c>
      <c r="Q97" s="12">
        <v>0</v>
      </c>
      <c r="R97" s="12">
        <v>4</v>
      </c>
      <c r="S97" s="12">
        <v>0</v>
      </c>
      <c r="T97" s="12">
        <v>0</v>
      </c>
      <c r="U97">
        <f t="shared" si="4"/>
        <v>416.58000000000004</v>
      </c>
      <c r="V97" s="23">
        <f>'Listado Equipos'!$B$5-W97</f>
        <v>35749.81</v>
      </c>
      <c r="W97">
        <f t="shared" si="3"/>
        <v>1850.1900000000005</v>
      </c>
      <c r="X97">
        <f t="shared" si="5"/>
        <v>97</v>
      </c>
    </row>
    <row r="98" spans="1:24" ht="17.399999999999999" x14ac:dyDescent="0.3">
      <c r="A98" s="11">
        <v>45083</v>
      </c>
      <c r="B98" s="12">
        <v>250427</v>
      </c>
      <c r="C98" s="12" t="s">
        <v>343</v>
      </c>
      <c r="D98" s="12" t="s">
        <v>344</v>
      </c>
      <c r="E98" s="12" t="s">
        <v>345</v>
      </c>
      <c r="F98" s="12" t="s">
        <v>346</v>
      </c>
      <c r="G98" s="12" t="s">
        <v>347</v>
      </c>
      <c r="H98" s="12">
        <v>1.68</v>
      </c>
      <c r="I98" s="12">
        <v>22.32</v>
      </c>
      <c r="J98" s="12">
        <v>1.68</v>
      </c>
      <c r="K98" s="12">
        <v>0</v>
      </c>
      <c r="L98" s="12">
        <v>3.75</v>
      </c>
      <c r="M98" s="12">
        <v>2</v>
      </c>
      <c r="N98" s="12">
        <v>0</v>
      </c>
      <c r="O98" s="12">
        <v>1</v>
      </c>
      <c r="P98" s="12">
        <v>0</v>
      </c>
      <c r="Q98" s="12">
        <v>0</v>
      </c>
      <c r="R98" s="12">
        <v>1</v>
      </c>
      <c r="S98" s="12">
        <v>0</v>
      </c>
      <c r="T98" s="12">
        <v>0</v>
      </c>
      <c r="U98">
        <f t="shared" si="4"/>
        <v>418.26000000000005</v>
      </c>
      <c r="V98" s="23">
        <f>'Listado Equipos'!$B$5-W98</f>
        <v>35756.83</v>
      </c>
      <c r="W98">
        <f t="shared" si="3"/>
        <v>1843.1700000000005</v>
      </c>
      <c r="X98">
        <f t="shared" si="5"/>
        <v>98</v>
      </c>
    </row>
    <row r="99" spans="1:24" ht="17.399999999999999" x14ac:dyDescent="0.3">
      <c r="A99" s="11">
        <v>45084</v>
      </c>
      <c r="B99" s="12">
        <v>250427</v>
      </c>
      <c r="C99" s="12" t="s">
        <v>343</v>
      </c>
      <c r="D99" s="12" t="s">
        <v>344</v>
      </c>
      <c r="E99" s="12" t="s">
        <v>345</v>
      </c>
      <c r="F99" s="12" t="s">
        <v>346</v>
      </c>
      <c r="G99" s="12" t="s">
        <v>347</v>
      </c>
      <c r="H99" s="12">
        <v>8.5299999999999994</v>
      </c>
      <c r="I99" s="12">
        <v>15.47</v>
      </c>
      <c r="J99" s="12">
        <v>6.45</v>
      </c>
      <c r="K99" s="12">
        <v>2.08</v>
      </c>
      <c r="L99" s="12">
        <v>12.7</v>
      </c>
      <c r="M99" s="12">
        <v>3</v>
      </c>
      <c r="N99" s="12">
        <v>0</v>
      </c>
      <c r="O99" s="12">
        <v>1</v>
      </c>
      <c r="P99" s="12">
        <v>0</v>
      </c>
      <c r="Q99" s="12">
        <v>0</v>
      </c>
      <c r="R99" s="12">
        <v>9</v>
      </c>
      <c r="S99" s="12">
        <v>0</v>
      </c>
      <c r="T99" s="12">
        <v>0</v>
      </c>
      <c r="U99">
        <f t="shared" si="4"/>
        <v>426.79</v>
      </c>
      <c r="V99" s="23">
        <f>'Listado Equipos'!$B$5-W99</f>
        <v>35759.75</v>
      </c>
      <c r="W99">
        <f t="shared" si="3"/>
        <v>1840.2500000000005</v>
      </c>
      <c r="X99">
        <f t="shared" si="5"/>
        <v>99</v>
      </c>
    </row>
    <row r="100" spans="1:24" ht="17.399999999999999" x14ac:dyDescent="0.3">
      <c r="A100" s="11">
        <v>45085</v>
      </c>
      <c r="B100" s="12">
        <v>250427</v>
      </c>
      <c r="C100" s="12" t="s">
        <v>343</v>
      </c>
      <c r="D100" s="12" t="s">
        <v>344</v>
      </c>
      <c r="E100" s="12" t="s">
        <v>345</v>
      </c>
      <c r="F100" s="12" t="s">
        <v>346</v>
      </c>
      <c r="G100" s="12" t="s">
        <v>347</v>
      </c>
      <c r="H100" s="12">
        <v>9.15</v>
      </c>
      <c r="I100" s="12">
        <v>14.85</v>
      </c>
      <c r="J100" s="12">
        <v>9.15</v>
      </c>
      <c r="K100" s="12">
        <v>0</v>
      </c>
      <c r="L100" s="12">
        <v>18.809999999999999</v>
      </c>
      <c r="M100" s="12">
        <v>2</v>
      </c>
      <c r="N100" s="12">
        <v>0</v>
      </c>
      <c r="O100" s="12">
        <v>0</v>
      </c>
      <c r="P100" s="12">
        <v>1</v>
      </c>
      <c r="Q100" s="12">
        <v>0</v>
      </c>
      <c r="R100" s="12">
        <v>0</v>
      </c>
      <c r="S100" s="12">
        <v>0</v>
      </c>
      <c r="T100" s="12">
        <v>0</v>
      </c>
      <c r="U100">
        <f t="shared" si="4"/>
        <v>435.94</v>
      </c>
      <c r="V100" s="23">
        <f>'Listado Equipos'!$B$5-W100</f>
        <v>35759.75</v>
      </c>
      <c r="W100">
        <f t="shared" si="3"/>
        <v>1840.2500000000005</v>
      </c>
      <c r="X100">
        <f t="shared" si="5"/>
        <v>100</v>
      </c>
    </row>
    <row r="101" spans="1:24" ht="17.399999999999999" x14ac:dyDescent="0.3">
      <c r="A101" s="11">
        <v>45086</v>
      </c>
      <c r="B101" s="12">
        <v>250427</v>
      </c>
      <c r="C101" s="12" t="s">
        <v>343</v>
      </c>
      <c r="D101" s="12" t="s">
        <v>344</v>
      </c>
      <c r="E101" s="12" t="s">
        <v>345</v>
      </c>
      <c r="F101" s="12" t="s">
        <v>346</v>
      </c>
      <c r="G101" s="12" t="s">
        <v>347</v>
      </c>
      <c r="H101" s="12">
        <v>4.68</v>
      </c>
      <c r="I101" s="12">
        <v>19.32</v>
      </c>
      <c r="J101" s="12">
        <v>4.5199999999999996</v>
      </c>
      <c r="K101" s="12">
        <v>0.17</v>
      </c>
      <c r="L101" s="12">
        <v>9.36</v>
      </c>
      <c r="M101" s="12">
        <v>2</v>
      </c>
      <c r="N101" s="12">
        <v>0</v>
      </c>
      <c r="O101" s="12">
        <v>2</v>
      </c>
      <c r="P101" s="12">
        <v>0</v>
      </c>
      <c r="Q101" s="12">
        <v>1</v>
      </c>
      <c r="R101" s="12">
        <v>2</v>
      </c>
      <c r="S101" s="12">
        <v>0</v>
      </c>
      <c r="T101" s="12">
        <v>0</v>
      </c>
      <c r="U101">
        <f t="shared" si="4"/>
        <v>440.62</v>
      </c>
      <c r="V101" s="23">
        <f>'Listado Equipos'!$B$5-W101</f>
        <v>35769.97</v>
      </c>
      <c r="W101">
        <f t="shared" si="3"/>
        <v>1830.0300000000004</v>
      </c>
      <c r="X101">
        <f t="shared" si="5"/>
        <v>101</v>
      </c>
    </row>
    <row r="102" spans="1:24" ht="17.399999999999999" x14ac:dyDescent="0.3">
      <c r="A102" s="11">
        <v>45087</v>
      </c>
      <c r="B102" s="12">
        <v>250427</v>
      </c>
      <c r="C102" s="12" t="s">
        <v>343</v>
      </c>
      <c r="D102" s="12" t="s">
        <v>344</v>
      </c>
      <c r="E102" s="12" t="s">
        <v>345</v>
      </c>
      <c r="F102" s="12" t="s">
        <v>346</v>
      </c>
      <c r="G102" s="12" t="s">
        <v>347</v>
      </c>
      <c r="H102" s="12">
        <v>1.8</v>
      </c>
      <c r="I102" s="12">
        <v>22.2</v>
      </c>
      <c r="J102" s="12">
        <v>1.8</v>
      </c>
      <c r="K102" s="12">
        <v>0</v>
      </c>
      <c r="L102" s="12">
        <v>5.53</v>
      </c>
      <c r="M102" s="12">
        <v>3</v>
      </c>
      <c r="N102" s="12">
        <v>0</v>
      </c>
      <c r="O102" s="12">
        <v>0</v>
      </c>
      <c r="P102" s="12">
        <v>0</v>
      </c>
      <c r="Q102" s="12">
        <v>0</v>
      </c>
      <c r="R102" s="12">
        <v>0</v>
      </c>
      <c r="S102" s="12">
        <v>0</v>
      </c>
      <c r="T102" s="12">
        <v>0</v>
      </c>
      <c r="U102">
        <f t="shared" si="4"/>
        <v>442.42</v>
      </c>
      <c r="V102" s="23">
        <f>'Listado Equipos'!$B$5-W102</f>
        <v>35779</v>
      </c>
      <c r="W102">
        <f t="shared" si="3"/>
        <v>1821.0000000000005</v>
      </c>
      <c r="X102">
        <f t="shared" si="5"/>
        <v>102</v>
      </c>
    </row>
    <row r="103" spans="1:24" ht="17.399999999999999" x14ac:dyDescent="0.3">
      <c r="A103" s="11">
        <v>45088</v>
      </c>
      <c r="B103" s="12">
        <v>250427</v>
      </c>
      <c r="C103" s="12" t="s">
        <v>343</v>
      </c>
      <c r="D103" s="12" t="s">
        <v>344</v>
      </c>
      <c r="E103" s="12" t="s">
        <v>345</v>
      </c>
      <c r="F103" s="12" t="s">
        <v>346</v>
      </c>
      <c r="G103" s="12" t="s">
        <v>347</v>
      </c>
      <c r="H103" s="12">
        <v>1.7</v>
      </c>
      <c r="I103" s="12">
        <v>22.3</v>
      </c>
      <c r="J103" s="12">
        <v>1.63</v>
      </c>
      <c r="K103" s="12">
        <v>7.0000000000000007E-2</v>
      </c>
      <c r="L103" s="12">
        <v>2.82</v>
      </c>
      <c r="M103" s="12">
        <v>2</v>
      </c>
      <c r="N103" s="12">
        <v>0</v>
      </c>
      <c r="O103" s="12">
        <v>0</v>
      </c>
      <c r="P103" s="12">
        <v>0</v>
      </c>
      <c r="Q103" s="12">
        <v>0</v>
      </c>
      <c r="R103" s="12">
        <v>0</v>
      </c>
      <c r="S103" s="12">
        <v>0</v>
      </c>
      <c r="T103" s="12">
        <v>0</v>
      </c>
      <c r="U103">
        <f t="shared" si="4"/>
        <v>444.12</v>
      </c>
      <c r="V103" s="23">
        <f>'Listado Equipos'!$B$5-W103</f>
        <v>35788.449999999997</v>
      </c>
      <c r="W103">
        <f t="shared" si="3"/>
        <v>1811.5500000000004</v>
      </c>
      <c r="X103">
        <f t="shared" si="5"/>
        <v>103</v>
      </c>
    </row>
    <row r="104" spans="1:24" ht="17.399999999999999" x14ac:dyDescent="0.3">
      <c r="A104" s="11">
        <v>45089</v>
      </c>
      <c r="B104" s="12">
        <v>250427</v>
      </c>
      <c r="C104" s="12" t="s">
        <v>343</v>
      </c>
      <c r="D104" s="12" t="s">
        <v>344</v>
      </c>
      <c r="E104" s="12" t="s">
        <v>345</v>
      </c>
      <c r="F104" s="12" t="s">
        <v>346</v>
      </c>
      <c r="G104" s="12" t="s">
        <v>347</v>
      </c>
      <c r="H104" s="12">
        <v>0.93</v>
      </c>
      <c r="I104" s="12">
        <v>23.07</v>
      </c>
      <c r="J104" s="12">
        <v>0.93</v>
      </c>
      <c r="K104" s="12">
        <v>0</v>
      </c>
      <c r="L104" s="12">
        <v>2.4700000000000002</v>
      </c>
      <c r="M104" s="12">
        <v>3</v>
      </c>
      <c r="N104" s="12">
        <v>0</v>
      </c>
      <c r="O104" s="12">
        <v>0</v>
      </c>
      <c r="P104" s="12">
        <v>1</v>
      </c>
      <c r="Q104" s="12">
        <v>0</v>
      </c>
      <c r="R104" s="12">
        <v>0</v>
      </c>
      <c r="S104" s="12">
        <v>0</v>
      </c>
      <c r="T104" s="12">
        <v>0</v>
      </c>
      <c r="U104">
        <f t="shared" si="4"/>
        <v>445.05</v>
      </c>
      <c r="V104" s="23">
        <f>'Listado Equipos'!$B$5-W104</f>
        <v>35795.729999999996</v>
      </c>
      <c r="W104">
        <f t="shared" si="3"/>
        <v>1804.2700000000004</v>
      </c>
      <c r="X104">
        <f t="shared" si="5"/>
        <v>104</v>
      </c>
    </row>
    <row r="105" spans="1:24" ht="17.399999999999999" x14ac:dyDescent="0.3">
      <c r="A105" s="11">
        <v>45090</v>
      </c>
      <c r="B105" s="12">
        <v>250427</v>
      </c>
      <c r="C105" s="12" t="s">
        <v>343</v>
      </c>
      <c r="D105" s="12" t="s">
        <v>344</v>
      </c>
      <c r="E105" s="12" t="s">
        <v>345</v>
      </c>
      <c r="F105" s="12" t="s">
        <v>346</v>
      </c>
      <c r="G105" s="12" t="s">
        <v>347</v>
      </c>
      <c r="H105" s="12">
        <v>4.17</v>
      </c>
      <c r="I105" s="12">
        <v>19.829999999999998</v>
      </c>
      <c r="J105" s="12">
        <v>4.17</v>
      </c>
      <c r="K105" s="12">
        <v>0</v>
      </c>
      <c r="L105" s="12">
        <v>7.8</v>
      </c>
      <c r="M105" s="12">
        <v>3</v>
      </c>
      <c r="N105" s="12">
        <v>0</v>
      </c>
      <c r="O105" s="12">
        <v>1</v>
      </c>
      <c r="P105" s="12">
        <v>0</v>
      </c>
      <c r="Q105" s="12">
        <v>0</v>
      </c>
      <c r="R105" s="12">
        <v>0</v>
      </c>
      <c r="S105" s="12">
        <v>0</v>
      </c>
      <c r="T105" s="12">
        <v>0</v>
      </c>
      <c r="U105">
        <f t="shared" si="4"/>
        <v>449.22</v>
      </c>
      <c r="V105" s="23">
        <f>'Listado Equipos'!$B$5-W105</f>
        <v>35798.81</v>
      </c>
      <c r="W105">
        <f t="shared" si="3"/>
        <v>1801.1900000000005</v>
      </c>
      <c r="X105">
        <f t="shared" si="5"/>
        <v>105</v>
      </c>
    </row>
    <row r="106" spans="1:24" ht="17.399999999999999" x14ac:dyDescent="0.3">
      <c r="A106" s="11">
        <v>45091</v>
      </c>
      <c r="B106" s="12">
        <v>250427</v>
      </c>
      <c r="C106" s="12" t="s">
        <v>343</v>
      </c>
      <c r="D106" s="12" t="s">
        <v>344</v>
      </c>
      <c r="E106" s="12" t="s">
        <v>345</v>
      </c>
      <c r="F106" s="12" t="s">
        <v>346</v>
      </c>
      <c r="G106" s="12" t="s">
        <v>347</v>
      </c>
      <c r="H106" s="12">
        <v>7.8</v>
      </c>
      <c r="I106" s="12">
        <v>16.2</v>
      </c>
      <c r="J106" s="12">
        <v>7.8</v>
      </c>
      <c r="K106" s="12">
        <v>0</v>
      </c>
      <c r="L106" s="12">
        <v>17.59</v>
      </c>
      <c r="M106" s="12">
        <v>3</v>
      </c>
      <c r="N106" s="12">
        <v>0</v>
      </c>
      <c r="O106" s="12">
        <v>3</v>
      </c>
      <c r="P106" s="12">
        <v>2</v>
      </c>
      <c r="Q106" s="12">
        <v>0</v>
      </c>
      <c r="R106" s="12">
        <v>0</v>
      </c>
      <c r="S106" s="12">
        <v>0</v>
      </c>
      <c r="T106" s="12">
        <v>0</v>
      </c>
      <c r="U106">
        <f t="shared" si="4"/>
        <v>457.02000000000004</v>
      </c>
      <c r="V106" s="23">
        <f>'Listado Equipos'!$B$5-W106</f>
        <v>35801.839999999997</v>
      </c>
      <c r="W106">
        <f t="shared" si="3"/>
        <v>1798.1600000000005</v>
      </c>
      <c r="X106">
        <f t="shared" si="5"/>
        <v>106</v>
      </c>
    </row>
    <row r="107" spans="1:24" ht="17.399999999999999" x14ac:dyDescent="0.3">
      <c r="A107" s="11">
        <v>45092</v>
      </c>
      <c r="B107" s="12">
        <v>250427</v>
      </c>
      <c r="C107" s="12" t="s">
        <v>343</v>
      </c>
      <c r="D107" s="12" t="s">
        <v>344</v>
      </c>
      <c r="E107" s="12" t="s">
        <v>345</v>
      </c>
      <c r="F107" s="12" t="s">
        <v>346</v>
      </c>
      <c r="G107" s="12" t="s">
        <v>347</v>
      </c>
      <c r="H107" s="12">
        <v>6.47</v>
      </c>
      <c r="I107" s="12">
        <v>17.53</v>
      </c>
      <c r="J107" s="12">
        <v>6.47</v>
      </c>
      <c r="K107" s="12">
        <v>0</v>
      </c>
      <c r="L107" s="12">
        <v>14.18</v>
      </c>
      <c r="M107" s="12">
        <v>3</v>
      </c>
      <c r="N107" s="12">
        <v>0</v>
      </c>
      <c r="O107" s="12">
        <v>0</v>
      </c>
      <c r="P107" s="12">
        <v>1</v>
      </c>
      <c r="Q107" s="12">
        <v>0</v>
      </c>
      <c r="R107" s="12">
        <v>1</v>
      </c>
      <c r="S107" s="12">
        <v>0</v>
      </c>
      <c r="T107" s="12">
        <v>0</v>
      </c>
      <c r="U107">
        <f t="shared" si="4"/>
        <v>463.49000000000007</v>
      </c>
      <c r="V107" s="23">
        <f>'Listado Equipos'!$B$5-W107</f>
        <v>35801.909999999996</v>
      </c>
      <c r="W107">
        <f t="shared" si="3"/>
        <v>1798.0900000000006</v>
      </c>
      <c r="X107">
        <f t="shared" si="5"/>
        <v>107</v>
      </c>
    </row>
    <row r="108" spans="1:24" ht="17.399999999999999" x14ac:dyDescent="0.3">
      <c r="A108" s="11">
        <v>45093</v>
      </c>
      <c r="B108" s="12">
        <v>250427</v>
      </c>
      <c r="C108" s="12" t="s">
        <v>343</v>
      </c>
      <c r="D108" s="12" t="s">
        <v>344</v>
      </c>
      <c r="E108" s="12" t="s">
        <v>345</v>
      </c>
      <c r="F108" s="12" t="s">
        <v>346</v>
      </c>
      <c r="G108" s="12" t="s">
        <v>347</v>
      </c>
      <c r="H108" s="12">
        <v>4.72</v>
      </c>
      <c r="I108" s="12">
        <v>19.28</v>
      </c>
      <c r="J108" s="12">
        <v>4.72</v>
      </c>
      <c r="K108" s="12">
        <v>0</v>
      </c>
      <c r="L108" s="12">
        <v>10.63</v>
      </c>
      <c r="M108" s="12">
        <v>3</v>
      </c>
      <c r="N108" s="12">
        <v>0</v>
      </c>
      <c r="O108" s="12">
        <v>1</v>
      </c>
      <c r="P108" s="12">
        <v>1</v>
      </c>
      <c r="Q108" s="12">
        <v>0</v>
      </c>
      <c r="R108" s="12">
        <v>4</v>
      </c>
      <c r="S108" s="12">
        <v>0</v>
      </c>
      <c r="T108" s="12">
        <v>0</v>
      </c>
      <c r="U108">
        <f t="shared" si="4"/>
        <v>468.21000000000009</v>
      </c>
      <c r="V108" s="23">
        <f>'Listado Equipos'!$B$5-W108</f>
        <v>35807.24</v>
      </c>
      <c r="W108">
        <f t="shared" si="3"/>
        <v>1792.7600000000007</v>
      </c>
      <c r="X108">
        <f t="shared" si="5"/>
        <v>108</v>
      </c>
    </row>
    <row r="109" spans="1:24" ht="17.399999999999999" x14ac:dyDescent="0.3">
      <c r="A109" s="11">
        <v>45094</v>
      </c>
      <c r="B109" s="12">
        <v>250427</v>
      </c>
      <c r="C109" s="12" t="s">
        <v>343</v>
      </c>
      <c r="D109" s="12" t="s">
        <v>344</v>
      </c>
      <c r="E109" s="12" t="s">
        <v>345</v>
      </c>
      <c r="F109" s="12" t="s">
        <v>346</v>
      </c>
      <c r="G109" s="12" t="s">
        <v>347</v>
      </c>
      <c r="H109" s="12">
        <v>7.63</v>
      </c>
      <c r="I109" s="12">
        <v>16.37</v>
      </c>
      <c r="J109" s="12">
        <v>7.63</v>
      </c>
      <c r="K109" s="12">
        <v>0</v>
      </c>
      <c r="L109" s="12">
        <v>17.88</v>
      </c>
      <c r="M109" s="12">
        <v>3</v>
      </c>
      <c r="N109" s="12">
        <v>0</v>
      </c>
      <c r="O109" s="12">
        <v>3</v>
      </c>
      <c r="P109" s="12">
        <v>2</v>
      </c>
      <c r="Q109" s="12">
        <v>0</v>
      </c>
      <c r="R109" s="12">
        <v>0</v>
      </c>
      <c r="S109" s="12">
        <v>0</v>
      </c>
      <c r="T109" s="12">
        <v>0</v>
      </c>
      <c r="U109">
        <f t="shared" si="4"/>
        <v>475.84000000000009</v>
      </c>
      <c r="V109" s="23">
        <f>'Listado Equipos'!$B$5-W109</f>
        <v>35814.22</v>
      </c>
      <c r="W109">
        <f t="shared" si="3"/>
        <v>1785.7800000000007</v>
      </c>
      <c r="X109">
        <f t="shared" si="5"/>
        <v>109</v>
      </c>
    </row>
    <row r="110" spans="1:24" ht="17.399999999999999" x14ac:dyDescent="0.3">
      <c r="A110" s="11">
        <v>45095</v>
      </c>
      <c r="B110" s="12">
        <v>250427</v>
      </c>
      <c r="C110" s="12" t="s">
        <v>343</v>
      </c>
      <c r="D110" s="12" t="s">
        <v>344</v>
      </c>
      <c r="E110" s="12" t="s">
        <v>345</v>
      </c>
      <c r="F110" s="12" t="s">
        <v>346</v>
      </c>
      <c r="G110" s="12" t="s">
        <v>347</v>
      </c>
      <c r="H110" s="12">
        <v>3.08</v>
      </c>
      <c r="I110" s="12">
        <v>20.92</v>
      </c>
      <c r="J110" s="12">
        <v>3.08</v>
      </c>
      <c r="K110" s="12">
        <v>0</v>
      </c>
      <c r="L110" s="12">
        <v>6.57</v>
      </c>
      <c r="M110" s="12">
        <v>2</v>
      </c>
      <c r="N110" s="12">
        <v>0</v>
      </c>
      <c r="O110" s="12">
        <v>0</v>
      </c>
      <c r="P110" s="12">
        <v>0</v>
      </c>
      <c r="Q110" s="12">
        <v>0</v>
      </c>
      <c r="R110" s="12">
        <v>0</v>
      </c>
      <c r="S110" s="12">
        <v>0</v>
      </c>
      <c r="T110" s="12">
        <v>0</v>
      </c>
      <c r="U110">
        <f t="shared" si="4"/>
        <v>478.92000000000007</v>
      </c>
      <c r="V110" s="23">
        <f>'Listado Equipos'!$B$5-W110</f>
        <v>35818.050000000003</v>
      </c>
      <c r="W110">
        <f t="shared" si="3"/>
        <v>1781.9500000000007</v>
      </c>
      <c r="X110">
        <f t="shared" si="5"/>
        <v>110</v>
      </c>
    </row>
    <row r="111" spans="1:24" ht="17.399999999999999" x14ac:dyDescent="0.3">
      <c r="A111" s="11">
        <v>45097</v>
      </c>
      <c r="B111" s="12">
        <v>250427</v>
      </c>
      <c r="C111" s="12" t="s">
        <v>343</v>
      </c>
      <c r="D111" s="12" t="s">
        <v>344</v>
      </c>
      <c r="E111" s="12" t="s">
        <v>345</v>
      </c>
      <c r="F111" s="12" t="s">
        <v>346</v>
      </c>
      <c r="G111" s="12" t="s">
        <v>347</v>
      </c>
      <c r="H111" s="12">
        <v>4.33</v>
      </c>
      <c r="I111" s="12">
        <v>19.670000000000002</v>
      </c>
      <c r="J111" s="12">
        <v>4.33</v>
      </c>
      <c r="K111" s="12">
        <v>0</v>
      </c>
      <c r="L111" s="12">
        <v>7.85</v>
      </c>
      <c r="M111" s="12">
        <v>2</v>
      </c>
      <c r="N111" s="12">
        <v>0</v>
      </c>
      <c r="O111" s="12">
        <v>1</v>
      </c>
      <c r="P111" s="12">
        <v>2</v>
      </c>
      <c r="Q111" s="12">
        <v>0</v>
      </c>
      <c r="R111" s="12">
        <v>0</v>
      </c>
      <c r="S111" s="12">
        <v>0</v>
      </c>
      <c r="T111" s="12">
        <v>0</v>
      </c>
      <c r="U111">
        <f t="shared" si="4"/>
        <v>483.25000000000006</v>
      </c>
      <c r="V111" s="23">
        <f>'Listado Equipos'!$B$5-W111</f>
        <v>35820.78</v>
      </c>
      <c r="W111">
        <f t="shared" si="3"/>
        <v>1779.2200000000007</v>
      </c>
      <c r="X111">
        <f t="shared" si="5"/>
        <v>111</v>
      </c>
    </row>
    <row r="112" spans="1:24" ht="17.399999999999999" x14ac:dyDescent="0.3">
      <c r="A112" s="11">
        <v>45098</v>
      </c>
      <c r="B112" s="12">
        <v>250427</v>
      </c>
      <c r="C112" s="12" t="s">
        <v>343</v>
      </c>
      <c r="D112" s="12" t="s">
        <v>344</v>
      </c>
      <c r="E112" s="12" t="s">
        <v>345</v>
      </c>
      <c r="F112" s="12" t="s">
        <v>346</v>
      </c>
      <c r="G112" s="12" t="s">
        <v>347</v>
      </c>
      <c r="H112" s="12">
        <v>6.85</v>
      </c>
      <c r="I112" s="12">
        <v>17.149999999999999</v>
      </c>
      <c r="J112" s="12">
        <v>6.85</v>
      </c>
      <c r="K112" s="12">
        <v>0</v>
      </c>
      <c r="L112" s="12">
        <v>12.94</v>
      </c>
      <c r="M112" s="12">
        <v>3</v>
      </c>
      <c r="N112" s="12">
        <v>0</v>
      </c>
      <c r="O112" s="12">
        <v>1</v>
      </c>
      <c r="P112" s="12">
        <v>0</v>
      </c>
      <c r="Q112" s="12">
        <v>0</v>
      </c>
      <c r="R112" s="12">
        <v>1</v>
      </c>
      <c r="S112" s="12">
        <v>0</v>
      </c>
      <c r="T112" s="12">
        <v>0</v>
      </c>
      <c r="U112">
        <f t="shared" si="4"/>
        <v>490.10000000000008</v>
      </c>
      <c r="V112" s="23">
        <f>'Listado Equipos'!$B$5-W112</f>
        <v>35825.379999999997</v>
      </c>
      <c r="W112">
        <f t="shared" si="3"/>
        <v>1774.6200000000008</v>
      </c>
      <c r="X112">
        <f t="shared" si="5"/>
        <v>112</v>
      </c>
    </row>
    <row r="113" spans="1:24" ht="17.399999999999999" x14ac:dyDescent="0.3">
      <c r="A113" s="11">
        <v>45099</v>
      </c>
      <c r="B113" s="12">
        <v>250427</v>
      </c>
      <c r="C113" s="12" t="s">
        <v>343</v>
      </c>
      <c r="D113" s="12" t="s">
        <v>344</v>
      </c>
      <c r="E113" s="12" t="s">
        <v>345</v>
      </c>
      <c r="F113" s="12" t="s">
        <v>346</v>
      </c>
      <c r="G113" s="12" t="s">
        <v>347</v>
      </c>
      <c r="H113" s="12">
        <v>7.88</v>
      </c>
      <c r="I113" s="12">
        <v>16.12</v>
      </c>
      <c r="J113" s="12">
        <v>6.68</v>
      </c>
      <c r="K113" s="12">
        <v>1.2</v>
      </c>
      <c r="L113" s="12">
        <v>12.48</v>
      </c>
      <c r="M113" s="12">
        <v>2</v>
      </c>
      <c r="N113" s="12">
        <v>0</v>
      </c>
      <c r="O113" s="12">
        <v>0</v>
      </c>
      <c r="P113" s="12">
        <v>0</v>
      </c>
      <c r="Q113" s="12">
        <v>0</v>
      </c>
      <c r="R113" s="12">
        <v>11</v>
      </c>
      <c r="S113" s="12">
        <v>0</v>
      </c>
      <c r="T113" s="12">
        <v>1</v>
      </c>
      <c r="U113">
        <f t="shared" si="4"/>
        <v>497.98000000000008</v>
      </c>
      <c r="V113" s="23">
        <f>'Listado Equipos'!$B$5-W113</f>
        <v>35828.5</v>
      </c>
      <c r="W113">
        <f t="shared" si="3"/>
        <v>1771.5000000000009</v>
      </c>
      <c r="X113">
        <f t="shared" si="5"/>
        <v>113</v>
      </c>
    </row>
    <row r="114" spans="1:24" ht="17.399999999999999" x14ac:dyDescent="0.3">
      <c r="A114" s="11">
        <v>45100</v>
      </c>
      <c r="B114" s="12">
        <v>250427</v>
      </c>
      <c r="C114" s="12" t="s">
        <v>343</v>
      </c>
      <c r="D114" s="12" t="s">
        <v>344</v>
      </c>
      <c r="E114" s="12" t="s">
        <v>345</v>
      </c>
      <c r="F114" s="12" t="s">
        <v>346</v>
      </c>
      <c r="G114" s="12" t="s">
        <v>347</v>
      </c>
      <c r="H114" s="12">
        <v>3.17</v>
      </c>
      <c r="I114" s="12">
        <v>20.83</v>
      </c>
      <c r="J114" s="12">
        <v>3.1</v>
      </c>
      <c r="K114" s="12">
        <v>7.0000000000000007E-2</v>
      </c>
      <c r="L114" s="12">
        <v>6.13</v>
      </c>
      <c r="M114" s="12">
        <v>2</v>
      </c>
      <c r="N114" s="12">
        <v>0</v>
      </c>
      <c r="O114" s="12">
        <v>0</v>
      </c>
      <c r="P114" s="12">
        <v>0</v>
      </c>
      <c r="Q114" s="12">
        <v>0</v>
      </c>
      <c r="R114" s="12">
        <v>2</v>
      </c>
      <c r="S114" s="12">
        <v>0</v>
      </c>
      <c r="T114" s="12">
        <v>0</v>
      </c>
      <c r="U114">
        <f t="shared" si="4"/>
        <v>501.15000000000009</v>
      </c>
      <c r="V114" s="23">
        <f>'Listado Equipos'!$B$5-W114</f>
        <v>35828.5</v>
      </c>
      <c r="W114">
        <f t="shared" si="3"/>
        <v>1771.5000000000009</v>
      </c>
      <c r="X114">
        <f t="shared" si="5"/>
        <v>114</v>
      </c>
    </row>
    <row r="115" spans="1:24" ht="17.399999999999999" x14ac:dyDescent="0.3">
      <c r="A115" s="11">
        <v>45101</v>
      </c>
      <c r="B115" s="12">
        <v>250427</v>
      </c>
      <c r="C115" s="12" t="s">
        <v>343</v>
      </c>
      <c r="D115" s="12" t="s">
        <v>344</v>
      </c>
      <c r="E115" s="12" t="s">
        <v>345</v>
      </c>
      <c r="F115" s="12" t="s">
        <v>346</v>
      </c>
      <c r="G115" s="12" t="s">
        <v>347</v>
      </c>
      <c r="H115" s="12">
        <v>5.4</v>
      </c>
      <c r="I115" s="12">
        <v>18.600000000000001</v>
      </c>
      <c r="J115" s="12">
        <v>5.4</v>
      </c>
      <c r="K115" s="12">
        <v>0</v>
      </c>
      <c r="L115" s="12">
        <v>10.86</v>
      </c>
      <c r="M115" s="12">
        <v>2</v>
      </c>
      <c r="N115" s="12">
        <v>0</v>
      </c>
      <c r="O115" s="12">
        <v>0</v>
      </c>
      <c r="P115" s="12">
        <v>0</v>
      </c>
      <c r="Q115" s="12">
        <v>0</v>
      </c>
      <c r="R115" s="12">
        <v>0</v>
      </c>
      <c r="S115" s="12">
        <v>0</v>
      </c>
      <c r="T115" s="12">
        <v>0</v>
      </c>
      <c r="U115">
        <f t="shared" si="4"/>
        <v>506.55000000000007</v>
      </c>
      <c r="V115" s="23">
        <f>'Listado Equipos'!$B$5-W115</f>
        <v>35830.629999999997</v>
      </c>
      <c r="W115">
        <f t="shared" si="3"/>
        <v>1769.3700000000008</v>
      </c>
      <c r="X115">
        <f t="shared" si="5"/>
        <v>115</v>
      </c>
    </row>
    <row r="116" spans="1:24" ht="17.399999999999999" x14ac:dyDescent="0.3">
      <c r="A116" s="11">
        <v>45102</v>
      </c>
      <c r="B116" s="12">
        <v>250427</v>
      </c>
      <c r="C116" s="12" t="s">
        <v>343</v>
      </c>
      <c r="D116" s="12" t="s">
        <v>344</v>
      </c>
      <c r="E116" s="12" t="s">
        <v>345</v>
      </c>
      <c r="F116" s="12" t="s">
        <v>346</v>
      </c>
      <c r="G116" s="12" t="s">
        <v>347</v>
      </c>
      <c r="H116" s="12">
        <v>1.45</v>
      </c>
      <c r="I116" s="12">
        <v>22.55</v>
      </c>
      <c r="J116" s="12">
        <v>1.45</v>
      </c>
      <c r="K116" s="12">
        <v>0</v>
      </c>
      <c r="L116" s="12">
        <v>3.1</v>
      </c>
      <c r="M116" s="12">
        <v>3</v>
      </c>
      <c r="N116" s="12">
        <v>0</v>
      </c>
      <c r="O116" s="12">
        <v>0</v>
      </c>
      <c r="P116" s="12">
        <v>0</v>
      </c>
      <c r="Q116" s="12">
        <v>0</v>
      </c>
      <c r="R116" s="12">
        <v>0</v>
      </c>
      <c r="S116" s="12">
        <v>0</v>
      </c>
      <c r="T116" s="12">
        <v>0</v>
      </c>
      <c r="U116">
        <f t="shared" si="4"/>
        <v>508.00000000000006</v>
      </c>
      <c r="V116" s="23">
        <f>'Listado Equipos'!$B$5-W116</f>
        <v>35837.71</v>
      </c>
      <c r="W116">
        <f t="shared" si="3"/>
        <v>1762.2900000000009</v>
      </c>
      <c r="X116">
        <f t="shared" si="5"/>
        <v>116</v>
      </c>
    </row>
    <row r="117" spans="1:24" ht="17.399999999999999" x14ac:dyDescent="0.3">
      <c r="A117" s="11">
        <v>45103</v>
      </c>
      <c r="B117" s="12">
        <v>250427</v>
      </c>
      <c r="C117" s="12" t="s">
        <v>343</v>
      </c>
      <c r="D117" s="12" t="s">
        <v>344</v>
      </c>
      <c r="E117" s="12" t="s">
        <v>345</v>
      </c>
      <c r="F117" s="12" t="s">
        <v>346</v>
      </c>
      <c r="G117" s="12" t="s">
        <v>347</v>
      </c>
      <c r="H117" s="12">
        <v>3.83</v>
      </c>
      <c r="I117" s="12">
        <v>20.170000000000002</v>
      </c>
      <c r="J117" s="12">
        <v>3.75</v>
      </c>
      <c r="K117" s="12">
        <v>0.08</v>
      </c>
      <c r="L117" s="12">
        <v>7.09</v>
      </c>
      <c r="M117" s="12">
        <v>2</v>
      </c>
      <c r="N117" s="12">
        <v>0</v>
      </c>
      <c r="O117" s="12">
        <v>0</v>
      </c>
      <c r="P117" s="12">
        <v>1</v>
      </c>
      <c r="Q117" s="12">
        <v>0</v>
      </c>
      <c r="R117" s="12">
        <v>2</v>
      </c>
      <c r="S117" s="12">
        <v>0</v>
      </c>
      <c r="T117" s="12">
        <v>0</v>
      </c>
      <c r="U117">
        <f t="shared" si="4"/>
        <v>511.83000000000004</v>
      </c>
      <c r="V117" s="23">
        <f>'Listado Equipos'!$B$5-W117</f>
        <v>35845.64</v>
      </c>
      <c r="W117">
        <f t="shared" si="3"/>
        <v>1754.3600000000008</v>
      </c>
      <c r="X117">
        <f t="shared" si="5"/>
        <v>117</v>
      </c>
    </row>
    <row r="118" spans="1:24" ht="17.399999999999999" x14ac:dyDescent="0.3">
      <c r="A118" s="11">
        <v>45104</v>
      </c>
      <c r="B118" s="12">
        <v>250427</v>
      </c>
      <c r="C118" s="12" t="s">
        <v>343</v>
      </c>
      <c r="D118" s="12" t="s">
        <v>344</v>
      </c>
      <c r="E118" s="12" t="s">
        <v>345</v>
      </c>
      <c r="F118" s="12" t="s">
        <v>346</v>
      </c>
      <c r="G118" s="12" t="s">
        <v>347</v>
      </c>
      <c r="H118" s="12">
        <v>6.85</v>
      </c>
      <c r="I118" s="12">
        <v>17.149999999999999</v>
      </c>
      <c r="J118" s="12">
        <v>6.32</v>
      </c>
      <c r="K118" s="12">
        <v>0.53</v>
      </c>
      <c r="L118" s="12">
        <v>12.07</v>
      </c>
      <c r="M118" s="12">
        <v>2</v>
      </c>
      <c r="N118" s="12">
        <v>0</v>
      </c>
      <c r="O118" s="12">
        <v>0</v>
      </c>
      <c r="P118" s="12">
        <v>1</v>
      </c>
      <c r="Q118" s="12">
        <v>0</v>
      </c>
      <c r="R118" s="12">
        <v>6</v>
      </c>
      <c r="S118" s="12">
        <v>0</v>
      </c>
      <c r="T118" s="12">
        <v>1</v>
      </c>
      <c r="U118">
        <f t="shared" si="4"/>
        <v>518.68000000000006</v>
      </c>
      <c r="V118" s="23">
        <f>'Listado Equipos'!$B$5-W118</f>
        <v>35853.519999999997</v>
      </c>
      <c r="W118">
        <f t="shared" si="3"/>
        <v>1746.4800000000007</v>
      </c>
      <c r="X118">
        <f t="shared" si="5"/>
        <v>118</v>
      </c>
    </row>
    <row r="119" spans="1:24" ht="17.399999999999999" x14ac:dyDescent="0.3">
      <c r="A119" s="11">
        <v>45105</v>
      </c>
      <c r="B119" s="12">
        <v>250427</v>
      </c>
      <c r="C119" s="12" t="s">
        <v>343</v>
      </c>
      <c r="D119" s="12" t="s">
        <v>344</v>
      </c>
      <c r="E119" s="12" t="s">
        <v>345</v>
      </c>
      <c r="F119" s="12" t="s">
        <v>346</v>
      </c>
      <c r="G119" s="12" t="s">
        <v>347</v>
      </c>
      <c r="H119" s="12">
        <v>6.13</v>
      </c>
      <c r="I119" s="12">
        <v>17.87</v>
      </c>
      <c r="J119" s="12">
        <v>6.13</v>
      </c>
      <c r="K119" s="12">
        <v>0</v>
      </c>
      <c r="L119" s="12">
        <v>10.23</v>
      </c>
      <c r="M119" s="12">
        <v>2</v>
      </c>
      <c r="N119" s="12">
        <v>0</v>
      </c>
      <c r="O119" s="12">
        <v>0</v>
      </c>
      <c r="P119" s="12">
        <v>0</v>
      </c>
      <c r="Q119" s="12">
        <v>0</v>
      </c>
      <c r="R119" s="12">
        <v>0</v>
      </c>
      <c r="S119" s="12">
        <v>0</v>
      </c>
      <c r="T119" s="12">
        <v>0</v>
      </c>
      <c r="U119">
        <f t="shared" si="4"/>
        <v>524.81000000000006</v>
      </c>
      <c r="V119" s="23">
        <f>'Listado Equipos'!$B$5-W119</f>
        <v>35858.14</v>
      </c>
      <c r="W119">
        <f t="shared" si="3"/>
        <v>1741.8600000000008</v>
      </c>
      <c r="X119">
        <f t="shared" si="5"/>
        <v>119</v>
      </c>
    </row>
    <row r="120" spans="1:24" ht="17.399999999999999" x14ac:dyDescent="0.3">
      <c r="A120" s="11">
        <v>45106</v>
      </c>
      <c r="B120" s="12">
        <v>250427</v>
      </c>
      <c r="C120" s="12" t="s">
        <v>343</v>
      </c>
      <c r="D120" s="12" t="s">
        <v>344</v>
      </c>
      <c r="E120" s="12" t="s">
        <v>345</v>
      </c>
      <c r="F120" s="12" t="s">
        <v>346</v>
      </c>
      <c r="G120" s="12" t="s">
        <v>347</v>
      </c>
      <c r="H120" s="12">
        <v>8.18</v>
      </c>
      <c r="I120" s="12">
        <v>15.82</v>
      </c>
      <c r="J120" s="12">
        <v>8.18</v>
      </c>
      <c r="K120" s="12">
        <v>0</v>
      </c>
      <c r="L120" s="12">
        <v>17.77</v>
      </c>
      <c r="M120" s="12">
        <v>2</v>
      </c>
      <c r="N120" s="12">
        <v>0</v>
      </c>
      <c r="O120" s="12">
        <v>0</v>
      </c>
      <c r="P120" s="12">
        <v>1</v>
      </c>
      <c r="Q120" s="12">
        <v>0</v>
      </c>
      <c r="R120" s="12">
        <v>2</v>
      </c>
      <c r="S120" s="12">
        <v>0</v>
      </c>
      <c r="T120" s="12">
        <v>0</v>
      </c>
      <c r="U120">
        <f t="shared" si="4"/>
        <v>532.99</v>
      </c>
      <c r="V120" s="23">
        <f>'Listado Equipos'!$B$5-W120</f>
        <v>35860.31</v>
      </c>
      <c r="W120">
        <f t="shared" si="3"/>
        <v>1739.6900000000007</v>
      </c>
      <c r="X120">
        <f t="shared" si="5"/>
        <v>120</v>
      </c>
    </row>
    <row r="121" spans="1:24" ht="17.399999999999999" x14ac:dyDescent="0.3">
      <c r="A121" s="11">
        <v>45107</v>
      </c>
      <c r="B121" s="12">
        <v>250427</v>
      </c>
      <c r="C121" s="12" t="s">
        <v>343</v>
      </c>
      <c r="D121" s="12" t="s">
        <v>344</v>
      </c>
      <c r="E121" s="12" t="s">
        <v>345</v>
      </c>
      <c r="F121" s="12" t="s">
        <v>346</v>
      </c>
      <c r="G121" s="12" t="s">
        <v>347</v>
      </c>
      <c r="H121" s="12">
        <v>5</v>
      </c>
      <c r="I121" s="12">
        <v>19</v>
      </c>
      <c r="J121" s="12">
        <v>5</v>
      </c>
      <c r="K121" s="12">
        <v>0</v>
      </c>
      <c r="L121" s="12">
        <v>10.76</v>
      </c>
      <c r="M121" s="12">
        <v>2</v>
      </c>
      <c r="N121" s="12">
        <v>0</v>
      </c>
      <c r="O121" s="12">
        <v>1</v>
      </c>
      <c r="P121" s="12">
        <v>1</v>
      </c>
      <c r="Q121" s="12">
        <v>0</v>
      </c>
      <c r="R121" s="12">
        <v>0</v>
      </c>
      <c r="S121" s="12">
        <v>0</v>
      </c>
      <c r="T121" s="12">
        <v>0</v>
      </c>
      <c r="U121">
        <f t="shared" si="4"/>
        <v>537.99</v>
      </c>
      <c r="V121" s="23">
        <f>'Listado Equipos'!$B$5-W121</f>
        <v>35866.339999999997</v>
      </c>
      <c r="W121">
        <f t="shared" si="3"/>
        <v>1733.6600000000008</v>
      </c>
      <c r="X121">
        <f t="shared" si="5"/>
        <v>121</v>
      </c>
    </row>
    <row r="122" spans="1:24" ht="17.399999999999999" x14ac:dyDescent="0.3">
      <c r="A122" s="11">
        <v>45108</v>
      </c>
      <c r="B122" s="12">
        <v>250427</v>
      </c>
      <c r="C122" s="12" t="s">
        <v>343</v>
      </c>
      <c r="D122" s="12" t="s">
        <v>344</v>
      </c>
      <c r="E122" s="12" t="s">
        <v>345</v>
      </c>
      <c r="F122" s="12" t="s">
        <v>346</v>
      </c>
      <c r="G122" s="12" t="s">
        <v>347</v>
      </c>
      <c r="H122" s="12">
        <v>8.58</v>
      </c>
      <c r="I122" s="12">
        <v>15.42</v>
      </c>
      <c r="J122" s="12">
        <v>8.58</v>
      </c>
      <c r="K122" s="12">
        <v>0</v>
      </c>
      <c r="L122" s="12">
        <v>15.89</v>
      </c>
      <c r="M122" s="12">
        <v>3</v>
      </c>
      <c r="N122" s="12">
        <v>0</v>
      </c>
      <c r="O122" s="12">
        <v>0</v>
      </c>
      <c r="P122" s="12">
        <v>1</v>
      </c>
      <c r="Q122" s="12">
        <v>0</v>
      </c>
      <c r="R122" s="12">
        <v>0</v>
      </c>
      <c r="S122" s="12">
        <v>0</v>
      </c>
      <c r="T122" s="12">
        <v>0</v>
      </c>
      <c r="U122">
        <f t="shared" si="4"/>
        <v>546.57000000000005</v>
      </c>
      <c r="V122" s="23">
        <f>'Listado Equipos'!$B$5-W122</f>
        <v>35871.159999999996</v>
      </c>
      <c r="W122">
        <f t="shared" si="3"/>
        <v>1728.8400000000008</v>
      </c>
      <c r="X122">
        <f t="shared" si="5"/>
        <v>122</v>
      </c>
    </row>
    <row r="123" spans="1:24" ht="17.399999999999999" x14ac:dyDescent="0.3">
      <c r="A123" s="11">
        <v>45109</v>
      </c>
      <c r="B123" s="12">
        <v>250427</v>
      </c>
      <c r="C123" s="12" t="s">
        <v>343</v>
      </c>
      <c r="D123" s="12" t="s">
        <v>344</v>
      </c>
      <c r="E123" s="12" t="s">
        <v>345</v>
      </c>
      <c r="F123" s="12" t="s">
        <v>346</v>
      </c>
      <c r="G123" s="12" t="s">
        <v>347</v>
      </c>
      <c r="H123" s="12">
        <v>1.75</v>
      </c>
      <c r="I123" s="12">
        <v>22.25</v>
      </c>
      <c r="J123" s="12">
        <v>1.75</v>
      </c>
      <c r="K123" s="12">
        <v>0</v>
      </c>
      <c r="L123" s="12">
        <v>3.88</v>
      </c>
      <c r="M123" s="12">
        <v>2</v>
      </c>
      <c r="N123" s="12">
        <v>0</v>
      </c>
      <c r="O123" s="12">
        <v>0</v>
      </c>
      <c r="P123" s="12">
        <v>0</v>
      </c>
      <c r="Q123" s="12">
        <v>0</v>
      </c>
      <c r="R123" s="12">
        <v>0</v>
      </c>
      <c r="S123" s="12">
        <v>0</v>
      </c>
      <c r="T123" s="12">
        <v>0</v>
      </c>
      <c r="U123">
        <f t="shared" si="4"/>
        <v>548.32000000000005</v>
      </c>
      <c r="V123" s="23">
        <f>'Listado Equipos'!$B$5-W123</f>
        <v>35879.729999999996</v>
      </c>
      <c r="W123">
        <f t="shared" si="3"/>
        <v>1720.2700000000009</v>
      </c>
      <c r="X123">
        <f t="shared" si="5"/>
        <v>123</v>
      </c>
    </row>
    <row r="124" spans="1:24" ht="17.399999999999999" x14ac:dyDescent="0.3">
      <c r="A124" s="11">
        <v>45110</v>
      </c>
      <c r="B124" s="12">
        <v>250427</v>
      </c>
      <c r="C124" s="12" t="s">
        <v>343</v>
      </c>
      <c r="D124" s="12" t="s">
        <v>344</v>
      </c>
      <c r="E124" s="12" t="s">
        <v>345</v>
      </c>
      <c r="F124" s="12" t="s">
        <v>346</v>
      </c>
      <c r="G124" s="12" t="s">
        <v>347</v>
      </c>
      <c r="H124" s="12">
        <v>0.78</v>
      </c>
      <c r="I124" s="12">
        <v>23.22</v>
      </c>
      <c r="J124" s="12">
        <v>0.75</v>
      </c>
      <c r="K124" s="12">
        <v>0.03</v>
      </c>
      <c r="L124" s="12">
        <v>0.59</v>
      </c>
      <c r="M124" s="12">
        <v>2</v>
      </c>
      <c r="N124" s="12">
        <v>0</v>
      </c>
      <c r="O124" s="12">
        <v>0</v>
      </c>
      <c r="P124" s="12">
        <v>0</v>
      </c>
      <c r="Q124" s="12">
        <v>0</v>
      </c>
      <c r="R124" s="12">
        <v>0</v>
      </c>
      <c r="S124" s="12">
        <v>0</v>
      </c>
      <c r="T124" s="12">
        <v>0</v>
      </c>
      <c r="U124">
        <f t="shared" si="4"/>
        <v>549.1</v>
      </c>
      <c r="V124" s="23">
        <f>'Listado Equipos'!$B$5-W124</f>
        <v>35888</v>
      </c>
      <c r="W124">
        <f t="shared" si="3"/>
        <v>1712.0000000000009</v>
      </c>
      <c r="X124">
        <f t="shared" si="5"/>
        <v>124</v>
      </c>
    </row>
    <row r="125" spans="1:24" ht="17.399999999999999" x14ac:dyDescent="0.3">
      <c r="A125" s="11">
        <v>45111</v>
      </c>
      <c r="B125" s="12">
        <v>250427</v>
      </c>
      <c r="C125" s="12" t="s">
        <v>343</v>
      </c>
      <c r="D125" s="12" t="s">
        <v>344</v>
      </c>
      <c r="E125" s="12" t="s">
        <v>345</v>
      </c>
      <c r="F125" s="12" t="s">
        <v>346</v>
      </c>
      <c r="G125" s="12" t="s">
        <v>347</v>
      </c>
      <c r="H125" s="12">
        <v>5.18</v>
      </c>
      <c r="I125" s="12">
        <v>18.82</v>
      </c>
      <c r="J125" s="12">
        <v>5.13</v>
      </c>
      <c r="K125" s="12">
        <v>0.05</v>
      </c>
      <c r="L125" s="12">
        <v>11.66</v>
      </c>
      <c r="M125" s="12">
        <v>3</v>
      </c>
      <c r="N125" s="12">
        <v>0</v>
      </c>
      <c r="O125" s="12">
        <v>0</v>
      </c>
      <c r="P125" s="12">
        <v>0</v>
      </c>
      <c r="Q125" s="12">
        <v>0</v>
      </c>
      <c r="R125" s="12">
        <v>1</v>
      </c>
      <c r="S125" s="12">
        <v>0</v>
      </c>
      <c r="T125" s="12">
        <v>0</v>
      </c>
      <c r="U125">
        <f t="shared" si="4"/>
        <v>554.28</v>
      </c>
      <c r="V125" s="23">
        <f>'Listado Equipos'!$B$5-W125</f>
        <v>35893.85</v>
      </c>
      <c r="W125">
        <f t="shared" si="3"/>
        <v>1706.150000000001</v>
      </c>
      <c r="X125">
        <f t="shared" si="5"/>
        <v>125</v>
      </c>
    </row>
    <row r="126" spans="1:24" ht="17.399999999999999" x14ac:dyDescent="0.3">
      <c r="A126" s="11">
        <v>45112</v>
      </c>
      <c r="B126" s="12">
        <v>250427</v>
      </c>
      <c r="C126" s="12" t="s">
        <v>343</v>
      </c>
      <c r="D126" s="12" t="s">
        <v>344</v>
      </c>
      <c r="E126" s="12" t="s">
        <v>345</v>
      </c>
      <c r="F126" s="12" t="s">
        <v>346</v>
      </c>
      <c r="G126" s="12" t="s">
        <v>347</v>
      </c>
      <c r="H126" s="12">
        <v>7.18</v>
      </c>
      <c r="I126" s="12">
        <v>16.82</v>
      </c>
      <c r="J126" s="12">
        <v>6.93</v>
      </c>
      <c r="K126" s="12">
        <v>0.25</v>
      </c>
      <c r="L126" s="12">
        <v>14.61</v>
      </c>
      <c r="M126" s="12">
        <v>2</v>
      </c>
      <c r="N126" s="12">
        <v>0</v>
      </c>
      <c r="O126" s="12">
        <v>1</v>
      </c>
      <c r="P126" s="12">
        <v>0</v>
      </c>
      <c r="Q126" s="12">
        <v>0</v>
      </c>
      <c r="R126" s="12">
        <v>2</v>
      </c>
      <c r="S126" s="12">
        <v>0</v>
      </c>
      <c r="T126" s="12">
        <v>0</v>
      </c>
      <c r="U126">
        <f t="shared" si="4"/>
        <v>561.45999999999992</v>
      </c>
      <c r="V126" s="23">
        <f>'Listado Equipos'!$B$5-W126</f>
        <v>35897.549999999996</v>
      </c>
      <c r="W126">
        <f t="shared" si="3"/>
        <v>1702.450000000001</v>
      </c>
      <c r="X126">
        <f t="shared" si="5"/>
        <v>126</v>
      </c>
    </row>
    <row r="127" spans="1:24" ht="17.399999999999999" x14ac:dyDescent="0.3">
      <c r="A127" s="11">
        <v>45113</v>
      </c>
      <c r="B127" s="12">
        <v>250427</v>
      </c>
      <c r="C127" s="12" t="s">
        <v>343</v>
      </c>
      <c r="D127" s="12" t="s">
        <v>344</v>
      </c>
      <c r="E127" s="12" t="s">
        <v>345</v>
      </c>
      <c r="F127" s="12" t="s">
        <v>346</v>
      </c>
      <c r="G127" s="12" t="s">
        <v>347</v>
      </c>
      <c r="H127" s="12">
        <v>6.43</v>
      </c>
      <c r="I127" s="12">
        <v>17.57</v>
      </c>
      <c r="J127" s="12">
        <v>6.22</v>
      </c>
      <c r="K127" s="12">
        <v>0.22</v>
      </c>
      <c r="L127" s="12">
        <v>14.33</v>
      </c>
      <c r="M127" s="12">
        <v>3</v>
      </c>
      <c r="N127" s="12">
        <v>0</v>
      </c>
      <c r="O127" s="12">
        <v>1</v>
      </c>
      <c r="P127" s="12">
        <v>1</v>
      </c>
      <c r="Q127" s="12">
        <v>0</v>
      </c>
      <c r="R127" s="12">
        <v>0</v>
      </c>
      <c r="S127" s="12">
        <v>0</v>
      </c>
      <c r="T127" s="12">
        <v>0</v>
      </c>
      <c r="U127">
        <f t="shared" si="4"/>
        <v>567.88999999999987</v>
      </c>
      <c r="V127" s="23">
        <f>'Listado Equipos'!$B$5-W127</f>
        <v>35900.879999999997</v>
      </c>
      <c r="W127">
        <f t="shared" si="3"/>
        <v>1699.120000000001</v>
      </c>
      <c r="X127">
        <f t="shared" si="5"/>
        <v>127</v>
      </c>
    </row>
    <row r="128" spans="1:24" ht="17.399999999999999" x14ac:dyDescent="0.3">
      <c r="A128" s="11">
        <v>45114</v>
      </c>
      <c r="B128" s="12">
        <v>250427</v>
      </c>
      <c r="C128" s="12" t="s">
        <v>343</v>
      </c>
      <c r="D128" s="12" t="s">
        <v>344</v>
      </c>
      <c r="E128" s="12" t="s">
        <v>345</v>
      </c>
      <c r="F128" s="12" t="s">
        <v>346</v>
      </c>
      <c r="G128" s="12" t="s">
        <v>347</v>
      </c>
      <c r="H128" s="12">
        <v>7.05</v>
      </c>
      <c r="I128" s="12">
        <v>16.95</v>
      </c>
      <c r="J128" s="12">
        <v>7.05</v>
      </c>
      <c r="K128" s="12">
        <v>0</v>
      </c>
      <c r="L128" s="12">
        <v>15.63</v>
      </c>
      <c r="M128" s="12">
        <v>3</v>
      </c>
      <c r="N128" s="12">
        <v>0</v>
      </c>
      <c r="O128" s="12">
        <v>0</v>
      </c>
      <c r="P128" s="12">
        <v>3</v>
      </c>
      <c r="Q128" s="12">
        <v>0</v>
      </c>
      <c r="R128" s="12">
        <v>0</v>
      </c>
      <c r="S128" s="12">
        <v>0</v>
      </c>
      <c r="T128" s="12">
        <v>0</v>
      </c>
      <c r="U128">
        <f t="shared" si="4"/>
        <v>574.93999999999983</v>
      </c>
      <c r="V128" s="23">
        <f>'Listado Equipos'!$B$5-W128</f>
        <v>35910.199999999997</v>
      </c>
      <c r="W128">
        <f t="shared" si="3"/>
        <v>1689.8000000000011</v>
      </c>
      <c r="X128">
        <f t="shared" si="5"/>
        <v>128</v>
      </c>
    </row>
    <row r="129" spans="1:24" ht="17.399999999999999" x14ac:dyDescent="0.3">
      <c r="A129" s="11">
        <v>45115</v>
      </c>
      <c r="B129" s="12">
        <v>250427</v>
      </c>
      <c r="C129" s="12" t="s">
        <v>343</v>
      </c>
      <c r="D129" s="12" t="s">
        <v>344</v>
      </c>
      <c r="E129" s="12" t="s">
        <v>345</v>
      </c>
      <c r="F129" s="12" t="s">
        <v>346</v>
      </c>
      <c r="G129" s="12" t="s">
        <v>347</v>
      </c>
      <c r="H129" s="12">
        <v>7.47</v>
      </c>
      <c r="I129" s="12">
        <v>16.53</v>
      </c>
      <c r="J129" s="12">
        <v>7.47</v>
      </c>
      <c r="K129" s="12">
        <v>0</v>
      </c>
      <c r="L129" s="12">
        <v>16.059999999999999</v>
      </c>
      <c r="M129" s="12">
        <v>2</v>
      </c>
      <c r="N129" s="12">
        <v>0</v>
      </c>
      <c r="O129" s="12">
        <v>0</v>
      </c>
      <c r="P129" s="12">
        <v>1</v>
      </c>
      <c r="Q129" s="12">
        <v>0</v>
      </c>
      <c r="R129" s="12">
        <v>0</v>
      </c>
      <c r="S129" s="12">
        <v>0</v>
      </c>
      <c r="T129" s="12">
        <v>0</v>
      </c>
      <c r="U129">
        <f t="shared" si="4"/>
        <v>582.40999999999985</v>
      </c>
      <c r="V129" s="23">
        <f>'Listado Equipos'!$B$5-W129</f>
        <v>35913.269999999997</v>
      </c>
      <c r="W129">
        <f t="shared" si="3"/>
        <v>1686.7300000000012</v>
      </c>
      <c r="X129">
        <f t="shared" si="5"/>
        <v>129</v>
      </c>
    </row>
    <row r="130" spans="1:24" ht="17.399999999999999" x14ac:dyDescent="0.3">
      <c r="A130" s="11">
        <v>45116</v>
      </c>
      <c r="B130" s="12">
        <v>250427</v>
      </c>
      <c r="C130" s="12" t="s">
        <v>343</v>
      </c>
      <c r="D130" s="12" t="s">
        <v>344</v>
      </c>
      <c r="E130" s="12" t="s">
        <v>345</v>
      </c>
      <c r="F130" s="12" t="s">
        <v>346</v>
      </c>
      <c r="G130" s="12" t="s">
        <v>347</v>
      </c>
      <c r="H130" s="12">
        <v>0</v>
      </c>
      <c r="I130" s="12">
        <v>24</v>
      </c>
      <c r="J130" s="12">
        <v>0</v>
      </c>
      <c r="K130" s="12">
        <v>0</v>
      </c>
      <c r="L130" s="12">
        <v>0</v>
      </c>
      <c r="M130" s="12">
        <v>0</v>
      </c>
      <c r="N130" s="12">
        <v>0</v>
      </c>
      <c r="O130" s="12">
        <v>0</v>
      </c>
      <c r="P130" s="12">
        <v>0</v>
      </c>
      <c r="Q130" s="12">
        <v>0</v>
      </c>
      <c r="R130" s="12">
        <v>0</v>
      </c>
      <c r="S130" s="12">
        <v>0</v>
      </c>
      <c r="T130" s="12">
        <v>0</v>
      </c>
      <c r="U130">
        <f t="shared" si="4"/>
        <v>582.40999999999985</v>
      </c>
      <c r="V130" s="23">
        <f>'Listado Equipos'!$B$5-W130</f>
        <v>35918.22</v>
      </c>
      <c r="W130">
        <f t="shared" si="3"/>
        <v>1681.7800000000011</v>
      </c>
      <c r="X130">
        <f t="shared" si="5"/>
        <v>130</v>
      </c>
    </row>
    <row r="131" spans="1:24" ht="17.399999999999999" x14ac:dyDescent="0.3">
      <c r="A131" s="11">
        <v>45117</v>
      </c>
      <c r="B131" s="12">
        <v>250427</v>
      </c>
      <c r="C131" s="12" t="s">
        <v>343</v>
      </c>
      <c r="D131" s="12" t="s">
        <v>344</v>
      </c>
      <c r="E131" s="12" t="s">
        <v>345</v>
      </c>
      <c r="F131" s="12" t="s">
        <v>346</v>
      </c>
      <c r="G131" s="12" t="s">
        <v>347</v>
      </c>
      <c r="H131" s="12">
        <v>2.85</v>
      </c>
      <c r="I131" s="12">
        <v>21.15</v>
      </c>
      <c r="J131" s="12">
        <v>2.2000000000000002</v>
      </c>
      <c r="K131" s="12">
        <v>0.65</v>
      </c>
      <c r="L131" s="12">
        <v>4.42</v>
      </c>
      <c r="M131" s="12">
        <v>3</v>
      </c>
      <c r="N131" s="12">
        <v>0</v>
      </c>
      <c r="O131" s="12">
        <v>0</v>
      </c>
      <c r="P131" s="12">
        <v>0</v>
      </c>
      <c r="Q131" s="12">
        <v>0</v>
      </c>
      <c r="R131" s="12">
        <v>2</v>
      </c>
      <c r="S131" s="12">
        <v>0</v>
      </c>
      <c r="T131" s="12">
        <v>0</v>
      </c>
      <c r="U131">
        <f t="shared" si="4"/>
        <v>585.25999999999988</v>
      </c>
      <c r="V131" s="23">
        <f>'Listado Equipos'!$B$5-W131</f>
        <v>35920.99</v>
      </c>
      <c r="W131">
        <f t="shared" ref="W131:W194" si="6">LARGE($U$2:$U$514,X131-1)</f>
        <v>1679.0100000000011</v>
      </c>
      <c r="X131">
        <f t="shared" si="5"/>
        <v>131</v>
      </c>
    </row>
    <row r="132" spans="1:24" ht="17.399999999999999" x14ac:dyDescent="0.3">
      <c r="A132" s="11">
        <v>45118</v>
      </c>
      <c r="B132" s="12">
        <v>250427</v>
      </c>
      <c r="C132" s="12" t="s">
        <v>343</v>
      </c>
      <c r="D132" s="12" t="s">
        <v>344</v>
      </c>
      <c r="E132" s="12" t="s">
        <v>345</v>
      </c>
      <c r="F132" s="12" t="s">
        <v>346</v>
      </c>
      <c r="G132" s="12" t="s">
        <v>347</v>
      </c>
      <c r="H132" s="12">
        <v>4.42</v>
      </c>
      <c r="I132" s="12">
        <v>19.579999999999998</v>
      </c>
      <c r="J132" s="12">
        <v>4.3</v>
      </c>
      <c r="K132" s="12">
        <v>0.12</v>
      </c>
      <c r="L132" s="12">
        <v>9.84</v>
      </c>
      <c r="M132" s="12">
        <v>2</v>
      </c>
      <c r="N132" s="12">
        <v>0</v>
      </c>
      <c r="O132" s="12">
        <v>2</v>
      </c>
      <c r="P132" s="12">
        <v>1</v>
      </c>
      <c r="Q132" s="12">
        <v>0</v>
      </c>
      <c r="R132" s="12">
        <v>1</v>
      </c>
      <c r="S132" s="12">
        <v>0</v>
      </c>
      <c r="T132" s="12">
        <v>0</v>
      </c>
      <c r="U132">
        <f t="shared" ref="U132:U195" si="7">H132+U131</f>
        <v>589.67999999999984</v>
      </c>
      <c r="V132" s="23">
        <f>'Listado Equipos'!$B$5-W132</f>
        <v>35929.69</v>
      </c>
      <c r="W132">
        <f t="shared" si="6"/>
        <v>1670.3100000000011</v>
      </c>
      <c r="X132">
        <f t="shared" ref="X132:X195" si="8">X131+1</f>
        <v>132</v>
      </c>
    </row>
    <row r="133" spans="1:24" ht="17.399999999999999" x14ac:dyDescent="0.3">
      <c r="A133" s="11">
        <v>45119</v>
      </c>
      <c r="B133" s="12">
        <v>250427</v>
      </c>
      <c r="C133" s="12" t="s">
        <v>343</v>
      </c>
      <c r="D133" s="12" t="s">
        <v>344</v>
      </c>
      <c r="E133" s="12" t="s">
        <v>345</v>
      </c>
      <c r="F133" s="12" t="s">
        <v>346</v>
      </c>
      <c r="G133" s="12" t="s">
        <v>347</v>
      </c>
      <c r="H133" s="12">
        <v>8.1999999999999993</v>
      </c>
      <c r="I133" s="12">
        <v>15.8</v>
      </c>
      <c r="J133" s="12">
        <v>8</v>
      </c>
      <c r="K133" s="12">
        <v>0.2</v>
      </c>
      <c r="L133" s="12">
        <v>18.43</v>
      </c>
      <c r="M133" s="12">
        <v>2</v>
      </c>
      <c r="N133" s="12">
        <v>0</v>
      </c>
      <c r="O133" s="12">
        <v>0</v>
      </c>
      <c r="P133" s="12">
        <v>0</v>
      </c>
      <c r="Q133" s="12">
        <v>0</v>
      </c>
      <c r="R133" s="12">
        <v>0</v>
      </c>
      <c r="S133" s="12">
        <v>0</v>
      </c>
      <c r="T133" s="12">
        <v>0</v>
      </c>
      <c r="U133">
        <f t="shared" si="7"/>
        <v>597.87999999999988</v>
      </c>
      <c r="V133" s="23">
        <f>'Listado Equipos'!$B$5-W133</f>
        <v>35931.440000000002</v>
      </c>
      <c r="W133">
        <f t="shared" si="6"/>
        <v>1668.5600000000011</v>
      </c>
      <c r="X133">
        <f t="shared" si="8"/>
        <v>133</v>
      </c>
    </row>
    <row r="134" spans="1:24" ht="17.399999999999999" x14ac:dyDescent="0.3">
      <c r="A134" s="11">
        <v>45120</v>
      </c>
      <c r="B134" s="12">
        <v>250427</v>
      </c>
      <c r="C134" s="12" t="s">
        <v>343</v>
      </c>
      <c r="D134" s="12" t="s">
        <v>344</v>
      </c>
      <c r="E134" s="12" t="s">
        <v>345</v>
      </c>
      <c r="F134" s="12" t="s">
        <v>346</v>
      </c>
      <c r="G134" s="12" t="s">
        <v>347</v>
      </c>
      <c r="H134" s="12">
        <v>7.37</v>
      </c>
      <c r="I134" s="12">
        <v>16.63</v>
      </c>
      <c r="J134" s="12">
        <v>6.57</v>
      </c>
      <c r="K134" s="12">
        <v>0.8</v>
      </c>
      <c r="L134" s="12">
        <v>13.49</v>
      </c>
      <c r="M134" s="12">
        <v>3</v>
      </c>
      <c r="N134" s="12">
        <v>0</v>
      </c>
      <c r="O134" s="12">
        <v>0</v>
      </c>
      <c r="P134" s="12">
        <v>0</v>
      </c>
      <c r="Q134" s="12">
        <v>0</v>
      </c>
      <c r="R134" s="12">
        <v>5</v>
      </c>
      <c r="S134" s="12">
        <v>0</v>
      </c>
      <c r="T134" s="12">
        <v>0</v>
      </c>
      <c r="U134">
        <f t="shared" si="7"/>
        <v>605.24999999999989</v>
      </c>
      <c r="V134" s="23">
        <f>'Listado Equipos'!$B$5-W134</f>
        <v>35935.869999999995</v>
      </c>
      <c r="W134">
        <f t="shared" si="6"/>
        <v>1664.130000000001</v>
      </c>
      <c r="X134">
        <f t="shared" si="8"/>
        <v>134</v>
      </c>
    </row>
    <row r="135" spans="1:24" ht="17.399999999999999" x14ac:dyDescent="0.3">
      <c r="A135" s="11">
        <v>45121</v>
      </c>
      <c r="B135" s="12">
        <v>250427</v>
      </c>
      <c r="C135" s="12" t="s">
        <v>343</v>
      </c>
      <c r="D135" s="12" t="s">
        <v>344</v>
      </c>
      <c r="E135" s="12" t="s">
        <v>345</v>
      </c>
      <c r="F135" s="12" t="s">
        <v>346</v>
      </c>
      <c r="G135" s="12" t="s">
        <v>347</v>
      </c>
      <c r="H135" s="12">
        <v>7.63</v>
      </c>
      <c r="I135" s="12">
        <v>16.37</v>
      </c>
      <c r="J135" s="12">
        <v>7.63</v>
      </c>
      <c r="K135" s="12">
        <v>0</v>
      </c>
      <c r="L135" s="12">
        <v>18.579999999999998</v>
      </c>
      <c r="M135" s="12">
        <v>3</v>
      </c>
      <c r="N135" s="12">
        <v>0</v>
      </c>
      <c r="O135" s="12">
        <v>3</v>
      </c>
      <c r="P135" s="12">
        <v>2</v>
      </c>
      <c r="Q135" s="12">
        <v>0</v>
      </c>
      <c r="R135" s="12">
        <v>2</v>
      </c>
      <c r="S135" s="12">
        <v>0</v>
      </c>
      <c r="T135" s="12">
        <v>0</v>
      </c>
      <c r="U135">
        <f t="shared" si="7"/>
        <v>612.87999999999988</v>
      </c>
      <c r="V135" s="23">
        <f>'Listado Equipos'!$B$5-W135</f>
        <v>35938.949999999997</v>
      </c>
      <c r="W135">
        <f t="shared" si="6"/>
        <v>1661.0500000000011</v>
      </c>
      <c r="X135">
        <f t="shared" si="8"/>
        <v>135</v>
      </c>
    </row>
    <row r="136" spans="1:24" ht="17.399999999999999" x14ac:dyDescent="0.3">
      <c r="A136" s="11">
        <v>45122</v>
      </c>
      <c r="B136" s="12">
        <v>250427</v>
      </c>
      <c r="C136" s="12" t="s">
        <v>343</v>
      </c>
      <c r="D136" s="12" t="s">
        <v>344</v>
      </c>
      <c r="E136" s="12" t="s">
        <v>345</v>
      </c>
      <c r="F136" s="12" t="s">
        <v>346</v>
      </c>
      <c r="G136" s="12" t="s">
        <v>347</v>
      </c>
      <c r="H136" s="12">
        <v>6.65</v>
      </c>
      <c r="I136" s="12">
        <v>17.350000000000001</v>
      </c>
      <c r="J136" s="12">
        <v>6.65</v>
      </c>
      <c r="K136" s="12">
        <v>0</v>
      </c>
      <c r="L136" s="12">
        <v>13.94</v>
      </c>
      <c r="M136" s="12">
        <v>3</v>
      </c>
      <c r="N136" s="12">
        <v>0</v>
      </c>
      <c r="O136" s="12">
        <v>0</v>
      </c>
      <c r="P136" s="12">
        <v>0</v>
      </c>
      <c r="Q136" s="12">
        <v>0</v>
      </c>
      <c r="R136" s="12">
        <v>0</v>
      </c>
      <c r="S136" s="12">
        <v>0</v>
      </c>
      <c r="T136" s="12">
        <v>0</v>
      </c>
      <c r="U136">
        <f t="shared" si="7"/>
        <v>619.52999999999986</v>
      </c>
      <c r="V136" s="23">
        <f>'Listado Equipos'!$B$5-W136</f>
        <v>35945.67</v>
      </c>
      <c r="W136">
        <f t="shared" si="6"/>
        <v>1654.3300000000011</v>
      </c>
      <c r="X136">
        <f t="shared" si="8"/>
        <v>136</v>
      </c>
    </row>
    <row r="137" spans="1:24" ht="17.399999999999999" x14ac:dyDescent="0.3">
      <c r="A137" s="11">
        <v>45123</v>
      </c>
      <c r="B137" s="12">
        <v>250427</v>
      </c>
      <c r="C137" s="12" t="s">
        <v>343</v>
      </c>
      <c r="D137" s="12" t="s">
        <v>344</v>
      </c>
      <c r="E137" s="12" t="s">
        <v>345</v>
      </c>
      <c r="F137" s="12" t="s">
        <v>346</v>
      </c>
      <c r="G137" s="12" t="s">
        <v>347</v>
      </c>
      <c r="H137" s="12">
        <v>0</v>
      </c>
      <c r="I137" s="12">
        <v>24</v>
      </c>
      <c r="J137" s="12">
        <v>0</v>
      </c>
      <c r="K137" s="12">
        <v>0</v>
      </c>
      <c r="L137" s="12">
        <v>0</v>
      </c>
      <c r="M137" s="12">
        <v>0</v>
      </c>
      <c r="N137" s="12">
        <v>0</v>
      </c>
      <c r="O137" s="12">
        <v>0</v>
      </c>
      <c r="P137" s="12">
        <v>0</v>
      </c>
      <c r="Q137" s="12">
        <v>0</v>
      </c>
      <c r="R137" s="12">
        <v>0</v>
      </c>
      <c r="S137" s="12">
        <v>0</v>
      </c>
      <c r="T137" s="12">
        <v>0</v>
      </c>
      <c r="U137">
        <f t="shared" si="7"/>
        <v>619.52999999999986</v>
      </c>
      <c r="V137" s="23">
        <f>'Listado Equipos'!$B$5-W137</f>
        <v>35954.019999999997</v>
      </c>
      <c r="W137">
        <f t="shared" si="6"/>
        <v>1645.9800000000012</v>
      </c>
      <c r="X137">
        <f t="shared" si="8"/>
        <v>137</v>
      </c>
    </row>
    <row r="138" spans="1:24" ht="17.399999999999999" x14ac:dyDescent="0.3">
      <c r="A138" s="11">
        <v>45124</v>
      </c>
      <c r="B138" s="12">
        <v>250427</v>
      </c>
      <c r="C138" s="12" t="s">
        <v>343</v>
      </c>
      <c r="D138" s="12" t="s">
        <v>344</v>
      </c>
      <c r="E138" s="12" t="s">
        <v>345</v>
      </c>
      <c r="F138" s="12" t="s">
        <v>346</v>
      </c>
      <c r="G138" s="12" t="s">
        <v>347</v>
      </c>
      <c r="H138" s="12">
        <v>3.8</v>
      </c>
      <c r="I138" s="12">
        <v>20.2</v>
      </c>
      <c r="J138" s="12">
        <v>3.62</v>
      </c>
      <c r="K138" s="12">
        <v>0.18</v>
      </c>
      <c r="L138" s="12">
        <v>7.73</v>
      </c>
      <c r="M138" s="12">
        <v>2</v>
      </c>
      <c r="N138" s="12">
        <v>0</v>
      </c>
      <c r="O138" s="12">
        <v>2</v>
      </c>
      <c r="P138" s="12">
        <v>0</v>
      </c>
      <c r="Q138" s="12">
        <v>0</v>
      </c>
      <c r="R138" s="12">
        <v>1</v>
      </c>
      <c r="S138" s="12">
        <v>0</v>
      </c>
      <c r="T138" s="12">
        <v>0</v>
      </c>
      <c r="U138">
        <f t="shared" si="7"/>
        <v>623.32999999999981</v>
      </c>
      <c r="V138" s="23">
        <f>'Listado Equipos'!$B$5-W138</f>
        <v>35954.57</v>
      </c>
      <c r="W138">
        <f t="shared" si="6"/>
        <v>1645.4300000000012</v>
      </c>
      <c r="X138">
        <f t="shared" si="8"/>
        <v>138</v>
      </c>
    </row>
    <row r="139" spans="1:24" ht="17.399999999999999" x14ac:dyDescent="0.3">
      <c r="A139" s="11">
        <v>45125</v>
      </c>
      <c r="B139" s="12">
        <v>250427</v>
      </c>
      <c r="C139" s="12" t="s">
        <v>343</v>
      </c>
      <c r="D139" s="12" t="s">
        <v>344</v>
      </c>
      <c r="E139" s="12" t="s">
        <v>345</v>
      </c>
      <c r="F139" s="12" t="s">
        <v>346</v>
      </c>
      <c r="G139" s="12" t="s">
        <v>347</v>
      </c>
      <c r="H139" s="12">
        <v>3.67</v>
      </c>
      <c r="I139" s="12">
        <v>20.329999999999998</v>
      </c>
      <c r="J139" s="12">
        <v>3.67</v>
      </c>
      <c r="K139" s="12">
        <v>0</v>
      </c>
      <c r="L139" s="12">
        <v>9.5299999999999994</v>
      </c>
      <c r="M139" s="12">
        <v>3</v>
      </c>
      <c r="N139" s="12">
        <v>0</v>
      </c>
      <c r="O139" s="12">
        <v>0</v>
      </c>
      <c r="P139" s="12">
        <v>3</v>
      </c>
      <c r="Q139" s="12">
        <v>0</v>
      </c>
      <c r="R139" s="12">
        <v>2</v>
      </c>
      <c r="S139" s="12">
        <v>0</v>
      </c>
      <c r="T139" s="12">
        <v>0</v>
      </c>
      <c r="U139">
        <f t="shared" si="7"/>
        <v>626.99999999999977</v>
      </c>
      <c r="V139" s="23">
        <f>'Listado Equipos'!$B$5-W139</f>
        <v>35954.79</v>
      </c>
      <c r="W139">
        <f t="shared" si="6"/>
        <v>1645.2100000000012</v>
      </c>
      <c r="X139">
        <f t="shared" si="8"/>
        <v>139</v>
      </c>
    </row>
    <row r="140" spans="1:24" ht="17.399999999999999" x14ac:dyDescent="0.3">
      <c r="A140" s="11">
        <v>45126</v>
      </c>
      <c r="B140" s="12">
        <v>250427</v>
      </c>
      <c r="C140" s="12" t="s">
        <v>343</v>
      </c>
      <c r="D140" s="12" t="s">
        <v>344</v>
      </c>
      <c r="E140" s="12" t="s">
        <v>345</v>
      </c>
      <c r="F140" s="12" t="s">
        <v>346</v>
      </c>
      <c r="G140" s="12" t="s">
        <v>347</v>
      </c>
      <c r="H140" s="12">
        <v>6.95</v>
      </c>
      <c r="I140" s="12">
        <v>17.05</v>
      </c>
      <c r="J140" s="12">
        <v>6.72</v>
      </c>
      <c r="K140" s="12">
        <v>0.23</v>
      </c>
      <c r="L140" s="12">
        <v>16.89</v>
      </c>
      <c r="M140" s="12">
        <v>3</v>
      </c>
      <c r="N140" s="12">
        <v>0</v>
      </c>
      <c r="O140" s="12">
        <v>1</v>
      </c>
      <c r="P140" s="12">
        <v>2</v>
      </c>
      <c r="Q140" s="12">
        <v>0</v>
      </c>
      <c r="R140" s="12">
        <v>1</v>
      </c>
      <c r="S140" s="12">
        <v>0</v>
      </c>
      <c r="T140" s="12">
        <v>0</v>
      </c>
      <c r="U140">
        <f t="shared" si="7"/>
        <v>633.94999999999982</v>
      </c>
      <c r="V140" s="23">
        <f>'Listado Equipos'!$B$5-W140</f>
        <v>35957.67</v>
      </c>
      <c r="W140">
        <f t="shared" si="6"/>
        <v>1642.3300000000011</v>
      </c>
      <c r="X140">
        <f t="shared" si="8"/>
        <v>140</v>
      </c>
    </row>
    <row r="141" spans="1:24" ht="17.399999999999999" x14ac:dyDescent="0.3">
      <c r="A141" s="11">
        <v>45127</v>
      </c>
      <c r="B141" s="12">
        <v>250427</v>
      </c>
      <c r="C141" s="12" t="s">
        <v>343</v>
      </c>
      <c r="D141" s="12" t="s">
        <v>344</v>
      </c>
      <c r="E141" s="12" t="s">
        <v>345</v>
      </c>
      <c r="F141" s="12" t="s">
        <v>346</v>
      </c>
      <c r="G141" s="12" t="s">
        <v>347</v>
      </c>
      <c r="H141" s="12">
        <v>3.92</v>
      </c>
      <c r="I141" s="12">
        <v>20.079999999999998</v>
      </c>
      <c r="J141" s="12">
        <v>3.92</v>
      </c>
      <c r="K141" s="12">
        <v>0</v>
      </c>
      <c r="L141" s="12">
        <v>8.5</v>
      </c>
      <c r="M141" s="12">
        <v>2</v>
      </c>
      <c r="N141" s="12">
        <v>0</v>
      </c>
      <c r="O141" s="12">
        <v>2</v>
      </c>
      <c r="P141" s="12">
        <v>4</v>
      </c>
      <c r="Q141" s="12">
        <v>0</v>
      </c>
      <c r="R141" s="12">
        <v>1</v>
      </c>
      <c r="S141" s="12">
        <v>0</v>
      </c>
      <c r="T141" s="12">
        <v>0</v>
      </c>
      <c r="U141">
        <f t="shared" si="7"/>
        <v>637.86999999999978</v>
      </c>
      <c r="V141" s="23">
        <f>'Listado Equipos'!$B$5-W141</f>
        <v>35963.9</v>
      </c>
      <c r="W141">
        <f t="shared" si="6"/>
        <v>1636.100000000001</v>
      </c>
      <c r="X141">
        <f t="shared" si="8"/>
        <v>141</v>
      </c>
    </row>
    <row r="142" spans="1:24" ht="17.399999999999999" x14ac:dyDescent="0.3">
      <c r="A142" s="11">
        <v>45128</v>
      </c>
      <c r="B142" s="12">
        <v>250427</v>
      </c>
      <c r="C142" s="12" t="s">
        <v>343</v>
      </c>
      <c r="D142" s="12" t="s">
        <v>344</v>
      </c>
      <c r="E142" s="12" t="s">
        <v>345</v>
      </c>
      <c r="F142" s="12" t="s">
        <v>346</v>
      </c>
      <c r="G142" s="12" t="s">
        <v>347</v>
      </c>
      <c r="H142" s="12">
        <v>5.45</v>
      </c>
      <c r="I142" s="12">
        <v>18.55</v>
      </c>
      <c r="J142" s="12">
        <v>5.07</v>
      </c>
      <c r="K142" s="12">
        <v>0.38</v>
      </c>
      <c r="L142" s="12">
        <v>13.44</v>
      </c>
      <c r="M142" s="12">
        <v>3</v>
      </c>
      <c r="N142" s="12">
        <v>0</v>
      </c>
      <c r="O142" s="12">
        <v>2</v>
      </c>
      <c r="P142" s="12">
        <v>3</v>
      </c>
      <c r="Q142" s="12">
        <v>2</v>
      </c>
      <c r="R142" s="12">
        <v>5</v>
      </c>
      <c r="S142" s="12">
        <v>0</v>
      </c>
      <c r="T142" s="12">
        <v>0</v>
      </c>
      <c r="U142">
        <f t="shared" si="7"/>
        <v>643.31999999999982</v>
      </c>
      <c r="V142" s="23">
        <f>'Listado Equipos'!$B$5-W142</f>
        <v>35969.17</v>
      </c>
      <c r="W142">
        <f t="shared" si="6"/>
        <v>1630.8300000000011</v>
      </c>
      <c r="X142">
        <f t="shared" si="8"/>
        <v>142</v>
      </c>
    </row>
    <row r="143" spans="1:24" ht="17.399999999999999" x14ac:dyDescent="0.3">
      <c r="A143" s="11">
        <v>45129</v>
      </c>
      <c r="B143" s="12">
        <v>250427</v>
      </c>
      <c r="C143" s="12" t="s">
        <v>343</v>
      </c>
      <c r="D143" s="12" t="s">
        <v>344</v>
      </c>
      <c r="E143" s="12" t="s">
        <v>345</v>
      </c>
      <c r="F143" s="12" t="s">
        <v>346</v>
      </c>
      <c r="G143" s="12" t="s">
        <v>347</v>
      </c>
      <c r="H143" s="12">
        <v>6.08</v>
      </c>
      <c r="I143" s="12">
        <v>17.920000000000002</v>
      </c>
      <c r="J143" s="12">
        <v>6.08</v>
      </c>
      <c r="K143" s="12">
        <v>0</v>
      </c>
      <c r="L143" s="12">
        <v>14.69</v>
      </c>
      <c r="M143" s="12">
        <v>2</v>
      </c>
      <c r="N143" s="12">
        <v>0</v>
      </c>
      <c r="O143" s="12">
        <v>3</v>
      </c>
      <c r="P143" s="12">
        <v>0</v>
      </c>
      <c r="Q143" s="12">
        <v>0</v>
      </c>
      <c r="R143" s="12">
        <v>0</v>
      </c>
      <c r="S143" s="12">
        <v>0</v>
      </c>
      <c r="T143" s="12">
        <v>0</v>
      </c>
      <c r="U143">
        <f t="shared" si="7"/>
        <v>649.39999999999986</v>
      </c>
      <c r="V143" s="23">
        <f>'Listado Equipos'!$B$5-W143</f>
        <v>35975.040000000001</v>
      </c>
      <c r="W143">
        <f t="shared" si="6"/>
        <v>1624.9600000000012</v>
      </c>
      <c r="X143">
        <f t="shared" si="8"/>
        <v>143</v>
      </c>
    </row>
    <row r="144" spans="1:24" ht="17.399999999999999" x14ac:dyDescent="0.3">
      <c r="A144" s="11">
        <v>45130</v>
      </c>
      <c r="B144" s="12">
        <v>250427</v>
      </c>
      <c r="C144" s="12" t="s">
        <v>343</v>
      </c>
      <c r="D144" s="12" t="s">
        <v>344</v>
      </c>
      <c r="E144" s="12" t="s">
        <v>345</v>
      </c>
      <c r="F144" s="12" t="s">
        <v>346</v>
      </c>
      <c r="G144" s="12" t="s">
        <v>347</v>
      </c>
      <c r="H144" s="12">
        <v>0</v>
      </c>
      <c r="I144" s="12">
        <v>24</v>
      </c>
      <c r="J144" s="12">
        <v>0</v>
      </c>
      <c r="K144" s="12">
        <v>0</v>
      </c>
      <c r="L144" s="12">
        <v>0</v>
      </c>
      <c r="M144" s="12">
        <v>0</v>
      </c>
      <c r="N144" s="12">
        <v>0</v>
      </c>
      <c r="O144" s="12">
        <v>0</v>
      </c>
      <c r="P144" s="12">
        <v>0</v>
      </c>
      <c r="Q144" s="12">
        <v>0</v>
      </c>
      <c r="R144" s="12">
        <v>0</v>
      </c>
      <c r="S144" s="12">
        <v>0</v>
      </c>
      <c r="T144" s="12">
        <v>0</v>
      </c>
      <c r="U144">
        <f t="shared" si="7"/>
        <v>649.39999999999986</v>
      </c>
      <c r="V144" s="23">
        <f>'Listado Equipos'!$B$5-W144</f>
        <v>35977.82</v>
      </c>
      <c r="W144">
        <f t="shared" si="6"/>
        <v>1622.1800000000012</v>
      </c>
      <c r="X144">
        <f t="shared" si="8"/>
        <v>144</v>
      </c>
    </row>
    <row r="145" spans="1:24" ht="17.399999999999999" x14ac:dyDescent="0.3">
      <c r="A145" s="11">
        <v>45131</v>
      </c>
      <c r="B145" s="12">
        <v>250427</v>
      </c>
      <c r="C145" s="12" t="s">
        <v>343</v>
      </c>
      <c r="D145" s="12" t="s">
        <v>344</v>
      </c>
      <c r="E145" s="12" t="s">
        <v>345</v>
      </c>
      <c r="F145" s="12" t="s">
        <v>346</v>
      </c>
      <c r="G145" s="12" t="s">
        <v>347</v>
      </c>
      <c r="H145" s="12">
        <v>3.77</v>
      </c>
      <c r="I145" s="12">
        <v>20.23</v>
      </c>
      <c r="J145" s="12">
        <v>3.77</v>
      </c>
      <c r="K145" s="12">
        <v>0</v>
      </c>
      <c r="L145" s="12">
        <v>8.32</v>
      </c>
      <c r="M145" s="12">
        <v>3</v>
      </c>
      <c r="N145" s="12">
        <v>0</v>
      </c>
      <c r="O145" s="12">
        <v>1</v>
      </c>
      <c r="P145" s="12">
        <v>2</v>
      </c>
      <c r="Q145" s="12">
        <v>0</v>
      </c>
      <c r="R145" s="12">
        <v>1</v>
      </c>
      <c r="S145" s="12">
        <v>0</v>
      </c>
      <c r="T145" s="12">
        <v>0</v>
      </c>
      <c r="U145">
        <f t="shared" si="7"/>
        <v>653.16999999999985</v>
      </c>
      <c r="V145" s="23">
        <f>'Listado Equipos'!$B$5-W145</f>
        <v>35980.720000000001</v>
      </c>
      <c r="W145">
        <f t="shared" si="6"/>
        <v>1619.2800000000011</v>
      </c>
      <c r="X145">
        <f t="shared" si="8"/>
        <v>145</v>
      </c>
    </row>
    <row r="146" spans="1:24" ht="17.399999999999999" x14ac:dyDescent="0.3">
      <c r="A146" s="11">
        <v>45132</v>
      </c>
      <c r="B146" s="12">
        <v>250427</v>
      </c>
      <c r="C146" s="12" t="s">
        <v>343</v>
      </c>
      <c r="D146" s="12" t="s">
        <v>344</v>
      </c>
      <c r="E146" s="12" t="s">
        <v>345</v>
      </c>
      <c r="F146" s="12" t="s">
        <v>346</v>
      </c>
      <c r="G146" s="12" t="s">
        <v>347</v>
      </c>
      <c r="H146" s="12">
        <v>4.9800000000000004</v>
      </c>
      <c r="I146" s="12">
        <v>19.02</v>
      </c>
      <c r="J146" s="12">
        <v>4.9800000000000004</v>
      </c>
      <c r="K146" s="12">
        <v>0</v>
      </c>
      <c r="L146" s="12">
        <v>10.15</v>
      </c>
      <c r="M146" s="12">
        <v>2</v>
      </c>
      <c r="N146" s="12">
        <v>0</v>
      </c>
      <c r="O146" s="12">
        <v>0</v>
      </c>
      <c r="P146" s="12">
        <v>0</v>
      </c>
      <c r="Q146" s="12">
        <v>0</v>
      </c>
      <c r="R146" s="12">
        <v>0</v>
      </c>
      <c r="S146" s="12">
        <v>0</v>
      </c>
      <c r="T146" s="12">
        <v>0</v>
      </c>
      <c r="U146">
        <f t="shared" si="7"/>
        <v>658.14999999999986</v>
      </c>
      <c r="V146" s="23">
        <f>'Listado Equipos'!$B$5-W146</f>
        <v>35985.339999999997</v>
      </c>
      <c r="W146">
        <f t="shared" si="6"/>
        <v>1614.6600000000012</v>
      </c>
      <c r="X146">
        <f t="shared" si="8"/>
        <v>146</v>
      </c>
    </row>
    <row r="147" spans="1:24" ht="17.399999999999999" x14ac:dyDescent="0.3">
      <c r="A147" s="11">
        <v>45133</v>
      </c>
      <c r="B147" s="12">
        <v>250427</v>
      </c>
      <c r="C147" s="12" t="s">
        <v>343</v>
      </c>
      <c r="D147" s="12" t="s">
        <v>344</v>
      </c>
      <c r="E147" s="12" t="s">
        <v>345</v>
      </c>
      <c r="F147" s="12" t="s">
        <v>346</v>
      </c>
      <c r="G147" s="12" t="s">
        <v>347</v>
      </c>
      <c r="H147" s="12">
        <v>7.78</v>
      </c>
      <c r="I147" s="12">
        <v>16.22</v>
      </c>
      <c r="J147" s="12">
        <v>7.78</v>
      </c>
      <c r="K147" s="12">
        <v>0</v>
      </c>
      <c r="L147" s="12">
        <v>16.61</v>
      </c>
      <c r="M147" s="12">
        <v>2</v>
      </c>
      <c r="N147" s="12">
        <v>0</v>
      </c>
      <c r="O147" s="12">
        <v>1</v>
      </c>
      <c r="P147" s="12">
        <v>0</v>
      </c>
      <c r="Q147" s="12">
        <v>0</v>
      </c>
      <c r="R147" s="12">
        <v>0</v>
      </c>
      <c r="S147" s="12">
        <v>0</v>
      </c>
      <c r="T147" s="12">
        <v>0</v>
      </c>
      <c r="U147">
        <f t="shared" si="7"/>
        <v>665.92999999999984</v>
      </c>
      <c r="V147" s="23">
        <f>'Listado Equipos'!$B$5-W147</f>
        <v>35988.42</v>
      </c>
      <c r="W147">
        <f t="shared" si="6"/>
        <v>1611.5800000000013</v>
      </c>
      <c r="X147">
        <f t="shared" si="8"/>
        <v>147</v>
      </c>
    </row>
    <row r="148" spans="1:24" ht="17.399999999999999" x14ac:dyDescent="0.3">
      <c r="A148" s="11">
        <v>45134</v>
      </c>
      <c r="B148" s="12">
        <v>250427</v>
      </c>
      <c r="C148" s="12" t="s">
        <v>343</v>
      </c>
      <c r="D148" s="12" t="s">
        <v>344</v>
      </c>
      <c r="E148" s="12" t="s">
        <v>345</v>
      </c>
      <c r="F148" s="12" t="s">
        <v>346</v>
      </c>
      <c r="G148" s="12" t="s">
        <v>347</v>
      </c>
      <c r="H148" s="12">
        <v>6.97</v>
      </c>
      <c r="I148" s="12">
        <v>17.03</v>
      </c>
      <c r="J148" s="12">
        <v>6.97</v>
      </c>
      <c r="K148" s="12">
        <v>0</v>
      </c>
      <c r="L148" s="12">
        <v>16</v>
      </c>
      <c r="M148" s="12">
        <v>2</v>
      </c>
      <c r="N148" s="12">
        <v>0</v>
      </c>
      <c r="O148" s="12">
        <v>0</v>
      </c>
      <c r="P148" s="12">
        <v>0</v>
      </c>
      <c r="Q148" s="12">
        <v>1</v>
      </c>
      <c r="R148" s="12">
        <v>3</v>
      </c>
      <c r="S148" s="12">
        <v>0</v>
      </c>
      <c r="T148" s="12">
        <v>0</v>
      </c>
      <c r="U148">
        <f t="shared" si="7"/>
        <v>672.89999999999986</v>
      </c>
      <c r="V148" s="23">
        <f>'Listado Equipos'!$B$5-W148</f>
        <v>35988.720000000001</v>
      </c>
      <c r="W148">
        <f t="shared" si="6"/>
        <v>1611.2800000000013</v>
      </c>
      <c r="X148">
        <f t="shared" si="8"/>
        <v>148</v>
      </c>
    </row>
    <row r="149" spans="1:24" ht="17.399999999999999" x14ac:dyDescent="0.3">
      <c r="A149" s="11">
        <v>45135</v>
      </c>
      <c r="B149" s="12">
        <v>250427</v>
      </c>
      <c r="C149" s="12" t="s">
        <v>343</v>
      </c>
      <c r="D149" s="12" t="s">
        <v>344</v>
      </c>
      <c r="E149" s="12" t="s">
        <v>345</v>
      </c>
      <c r="F149" s="12" t="s">
        <v>346</v>
      </c>
      <c r="G149" s="12" t="s">
        <v>347</v>
      </c>
      <c r="H149" s="12">
        <v>8.65</v>
      </c>
      <c r="I149" s="12">
        <v>15.35</v>
      </c>
      <c r="J149" s="12">
        <v>8.65</v>
      </c>
      <c r="K149" s="12">
        <v>0</v>
      </c>
      <c r="L149" s="12">
        <v>21.98</v>
      </c>
      <c r="M149" s="12">
        <v>2</v>
      </c>
      <c r="N149" s="12">
        <v>0</v>
      </c>
      <c r="O149" s="12">
        <v>0</v>
      </c>
      <c r="P149" s="12">
        <v>4</v>
      </c>
      <c r="Q149" s="12">
        <v>1</v>
      </c>
      <c r="R149" s="12">
        <v>1</v>
      </c>
      <c r="S149" s="12">
        <v>0</v>
      </c>
      <c r="T149" s="12">
        <v>0</v>
      </c>
      <c r="U149">
        <f t="shared" si="7"/>
        <v>681.54999999999984</v>
      </c>
      <c r="V149" s="23">
        <f>'Listado Equipos'!$B$5-W149</f>
        <v>35991.599999999999</v>
      </c>
      <c r="W149">
        <f t="shared" si="6"/>
        <v>1608.4000000000012</v>
      </c>
      <c r="X149">
        <f t="shared" si="8"/>
        <v>149</v>
      </c>
    </row>
    <row r="150" spans="1:24" ht="17.399999999999999" x14ac:dyDescent="0.3">
      <c r="A150" s="11">
        <v>45136</v>
      </c>
      <c r="B150" s="12">
        <v>250427</v>
      </c>
      <c r="C150" s="12" t="s">
        <v>343</v>
      </c>
      <c r="D150" s="12" t="s">
        <v>344</v>
      </c>
      <c r="E150" s="12" t="s">
        <v>345</v>
      </c>
      <c r="F150" s="12" t="s">
        <v>346</v>
      </c>
      <c r="G150" s="12" t="s">
        <v>347</v>
      </c>
      <c r="H150" s="12">
        <v>4.2</v>
      </c>
      <c r="I150" s="12">
        <v>19.8</v>
      </c>
      <c r="J150" s="12">
        <v>4.2</v>
      </c>
      <c r="K150" s="12">
        <v>0</v>
      </c>
      <c r="L150" s="12">
        <v>9.57</v>
      </c>
      <c r="M150" s="12">
        <v>2</v>
      </c>
      <c r="N150" s="12">
        <v>0</v>
      </c>
      <c r="O150" s="12">
        <v>1</v>
      </c>
      <c r="P150" s="12">
        <v>1</v>
      </c>
      <c r="Q150" s="12">
        <v>0</v>
      </c>
      <c r="R150" s="12">
        <v>0</v>
      </c>
      <c r="S150" s="12">
        <v>0</v>
      </c>
      <c r="T150" s="12">
        <v>0</v>
      </c>
      <c r="U150">
        <f t="shared" si="7"/>
        <v>685.74999999999989</v>
      </c>
      <c r="V150" s="23">
        <f>'Listado Equipos'!$B$5-W150</f>
        <v>35993.83</v>
      </c>
      <c r="W150">
        <f t="shared" si="6"/>
        <v>1606.1700000000012</v>
      </c>
      <c r="X150">
        <f t="shared" si="8"/>
        <v>150</v>
      </c>
    </row>
    <row r="151" spans="1:24" ht="17.399999999999999" x14ac:dyDescent="0.3">
      <c r="A151" s="11">
        <v>45138</v>
      </c>
      <c r="B151" s="12">
        <v>250427</v>
      </c>
      <c r="C151" s="12" t="s">
        <v>343</v>
      </c>
      <c r="D151" s="12" t="s">
        <v>344</v>
      </c>
      <c r="E151" s="12" t="s">
        <v>345</v>
      </c>
      <c r="F151" s="12" t="s">
        <v>346</v>
      </c>
      <c r="G151" s="12" t="s">
        <v>347</v>
      </c>
      <c r="H151" s="12">
        <v>3.52</v>
      </c>
      <c r="I151" s="12">
        <v>20.48</v>
      </c>
      <c r="J151" s="12">
        <v>3.52</v>
      </c>
      <c r="K151" s="12">
        <v>0</v>
      </c>
      <c r="L151" s="12">
        <v>8.91</v>
      </c>
      <c r="M151" s="12">
        <v>3</v>
      </c>
      <c r="N151" s="12">
        <v>0</v>
      </c>
      <c r="O151" s="12">
        <v>0</v>
      </c>
      <c r="P151" s="12">
        <v>0</v>
      </c>
      <c r="Q151" s="12">
        <v>0</v>
      </c>
      <c r="R151" s="12">
        <v>2</v>
      </c>
      <c r="S151" s="12">
        <v>0</v>
      </c>
      <c r="T151" s="12">
        <v>0</v>
      </c>
      <c r="U151">
        <f t="shared" si="7"/>
        <v>689.26999999999987</v>
      </c>
      <c r="V151" s="23">
        <f>'Listado Equipos'!$B$5-W151</f>
        <v>35995.33</v>
      </c>
      <c r="W151">
        <f t="shared" si="6"/>
        <v>1604.6700000000012</v>
      </c>
      <c r="X151">
        <f t="shared" si="8"/>
        <v>151</v>
      </c>
    </row>
    <row r="152" spans="1:24" ht="17.399999999999999" x14ac:dyDescent="0.3">
      <c r="A152" s="11">
        <v>45139</v>
      </c>
      <c r="B152" s="12">
        <v>250427</v>
      </c>
      <c r="C152" s="12" t="s">
        <v>343</v>
      </c>
      <c r="D152" s="12" t="s">
        <v>344</v>
      </c>
      <c r="E152" s="12" t="s">
        <v>345</v>
      </c>
      <c r="F152" s="12" t="s">
        <v>346</v>
      </c>
      <c r="G152" s="12" t="s">
        <v>347</v>
      </c>
      <c r="H152" s="12">
        <v>1.03</v>
      </c>
      <c r="I152" s="12">
        <v>22.97</v>
      </c>
      <c r="J152" s="12">
        <v>1.03</v>
      </c>
      <c r="K152" s="12">
        <v>0</v>
      </c>
      <c r="L152" s="12">
        <v>2.39</v>
      </c>
      <c r="M152" s="12">
        <v>3</v>
      </c>
      <c r="N152" s="12">
        <v>0</v>
      </c>
      <c r="O152" s="12">
        <v>0</v>
      </c>
      <c r="P152" s="12">
        <v>0</v>
      </c>
      <c r="Q152" s="12">
        <v>0</v>
      </c>
      <c r="R152" s="12">
        <v>0</v>
      </c>
      <c r="S152" s="12">
        <v>0</v>
      </c>
      <c r="T152" s="12">
        <v>0</v>
      </c>
      <c r="U152">
        <f t="shared" si="7"/>
        <v>690.29999999999984</v>
      </c>
      <c r="V152" s="23">
        <f>'Listado Equipos'!$B$5-W152</f>
        <v>35999.299999999996</v>
      </c>
      <c r="W152">
        <f t="shared" si="6"/>
        <v>1600.7000000000012</v>
      </c>
      <c r="X152">
        <f t="shared" si="8"/>
        <v>152</v>
      </c>
    </row>
    <row r="153" spans="1:24" ht="17.399999999999999" x14ac:dyDescent="0.3">
      <c r="A153" s="11">
        <v>45141</v>
      </c>
      <c r="B153" s="12">
        <v>250427</v>
      </c>
      <c r="C153" s="12" t="s">
        <v>343</v>
      </c>
      <c r="D153" s="12" t="s">
        <v>344</v>
      </c>
      <c r="E153" s="12" t="s">
        <v>345</v>
      </c>
      <c r="F153" s="12" t="s">
        <v>346</v>
      </c>
      <c r="G153" s="12" t="s">
        <v>347</v>
      </c>
      <c r="H153" s="12">
        <v>1.25</v>
      </c>
      <c r="I153" s="12">
        <v>22.75</v>
      </c>
      <c r="J153" s="12">
        <v>1.25</v>
      </c>
      <c r="K153" s="12">
        <v>0</v>
      </c>
      <c r="L153" s="12">
        <v>2.97</v>
      </c>
      <c r="M153" s="12">
        <v>2</v>
      </c>
      <c r="N153" s="12">
        <v>0</v>
      </c>
      <c r="O153" s="12">
        <v>0</v>
      </c>
      <c r="P153" s="12">
        <v>0</v>
      </c>
      <c r="Q153" s="12">
        <v>0</v>
      </c>
      <c r="R153" s="12">
        <v>0</v>
      </c>
      <c r="S153" s="12">
        <v>0</v>
      </c>
      <c r="T153" s="12">
        <v>0</v>
      </c>
      <c r="U153">
        <f t="shared" si="7"/>
        <v>691.54999999999984</v>
      </c>
      <c r="V153" s="23">
        <f>'Listado Equipos'!$B$5-W153</f>
        <v>35999.299999999996</v>
      </c>
      <c r="W153">
        <f t="shared" si="6"/>
        <v>1600.7000000000012</v>
      </c>
      <c r="X153">
        <f t="shared" si="8"/>
        <v>153</v>
      </c>
    </row>
    <row r="154" spans="1:24" ht="17.399999999999999" x14ac:dyDescent="0.3">
      <c r="A154" s="11">
        <v>45143</v>
      </c>
      <c r="B154" s="12">
        <v>250427</v>
      </c>
      <c r="C154" s="12" t="s">
        <v>343</v>
      </c>
      <c r="D154" s="12" t="s">
        <v>344</v>
      </c>
      <c r="E154" s="12" t="s">
        <v>345</v>
      </c>
      <c r="F154" s="12" t="s">
        <v>346</v>
      </c>
      <c r="G154" s="12" t="s">
        <v>347</v>
      </c>
      <c r="H154" s="12">
        <v>2.1</v>
      </c>
      <c r="I154" s="12">
        <v>21.9</v>
      </c>
      <c r="J154" s="12">
        <v>2.1</v>
      </c>
      <c r="K154" s="12">
        <v>0</v>
      </c>
      <c r="L154" s="12">
        <v>4.6399999999999997</v>
      </c>
      <c r="M154" s="12">
        <v>3</v>
      </c>
      <c r="N154" s="12">
        <v>0</v>
      </c>
      <c r="O154" s="12">
        <v>0</v>
      </c>
      <c r="P154" s="12">
        <v>0</v>
      </c>
      <c r="Q154" s="12">
        <v>0</v>
      </c>
      <c r="R154" s="12">
        <v>0</v>
      </c>
      <c r="S154" s="12">
        <v>0</v>
      </c>
      <c r="T154" s="12">
        <v>0</v>
      </c>
      <c r="U154">
        <f t="shared" si="7"/>
        <v>693.64999999999986</v>
      </c>
      <c r="V154" s="23">
        <f>'Listado Equipos'!$B$5-W154</f>
        <v>36005.67</v>
      </c>
      <c r="W154">
        <f t="shared" si="6"/>
        <v>1594.3300000000013</v>
      </c>
      <c r="X154">
        <f t="shared" si="8"/>
        <v>154</v>
      </c>
    </row>
    <row r="155" spans="1:24" ht="17.399999999999999" x14ac:dyDescent="0.3">
      <c r="A155" s="11">
        <v>45146</v>
      </c>
      <c r="B155" s="12">
        <v>250427</v>
      </c>
      <c r="C155" s="12" t="s">
        <v>343</v>
      </c>
      <c r="D155" s="12" t="s">
        <v>344</v>
      </c>
      <c r="E155" s="12" t="s">
        <v>345</v>
      </c>
      <c r="F155" s="12" t="s">
        <v>346</v>
      </c>
      <c r="G155" s="12" t="s">
        <v>347</v>
      </c>
      <c r="H155" s="12">
        <v>2.83</v>
      </c>
      <c r="I155" s="12">
        <v>21.17</v>
      </c>
      <c r="J155" s="12">
        <v>2.4500000000000002</v>
      </c>
      <c r="K155" s="12">
        <v>0.38</v>
      </c>
      <c r="L155" s="12">
        <v>4.3600000000000003</v>
      </c>
      <c r="M155" s="12">
        <v>2</v>
      </c>
      <c r="N155" s="12">
        <v>0</v>
      </c>
      <c r="O155" s="12">
        <v>0</v>
      </c>
      <c r="P155" s="12">
        <v>0</v>
      </c>
      <c r="Q155" s="12">
        <v>0</v>
      </c>
      <c r="R155" s="12">
        <v>2</v>
      </c>
      <c r="S155" s="12">
        <v>0</v>
      </c>
      <c r="T155" s="12">
        <v>0</v>
      </c>
      <c r="U155">
        <f t="shared" si="7"/>
        <v>696.4799999999999</v>
      </c>
      <c r="V155" s="23">
        <f>'Listado Equipos'!$B$5-W155</f>
        <v>36012.619999999995</v>
      </c>
      <c r="W155">
        <f t="shared" si="6"/>
        <v>1587.3800000000012</v>
      </c>
      <c r="X155">
        <f t="shared" si="8"/>
        <v>155</v>
      </c>
    </row>
    <row r="156" spans="1:24" ht="17.399999999999999" x14ac:dyDescent="0.3">
      <c r="A156" s="11">
        <v>45147</v>
      </c>
      <c r="B156" s="12">
        <v>250427</v>
      </c>
      <c r="C156" s="12" t="s">
        <v>343</v>
      </c>
      <c r="D156" s="12" t="s">
        <v>344</v>
      </c>
      <c r="E156" s="12" t="s">
        <v>345</v>
      </c>
      <c r="F156" s="12" t="s">
        <v>346</v>
      </c>
      <c r="G156" s="12" t="s">
        <v>347</v>
      </c>
      <c r="H156" s="12">
        <v>3</v>
      </c>
      <c r="I156" s="12">
        <v>21</v>
      </c>
      <c r="J156" s="12">
        <v>2.98</v>
      </c>
      <c r="K156" s="12">
        <v>0.02</v>
      </c>
      <c r="L156" s="12">
        <v>6.3</v>
      </c>
      <c r="M156" s="12">
        <v>2</v>
      </c>
      <c r="N156" s="12">
        <v>0</v>
      </c>
      <c r="O156" s="12">
        <v>0</v>
      </c>
      <c r="P156" s="12">
        <v>0</v>
      </c>
      <c r="Q156" s="12">
        <v>0</v>
      </c>
      <c r="R156" s="12">
        <v>0</v>
      </c>
      <c r="S156" s="12">
        <v>0</v>
      </c>
      <c r="T156" s="12">
        <v>0</v>
      </c>
      <c r="U156">
        <f t="shared" si="7"/>
        <v>699.4799999999999</v>
      </c>
      <c r="V156" s="23">
        <f>'Listado Equipos'!$B$5-W156</f>
        <v>36021.040000000001</v>
      </c>
      <c r="W156">
        <f t="shared" si="6"/>
        <v>1578.9600000000012</v>
      </c>
      <c r="X156">
        <f t="shared" si="8"/>
        <v>156</v>
      </c>
    </row>
    <row r="157" spans="1:24" ht="17.399999999999999" x14ac:dyDescent="0.3">
      <c r="A157" s="11">
        <v>45148</v>
      </c>
      <c r="B157" s="12">
        <v>250427</v>
      </c>
      <c r="C157" s="12" t="s">
        <v>343</v>
      </c>
      <c r="D157" s="12" t="s">
        <v>344</v>
      </c>
      <c r="E157" s="12" t="s">
        <v>345</v>
      </c>
      <c r="F157" s="12" t="s">
        <v>346</v>
      </c>
      <c r="G157" s="12" t="s">
        <v>347</v>
      </c>
      <c r="H157" s="12">
        <v>7.8</v>
      </c>
      <c r="I157" s="12">
        <v>16.2</v>
      </c>
      <c r="J157" s="12">
        <v>7.8</v>
      </c>
      <c r="K157" s="12">
        <v>0</v>
      </c>
      <c r="L157" s="12">
        <v>18.59</v>
      </c>
      <c r="M157" s="12">
        <v>2</v>
      </c>
      <c r="N157" s="12">
        <v>0</v>
      </c>
      <c r="O157" s="12">
        <v>2</v>
      </c>
      <c r="P157" s="12">
        <v>5</v>
      </c>
      <c r="Q157" s="12">
        <v>0</v>
      </c>
      <c r="R157" s="12">
        <v>0</v>
      </c>
      <c r="S157" s="12">
        <v>0</v>
      </c>
      <c r="T157" s="12">
        <v>0</v>
      </c>
      <c r="U157">
        <f t="shared" si="7"/>
        <v>707.27999999999986</v>
      </c>
      <c r="V157" s="23">
        <f>'Listado Equipos'!$B$5-W157</f>
        <v>36029.54</v>
      </c>
      <c r="W157">
        <f t="shared" si="6"/>
        <v>1570.4600000000012</v>
      </c>
      <c r="X157">
        <f t="shared" si="8"/>
        <v>157</v>
      </c>
    </row>
    <row r="158" spans="1:24" ht="17.399999999999999" x14ac:dyDescent="0.3">
      <c r="A158" s="11">
        <v>45149</v>
      </c>
      <c r="B158" s="12">
        <v>250427</v>
      </c>
      <c r="C158" s="12" t="s">
        <v>343</v>
      </c>
      <c r="D158" s="12" t="s">
        <v>344</v>
      </c>
      <c r="E158" s="12" t="s">
        <v>345</v>
      </c>
      <c r="F158" s="12" t="s">
        <v>346</v>
      </c>
      <c r="G158" s="12" t="s">
        <v>347</v>
      </c>
      <c r="H158" s="12">
        <v>7.05</v>
      </c>
      <c r="I158" s="12">
        <v>16.95</v>
      </c>
      <c r="J158" s="12">
        <v>7.05</v>
      </c>
      <c r="K158" s="12">
        <v>0</v>
      </c>
      <c r="L158" s="12">
        <v>16.07</v>
      </c>
      <c r="M158" s="12">
        <v>3</v>
      </c>
      <c r="N158" s="12">
        <v>0</v>
      </c>
      <c r="O158" s="12">
        <v>0</v>
      </c>
      <c r="P158" s="12">
        <v>3</v>
      </c>
      <c r="Q158" s="12">
        <v>1</v>
      </c>
      <c r="R158" s="12">
        <v>1</v>
      </c>
      <c r="S158" s="12">
        <v>0</v>
      </c>
      <c r="T158" s="12">
        <v>0</v>
      </c>
      <c r="U158">
        <f t="shared" si="7"/>
        <v>714.32999999999981</v>
      </c>
      <c r="V158" s="23">
        <f>'Listado Equipos'!$B$5-W158</f>
        <v>36035.56</v>
      </c>
      <c r="W158">
        <f t="shared" si="6"/>
        <v>1564.4400000000012</v>
      </c>
      <c r="X158">
        <f t="shared" si="8"/>
        <v>158</v>
      </c>
    </row>
    <row r="159" spans="1:24" ht="17.399999999999999" x14ac:dyDescent="0.3">
      <c r="A159" s="11">
        <v>45150</v>
      </c>
      <c r="B159" s="12">
        <v>250427</v>
      </c>
      <c r="C159" s="12" t="s">
        <v>343</v>
      </c>
      <c r="D159" s="12" t="s">
        <v>344</v>
      </c>
      <c r="E159" s="12" t="s">
        <v>345</v>
      </c>
      <c r="F159" s="12" t="s">
        <v>346</v>
      </c>
      <c r="G159" s="12" t="s">
        <v>347</v>
      </c>
      <c r="H159" s="12">
        <v>9.3699999999999992</v>
      </c>
      <c r="I159" s="12">
        <v>14.63</v>
      </c>
      <c r="J159" s="12">
        <v>9.3699999999999992</v>
      </c>
      <c r="K159" s="12">
        <v>0</v>
      </c>
      <c r="L159" s="12">
        <v>21.29</v>
      </c>
      <c r="M159" s="12">
        <v>3</v>
      </c>
      <c r="N159" s="12">
        <v>0</v>
      </c>
      <c r="O159" s="12">
        <v>2</v>
      </c>
      <c r="P159" s="12">
        <v>1</v>
      </c>
      <c r="Q159" s="12">
        <v>0</v>
      </c>
      <c r="R159" s="12">
        <v>2</v>
      </c>
      <c r="S159" s="12">
        <v>0</v>
      </c>
      <c r="T159" s="12">
        <v>0</v>
      </c>
      <c r="U159">
        <f t="shared" si="7"/>
        <v>723.69999999999982</v>
      </c>
      <c r="V159" s="23">
        <f>'Listado Equipos'!$B$5-W159</f>
        <v>36037.46</v>
      </c>
      <c r="W159">
        <f t="shared" si="6"/>
        <v>1562.5400000000011</v>
      </c>
      <c r="X159">
        <f t="shared" si="8"/>
        <v>159</v>
      </c>
    </row>
    <row r="160" spans="1:24" ht="17.399999999999999" x14ac:dyDescent="0.3">
      <c r="A160" s="11">
        <v>45151</v>
      </c>
      <c r="B160" s="12">
        <v>250427</v>
      </c>
      <c r="C160" s="12" t="s">
        <v>343</v>
      </c>
      <c r="D160" s="12" t="s">
        <v>344</v>
      </c>
      <c r="E160" s="12" t="s">
        <v>345</v>
      </c>
      <c r="F160" s="12" t="s">
        <v>346</v>
      </c>
      <c r="G160" s="12" t="s">
        <v>347</v>
      </c>
      <c r="H160" s="12">
        <v>0</v>
      </c>
      <c r="I160" s="12">
        <v>24</v>
      </c>
      <c r="J160" s="12">
        <v>0</v>
      </c>
      <c r="K160" s="12">
        <v>0</v>
      </c>
      <c r="L160" s="12">
        <v>0</v>
      </c>
      <c r="M160" s="12">
        <v>0</v>
      </c>
      <c r="N160" s="12">
        <v>0</v>
      </c>
      <c r="O160" s="12">
        <v>0</v>
      </c>
      <c r="P160" s="12">
        <v>0</v>
      </c>
      <c r="Q160" s="12">
        <v>0</v>
      </c>
      <c r="R160" s="12">
        <v>0</v>
      </c>
      <c r="S160" s="12">
        <v>0</v>
      </c>
      <c r="T160" s="12">
        <v>0</v>
      </c>
      <c r="U160">
        <f t="shared" si="7"/>
        <v>723.69999999999982</v>
      </c>
      <c r="V160" s="23">
        <f>'Listado Equipos'!$B$5-W160</f>
        <v>36047.03</v>
      </c>
      <c r="W160">
        <f t="shared" si="6"/>
        <v>1552.9700000000012</v>
      </c>
      <c r="X160">
        <f t="shared" si="8"/>
        <v>160</v>
      </c>
    </row>
    <row r="161" spans="1:24" ht="17.399999999999999" x14ac:dyDescent="0.3">
      <c r="A161" s="11">
        <v>45152</v>
      </c>
      <c r="B161" s="12">
        <v>250427</v>
      </c>
      <c r="C161" s="12" t="s">
        <v>343</v>
      </c>
      <c r="D161" s="12" t="s">
        <v>344</v>
      </c>
      <c r="E161" s="12" t="s">
        <v>345</v>
      </c>
      <c r="F161" s="12" t="s">
        <v>346</v>
      </c>
      <c r="G161" s="12" t="s">
        <v>347</v>
      </c>
      <c r="H161" s="12">
        <v>2.97</v>
      </c>
      <c r="I161" s="12">
        <v>21.03</v>
      </c>
      <c r="J161" s="12">
        <v>2.97</v>
      </c>
      <c r="K161" s="12">
        <v>0</v>
      </c>
      <c r="L161" s="12">
        <v>7.29</v>
      </c>
      <c r="M161" s="12">
        <v>2</v>
      </c>
      <c r="N161" s="12">
        <v>0</v>
      </c>
      <c r="O161" s="12">
        <v>1</v>
      </c>
      <c r="P161" s="12">
        <v>0</v>
      </c>
      <c r="Q161" s="12">
        <v>0</v>
      </c>
      <c r="R161" s="12">
        <v>1</v>
      </c>
      <c r="S161" s="12">
        <v>0</v>
      </c>
      <c r="T161" s="12">
        <v>0</v>
      </c>
      <c r="U161">
        <f t="shared" si="7"/>
        <v>726.66999999999985</v>
      </c>
      <c r="V161" s="23">
        <f>'Listado Equipos'!$B$5-W161</f>
        <v>36055.129999999997</v>
      </c>
      <c r="W161">
        <f t="shared" si="6"/>
        <v>1544.8700000000013</v>
      </c>
      <c r="X161">
        <f t="shared" si="8"/>
        <v>161</v>
      </c>
    </row>
    <row r="162" spans="1:24" ht="17.399999999999999" x14ac:dyDescent="0.3">
      <c r="A162" s="11">
        <v>45153</v>
      </c>
      <c r="B162" s="12">
        <v>250427</v>
      </c>
      <c r="C162" s="12" t="s">
        <v>343</v>
      </c>
      <c r="D162" s="12" t="s">
        <v>344</v>
      </c>
      <c r="E162" s="12" t="s">
        <v>345</v>
      </c>
      <c r="F162" s="12" t="s">
        <v>346</v>
      </c>
      <c r="G162" s="12" t="s">
        <v>347</v>
      </c>
      <c r="H162" s="12">
        <v>1.72</v>
      </c>
      <c r="I162" s="12">
        <v>22.28</v>
      </c>
      <c r="J162" s="12">
        <v>1.72</v>
      </c>
      <c r="K162" s="12">
        <v>0</v>
      </c>
      <c r="L162" s="12">
        <v>4.18</v>
      </c>
      <c r="M162" s="12">
        <v>3</v>
      </c>
      <c r="N162" s="12">
        <v>0</v>
      </c>
      <c r="O162" s="12">
        <v>2</v>
      </c>
      <c r="P162" s="12">
        <v>1</v>
      </c>
      <c r="Q162" s="12">
        <v>0</v>
      </c>
      <c r="R162" s="12">
        <v>0</v>
      </c>
      <c r="S162" s="12">
        <v>0</v>
      </c>
      <c r="T162" s="12">
        <v>0</v>
      </c>
      <c r="U162">
        <f t="shared" si="7"/>
        <v>728.38999999999987</v>
      </c>
      <c r="V162" s="23">
        <f>'Listado Equipos'!$B$5-W162</f>
        <v>36062.949999999997</v>
      </c>
      <c r="W162">
        <f t="shared" si="6"/>
        <v>1537.0500000000013</v>
      </c>
      <c r="X162">
        <f t="shared" si="8"/>
        <v>162</v>
      </c>
    </row>
    <row r="163" spans="1:24" ht="17.399999999999999" x14ac:dyDescent="0.3">
      <c r="A163" s="11">
        <v>45154</v>
      </c>
      <c r="B163" s="12">
        <v>250427</v>
      </c>
      <c r="C163" s="12" t="s">
        <v>343</v>
      </c>
      <c r="D163" s="12" t="s">
        <v>344</v>
      </c>
      <c r="E163" s="12" t="s">
        <v>345</v>
      </c>
      <c r="F163" s="12" t="s">
        <v>346</v>
      </c>
      <c r="G163" s="12" t="s">
        <v>347</v>
      </c>
      <c r="H163" s="12">
        <v>3.55</v>
      </c>
      <c r="I163" s="12">
        <v>20.45</v>
      </c>
      <c r="J163" s="12">
        <v>3.55</v>
      </c>
      <c r="K163" s="12">
        <v>0</v>
      </c>
      <c r="L163" s="12">
        <v>8.5299999999999994</v>
      </c>
      <c r="M163" s="12">
        <v>3</v>
      </c>
      <c r="N163" s="12">
        <v>0</v>
      </c>
      <c r="O163" s="12">
        <v>1</v>
      </c>
      <c r="P163" s="12">
        <v>0</v>
      </c>
      <c r="Q163" s="12">
        <v>0</v>
      </c>
      <c r="R163" s="12">
        <v>1</v>
      </c>
      <c r="S163" s="12">
        <v>0</v>
      </c>
      <c r="T163" s="12">
        <v>0</v>
      </c>
      <c r="U163">
        <f t="shared" si="7"/>
        <v>731.93999999999983</v>
      </c>
      <c r="V163" s="23">
        <f>'Listado Equipos'!$B$5-W163</f>
        <v>36067.97</v>
      </c>
      <c r="W163">
        <f t="shared" si="6"/>
        <v>1532.0300000000013</v>
      </c>
      <c r="X163">
        <f t="shared" si="8"/>
        <v>163</v>
      </c>
    </row>
    <row r="164" spans="1:24" ht="17.399999999999999" x14ac:dyDescent="0.3">
      <c r="A164" s="11">
        <v>45155</v>
      </c>
      <c r="B164" s="12">
        <v>250427</v>
      </c>
      <c r="C164" s="12" t="s">
        <v>343</v>
      </c>
      <c r="D164" s="12" t="s">
        <v>344</v>
      </c>
      <c r="E164" s="12" t="s">
        <v>345</v>
      </c>
      <c r="F164" s="12" t="s">
        <v>346</v>
      </c>
      <c r="G164" s="12" t="s">
        <v>347</v>
      </c>
      <c r="H164" s="12">
        <v>3.38</v>
      </c>
      <c r="I164" s="12">
        <v>20.62</v>
      </c>
      <c r="J164" s="12">
        <v>3.38</v>
      </c>
      <c r="K164" s="12">
        <v>0</v>
      </c>
      <c r="L164" s="12">
        <v>7.36</v>
      </c>
      <c r="M164" s="12">
        <v>2</v>
      </c>
      <c r="N164" s="12">
        <v>0</v>
      </c>
      <c r="O164" s="12">
        <v>1</v>
      </c>
      <c r="P164" s="12">
        <v>1</v>
      </c>
      <c r="Q164" s="12">
        <v>0</v>
      </c>
      <c r="R164" s="12">
        <v>0</v>
      </c>
      <c r="S164" s="12">
        <v>0</v>
      </c>
      <c r="T164" s="12">
        <v>0</v>
      </c>
      <c r="U164">
        <f t="shared" si="7"/>
        <v>735.31999999999982</v>
      </c>
      <c r="V164" s="23">
        <f>'Listado Equipos'!$B$5-W164</f>
        <v>36072.47</v>
      </c>
      <c r="W164">
        <f t="shared" si="6"/>
        <v>1527.5300000000013</v>
      </c>
      <c r="X164">
        <f t="shared" si="8"/>
        <v>164</v>
      </c>
    </row>
    <row r="165" spans="1:24" ht="17.399999999999999" x14ac:dyDescent="0.3">
      <c r="A165" s="11">
        <v>45156</v>
      </c>
      <c r="B165" s="12">
        <v>250427</v>
      </c>
      <c r="C165" s="12" t="s">
        <v>343</v>
      </c>
      <c r="D165" s="12" t="s">
        <v>344</v>
      </c>
      <c r="E165" s="12" t="s">
        <v>345</v>
      </c>
      <c r="F165" s="12" t="s">
        <v>346</v>
      </c>
      <c r="G165" s="12" t="s">
        <v>347</v>
      </c>
      <c r="H165" s="12">
        <v>4.25</v>
      </c>
      <c r="I165" s="12">
        <v>19.75</v>
      </c>
      <c r="J165" s="12">
        <v>3.2</v>
      </c>
      <c r="K165" s="12">
        <v>1.05</v>
      </c>
      <c r="L165" s="12">
        <v>7.3</v>
      </c>
      <c r="M165" s="12">
        <v>3</v>
      </c>
      <c r="N165" s="12">
        <v>0</v>
      </c>
      <c r="O165" s="12">
        <v>1</v>
      </c>
      <c r="P165" s="12">
        <v>0</v>
      </c>
      <c r="Q165" s="12">
        <v>0</v>
      </c>
      <c r="R165" s="12">
        <v>15</v>
      </c>
      <c r="S165" s="12">
        <v>0</v>
      </c>
      <c r="T165" s="12">
        <v>1</v>
      </c>
      <c r="U165">
        <f t="shared" si="7"/>
        <v>739.56999999999982</v>
      </c>
      <c r="V165" s="23">
        <f>'Listado Equipos'!$B$5-W165</f>
        <v>36072.47</v>
      </c>
      <c r="W165">
        <f t="shared" si="6"/>
        <v>1527.5300000000013</v>
      </c>
      <c r="X165">
        <f t="shared" si="8"/>
        <v>165</v>
      </c>
    </row>
    <row r="166" spans="1:24" ht="17.399999999999999" x14ac:dyDescent="0.3">
      <c r="A166" s="11">
        <v>45157</v>
      </c>
      <c r="B166" s="12">
        <v>250427</v>
      </c>
      <c r="C166" s="12" t="s">
        <v>343</v>
      </c>
      <c r="D166" s="12" t="s">
        <v>344</v>
      </c>
      <c r="E166" s="12" t="s">
        <v>345</v>
      </c>
      <c r="F166" s="12" t="s">
        <v>346</v>
      </c>
      <c r="G166" s="12" t="s">
        <v>347</v>
      </c>
      <c r="H166" s="12">
        <v>8.8699999999999992</v>
      </c>
      <c r="I166" s="12">
        <v>15.13</v>
      </c>
      <c r="J166" s="12">
        <v>8.8699999999999992</v>
      </c>
      <c r="K166" s="12">
        <v>0</v>
      </c>
      <c r="L166" s="12">
        <v>17.920000000000002</v>
      </c>
      <c r="M166" s="12">
        <v>2</v>
      </c>
      <c r="N166" s="12">
        <v>0</v>
      </c>
      <c r="O166" s="12">
        <v>0</v>
      </c>
      <c r="P166" s="12">
        <v>1</v>
      </c>
      <c r="Q166" s="12">
        <v>2</v>
      </c>
      <c r="R166" s="12">
        <v>5</v>
      </c>
      <c r="S166" s="12">
        <v>0</v>
      </c>
      <c r="T166" s="12">
        <v>1</v>
      </c>
      <c r="U166">
        <f t="shared" si="7"/>
        <v>748.43999999999983</v>
      </c>
      <c r="V166" s="23">
        <f>'Listado Equipos'!$B$5-W166</f>
        <v>36081.799999999996</v>
      </c>
      <c r="W166">
        <f t="shared" si="6"/>
        <v>1518.2000000000014</v>
      </c>
      <c r="X166">
        <f t="shared" si="8"/>
        <v>166</v>
      </c>
    </row>
    <row r="167" spans="1:24" ht="17.399999999999999" x14ac:dyDescent="0.3">
      <c r="A167" s="11">
        <v>45158</v>
      </c>
      <c r="B167" s="12">
        <v>250427</v>
      </c>
      <c r="C167" s="12" t="s">
        <v>343</v>
      </c>
      <c r="D167" s="12" t="s">
        <v>344</v>
      </c>
      <c r="E167" s="12" t="s">
        <v>345</v>
      </c>
      <c r="F167" s="12" t="s">
        <v>346</v>
      </c>
      <c r="G167" s="12" t="s">
        <v>347</v>
      </c>
      <c r="H167" s="12">
        <v>0</v>
      </c>
      <c r="I167" s="12">
        <v>24</v>
      </c>
      <c r="J167" s="12">
        <v>0</v>
      </c>
      <c r="K167" s="12">
        <v>0</v>
      </c>
      <c r="L167" s="12">
        <v>0</v>
      </c>
      <c r="M167" s="12">
        <v>0</v>
      </c>
      <c r="N167" s="12">
        <v>0</v>
      </c>
      <c r="O167" s="12">
        <v>0</v>
      </c>
      <c r="P167" s="12">
        <v>0</v>
      </c>
      <c r="Q167" s="12">
        <v>0</v>
      </c>
      <c r="R167" s="12">
        <v>0</v>
      </c>
      <c r="S167" s="12">
        <v>0</v>
      </c>
      <c r="T167" s="12">
        <v>0</v>
      </c>
      <c r="U167">
        <f t="shared" si="7"/>
        <v>748.43999999999983</v>
      </c>
      <c r="V167" s="23">
        <f>'Listado Equipos'!$B$5-W167</f>
        <v>36090.119999999995</v>
      </c>
      <c r="W167">
        <f t="shared" si="6"/>
        <v>1509.8800000000015</v>
      </c>
      <c r="X167">
        <f t="shared" si="8"/>
        <v>167</v>
      </c>
    </row>
    <row r="168" spans="1:24" ht="17.399999999999999" x14ac:dyDescent="0.3">
      <c r="A168" s="11">
        <v>45159</v>
      </c>
      <c r="B168" s="12">
        <v>250427</v>
      </c>
      <c r="C168" s="12" t="s">
        <v>343</v>
      </c>
      <c r="D168" s="12" t="s">
        <v>344</v>
      </c>
      <c r="E168" s="12" t="s">
        <v>345</v>
      </c>
      <c r="F168" s="12" t="s">
        <v>346</v>
      </c>
      <c r="G168" s="12" t="s">
        <v>347</v>
      </c>
      <c r="H168" s="12">
        <v>0</v>
      </c>
      <c r="I168" s="12">
        <v>24</v>
      </c>
      <c r="J168" s="12">
        <v>0</v>
      </c>
      <c r="K168" s="12">
        <v>0</v>
      </c>
      <c r="L168" s="12">
        <v>0</v>
      </c>
      <c r="M168" s="12">
        <v>0</v>
      </c>
      <c r="N168" s="12">
        <v>0</v>
      </c>
      <c r="O168" s="12">
        <v>0</v>
      </c>
      <c r="P168" s="12">
        <v>0</v>
      </c>
      <c r="Q168" s="12">
        <v>0</v>
      </c>
      <c r="R168" s="12">
        <v>0</v>
      </c>
      <c r="S168" s="12">
        <v>0</v>
      </c>
      <c r="T168" s="12">
        <v>0</v>
      </c>
      <c r="U168">
        <f t="shared" si="7"/>
        <v>748.43999999999983</v>
      </c>
      <c r="V168" s="23">
        <f>'Listado Equipos'!$B$5-W168</f>
        <v>36098.14</v>
      </c>
      <c r="W168">
        <f t="shared" si="6"/>
        <v>1501.8600000000015</v>
      </c>
      <c r="X168">
        <f t="shared" si="8"/>
        <v>168</v>
      </c>
    </row>
    <row r="169" spans="1:24" ht="17.399999999999999" x14ac:dyDescent="0.3">
      <c r="A169" s="11">
        <v>45160</v>
      </c>
      <c r="B169" s="12">
        <v>250427</v>
      </c>
      <c r="C169" s="12" t="s">
        <v>343</v>
      </c>
      <c r="D169" s="12" t="s">
        <v>344</v>
      </c>
      <c r="E169" s="12" t="s">
        <v>345</v>
      </c>
      <c r="F169" s="12" t="s">
        <v>346</v>
      </c>
      <c r="G169" s="12" t="s">
        <v>347</v>
      </c>
      <c r="H169" s="12">
        <v>0.22</v>
      </c>
      <c r="I169" s="12">
        <v>23.78</v>
      </c>
      <c r="J169" s="12">
        <v>0.2</v>
      </c>
      <c r="K169" s="12">
        <v>0.02</v>
      </c>
      <c r="L169" s="12">
        <v>0.32</v>
      </c>
      <c r="M169" s="12">
        <v>2</v>
      </c>
      <c r="N169" s="12">
        <v>0</v>
      </c>
      <c r="O169" s="12">
        <v>0</v>
      </c>
      <c r="P169" s="12">
        <v>0</v>
      </c>
      <c r="Q169" s="12">
        <v>0</v>
      </c>
      <c r="R169" s="12">
        <v>0</v>
      </c>
      <c r="S169" s="12">
        <v>0</v>
      </c>
      <c r="T169" s="12">
        <v>0</v>
      </c>
      <c r="U169">
        <f t="shared" si="7"/>
        <v>748.65999999999985</v>
      </c>
      <c r="V169" s="23">
        <f>'Listado Equipos'!$B$5-W169</f>
        <v>36109.119999999995</v>
      </c>
      <c r="W169">
        <f t="shared" si="6"/>
        <v>1490.8800000000015</v>
      </c>
      <c r="X169">
        <f t="shared" si="8"/>
        <v>169</v>
      </c>
    </row>
    <row r="170" spans="1:24" ht="17.399999999999999" x14ac:dyDescent="0.3">
      <c r="A170" s="11">
        <v>45161</v>
      </c>
      <c r="B170" s="12">
        <v>250427</v>
      </c>
      <c r="C170" s="12" t="s">
        <v>343</v>
      </c>
      <c r="D170" s="12" t="s">
        <v>344</v>
      </c>
      <c r="E170" s="12" t="s">
        <v>345</v>
      </c>
      <c r="F170" s="12" t="s">
        <v>346</v>
      </c>
      <c r="G170" s="12" t="s">
        <v>347</v>
      </c>
      <c r="H170" s="12">
        <v>4.95</v>
      </c>
      <c r="I170" s="12">
        <v>19.05</v>
      </c>
      <c r="J170" s="12">
        <v>3.97</v>
      </c>
      <c r="K170" s="12">
        <v>0.98</v>
      </c>
      <c r="L170" s="12">
        <v>7.53</v>
      </c>
      <c r="M170" s="12">
        <v>3</v>
      </c>
      <c r="N170" s="12">
        <v>0</v>
      </c>
      <c r="O170" s="12">
        <v>1</v>
      </c>
      <c r="P170" s="12">
        <v>0</v>
      </c>
      <c r="Q170" s="12">
        <v>0</v>
      </c>
      <c r="R170" s="12">
        <v>12</v>
      </c>
      <c r="S170" s="12">
        <v>0</v>
      </c>
      <c r="T170" s="12">
        <v>2</v>
      </c>
      <c r="U170">
        <f t="shared" si="7"/>
        <v>753.6099999999999</v>
      </c>
      <c r="V170" s="23">
        <f>'Listado Equipos'!$B$5-W170</f>
        <v>36115.85</v>
      </c>
      <c r="W170">
        <f t="shared" si="6"/>
        <v>1484.1500000000015</v>
      </c>
      <c r="X170">
        <f t="shared" si="8"/>
        <v>170</v>
      </c>
    </row>
    <row r="171" spans="1:24" ht="17.399999999999999" x14ac:dyDescent="0.3">
      <c r="A171" s="11">
        <v>45162</v>
      </c>
      <c r="B171" s="12">
        <v>250427</v>
      </c>
      <c r="C171" s="12" t="s">
        <v>343</v>
      </c>
      <c r="D171" s="12" t="s">
        <v>344</v>
      </c>
      <c r="E171" s="12" t="s">
        <v>345</v>
      </c>
      <c r="F171" s="12" t="s">
        <v>346</v>
      </c>
      <c r="G171" s="12" t="s">
        <v>347</v>
      </c>
      <c r="H171" s="12">
        <v>3.87</v>
      </c>
      <c r="I171" s="12">
        <v>20.13</v>
      </c>
      <c r="J171" s="12">
        <v>3.63</v>
      </c>
      <c r="K171" s="12">
        <v>0.23</v>
      </c>
      <c r="L171" s="12">
        <v>6.89</v>
      </c>
      <c r="M171" s="12">
        <v>3</v>
      </c>
      <c r="N171" s="12">
        <v>0</v>
      </c>
      <c r="O171" s="12">
        <v>0</v>
      </c>
      <c r="P171" s="12">
        <v>0</v>
      </c>
      <c r="Q171" s="12">
        <v>0</v>
      </c>
      <c r="R171" s="12">
        <v>0</v>
      </c>
      <c r="S171" s="12">
        <v>0</v>
      </c>
      <c r="T171" s="12">
        <v>0</v>
      </c>
      <c r="U171">
        <f t="shared" si="7"/>
        <v>757.4799999999999</v>
      </c>
      <c r="V171" s="23">
        <f>'Listado Equipos'!$B$5-W171</f>
        <v>36116</v>
      </c>
      <c r="W171">
        <f t="shared" si="6"/>
        <v>1484.0000000000014</v>
      </c>
      <c r="X171">
        <f t="shared" si="8"/>
        <v>171</v>
      </c>
    </row>
    <row r="172" spans="1:24" ht="17.399999999999999" x14ac:dyDescent="0.3">
      <c r="A172" s="11">
        <v>45163</v>
      </c>
      <c r="B172" s="12">
        <v>250427</v>
      </c>
      <c r="C172" s="12" t="s">
        <v>343</v>
      </c>
      <c r="D172" s="12" t="s">
        <v>344</v>
      </c>
      <c r="E172" s="12" t="s">
        <v>345</v>
      </c>
      <c r="F172" s="12" t="s">
        <v>346</v>
      </c>
      <c r="G172" s="12" t="s">
        <v>347</v>
      </c>
      <c r="H172" s="12">
        <v>6.13</v>
      </c>
      <c r="I172" s="12">
        <v>17.87</v>
      </c>
      <c r="J172" s="12">
        <v>6.13</v>
      </c>
      <c r="K172" s="12">
        <v>0</v>
      </c>
      <c r="L172" s="12">
        <v>12.62</v>
      </c>
      <c r="M172" s="12">
        <v>2</v>
      </c>
      <c r="N172" s="12">
        <v>0</v>
      </c>
      <c r="O172" s="12">
        <v>1</v>
      </c>
      <c r="P172" s="12">
        <v>3</v>
      </c>
      <c r="Q172" s="12">
        <v>0</v>
      </c>
      <c r="R172" s="12">
        <v>0</v>
      </c>
      <c r="S172" s="12">
        <v>0</v>
      </c>
      <c r="T172" s="12">
        <v>0</v>
      </c>
      <c r="U172">
        <f t="shared" si="7"/>
        <v>763.6099999999999</v>
      </c>
      <c r="V172" s="23">
        <f>'Listado Equipos'!$B$5-W172</f>
        <v>36116</v>
      </c>
      <c r="W172">
        <f t="shared" si="6"/>
        <v>1484.0000000000014</v>
      </c>
      <c r="X172">
        <f t="shared" si="8"/>
        <v>172</v>
      </c>
    </row>
    <row r="173" spans="1:24" ht="17.399999999999999" x14ac:dyDescent="0.3">
      <c r="A173" s="11">
        <v>45164</v>
      </c>
      <c r="B173" s="12">
        <v>250427</v>
      </c>
      <c r="C173" s="12" t="s">
        <v>343</v>
      </c>
      <c r="D173" s="12" t="s">
        <v>344</v>
      </c>
      <c r="E173" s="12" t="s">
        <v>345</v>
      </c>
      <c r="F173" s="12" t="s">
        <v>346</v>
      </c>
      <c r="G173" s="12" t="s">
        <v>347</v>
      </c>
      <c r="H173" s="12">
        <v>7.83</v>
      </c>
      <c r="I173" s="12">
        <v>16.170000000000002</v>
      </c>
      <c r="J173" s="12">
        <v>7.83</v>
      </c>
      <c r="K173" s="12">
        <v>0</v>
      </c>
      <c r="L173" s="12">
        <v>17.3</v>
      </c>
      <c r="M173" s="12">
        <v>3</v>
      </c>
      <c r="N173" s="12">
        <v>0</v>
      </c>
      <c r="O173" s="12">
        <v>1</v>
      </c>
      <c r="P173" s="12">
        <v>0</v>
      </c>
      <c r="Q173" s="12">
        <v>0</v>
      </c>
      <c r="R173" s="12">
        <v>0</v>
      </c>
      <c r="S173" s="12">
        <v>0</v>
      </c>
      <c r="T173" s="12">
        <v>0</v>
      </c>
      <c r="U173">
        <f t="shared" si="7"/>
        <v>771.43999999999994</v>
      </c>
      <c r="V173" s="23">
        <f>'Listado Equipos'!$B$5-W173</f>
        <v>36119.82</v>
      </c>
      <c r="W173">
        <f t="shared" si="6"/>
        <v>1480.1800000000014</v>
      </c>
      <c r="X173">
        <f t="shared" si="8"/>
        <v>173</v>
      </c>
    </row>
    <row r="174" spans="1:24" ht="17.399999999999999" x14ac:dyDescent="0.3">
      <c r="A174" s="11">
        <v>45165</v>
      </c>
      <c r="B174" s="12">
        <v>250427</v>
      </c>
      <c r="C174" s="12" t="s">
        <v>343</v>
      </c>
      <c r="D174" s="12" t="s">
        <v>344</v>
      </c>
      <c r="E174" s="12" t="s">
        <v>345</v>
      </c>
      <c r="F174" s="12" t="s">
        <v>346</v>
      </c>
      <c r="G174" s="12" t="s">
        <v>347</v>
      </c>
      <c r="H174" s="12">
        <v>0</v>
      </c>
      <c r="I174" s="12">
        <v>24</v>
      </c>
      <c r="J174" s="12">
        <v>0</v>
      </c>
      <c r="K174" s="12">
        <v>0</v>
      </c>
      <c r="L174" s="12">
        <v>0</v>
      </c>
      <c r="M174" s="12">
        <v>0</v>
      </c>
      <c r="N174" s="12">
        <v>0</v>
      </c>
      <c r="O174" s="12">
        <v>0</v>
      </c>
      <c r="P174" s="12">
        <v>0</v>
      </c>
      <c r="Q174" s="12">
        <v>0</v>
      </c>
      <c r="R174" s="12">
        <v>0</v>
      </c>
      <c r="S174" s="12">
        <v>0</v>
      </c>
      <c r="T174" s="12">
        <v>0</v>
      </c>
      <c r="U174">
        <f t="shared" si="7"/>
        <v>771.43999999999994</v>
      </c>
      <c r="V174" s="23">
        <f>'Listado Equipos'!$B$5-W174</f>
        <v>36127.25</v>
      </c>
      <c r="W174">
        <f t="shared" si="6"/>
        <v>1472.7500000000014</v>
      </c>
      <c r="X174">
        <f t="shared" si="8"/>
        <v>174</v>
      </c>
    </row>
    <row r="175" spans="1:24" ht="17.399999999999999" x14ac:dyDescent="0.3">
      <c r="A175" s="11">
        <v>45166</v>
      </c>
      <c r="B175" s="12">
        <v>250427</v>
      </c>
      <c r="C175" s="12" t="s">
        <v>343</v>
      </c>
      <c r="D175" s="12" t="s">
        <v>344</v>
      </c>
      <c r="E175" s="12" t="s">
        <v>345</v>
      </c>
      <c r="F175" s="12" t="s">
        <v>346</v>
      </c>
      <c r="G175" s="12" t="s">
        <v>347</v>
      </c>
      <c r="H175" s="12">
        <v>0.08</v>
      </c>
      <c r="I175" s="12">
        <v>23.92</v>
      </c>
      <c r="J175" s="12">
        <v>0</v>
      </c>
      <c r="K175" s="12">
        <v>0.08</v>
      </c>
      <c r="L175" s="12">
        <v>0.05</v>
      </c>
      <c r="M175" s="12">
        <v>0</v>
      </c>
      <c r="N175" s="12">
        <v>0</v>
      </c>
      <c r="O175" s="12">
        <v>0</v>
      </c>
      <c r="P175" s="12">
        <v>0</v>
      </c>
      <c r="Q175" s="12">
        <v>0</v>
      </c>
      <c r="R175" s="12">
        <v>1</v>
      </c>
      <c r="S175" s="12">
        <v>0</v>
      </c>
      <c r="T175" s="12">
        <v>0</v>
      </c>
      <c r="U175">
        <f t="shared" si="7"/>
        <v>771.52</v>
      </c>
      <c r="V175" s="23">
        <f>'Listado Equipos'!$B$5-W175</f>
        <v>36136.25</v>
      </c>
      <c r="W175">
        <f t="shared" si="6"/>
        <v>1463.7500000000014</v>
      </c>
      <c r="X175">
        <f t="shared" si="8"/>
        <v>175</v>
      </c>
    </row>
    <row r="176" spans="1:24" ht="17.399999999999999" x14ac:dyDescent="0.3">
      <c r="A176" s="11">
        <v>45167</v>
      </c>
      <c r="B176" s="12">
        <v>250427</v>
      </c>
      <c r="C176" s="12" t="s">
        <v>343</v>
      </c>
      <c r="D176" s="12" t="s">
        <v>344</v>
      </c>
      <c r="E176" s="12" t="s">
        <v>345</v>
      </c>
      <c r="F176" s="12" t="s">
        <v>346</v>
      </c>
      <c r="G176" s="12" t="s">
        <v>347</v>
      </c>
      <c r="H176" s="12">
        <v>3.8</v>
      </c>
      <c r="I176" s="12">
        <v>20.2</v>
      </c>
      <c r="J176" s="12">
        <v>3.43</v>
      </c>
      <c r="K176" s="12">
        <v>0.37</v>
      </c>
      <c r="L176" s="12">
        <v>8.0299999999999994</v>
      </c>
      <c r="M176" s="12">
        <v>2</v>
      </c>
      <c r="N176" s="12">
        <v>0</v>
      </c>
      <c r="O176" s="12">
        <v>0</v>
      </c>
      <c r="P176" s="12">
        <v>1</v>
      </c>
      <c r="Q176" s="12">
        <v>0</v>
      </c>
      <c r="R176" s="12">
        <v>3</v>
      </c>
      <c r="S176" s="12">
        <v>0</v>
      </c>
      <c r="T176" s="12">
        <v>0</v>
      </c>
      <c r="U176">
        <f t="shared" si="7"/>
        <v>775.31999999999994</v>
      </c>
      <c r="V176" s="23">
        <f>'Listado Equipos'!$B$5-W176</f>
        <v>36145.449999999997</v>
      </c>
      <c r="W176">
        <f t="shared" si="6"/>
        <v>1454.5500000000013</v>
      </c>
      <c r="X176">
        <f t="shared" si="8"/>
        <v>176</v>
      </c>
    </row>
    <row r="177" spans="1:24" ht="17.399999999999999" x14ac:dyDescent="0.3">
      <c r="A177" s="11">
        <v>45168</v>
      </c>
      <c r="B177" s="12">
        <v>250427</v>
      </c>
      <c r="C177" s="12" t="s">
        <v>343</v>
      </c>
      <c r="D177" s="12" t="s">
        <v>344</v>
      </c>
      <c r="E177" s="12" t="s">
        <v>345</v>
      </c>
      <c r="F177" s="12" t="s">
        <v>346</v>
      </c>
      <c r="G177" s="12" t="s">
        <v>347</v>
      </c>
      <c r="H177" s="12">
        <v>4.5</v>
      </c>
      <c r="I177" s="12">
        <v>19.5</v>
      </c>
      <c r="J177" s="12">
        <v>3.27</v>
      </c>
      <c r="K177" s="12">
        <v>1.23</v>
      </c>
      <c r="L177" s="12">
        <v>7.05</v>
      </c>
      <c r="M177" s="12">
        <v>3</v>
      </c>
      <c r="N177" s="12">
        <v>0</v>
      </c>
      <c r="O177" s="12">
        <v>3</v>
      </c>
      <c r="P177" s="12">
        <v>0</v>
      </c>
      <c r="Q177" s="12">
        <v>0</v>
      </c>
      <c r="R177" s="12">
        <v>17</v>
      </c>
      <c r="S177" s="12">
        <v>0</v>
      </c>
      <c r="T177" s="12">
        <v>1</v>
      </c>
      <c r="U177">
        <f t="shared" si="7"/>
        <v>779.81999999999994</v>
      </c>
      <c r="V177" s="23">
        <f>'Listado Equipos'!$B$5-W177</f>
        <v>36149.119999999995</v>
      </c>
      <c r="W177">
        <f t="shared" si="6"/>
        <v>1450.8800000000012</v>
      </c>
      <c r="X177">
        <f t="shared" si="8"/>
        <v>177</v>
      </c>
    </row>
    <row r="178" spans="1:24" ht="17.399999999999999" x14ac:dyDescent="0.3">
      <c r="A178" s="11">
        <v>45169</v>
      </c>
      <c r="B178" s="12">
        <v>250427</v>
      </c>
      <c r="C178" s="12" t="s">
        <v>343</v>
      </c>
      <c r="D178" s="12" t="s">
        <v>344</v>
      </c>
      <c r="E178" s="12" t="s">
        <v>345</v>
      </c>
      <c r="F178" s="12" t="s">
        <v>346</v>
      </c>
      <c r="G178" s="12" t="s">
        <v>347</v>
      </c>
      <c r="H178" s="12">
        <v>7.25</v>
      </c>
      <c r="I178" s="12">
        <v>16.75</v>
      </c>
      <c r="J178" s="12">
        <v>7.25</v>
      </c>
      <c r="K178" s="12">
        <v>0</v>
      </c>
      <c r="L178" s="12">
        <v>15.59</v>
      </c>
      <c r="M178" s="12">
        <v>3</v>
      </c>
      <c r="N178" s="12">
        <v>0</v>
      </c>
      <c r="O178" s="12">
        <v>1</v>
      </c>
      <c r="P178" s="12">
        <v>1</v>
      </c>
      <c r="Q178" s="12">
        <v>1</v>
      </c>
      <c r="R178" s="12">
        <v>0</v>
      </c>
      <c r="S178" s="12">
        <v>0</v>
      </c>
      <c r="T178" s="12">
        <v>0</v>
      </c>
      <c r="U178">
        <f t="shared" si="7"/>
        <v>787.06999999999994</v>
      </c>
      <c r="V178" s="23">
        <f>'Listado Equipos'!$B$5-W178</f>
        <v>36151.589999999997</v>
      </c>
      <c r="W178">
        <f t="shared" si="6"/>
        <v>1448.4100000000012</v>
      </c>
      <c r="X178">
        <f t="shared" si="8"/>
        <v>178</v>
      </c>
    </row>
    <row r="179" spans="1:24" ht="17.399999999999999" x14ac:dyDescent="0.3">
      <c r="A179" s="11">
        <v>45170</v>
      </c>
      <c r="B179" s="12">
        <v>250427</v>
      </c>
      <c r="C179" s="12" t="s">
        <v>343</v>
      </c>
      <c r="D179" s="12" t="s">
        <v>344</v>
      </c>
      <c r="E179" s="12" t="s">
        <v>345</v>
      </c>
      <c r="F179" s="12" t="s">
        <v>346</v>
      </c>
      <c r="G179" s="12" t="s">
        <v>347</v>
      </c>
      <c r="H179" s="12">
        <v>7.38</v>
      </c>
      <c r="I179" s="12">
        <v>16.62</v>
      </c>
      <c r="J179" s="12">
        <v>7.38</v>
      </c>
      <c r="K179" s="12">
        <v>0</v>
      </c>
      <c r="L179" s="12">
        <v>16.260000000000002</v>
      </c>
      <c r="M179" s="12">
        <v>2</v>
      </c>
      <c r="N179" s="12">
        <v>0</v>
      </c>
      <c r="O179" s="12">
        <v>2</v>
      </c>
      <c r="P179" s="12">
        <v>2</v>
      </c>
      <c r="Q179" s="12">
        <v>0</v>
      </c>
      <c r="R179" s="12">
        <v>0</v>
      </c>
      <c r="S179" s="12">
        <v>0</v>
      </c>
      <c r="T179" s="12">
        <v>0</v>
      </c>
      <c r="U179">
        <f t="shared" si="7"/>
        <v>794.44999999999993</v>
      </c>
      <c r="V179" s="23">
        <f>'Listado Equipos'!$B$5-W179</f>
        <v>36152.839999999997</v>
      </c>
      <c r="W179">
        <f t="shared" si="6"/>
        <v>1447.1600000000012</v>
      </c>
      <c r="X179">
        <f t="shared" si="8"/>
        <v>179</v>
      </c>
    </row>
    <row r="180" spans="1:24" ht="17.399999999999999" x14ac:dyDescent="0.3">
      <c r="A180" s="11">
        <v>45171</v>
      </c>
      <c r="B180" s="12">
        <v>250427</v>
      </c>
      <c r="C180" s="12" t="s">
        <v>343</v>
      </c>
      <c r="D180" s="12" t="s">
        <v>344</v>
      </c>
      <c r="E180" s="12" t="s">
        <v>345</v>
      </c>
      <c r="F180" s="12" t="s">
        <v>346</v>
      </c>
      <c r="G180" s="12" t="s">
        <v>347</v>
      </c>
      <c r="H180" s="12">
        <v>9.02</v>
      </c>
      <c r="I180" s="12">
        <v>14.98</v>
      </c>
      <c r="J180" s="12">
        <v>9.02</v>
      </c>
      <c r="K180" s="12">
        <v>0</v>
      </c>
      <c r="L180" s="12">
        <v>20.27</v>
      </c>
      <c r="M180" s="12">
        <v>2</v>
      </c>
      <c r="N180" s="12">
        <v>0</v>
      </c>
      <c r="O180" s="12">
        <v>2</v>
      </c>
      <c r="P180" s="12">
        <v>1</v>
      </c>
      <c r="Q180" s="12">
        <v>0</v>
      </c>
      <c r="R180" s="12">
        <v>2</v>
      </c>
      <c r="S180" s="12">
        <v>0</v>
      </c>
      <c r="T180" s="12">
        <v>0</v>
      </c>
      <c r="U180">
        <f t="shared" si="7"/>
        <v>803.46999999999991</v>
      </c>
      <c r="V180" s="23">
        <f>'Listado Equipos'!$B$5-W180</f>
        <v>36153.67</v>
      </c>
      <c r="W180">
        <f t="shared" si="6"/>
        <v>1446.3300000000013</v>
      </c>
      <c r="X180">
        <f t="shared" si="8"/>
        <v>180</v>
      </c>
    </row>
    <row r="181" spans="1:24" ht="17.399999999999999" x14ac:dyDescent="0.3">
      <c r="A181" s="11">
        <v>45172</v>
      </c>
      <c r="B181" s="12">
        <v>250427</v>
      </c>
      <c r="C181" s="12" t="s">
        <v>343</v>
      </c>
      <c r="D181" s="12" t="s">
        <v>344</v>
      </c>
      <c r="E181" s="12" t="s">
        <v>345</v>
      </c>
      <c r="F181" s="12" t="s">
        <v>346</v>
      </c>
      <c r="G181" s="12" t="s">
        <v>347</v>
      </c>
      <c r="H181" s="12">
        <v>0</v>
      </c>
      <c r="I181" s="12">
        <v>24</v>
      </c>
      <c r="J181" s="12">
        <v>0</v>
      </c>
      <c r="K181" s="12">
        <v>0</v>
      </c>
      <c r="L181" s="12">
        <v>0</v>
      </c>
      <c r="M181" s="12">
        <v>0</v>
      </c>
      <c r="N181" s="12">
        <v>0</v>
      </c>
      <c r="O181" s="12">
        <v>0</v>
      </c>
      <c r="P181" s="12">
        <v>0</v>
      </c>
      <c r="Q181" s="12">
        <v>0</v>
      </c>
      <c r="R181" s="12">
        <v>0</v>
      </c>
      <c r="S181" s="12">
        <v>0</v>
      </c>
      <c r="T181" s="12">
        <v>0</v>
      </c>
      <c r="U181">
        <f t="shared" si="7"/>
        <v>803.46999999999991</v>
      </c>
      <c r="V181" s="23">
        <f>'Listado Equipos'!$B$5-W181</f>
        <v>36162.720000000001</v>
      </c>
      <c r="W181">
        <f t="shared" si="6"/>
        <v>1437.2800000000013</v>
      </c>
      <c r="X181">
        <f t="shared" si="8"/>
        <v>181</v>
      </c>
    </row>
    <row r="182" spans="1:24" ht="17.399999999999999" x14ac:dyDescent="0.3">
      <c r="A182" s="11">
        <v>45173</v>
      </c>
      <c r="B182" s="12">
        <v>250427</v>
      </c>
      <c r="C182" s="12" t="s">
        <v>343</v>
      </c>
      <c r="D182" s="12" t="s">
        <v>344</v>
      </c>
      <c r="E182" s="12" t="s">
        <v>345</v>
      </c>
      <c r="F182" s="12" t="s">
        <v>346</v>
      </c>
      <c r="G182" s="12" t="s">
        <v>347</v>
      </c>
      <c r="H182" s="12">
        <v>1.48</v>
      </c>
      <c r="I182" s="12">
        <v>22.52</v>
      </c>
      <c r="J182" s="12">
        <v>1.48</v>
      </c>
      <c r="K182" s="12">
        <v>0</v>
      </c>
      <c r="L182" s="12">
        <v>3.27</v>
      </c>
      <c r="M182" s="12">
        <v>2</v>
      </c>
      <c r="N182" s="12">
        <v>0</v>
      </c>
      <c r="O182" s="12">
        <v>0</v>
      </c>
      <c r="P182" s="12">
        <v>1</v>
      </c>
      <c r="Q182" s="12">
        <v>0</v>
      </c>
      <c r="R182" s="12">
        <v>0</v>
      </c>
      <c r="S182" s="12">
        <v>0</v>
      </c>
      <c r="T182" s="12">
        <v>0</v>
      </c>
      <c r="U182">
        <f t="shared" si="7"/>
        <v>804.94999999999993</v>
      </c>
      <c r="V182" s="23">
        <f>'Listado Equipos'!$B$5-W182</f>
        <v>36170.089999999997</v>
      </c>
      <c r="W182">
        <f t="shared" si="6"/>
        <v>1429.9100000000014</v>
      </c>
      <c r="X182">
        <f t="shared" si="8"/>
        <v>182</v>
      </c>
    </row>
    <row r="183" spans="1:24" ht="17.399999999999999" x14ac:dyDescent="0.3">
      <c r="A183" s="11">
        <v>45174</v>
      </c>
      <c r="B183" s="12">
        <v>250427</v>
      </c>
      <c r="C183" s="12" t="s">
        <v>343</v>
      </c>
      <c r="D183" s="12" t="s">
        <v>344</v>
      </c>
      <c r="E183" s="12" t="s">
        <v>345</v>
      </c>
      <c r="F183" s="12" t="s">
        <v>346</v>
      </c>
      <c r="G183" s="12" t="s">
        <v>347</v>
      </c>
      <c r="H183" s="12">
        <v>5</v>
      </c>
      <c r="I183" s="12">
        <v>19</v>
      </c>
      <c r="J183" s="12">
        <v>5</v>
      </c>
      <c r="K183" s="12">
        <v>0</v>
      </c>
      <c r="L183" s="12">
        <v>10.66</v>
      </c>
      <c r="M183" s="12">
        <v>2</v>
      </c>
      <c r="N183" s="12">
        <v>0</v>
      </c>
      <c r="O183" s="12">
        <v>0</v>
      </c>
      <c r="P183" s="12">
        <v>0</v>
      </c>
      <c r="Q183" s="12">
        <v>1</v>
      </c>
      <c r="R183" s="12">
        <v>0</v>
      </c>
      <c r="S183" s="12">
        <v>0</v>
      </c>
      <c r="T183" s="12">
        <v>0</v>
      </c>
      <c r="U183">
        <f t="shared" si="7"/>
        <v>809.94999999999993</v>
      </c>
      <c r="V183" s="23">
        <f>'Listado Equipos'!$B$5-W183</f>
        <v>36178.57</v>
      </c>
      <c r="W183">
        <f t="shared" si="6"/>
        <v>1421.4300000000014</v>
      </c>
      <c r="X183">
        <f t="shared" si="8"/>
        <v>183</v>
      </c>
    </row>
    <row r="184" spans="1:24" ht="17.399999999999999" x14ac:dyDescent="0.3">
      <c r="A184" s="11">
        <v>45175</v>
      </c>
      <c r="B184" s="12">
        <v>250427</v>
      </c>
      <c r="C184" s="12" t="s">
        <v>343</v>
      </c>
      <c r="D184" s="12" t="s">
        <v>344</v>
      </c>
      <c r="E184" s="12" t="s">
        <v>345</v>
      </c>
      <c r="F184" s="12" t="s">
        <v>346</v>
      </c>
      <c r="G184" s="12" t="s">
        <v>347</v>
      </c>
      <c r="H184" s="12">
        <v>7.07</v>
      </c>
      <c r="I184" s="12">
        <v>16.93</v>
      </c>
      <c r="J184" s="12">
        <v>7.07</v>
      </c>
      <c r="K184" s="12">
        <v>0</v>
      </c>
      <c r="L184" s="12">
        <v>16.05</v>
      </c>
      <c r="M184" s="12">
        <v>2</v>
      </c>
      <c r="N184" s="12">
        <v>0</v>
      </c>
      <c r="O184" s="12">
        <v>1</v>
      </c>
      <c r="P184" s="12">
        <v>3</v>
      </c>
      <c r="Q184" s="12">
        <v>0</v>
      </c>
      <c r="R184" s="12">
        <v>0</v>
      </c>
      <c r="S184" s="12">
        <v>0</v>
      </c>
      <c r="T184" s="12">
        <v>0</v>
      </c>
      <c r="U184">
        <f t="shared" si="7"/>
        <v>817.02</v>
      </c>
      <c r="V184" s="23">
        <f>'Listado Equipos'!$B$5-W184</f>
        <v>36181.299999999996</v>
      </c>
      <c r="W184">
        <f t="shared" si="6"/>
        <v>1418.7000000000014</v>
      </c>
      <c r="X184">
        <f t="shared" si="8"/>
        <v>184</v>
      </c>
    </row>
    <row r="185" spans="1:24" ht="17.399999999999999" x14ac:dyDescent="0.3">
      <c r="A185" s="11">
        <v>45176</v>
      </c>
      <c r="B185" s="12">
        <v>250427</v>
      </c>
      <c r="C185" s="12" t="s">
        <v>343</v>
      </c>
      <c r="D185" s="12" t="s">
        <v>344</v>
      </c>
      <c r="E185" s="12" t="s">
        <v>345</v>
      </c>
      <c r="F185" s="12" t="s">
        <v>346</v>
      </c>
      <c r="G185" s="12" t="s">
        <v>347</v>
      </c>
      <c r="H185" s="12">
        <v>6.82</v>
      </c>
      <c r="I185" s="12">
        <v>17.18</v>
      </c>
      <c r="J185" s="12">
        <v>6.82</v>
      </c>
      <c r="K185" s="12">
        <v>0</v>
      </c>
      <c r="L185" s="12">
        <v>15.55</v>
      </c>
      <c r="M185" s="12">
        <v>2</v>
      </c>
      <c r="N185" s="12">
        <v>0</v>
      </c>
      <c r="O185" s="12">
        <v>1</v>
      </c>
      <c r="P185" s="12">
        <v>1</v>
      </c>
      <c r="Q185" s="12">
        <v>0</v>
      </c>
      <c r="R185" s="12">
        <v>0</v>
      </c>
      <c r="S185" s="12">
        <v>0</v>
      </c>
      <c r="T185" s="12">
        <v>0</v>
      </c>
      <c r="U185">
        <f t="shared" si="7"/>
        <v>823.84</v>
      </c>
      <c r="V185" s="23">
        <f>'Listado Equipos'!$B$5-W185</f>
        <v>36184.03</v>
      </c>
      <c r="W185">
        <f t="shared" si="6"/>
        <v>1415.9700000000014</v>
      </c>
      <c r="X185">
        <f t="shared" si="8"/>
        <v>185</v>
      </c>
    </row>
    <row r="186" spans="1:24" ht="17.399999999999999" x14ac:dyDescent="0.3">
      <c r="A186" s="11">
        <v>45177</v>
      </c>
      <c r="B186" s="12">
        <v>250427</v>
      </c>
      <c r="C186" s="12" t="s">
        <v>343</v>
      </c>
      <c r="D186" s="12" t="s">
        <v>344</v>
      </c>
      <c r="E186" s="12" t="s">
        <v>345</v>
      </c>
      <c r="F186" s="12" t="s">
        <v>346</v>
      </c>
      <c r="G186" s="12" t="s">
        <v>347</v>
      </c>
      <c r="H186" s="12">
        <v>6.8</v>
      </c>
      <c r="I186" s="12">
        <v>17.2</v>
      </c>
      <c r="J186" s="12">
        <v>6.8</v>
      </c>
      <c r="K186" s="12">
        <v>0</v>
      </c>
      <c r="L186" s="12">
        <v>14.82</v>
      </c>
      <c r="M186" s="12">
        <v>3</v>
      </c>
      <c r="N186" s="12">
        <v>0</v>
      </c>
      <c r="O186" s="12">
        <v>2</v>
      </c>
      <c r="P186" s="12">
        <v>1</v>
      </c>
      <c r="Q186" s="12">
        <v>0</v>
      </c>
      <c r="R186" s="12">
        <v>0</v>
      </c>
      <c r="S186" s="12">
        <v>0</v>
      </c>
      <c r="T186" s="12">
        <v>0</v>
      </c>
      <c r="U186">
        <f t="shared" si="7"/>
        <v>830.64</v>
      </c>
      <c r="V186" s="23">
        <f>'Listado Equipos'!$B$5-W186</f>
        <v>36184.03</v>
      </c>
      <c r="W186">
        <f t="shared" si="6"/>
        <v>1415.9700000000014</v>
      </c>
      <c r="X186">
        <f t="shared" si="8"/>
        <v>186</v>
      </c>
    </row>
    <row r="187" spans="1:24" ht="17.399999999999999" x14ac:dyDescent="0.3">
      <c r="A187" s="11">
        <v>45178</v>
      </c>
      <c r="B187" s="12">
        <v>250427</v>
      </c>
      <c r="C187" s="12" t="s">
        <v>343</v>
      </c>
      <c r="D187" s="12" t="s">
        <v>344</v>
      </c>
      <c r="E187" s="12" t="s">
        <v>345</v>
      </c>
      <c r="F187" s="12" t="s">
        <v>346</v>
      </c>
      <c r="G187" s="12" t="s">
        <v>347</v>
      </c>
      <c r="H187" s="12">
        <v>9.75</v>
      </c>
      <c r="I187" s="12">
        <v>14.25</v>
      </c>
      <c r="J187" s="12">
        <v>9.75</v>
      </c>
      <c r="K187" s="12">
        <v>0</v>
      </c>
      <c r="L187" s="12">
        <v>23.26</v>
      </c>
      <c r="M187" s="12">
        <v>3</v>
      </c>
      <c r="N187" s="12">
        <v>0</v>
      </c>
      <c r="O187" s="12">
        <v>5</v>
      </c>
      <c r="P187" s="12">
        <v>4</v>
      </c>
      <c r="Q187" s="12">
        <v>1</v>
      </c>
      <c r="R187" s="12">
        <v>0</v>
      </c>
      <c r="S187" s="12">
        <v>0</v>
      </c>
      <c r="T187" s="12">
        <v>0</v>
      </c>
      <c r="U187">
        <f t="shared" si="7"/>
        <v>840.39</v>
      </c>
      <c r="V187" s="23">
        <f>'Listado Equipos'!$B$5-W187</f>
        <v>36191.93</v>
      </c>
      <c r="W187">
        <f t="shared" si="6"/>
        <v>1408.0700000000013</v>
      </c>
      <c r="X187">
        <f t="shared" si="8"/>
        <v>187</v>
      </c>
    </row>
    <row r="188" spans="1:24" ht="17.399999999999999" x14ac:dyDescent="0.3">
      <c r="A188" s="11">
        <v>45179</v>
      </c>
      <c r="B188" s="12">
        <v>250427</v>
      </c>
      <c r="C188" s="12" t="s">
        <v>343</v>
      </c>
      <c r="D188" s="12" t="s">
        <v>344</v>
      </c>
      <c r="E188" s="12" t="s">
        <v>345</v>
      </c>
      <c r="F188" s="12" t="s">
        <v>346</v>
      </c>
      <c r="G188" s="12" t="s">
        <v>347</v>
      </c>
      <c r="H188" s="12">
        <v>0</v>
      </c>
      <c r="I188" s="12">
        <v>24</v>
      </c>
      <c r="J188" s="12">
        <v>0</v>
      </c>
      <c r="K188" s="12">
        <v>0</v>
      </c>
      <c r="L188" s="12">
        <v>0</v>
      </c>
      <c r="M188" s="12">
        <v>0</v>
      </c>
      <c r="N188" s="12">
        <v>0</v>
      </c>
      <c r="O188" s="12">
        <v>0</v>
      </c>
      <c r="P188" s="12">
        <v>0</v>
      </c>
      <c r="Q188" s="12">
        <v>0</v>
      </c>
      <c r="R188" s="12">
        <v>0</v>
      </c>
      <c r="S188" s="12">
        <v>0</v>
      </c>
      <c r="T188" s="12">
        <v>0</v>
      </c>
      <c r="U188">
        <f t="shared" si="7"/>
        <v>840.39</v>
      </c>
      <c r="V188" s="23">
        <f>'Listado Equipos'!$B$5-W188</f>
        <v>36199.26</v>
      </c>
      <c r="W188">
        <f t="shared" si="6"/>
        <v>1400.7400000000014</v>
      </c>
      <c r="X188">
        <f t="shared" si="8"/>
        <v>188</v>
      </c>
    </row>
    <row r="189" spans="1:24" ht="17.399999999999999" x14ac:dyDescent="0.3">
      <c r="A189" s="11">
        <v>45180</v>
      </c>
      <c r="B189" s="12">
        <v>250427</v>
      </c>
      <c r="C189" s="12" t="s">
        <v>343</v>
      </c>
      <c r="D189" s="12" t="s">
        <v>344</v>
      </c>
      <c r="E189" s="12" t="s">
        <v>345</v>
      </c>
      <c r="F189" s="12" t="s">
        <v>346</v>
      </c>
      <c r="G189" s="12" t="s">
        <v>347</v>
      </c>
      <c r="H189" s="12">
        <v>2.2799999999999998</v>
      </c>
      <c r="I189" s="12">
        <v>21.72</v>
      </c>
      <c r="J189" s="12">
        <v>2.2799999999999998</v>
      </c>
      <c r="K189" s="12">
        <v>0</v>
      </c>
      <c r="L189" s="12">
        <v>5.58</v>
      </c>
      <c r="M189" s="12">
        <v>2</v>
      </c>
      <c r="N189" s="12">
        <v>0</v>
      </c>
      <c r="O189" s="12">
        <v>0</v>
      </c>
      <c r="P189" s="12">
        <v>2</v>
      </c>
      <c r="Q189" s="12">
        <v>0</v>
      </c>
      <c r="R189" s="12">
        <v>0</v>
      </c>
      <c r="S189" s="12">
        <v>0</v>
      </c>
      <c r="T189" s="12">
        <v>0</v>
      </c>
      <c r="U189">
        <f t="shared" si="7"/>
        <v>842.67</v>
      </c>
      <c r="V189" s="23">
        <f>'Listado Equipos'!$B$5-W189</f>
        <v>36205.729999999996</v>
      </c>
      <c r="W189">
        <f t="shared" si="6"/>
        <v>1394.2700000000013</v>
      </c>
      <c r="X189">
        <f t="shared" si="8"/>
        <v>189</v>
      </c>
    </row>
    <row r="190" spans="1:24" ht="17.399999999999999" x14ac:dyDescent="0.3">
      <c r="A190" s="11">
        <v>45181</v>
      </c>
      <c r="B190" s="12">
        <v>250427</v>
      </c>
      <c r="C190" s="12" t="s">
        <v>343</v>
      </c>
      <c r="D190" s="12" t="s">
        <v>344</v>
      </c>
      <c r="E190" s="12" t="s">
        <v>345</v>
      </c>
      <c r="F190" s="12" t="s">
        <v>346</v>
      </c>
      <c r="G190" s="12" t="s">
        <v>347</v>
      </c>
      <c r="H190" s="12">
        <v>6.7</v>
      </c>
      <c r="I190" s="12">
        <v>17.3</v>
      </c>
      <c r="J190" s="12">
        <v>6.7</v>
      </c>
      <c r="K190" s="12">
        <v>0</v>
      </c>
      <c r="L190" s="12">
        <v>15.71</v>
      </c>
      <c r="M190" s="12">
        <v>3</v>
      </c>
      <c r="N190" s="12">
        <v>0</v>
      </c>
      <c r="O190" s="12">
        <v>1</v>
      </c>
      <c r="P190" s="12">
        <v>2</v>
      </c>
      <c r="Q190" s="12">
        <v>0</v>
      </c>
      <c r="R190" s="12">
        <v>0</v>
      </c>
      <c r="S190" s="12">
        <v>0</v>
      </c>
      <c r="T190" s="12">
        <v>0</v>
      </c>
      <c r="U190">
        <f t="shared" si="7"/>
        <v>849.37</v>
      </c>
      <c r="V190" s="23">
        <f>'Listado Equipos'!$B$5-W190</f>
        <v>36215.15</v>
      </c>
      <c r="W190">
        <f t="shared" si="6"/>
        <v>1384.8500000000013</v>
      </c>
      <c r="X190">
        <f t="shared" si="8"/>
        <v>190</v>
      </c>
    </row>
    <row r="191" spans="1:24" ht="17.399999999999999" x14ac:dyDescent="0.3">
      <c r="A191" s="11">
        <v>45182</v>
      </c>
      <c r="B191" s="12">
        <v>250427</v>
      </c>
      <c r="C191" s="12" t="s">
        <v>343</v>
      </c>
      <c r="D191" s="12" t="s">
        <v>344</v>
      </c>
      <c r="E191" s="12" t="s">
        <v>345</v>
      </c>
      <c r="F191" s="12" t="s">
        <v>346</v>
      </c>
      <c r="G191" s="12" t="s">
        <v>347</v>
      </c>
      <c r="H191" s="12">
        <v>6.9</v>
      </c>
      <c r="I191" s="12">
        <v>17.100000000000001</v>
      </c>
      <c r="J191" s="12">
        <v>6.9</v>
      </c>
      <c r="K191" s="12">
        <v>0</v>
      </c>
      <c r="L191" s="12">
        <v>14.3</v>
      </c>
      <c r="M191" s="12">
        <v>2</v>
      </c>
      <c r="N191" s="12">
        <v>0</v>
      </c>
      <c r="O191" s="12">
        <v>1</v>
      </c>
      <c r="P191" s="12">
        <v>4</v>
      </c>
      <c r="Q191" s="12">
        <v>0</v>
      </c>
      <c r="R191" s="12">
        <v>1</v>
      </c>
      <c r="S191" s="12">
        <v>0</v>
      </c>
      <c r="T191" s="12">
        <v>0</v>
      </c>
      <c r="U191">
        <f t="shared" si="7"/>
        <v>856.27</v>
      </c>
      <c r="V191" s="23">
        <f>'Listado Equipos'!$B$5-W191</f>
        <v>36218.03</v>
      </c>
      <c r="W191">
        <f t="shared" si="6"/>
        <v>1381.9700000000012</v>
      </c>
      <c r="X191">
        <f t="shared" si="8"/>
        <v>191</v>
      </c>
    </row>
    <row r="192" spans="1:24" ht="17.399999999999999" x14ac:dyDescent="0.3">
      <c r="A192" s="11">
        <v>45183</v>
      </c>
      <c r="B192" s="12">
        <v>250427</v>
      </c>
      <c r="C192" s="12" t="s">
        <v>343</v>
      </c>
      <c r="D192" s="12" t="s">
        <v>344</v>
      </c>
      <c r="E192" s="12" t="s">
        <v>345</v>
      </c>
      <c r="F192" s="12" t="s">
        <v>346</v>
      </c>
      <c r="G192" s="12" t="s">
        <v>347</v>
      </c>
      <c r="H192" s="12">
        <v>7.08</v>
      </c>
      <c r="I192" s="12">
        <v>16.920000000000002</v>
      </c>
      <c r="J192" s="12">
        <v>7.08</v>
      </c>
      <c r="K192" s="12">
        <v>0</v>
      </c>
      <c r="L192" s="12">
        <v>15.24</v>
      </c>
      <c r="M192" s="12">
        <v>3</v>
      </c>
      <c r="N192" s="12">
        <v>0</v>
      </c>
      <c r="O192" s="12">
        <v>0</v>
      </c>
      <c r="P192" s="12">
        <v>0</v>
      </c>
      <c r="Q192" s="12">
        <v>0</v>
      </c>
      <c r="R192" s="12">
        <v>1</v>
      </c>
      <c r="S192" s="12">
        <v>0</v>
      </c>
      <c r="T192" s="12">
        <v>0</v>
      </c>
      <c r="U192">
        <f t="shared" si="7"/>
        <v>863.35</v>
      </c>
      <c r="V192" s="23">
        <f>'Listado Equipos'!$B$5-W192</f>
        <v>36222.879999999997</v>
      </c>
      <c r="W192">
        <f t="shared" si="6"/>
        <v>1377.1200000000013</v>
      </c>
      <c r="X192">
        <f t="shared" si="8"/>
        <v>192</v>
      </c>
    </row>
    <row r="193" spans="1:24" ht="17.399999999999999" x14ac:dyDescent="0.3">
      <c r="A193" s="11">
        <v>45184</v>
      </c>
      <c r="B193" s="12">
        <v>250427</v>
      </c>
      <c r="C193" s="12" t="s">
        <v>343</v>
      </c>
      <c r="D193" s="12" t="s">
        <v>344</v>
      </c>
      <c r="E193" s="12" t="s">
        <v>345</v>
      </c>
      <c r="F193" s="12" t="s">
        <v>346</v>
      </c>
      <c r="G193" s="12" t="s">
        <v>347</v>
      </c>
      <c r="H193" s="12">
        <v>8.8699999999999992</v>
      </c>
      <c r="I193" s="12">
        <v>15.13</v>
      </c>
      <c r="J193" s="12">
        <v>8.8699999999999992</v>
      </c>
      <c r="K193" s="12">
        <v>0</v>
      </c>
      <c r="L193" s="12">
        <v>19.78</v>
      </c>
      <c r="M193" s="12">
        <v>2</v>
      </c>
      <c r="N193" s="12">
        <v>0</v>
      </c>
      <c r="O193" s="12">
        <v>2</v>
      </c>
      <c r="P193" s="12">
        <v>2</v>
      </c>
      <c r="Q193" s="12">
        <v>0</v>
      </c>
      <c r="R193" s="12">
        <v>1</v>
      </c>
      <c r="S193" s="12">
        <v>0</v>
      </c>
      <c r="T193" s="12">
        <v>0</v>
      </c>
      <c r="U193">
        <f t="shared" si="7"/>
        <v>872.22</v>
      </c>
      <c r="V193" s="23">
        <f>'Listado Equipos'!$B$5-W193</f>
        <v>36224.21</v>
      </c>
      <c r="W193">
        <f t="shared" si="6"/>
        <v>1375.7900000000013</v>
      </c>
      <c r="X193">
        <f t="shared" si="8"/>
        <v>193</v>
      </c>
    </row>
    <row r="194" spans="1:24" ht="17.399999999999999" x14ac:dyDescent="0.3">
      <c r="A194" s="11">
        <v>45185</v>
      </c>
      <c r="B194" s="12">
        <v>250427</v>
      </c>
      <c r="C194" s="12" t="s">
        <v>343</v>
      </c>
      <c r="D194" s="12" t="s">
        <v>344</v>
      </c>
      <c r="E194" s="12" t="s">
        <v>345</v>
      </c>
      <c r="F194" s="12" t="s">
        <v>346</v>
      </c>
      <c r="G194" s="12" t="s">
        <v>347</v>
      </c>
      <c r="H194" s="12">
        <v>1.5</v>
      </c>
      <c r="I194" s="12">
        <v>22.5</v>
      </c>
      <c r="J194" s="12">
        <v>1.43</v>
      </c>
      <c r="K194" s="12">
        <v>7.0000000000000007E-2</v>
      </c>
      <c r="L194" s="12">
        <v>3.42</v>
      </c>
      <c r="M194" s="12">
        <v>3</v>
      </c>
      <c r="N194" s="12">
        <v>0</v>
      </c>
      <c r="O194" s="12">
        <v>0</v>
      </c>
      <c r="P194" s="12">
        <v>0</v>
      </c>
      <c r="Q194" s="12">
        <v>0</v>
      </c>
      <c r="R194" s="12">
        <v>1</v>
      </c>
      <c r="S194" s="12">
        <v>0</v>
      </c>
      <c r="T194" s="12">
        <v>0</v>
      </c>
      <c r="U194">
        <f t="shared" si="7"/>
        <v>873.72</v>
      </c>
      <c r="V194" s="23">
        <f>'Listado Equipos'!$B$5-W194</f>
        <v>36229.96</v>
      </c>
      <c r="W194">
        <f t="shared" si="6"/>
        <v>1370.0400000000013</v>
      </c>
      <c r="X194">
        <f t="shared" si="8"/>
        <v>194</v>
      </c>
    </row>
    <row r="195" spans="1:24" ht="17.399999999999999" x14ac:dyDescent="0.3">
      <c r="A195" s="11">
        <v>45186</v>
      </c>
      <c r="B195" s="12">
        <v>250427</v>
      </c>
      <c r="C195" s="12" t="s">
        <v>343</v>
      </c>
      <c r="D195" s="12" t="s">
        <v>344</v>
      </c>
      <c r="E195" s="12" t="s">
        <v>345</v>
      </c>
      <c r="F195" s="12" t="s">
        <v>346</v>
      </c>
      <c r="G195" s="12" t="s">
        <v>347</v>
      </c>
      <c r="H195" s="12">
        <v>0</v>
      </c>
      <c r="I195" s="12">
        <v>24</v>
      </c>
      <c r="J195" s="12">
        <v>0</v>
      </c>
      <c r="K195" s="12">
        <v>0</v>
      </c>
      <c r="L195" s="12">
        <v>0</v>
      </c>
      <c r="M195" s="12">
        <v>0</v>
      </c>
      <c r="N195" s="12">
        <v>0</v>
      </c>
      <c r="O195" s="12">
        <v>0</v>
      </c>
      <c r="P195" s="12">
        <v>0</v>
      </c>
      <c r="Q195" s="12">
        <v>0</v>
      </c>
      <c r="R195" s="12">
        <v>0</v>
      </c>
      <c r="S195" s="12">
        <v>0</v>
      </c>
      <c r="T195" s="12">
        <v>0</v>
      </c>
      <c r="U195">
        <f t="shared" si="7"/>
        <v>873.72</v>
      </c>
      <c r="V195" s="23">
        <f>'Listado Equipos'!$B$5-W195</f>
        <v>36237.08</v>
      </c>
      <c r="W195">
        <f t="shared" ref="W195:W258" si="9">LARGE($U$2:$U$514,X195-1)</f>
        <v>1362.9200000000014</v>
      </c>
      <c r="X195">
        <f t="shared" si="8"/>
        <v>195</v>
      </c>
    </row>
    <row r="196" spans="1:24" ht="17.399999999999999" x14ac:dyDescent="0.3">
      <c r="A196" s="11">
        <v>45187</v>
      </c>
      <c r="B196" s="12">
        <v>250427</v>
      </c>
      <c r="C196" s="12" t="s">
        <v>343</v>
      </c>
      <c r="D196" s="12" t="s">
        <v>344</v>
      </c>
      <c r="E196" s="12" t="s">
        <v>345</v>
      </c>
      <c r="F196" s="12" t="s">
        <v>346</v>
      </c>
      <c r="G196" s="12" t="s">
        <v>347</v>
      </c>
      <c r="H196" s="12">
        <v>2.4300000000000002</v>
      </c>
      <c r="I196" s="12">
        <v>21.57</v>
      </c>
      <c r="J196" s="12">
        <v>2.4300000000000002</v>
      </c>
      <c r="K196" s="12">
        <v>0</v>
      </c>
      <c r="L196" s="12">
        <v>4.8499999999999996</v>
      </c>
      <c r="M196" s="12">
        <v>2</v>
      </c>
      <c r="N196" s="12">
        <v>0</v>
      </c>
      <c r="O196" s="12">
        <v>0</v>
      </c>
      <c r="P196" s="12">
        <v>0</v>
      </c>
      <c r="Q196" s="12">
        <v>0</v>
      </c>
      <c r="R196" s="12">
        <v>2</v>
      </c>
      <c r="S196" s="12">
        <v>0</v>
      </c>
      <c r="T196" s="12">
        <v>0</v>
      </c>
      <c r="U196">
        <f t="shared" ref="U196:U259" si="10">H196+U195</f>
        <v>876.15</v>
      </c>
      <c r="V196" s="23">
        <f>'Listado Equipos'!$B$5-W196</f>
        <v>36242.78</v>
      </c>
      <c r="W196">
        <f t="shared" si="9"/>
        <v>1357.2200000000014</v>
      </c>
      <c r="X196">
        <f t="shared" ref="X196:X259" si="11">X195+1</f>
        <v>196</v>
      </c>
    </row>
    <row r="197" spans="1:24" ht="17.399999999999999" x14ac:dyDescent="0.3">
      <c r="A197" s="11">
        <v>45188</v>
      </c>
      <c r="B197" s="12">
        <v>250427</v>
      </c>
      <c r="C197" s="12" t="s">
        <v>343</v>
      </c>
      <c r="D197" s="12" t="s">
        <v>344</v>
      </c>
      <c r="E197" s="12" t="s">
        <v>345</v>
      </c>
      <c r="F197" s="12" t="s">
        <v>346</v>
      </c>
      <c r="G197" s="12" t="s">
        <v>347</v>
      </c>
      <c r="H197" s="12">
        <v>3.75</v>
      </c>
      <c r="I197" s="12">
        <v>20.25</v>
      </c>
      <c r="J197" s="12">
        <v>3.75</v>
      </c>
      <c r="K197" s="12">
        <v>0</v>
      </c>
      <c r="L197" s="12">
        <v>9.23</v>
      </c>
      <c r="M197" s="12">
        <v>3</v>
      </c>
      <c r="N197" s="12">
        <v>0</v>
      </c>
      <c r="O197" s="12">
        <v>0</v>
      </c>
      <c r="P197" s="12">
        <v>0</v>
      </c>
      <c r="Q197" s="12">
        <v>1</v>
      </c>
      <c r="R197" s="12">
        <v>0</v>
      </c>
      <c r="S197" s="12">
        <v>0</v>
      </c>
      <c r="T197" s="12">
        <v>0</v>
      </c>
      <c r="U197">
        <f t="shared" si="10"/>
        <v>879.9</v>
      </c>
      <c r="V197" s="23">
        <f>'Listado Equipos'!$B$5-W197</f>
        <v>36250.479999999996</v>
      </c>
      <c r="W197">
        <f t="shared" si="9"/>
        <v>1349.5200000000013</v>
      </c>
      <c r="X197">
        <f t="shared" si="11"/>
        <v>197</v>
      </c>
    </row>
    <row r="198" spans="1:24" ht="17.399999999999999" x14ac:dyDescent="0.3">
      <c r="A198" s="11">
        <v>45189</v>
      </c>
      <c r="B198" s="12">
        <v>250427</v>
      </c>
      <c r="C198" s="12" t="s">
        <v>343</v>
      </c>
      <c r="D198" s="12" t="s">
        <v>344</v>
      </c>
      <c r="E198" s="12" t="s">
        <v>345</v>
      </c>
      <c r="F198" s="12" t="s">
        <v>346</v>
      </c>
      <c r="G198" s="12" t="s">
        <v>347</v>
      </c>
      <c r="H198" s="12">
        <v>6.28</v>
      </c>
      <c r="I198" s="12">
        <v>17.72</v>
      </c>
      <c r="J198" s="12">
        <v>6.28</v>
      </c>
      <c r="K198" s="12">
        <v>0</v>
      </c>
      <c r="L198" s="12">
        <v>14.44</v>
      </c>
      <c r="M198" s="12">
        <v>3</v>
      </c>
      <c r="N198" s="12">
        <v>0</v>
      </c>
      <c r="O198" s="12">
        <v>3</v>
      </c>
      <c r="P198" s="12">
        <v>2</v>
      </c>
      <c r="Q198" s="12">
        <v>0</v>
      </c>
      <c r="R198" s="12">
        <v>0</v>
      </c>
      <c r="S198" s="12">
        <v>0</v>
      </c>
      <c r="T198" s="12">
        <v>0</v>
      </c>
      <c r="U198">
        <f t="shared" si="10"/>
        <v>886.18</v>
      </c>
      <c r="V198" s="23">
        <f>'Listado Equipos'!$B$5-W198</f>
        <v>36258.01</v>
      </c>
      <c r="W198">
        <f t="shared" si="9"/>
        <v>1341.9900000000014</v>
      </c>
      <c r="X198">
        <f t="shared" si="11"/>
        <v>198</v>
      </c>
    </row>
    <row r="199" spans="1:24" ht="17.399999999999999" x14ac:dyDescent="0.3">
      <c r="A199" s="11">
        <v>45190</v>
      </c>
      <c r="B199" s="12">
        <v>250427</v>
      </c>
      <c r="C199" s="12" t="s">
        <v>343</v>
      </c>
      <c r="D199" s="12" t="s">
        <v>344</v>
      </c>
      <c r="E199" s="12" t="s">
        <v>345</v>
      </c>
      <c r="F199" s="12" t="s">
        <v>346</v>
      </c>
      <c r="G199" s="12" t="s">
        <v>347</v>
      </c>
      <c r="H199" s="12">
        <v>6.13</v>
      </c>
      <c r="I199" s="12">
        <v>17.87</v>
      </c>
      <c r="J199" s="12">
        <v>6.13</v>
      </c>
      <c r="K199" s="12">
        <v>0</v>
      </c>
      <c r="L199" s="12">
        <v>14.89</v>
      </c>
      <c r="M199" s="12">
        <v>2</v>
      </c>
      <c r="N199" s="12">
        <v>0</v>
      </c>
      <c r="O199" s="12">
        <v>2</v>
      </c>
      <c r="P199" s="12">
        <v>3</v>
      </c>
      <c r="Q199" s="12">
        <v>2</v>
      </c>
      <c r="R199" s="12">
        <v>0</v>
      </c>
      <c r="S199" s="12">
        <v>0</v>
      </c>
      <c r="T199" s="12">
        <v>0</v>
      </c>
      <c r="U199">
        <f t="shared" si="10"/>
        <v>892.31</v>
      </c>
      <c r="V199" s="23">
        <f>'Listado Equipos'!$B$5-W199</f>
        <v>36259.409999999996</v>
      </c>
      <c r="W199">
        <f t="shared" si="9"/>
        <v>1340.5900000000013</v>
      </c>
      <c r="X199">
        <f t="shared" si="11"/>
        <v>199</v>
      </c>
    </row>
    <row r="200" spans="1:24" ht="17.399999999999999" x14ac:dyDescent="0.3">
      <c r="A200" s="11">
        <v>45191</v>
      </c>
      <c r="B200" s="12">
        <v>250427</v>
      </c>
      <c r="C200" s="12" t="s">
        <v>343</v>
      </c>
      <c r="D200" s="12" t="s">
        <v>344</v>
      </c>
      <c r="E200" s="12" t="s">
        <v>345</v>
      </c>
      <c r="F200" s="12" t="s">
        <v>346</v>
      </c>
      <c r="G200" s="12" t="s">
        <v>347</v>
      </c>
      <c r="H200" s="12">
        <v>7.88</v>
      </c>
      <c r="I200" s="12">
        <v>16.12</v>
      </c>
      <c r="J200" s="12">
        <v>7.88</v>
      </c>
      <c r="K200" s="12">
        <v>0</v>
      </c>
      <c r="L200" s="12">
        <v>17.329999999999998</v>
      </c>
      <c r="M200" s="12">
        <v>2</v>
      </c>
      <c r="N200" s="12">
        <v>0</v>
      </c>
      <c r="O200" s="12">
        <v>0</v>
      </c>
      <c r="P200" s="12">
        <v>0</v>
      </c>
      <c r="Q200" s="12">
        <v>1</v>
      </c>
      <c r="R200" s="12">
        <v>1</v>
      </c>
      <c r="S200" s="12">
        <v>0</v>
      </c>
      <c r="T200" s="12">
        <v>0</v>
      </c>
      <c r="U200">
        <f t="shared" si="10"/>
        <v>900.18999999999994</v>
      </c>
      <c r="V200" s="23">
        <f>'Listado Equipos'!$B$5-W200</f>
        <v>36263.03</v>
      </c>
      <c r="W200">
        <f t="shared" si="9"/>
        <v>1336.9700000000014</v>
      </c>
      <c r="X200">
        <f t="shared" si="11"/>
        <v>200</v>
      </c>
    </row>
    <row r="201" spans="1:24" ht="17.399999999999999" x14ac:dyDescent="0.3">
      <c r="A201" s="11">
        <v>45192</v>
      </c>
      <c r="B201" s="12">
        <v>250427</v>
      </c>
      <c r="C201" s="12" t="s">
        <v>343</v>
      </c>
      <c r="D201" s="12" t="s">
        <v>344</v>
      </c>
      <c r="E201" s="12" t="s">
        <v>345</v>
      </c>
      <c r="F201" s="12" t="s">
        <v>346</v>
      </c>
      <c r="G201" s="12" t="s">
        <v>347</v>
      </c>
      <c r="H201" s="12">
        <v>7.97</v>
      </c>
      <c r="I201" s="12">
        <v>16.03</v>
      </c>
      <c r="J201" s="12">
        <v>7.97</v>
      </c>
      <c r="K201" s="12">
        <v>0</v>
      </c>
      <c r="L201" s="12">
        <v>18.23</v>
      </c>
      <c r="M201" s="12">
        <v>3</v>
      </c>
      <c r="N201" s="12">
        <v>0</v>
      </c>
      <c r="O201" s="12">
        <v>2</v>
      </c>
      <c r="P201" s="12">
        <v>3</v>
      </c>
      <c r="Q201" s="12">
        <v>0</v>
      </c>
      <c r="R201" s="12">
        <v>0</v>
      </c>
      <c r="S201" s="12">
        <v>0</v>
      </c>
      <c r="T201" s="12">
        <v>0</v>
      </c>
      <c r="U201">
        <f t="shared" si="10"/>
        <v>908.16</v>
      </c>
      <c r="V201" s="23">
        <f>'Listado Equipos'!$B$5-W201</f>
        <v>36269.25</v>
      </c>
      <c r="W201">
        <f t="shared" si="9"/>
        <v>1330.7500000000014</v>
      </c>
      <c r="X201">
        <f t="shared" si="11"/>
        <v>201</v>
      </c>
    </row>
    <row r="202" spans="1:24" ht="17.399999999999999" x14ac:dyDescent="0.3">
      <c r="A202" s="11">
        <v>45193</v>
      </c>
      <c r="B202" s="12">
        <v>250427</v>
      </c>
      <c r="C202" s="12" t="s">
        <v>343</v>
      </c>
      <c r="D202" s="12" t="s">
        <v>344</v>
      </c>
      <c r="E202" s="12" t="s">
        <v>345</v>
      </c>
      <c r="F202" s="12" t="s">
        <v>346</v>
      </c>
      <c r="G202" s="12" t="s">
        <v>347</v>
      </c>
      <c r="H202" s="12">
        <v>0.23</v>
      </c>
      <c r="I202" s="12">
        <v>23.77</v>
      </c>
      <c r="J202" s="12">
        <v>0.23</v>
      </c>
      <c r="K202" s="12">
        <v>0</v>
      </c>
      <c r="L202" s="12">
        <v>0.2</v>
      </c>
      <c r="M202" s="12">
        <v>5</v>
      </c>
      <c r="N202" s="12">
        <v>0</v>
      </c>
      <c r="O202" s="12">
        <v>0</v>
      </c>
      <c r="P202" s="12">
        <v>0</v>
      </c>
      <c r="Q202" s="12">
        <v>0</v>
      </c>
      <c r="R202" s="12">
        <v>0</v>
      </c>
      <c r="S202" s="12">
        <v>0</v>
      </c>
      <c r="T202" s="12">
        <v>0</v>
      </c>
      <c r="U202">
        <f t="shared" si="10"/>
        <v>908.39</v>
      </c>
      <c r="V202" s="23">
        <f>'Listado Equipos'!$B$5-W202</f>
        <v>36277.85</v>
      </c>
      <c r="W202">
        <f t="shared" si="9"/>
        <v>1322.1500000000015</v>
      </c>
      <c r="X202">
        <f t="shared" si="11"/>
        <v>202</v>
      </c>
    </row>
    <row r="203" spans="1:24" ht="17.399999999999999" x14ac:dyDescent="0.3">
      <c r="A203" s="11">
        <v>45194</v>
      </c>
      <c r="B203" s="12">
        <v>250427</v>
      </c>
      <c r="C203" s="12" t="s">
        <v>343</v>
      </c>
      <c r="D203" s="12" t="s">
        <v>344</v>
      </c>
      <c r="E203" s="12" t="s">
        <v>345</v>
      </c>
      <c r="F203" s="12" t="s">
        <v>346</v>
      </c>
      <c r="G203" s="12" t="s">
        <v>347</v>
      </c>
      <c r="H203" s="12">
        <v>0.02</v>
      </c>
      <c r="I203" s="12">
        <v>23.98</v>
      </c>
      <c r="J203" s="12">
        <v>0.02</v>
      </c>
      <c r="K203" s="12">
        <v>0</v>
      </c>
      <c r="L203" s="12">
        <v>0.01</v>
      </c>
      <c r="M203" s="12">
        <v>0</v>
      </c>
      <c r="N203" s="12">
        <v>0</v>
      </c>
      <c r="O203" s="12">
        <v>0</v>
      </c>
      <c r="P203" s="12">
        <v>0</v>
      </c>
      <c r="Q203" s="12">
        <v>0</v>
      </c>
      <c r="R203" s="12">
        <v>0</v>
      </c>
      <c r="S203" s="12">
        <v>0</v>
      </c>
      <c r="T203" s="12">
        <v>0</v>
      </c>
      <c r="U203">
        <f t="shared" si="10"/>
        <v>908.41</v>
      </c>
      <c r="V203" s="23">
        <f>'Listado Equipos'!$B$5-W203</f>
        <v>36285.549999999996</v>
      </c>
      <c r="W203">
        <f t="shared" si="9"/>
        <v>1314.4500000000014</v>
      </c>
      <c r="X203">
        <f t="shared" si="11"/>
        <v>203</v>
      </c>
    </row>
    <row r="204" spans="1:24" ht="17.399999999999999" x14ac:dyDescent="0.3">
      <c r="A204" s="11">
        <v>45195</v>
      </c>
      <c r="B204" s="12">
        <v>250427</v>
      </c>
      <c r="C204" s="12" t="s">
        <v>343</v>
      </c>
      <c r="D204" s="12" t="s">
        <v>344</v>
      </c>
      <c r="E204" s="12" t="s">
        <v>345</v>
      </c>
      <c r="F204" s="12" t="s">
        <v>346</v>
      </c>
      <c r="G204" s="12" t="s">
        <v>347</v>
      </c>
      <c r="H204" s="12">
        <v>1.23</v>
      </c>
      <c r="I204" s="12">
        <v>22.77</v>
      </c>
      <c r="J204" s="12">
        <v>1.1499999999999999</v>
      </c>
      <c r="K204" s="12">
        <v>0.08</v>
      </c>
      <c r="L204" s="12">
        <v>2.25</v>
      </c>
      <c r="M204" s="12">
        <v>2</v>
      </c>
      <c r="N204" s="12">
        <v>0</v>
      </c>
      <c r="O204" s="12">
        <v>0</v>
      </c>
      <c r="P204" s="12">
        <v>0</v>
      </c>
      <c r="Q204" s="12">
        <v>0</v>
      </c>
      <c r="R204" s="12">
        <v>1</v>
      </c>
      <c r="S204" s="12">
        <v>0</v>
      </c>
      <c r="T204" s="12">
        <v>0</v>
      </c>
      <c r="U204">
        <f t="shared" si="10"/>
        <v>909.64</v>
      </c>
      <c r="V204" s="23">
        <f>'Listado Equipos'!$B$5-W204</f>
        <v>36293.58</v>
      </c>
      <c r="W204">
        <f t="shared" si="9"/>
        <v>1306.4200000000014</v>
      </c>
      <c r="X204">
        <f t="shared" si="11"/>
        <v>204</v>
      </c>
    </row>
    <row r="205" spans="1:24" ht="17.399999999999999" x14ac:dyDescent="0.3">
      <c r="A205" s="11">
        <v>45196</v>
      </c>
      <c r="B205" s="12">
        <v>250427</v>
      </c>
      <c r="C205" s="12" t="s">
        <v>343</v>
      </c>
      <c r="D205" s="12" t="s">
        <v>344</v>
      </c>
      <c r="E205" s="12" t="s">
        <v>345</v>
      </c>
      <c r="F205" s="12" t="s">
        <v>346</v>
      </c>
      <c r="G205" s="12" t="s">
        <v>347</v>
      </c>
      <c r="H205" s="12">
        <v>7.0000000000000007E-2</v>
      </c>
      <c r="I205" s="12">
        <v>23.93</v>
      </c>
      <c r="J205" s="12">
        <v>7.0000000000000007E-2</v>
      </c>
      <c r="K205" s="12">
        <v>0</v>
      </c>
      <c r="L205" s="12">
        <v>0.19</v>
      </c>
      <c r="M205" s="12">
        <v>6</v>
      </c>
      <c r="N205" s="12">
        <v>0</v>
      </c>
      <c r="O205" s="12">
        <v>0</v>
      </c>
      <c r="P205" s="12">
        <v>0</v>
      </c>
      <c r="Q205" s="12">
        <v>0</v>
      </c>
      <c r="R205" s="12">
        <v>0</v>
      </c>
      <c r="S205" s="12">
        <v>0</v>
      </c>
      <c r="T205" s="12">
        <v>0</v>
      </c>
      <c r="U205">
        <f t="shared" si="10"/>
        <v>909.71</v>
      </c>
      <c r="V205" s="23">
        <f>'Listado Equipos'!$B$5-W205</f>
        <v>36300.909999999996</v>
      </c>
      <c r="W205">
        <f t="shared" si="9"/>
        <v>1299.0900000000015</v>
      </c>
      <c r="X205">
        <f t="shared" si="11"/>
        <v>205</v>
      </c>
    </row>
    <row r="206" spans="1:24" ht="17.399999999999999" x14ac:dyDescent="0.3">
      <c r="A206" s="11">
        <v>45197</v>
      </c>
      <c r="B206" s="12">
        <v>250427</v>
      </c>
      <c r="C206" s="12" t="s">
        <v>343</v>
      </c>
      <c r="D206" s="12" t="s">
        <v>344</v>
      </c>
      <c r="E206" s="12" t="s">
        <v>345</v>
      </c>
      <c r="F206" s="12" t="s">
        <v>346</v>
      </c>
      <c r="G206" s="12" t="s">
        <v>347</v>
      </c>
      <c r="H206" s="12">
        <v>3.18</v>
      </c>
      <c r="I206" s="12">
        <v>20.82</v>
      </c>
      <c r="J206" s="12">
        <v>3.18</v>
      </c>
      <c r="K206" s="12">
        <v>0</v>
      </c>
      <c r="L206" s="12">
        <v>6.07</v>
      </c>
      <c r="M206" s="12">
        <v>2</v>
      </c>
      <c r="N206" s="12">
        <v>0</v>
      </c>
      <c r="O206" s="12">
        <v>0</v>
      </c>
      <c r="P206" s="12">
        <v>0</v>
      </c>
      <c r="Q206" s="12">
        <v>0</v>
      </c>
      <c r="R206" s="12">
        <v>0</v>
      </c>
      <c r="S206" s="12">
        <v>0</v>
      </c>
      <c r="T206" s="12">
        <v>0</v>
      </c>
      <c r="U206">
        <f t="shared" si="10"/>
        <v>912.89</v>
      </c>
      <c r="V206" s="23">
        <f>'Listado Equipos'!$B$5-W206</f>
        <v>36303.33</v>
      </c>
      <c r="W206">
        <f t="shared" si="9"/>
        <v>1296.6700000000014</v>
      </c>
      <c r="X206">
        <f t="shared" si="11"/>
        <v>206</v>
      </c>
    </row>
    <row r="207" spans="1:24" ht="17.399999999999999" x14ac:dyDescent="0.3">
      <c r="A207" s="11">
        <v>45198</v>
      </c>
      <c r="B207" s="12">
        <v>250427</v>
      </c>
      <c r="C207" s="12" t="s">
        <v>343</v>
      </c>
      <c r="D207" s="12" t="s">
        <v>344</v>
      </c>
      <c r="E207" s="12" t="s">
        <v>345</v>
      </c>
      <c r="F207" s="12" t="s">
        <v>346</v>
      </c>
      <c r="G207" s="12" t="s">
        <v>347</v>
      </c>
      <c r="H207" s="12">
        <v>8.2799999999999994</v>
      </c>
      <c r="I207" s="12">
        <v>15.72</v>
      </c>
      <c r="J207" s="12">
        <v>8.2799999999999994</v>
      </c>
      <c r="K207" s="12">
        <v>0</v>
      </c>
      <c r="L207" s="12">
        <v>18.21</v>
      </c>
      <c r="M207" s="12">
        <v>2</v>
      </c>
      <c r="N207" s="12">
        <v>0</v>
      </c>
      <c r="O207" s="12">
        <v>0</v>
      </c>
      <c r="P207" s="12">
        <v>1</v>
      </c>
      <c r="Q207" s="12">
        <v>0</v>
      </c>
      <c r="R207" s="12">
        <v>0</v>
      </c>
      <c r="S207" s="12">
        <v>0</v>
      </c>
      <c r="T207" s="12">
        <v>0</v>
      </c>
      <c r="U207">
        <f t="shared" si="10"/>
        <v>921.17</v>
      </c>
      <c r="V207" s="23">
        <f>'Listado Equipos'!$B$5-W207</f>
        <v>36308.26</v>
      </c>
      <c r="W207">
        <f t="shared" si="9"/>
        <v>1291.7400000000014</v>
      </c>
      <c r="X207">
        <f t="shared" si="11"/>
        <v>207</v>
      </c>
    </row>
    <row r="208" spans="1:24" ht="17.399999999999999" x14ac:dyDescent="0.3">
      <c r="A208" s="11">
        <v>45199</v>
      </c>
      <c r="B208" s="12">
        <v>250427</v>
      </c>
      <c r="C208" s="12" t="s">
        <v>343</v>
      </c>
      <c r="D208" s="12" t="s">
        <v>344</v>
      </c>
      <c r="E208" s="12" t="s">
        <v>345</v>
      </c>
      <c r="F208" s="12" t="s">
        <v>346</v>
      </c>
      <c r="G208" s="12" t="s">
        <v>347</v>
      </c>
      <c r="H208" s="12">
        <v>5.77</v>
      </c>
      <c r="I208" s="12">
        <v>18.23</v>
      </c>
      <c r="J208" s="12">
        <v>5.77</v>
      </c>
      <c r="K208" s="12">
        <v>0</v>
      </c>
      <c r="L208" s="12">
        <v>13.27</v>
      </c>
      <c r="M208" s="12">
        <v>2</v>
      </c>
      <c r="N208" s="12">
        <v>0</v>
      </c>
      <c r="O208" s="12">
        <v>0</v>
      </c>
      <c r="P208" s="12">
        <v>1</v>
      </c>
      <c r="Q208" s="12">
        <v>0</v>
      </c>
      <c r="R208" s="12">
        <v>0</v>
      </c>
      <c r="S208" s="12">
        <v>0</v>
      </c>
      <c r="T208" s="12">
        <v>0</v>
      </c>
      <c r="U208">
        <f t="shared" si="10"/>
        <v>926.93999999999994</v>
      </c>
      <c r="V208" s="23">
        <f>'Listado Equipos'!$B$5-W208</f>
        <v>36315.96</v>
      </c>
      <c r="W208">
        <f t="shared" si="9"/>
        <v>1284.0400000000013</v>
      </c>
      <c r="X208">
        <f t="shared" si="11"/>
        <v>208</v>
      </c>
    </row>
    <row r="209" spans="1:24" ht="17.399999999999999" x14ac:dyDescent="0.3">
      <c r="A209" s="11">
        <v>45200</v>
      </c>
      <c r="B209" s="12">
        <v>250427</v>
      </c>
      <c r="C209" s="12" t="s">
        <v>343</v>
      </c>
      <c r="D209" s="12" t="s">
        <v>344</v>
      </c>
      <c r="E209" s="12" t="s">
        <v>345</v>
      </c>
      <c r="F209" s="12" t="s">
        <v>346</v>
      </c>
      <c r="G209" s="12" t="s">
        <v>347</v>
      </c>
      <c r="H209" s="12">
        <v>0</v>
      </c>
      <c r="I209" s="12">
        <v>24</v>
      </c>
      <c r="J209" s="12">
        <v>0</v>
      </c>
      <c r="K209" s="12">
        <v>0</v>
      </c>
      <c r="L209" s="12">
        <v>0</v>
      </c>
      <c r="M209" s="12">
        <v>0</v>
      </c>
      <c r="N209" s="12">
        <v>0</v>
      </c>
      <c r="O209" s="12">
        <v>0</v>
      </c>
      <c r="P209" s="12">
        <v>0</v>
      </c>
      <c r="Q209" s="12">
        <v>0</v>
      </c>
      <c r="R209" s="12">
        <v>0</v>
      </c>
      <c r="S209" s="12">
        <v>0</v>
      </c>
      <c r="T209" s="12">
        <v>0</v>
      </c>
      <c r="U209">
        <f t="shared" si="10"/>
        <v>926.93999999999994</v>
      </c>
      <c r="V209" s="23">
        <f>'Listado Equipos'!$B$5-W209</f>
        <v>36323.93</v>
      </c>
      <c r="W209">
        <f t="shared" si="9"/>
        <v>1276.0700000000013</v>
      </c>
      <c r="X209">
        <f t="shared" si="11"/>
        <v>209</v>
      </c>
    </row>
    <row r="210" spans="1:24" ht="17.399999999999999" x14ac:dyDescent="0.3">
      <c r="A210" s="11">
        <v>45201</v>
      </c>
      <c r="B210" s="12">
        <v>250427</v>
      </c>
      <c r="C210" s="12" t="s">
        <v>343</v>
      </c>
      <c r="D210" s="12" t="s">
        <v>344</v>
      </c>
      <c r="E210" s="12" t="s">
        <v>345</v>
      </c>
      <c r="F210" s="12" t="s">
        <v>346</v>
      </c>
      <c r="G210" s="12" t="s">
        <v>347</v>
      </c>
      <c r="H210" s="12">
        <v>1.22</v>
      </c>
      <c r="I210" s="12">
        <v>22.78</v>
      </c>
      <c r="J210" s="12">
        <v>1.22</v>
      </c>
      <c r="K210" s="12">
        <v>0</v>
      </c>
      <c r="L210" s="12">
        <v>3.02</v>
      </c>
      <c r="M210" s="12">
        <v>3</v>
      </c>
      <c r="N210" s="12">
        <v>0</v>
      </c>
      <c r="O210" s="12">
        <v>0</v>
      </c>
      <c r="P210" s="12">
        <v>1</v>
      </c>
      <c r="Q210" s="12">
        <v>0</v>
      </c>
      <c r="R210" s="12">
        <v>0</v>
      </c>
      <c r="S210" s="12">
        <v>0</v>
      </c>
      <c r="T210" s="12">
        <v>0</v>
      </c>
      <c r="U210">
        <f t="shared" si="10"/>
        <v>928.16</v>
      </c>
      <c r="V210" s="23">
        <f>'Listado Equipos'!$B$5-W210</f>
        <v>36329.15</v>
      </c>
      <c r="W210">
        <f t="shared" si="9"/>
        <v>1270.8500000000013</v>
      </c>
      <c r="X210">
        <f t="shared" si="11"/>
        <v>210</v>
      </c>
    </row>
    <row r="211" spans="1:24" ht="17.399999999999999" x14ac:dyDescent="0.3">
      <c r="A211" s="11">
        <v>45202</v>
      </c>
      <c r="B211" s="12">
        <v>250427</v>
      </c>
      <c r="C211" s="12" t="s">
        <v>343</v>
      </c>
      <c r="D211" s="12" t="s">
        <v>344</v>
      </c>
      <c r="E211" s="12" t="s">
        <v>345</v>
      </c>
      <c r="F211" s="12" t="s">
        <v>346</v>
      </c>
      <c r="G211" s="12" t="s">
        <v>347</v>
      </c>
      <c r="H211" s="12">
        <v>1.83</v>
      </c>
      <c r="I211" s="12">
        <v>22.17</v>
      </c>
      <c r="J211" s="12">
        <v>1.73</v>
      </c>
      <c r="K211" s="12">
        <v>0.1</v>
      </c>
      <c r="L211" s="12">
        <v>4.2300000000000004</v>
      </c>
      <c r="M211" s="12">
        <v>2</v>
      </c>
      <c r="N211" s="12">
        <v>0</v>
      </c>
      <c r="O211" s="12">
        <v>0</v>
      </c>
      <c r="P211" s="12">
        <v>0</v>
      </c>
      <c r="Q211" s="12">
        <v>0</v>
      </c>
      <c r="R211" s="12">
        <v>0</v>
      </c>
      <c r="S211" s="12">
        <v>0</v>
      </c>
      <c r="T211" s="12">
        <v>0</v>
      </c>
      <c r="U211">
        <f t="shared" si="10"/>
        <v>929.99</v>
      </c>
      <c r="V211" s="23">
        <f>'Listado Equipos'!$B$5-W211</f>
        <v>36336.03</v>
      </c>
      <c r="W211">
        <f t="shared" si="9"/>
        <v>1263.9700000000012</v>
      </c>
      <c r="X211">
        <f t="shared" si="11"/>
        <v>211</v>
      </c>
    </row>
    <row r="212" spans="1:24" ht="17.399999999999999" x14ac:dyDescent="0.3">
      <c r="A212" s="11">
        <v>45203</v>
      </c>
      <c r="B212" s="12">
        <v>250427</v>
      </c>
      <c r="C212" s="12" t="s">
        <v>343</v>
      </c>
      <c r="D212" s="12" t="s">
        <v>344</v>
      </c>
      <c r="E212" s="12" t="s">
        <v>345</v>
      </c>
      <c r="F212" s="12" t="s">
        <v>346</v>
      </c>
      <c r="G212" s="12" t="s">
        <v>347</v>
      </c>
      <c r="H212" s="12">
        <v>0.88</v>
      </c>
      <c r="I212" s="12">
        <v>23.12</v>
      </c>
      <c r="J212" s="12">
        <v>0.88</v>
      </c>
      <c r="K212" s="12">
        <v>0</v>
      </c>
      <c r="L212" s="12">
        <v>2.13</v>
      </c>
      <c r="M212" s="12">
        <v>2</v>
      </c>
      <c r="N212" s="12">
        <v>0</v>
      </c>
      <c r="O212" s="12">
        <v>0</v>
      </c>
      <c r="P212" s="12">
        <v>1</v>
      </c>
      <c r="Q212" s="12">
        <v>0</v>
      </c>
      <c r="R212" s="12">
        <v>0</v>
      </c>
      <c r="S212" s="12">
        <v>0</v>
      </c>
      <c r="T212" s="12">
        <v>0</v>
      </c>
      <c r="U212">
        <f t="shared" si="10"/>
        <v>930.87</v>
      </c>
      <c r="V212" s="23">
        <f>'Listado Equipos'!$B$5-W212</f>
        <v>36341.31</v>
      </c>
      <c r="W212">
        <f t="shared" si="9"/>
        <v>1258.6900000000012</v>
      </c>
      <c r="X212">
        <f t="shared" si="11"/>
        <v>212</v>
      </c>
    </row>
    <row r="213" spans="1:24" ht="17.399999999999999" x14ac:dyDescent="0.3">
      <c r="A213" s="11">
        <v>45204</v>
      </c>
      <c r="B213" s="12">
        <v>250427</v>
      </c>
      <c r="C213" s="12" t="s">
        <v>343</v>
      </c>
      <c r="D213" s="12" t="s">
        <v>344</v>
      </c>
      <c r="E213" s="12" t="s">
        <v>345</v>
      </c>
      <c r="F213" s="12" t="s">
        <v>346</v>
      </c>
      <c r="G213" s="12" t="s">
        <v>347</v>
      </c>
      <c r="H213" s="12">
        <v>2.83</v>
      </c>
      <c r="I213" s="12">
        <v>21.17</v>
      </c>
      <c r="J213" s="12">
        <v>2.83</v>
      </c>
      <c r="K213" s="12">
        <v>0</v>
      </c>
      <c r="L213" s="12">
        <v>6.29</v>
      </c>
      <c r="M213" s="12">
        <v>2</v>
      </c>
      <c r="N213" s="12">
        <v>0</v>
      </c>
      <c r="O213" s="12">
        <v>0</v>
      </c>
      <c r="P213" s="12">
        <v>0</v>
      </c>
      <c r="Q213" s="12">
        <v>0</v>
      </c>
      <c r="R213" s="12">
        <v>0</v>
      </c>
      <c r="S213" s="12">
        <v>0</v>
      </c>
      <c r="T213" s="12">
        <v>0</v>
      </c>
      <c r="U213">
        <f t="shared" si="10"/>
        <v>933.7</v>
      </c>
      <c r="V213" s="23">
        <f>'Listado Equipos'!$B$5-W213</f>
        <v>36341.31</v>
      </c>
      <c r="W213">
        <f t="shared" si="9"/>
        <v>1258.6900000000012</v>
      </c>
      <c r="X213">
        <f t="shared" si="11"/>
        <v>213</v>
      </c>
    </row>
    <row r="214" spans="1:24" ht="17.399999999999999" x14ac:dyDescent="0.3">
      <c r="A214" s="11">
        <v>45205</v>
      </c>
      <c r="B214" s="12">
        <v>250427</v>
      </c>
      <c r="C214" s="12" t="s">
        <v>343</v>
      </c>
      <c r="D214" s="12" t="s">
        <v>344</v>
      </c>
      <c r="E214" s="12" t="s">
        <v>345</v>
      </c>
      <c r="F214" s="12" t="s">
        <v>346</v>
      </c>
      <c r="G214" s="12" t="s">
        <v>347</v>
      </c>
      <c r="H214" s="12">
        <v>6.93</v>
      </c>
      <c r="I214" s="12">
        <v>17.07</v>
      </c>
      <c r="J214" s="12">
        <v>6.93</v>
      </c>
      <c r="K214" s="12">
        <v>0</v>
      </c>
      <c r="L214" s="12">
        <v>17.309999999999999</v>
      </c>
      <c r="M214" s="12">
        <v>3</v>
      </c>
      <c r="N214" s="12">
        <v>0</v>
      </c>
      <c r="O214" s="12">
        <v>3</v>
      </c>
      <c r="P214" s="12">
        <v>2</v>
      </c>
      <c r="Q214" s="12">
        <v>0</v>
      </c>
      <c r="R214" s="12">
        <v>1</v>
      </c>
      <c r="S214" s="12">
        <v>0</v>
      </c>
      <c r="T214" s="12">
        <v>0</v>
      </c>
      <c r="U214">
        <f t="shared" si="10"/>
        <v>940.63</v>
      </c>
      <c r="V214" s="23">
        <f>'Listado Equipos'!$B$5-W214</f>
        <v>36346.51</v>
      </c>
      <c r="W214">
        <f t="shared" si="9"/>
        <v>1253.4900000000011</v>
      </c>
      <c r="X214">
        <f t="shared" si="11"/>
        <v>214</v>
      </c>
    </row>
    <row r="215" spans="1:24" ht="17.399999999999999" x14ac:dyDescent="0.3">
      <c r="A215" s="11">
        <v>45206</v>
      </c>
      <c r="B215" s="12">
        <v>250427</v>
      </c>
      <c r="C215" s="12" t="s">
        <v>343</v>
      </c>
      <c r="D215" s="12" t="s">
        <v>344</v>
      </c>
      <c r="E215" s="12" t="s">
        <v>345</v>
      </c>
      <c r="F215" s="12" t="s">
        <v>346</v>
      </c>
      <c r="G215" s="12" t="s">
        <v>347</v>
      </c>
      <c r="H215" s="12">
        <v>5.3</v>
      </c>
      <c r="I215" s="12">
        <v>18.7</v>
      </c>
      <c r="J215" s="12">
        <v>5.3</v>
      </c>
      <c r="K215" s="12">
        <v>0</v>
      </c>
      <c r="L215" s="12">
        <v>11.92</v>
      </c>
      <c r="M215" s="12">
        <v>2</v>
      </c>
      <c r="N215" s="12">
        <v>0</v>
      </c>
      <c r="O215" s="12">
        <v>0</v>
      </c>
      <c r="P215" s="12">
        <v>3</v>
      </c>
      <c r="Q215" s="12">
        <v>0</v>
      </c>
      <c r="R215" s="12">
        <v>0</v>
      </c>
      <c r="S215" s="12">
        <v>0</v>
      </c>
      <c r="T215" s="12">
        <v>0</v>
      </c>
      <c r="U215">
        <f t="shared" si="10"/>
        <v>945.93</v>
      </c>
      <c r="V215" s="23">
        <f>'Listado Equipos'!$B$5-W215</f>
        <v>36351.18</v>
      </c>
      <c r="W215">
        <f t="shared" si="9"/>
        <v>1248.8200000000011</v>
      </c>
      <c r="X215">
        <f t="shared" si="11"/>
        <v>215</v>
      </c>
    </row>
    <row r="216" spans="1:24" ht="17.399999999999999" x14ac:dyDescent="0.3">
      <c r="A216" s="11">
        <v>45208</v>
      </c>
      <c r="B216" s="12">
        <v>250427</v>
      </c>
      <c r="C216" s="12" t="s">
        <v>343</v>
      </c>
      <c r="D216" s="12" t="s">
        <v>344</v>
      </c>
      <c r="E216" s="12" t="s">
        <v>345</v>
      </c>
      <c r="F216" s="12" t="s">
        <v>346</v>
      </c>
      <c r="G216" s="12" t="s">
        <v>347</v>
      </c>
      <c r="H216" s="12">
        <v>0.5</v>
      </c>
      <c r="I216" s="12">
        <v>23.5</v>
      </c>
      <c r="J216" s="12">
        <v>0.5</v>
      </c>
      <c r="K216" s="12">
        <v>0</v>
      </c>
      <c r="L216" s="12">
        <v>0.95</v>
      </c>
      <c r="M216" s="12">
        <v>2</v>
      </c>
      <c r="N216" s="12">
        <v>0</v>
      </c>
      <c r="O216" s="12">
        <v>0</v>
      </c>
      <c r="P216" s="12">
        <v>0</v>
      </c>
      <c r="Q216" s="12">
        <v>0</v>
      </c>
      <c r="R216" s="12">
        <v>0</v>
      </c>
      <c r="S216" s="12">
        <v>0</v>
      </c>
      <c r="T216" s="12">
        <v>0</v>
      </c>
      <c r="U216">
        <f t="shared" si="10"/>
        <v>946.43</v>
      </c>
      <c r="V216" s="23">
        <f>'Listado Equipos'!$B$5-W216</f>
        <v>36355.21</v>
      </c>
      <c r="W216">
        <f t="shared" si="9"/>
        <v>1244.7900000000011</v>
      </c>
      <c r="X216">
        <f t="shared" si="11"/>
        <v>216</v>
      </c>
    </row>
    <row r="217" spans="1:24" ht="17.399999999999999" x14ac:dyDescent="0.3">
      <c r="A217" s="11">
        <v>45209</v>
      </c>
      <c r="B217" s="12">
        <v>250427</v>
      </c>
      <c r="C217" s="12" t="s">
        <v>343</v>
      </c>
      <c r="D217" s="12" t="s">
        <v>344</v>
      </c>
      <c r="E217" s="12" t="s">
        <v>345</v>
      </c>
      <c r="F217" s="12" t="s">
        <v>346</v>
      </c>
      <c r="G217" s="12" t="s">
        <v>347</v>
      </c>
      <c r="H217" s="12">
        <v>1.33</v>
      </c>
      <c r="I217" s="12">
        <v>22.67</v>
      </c>
      <c r="J217" s="12">
        <v>1.33</v>
      </c>
      <c r="K217" s="12">
        <v>0</v>
      </c>
      <c r="L217" s="12">
        <v>3.46</v>
      </c>
      <c r="M217" s="12">
        <v>3</v>
      </c>
      <c r="N217" s="12">
        <v>0</v>
      </c>
      <c r="O217" s="12">
        <v>0</v>
      </c>
      <c r="P217" s="12">
        <v>1</v>
      </c>
      <c r="Q217" s="12">
        <v>0</v>
      </c>
      <c r="R217" s="12">
        <v>0</v>
      </c>
      <c r="S217" s="12">
        <v>0</v>
      </c>
      <c r="T217" s="12">
        <v>0</v>
      </c>
      <c r="U217">
        <f t="shared" si="10"/>
        <v>947.76</v>
      </c>
      <c r="V217" s="23">
        <f>'Listado Equipos'!$B$5-W217</f>
        <v>36359.279999999999</v>
      </c>
      <c r="W217">
        <f t="shared" si="9"/>
        <v>1240.7200000000012</v>
      </c>
      <c r="X217">
        <f t="shared" si="11"/>
        <v>217</v>
      </c>
    </row>
    <row r="218" spans="1:24" ht="17.399999999999999" x14ac:dyDescent="0.3">
      <c r="A218" s="11">
        <v>45210</v>
      </c>
      <c r="B218" s="12">
        <v>250427</v>
      </c>
      <c r="C218" s="12" t="s">
        <v>343</v>
      </c>
      <c r="D218" s="12" t="s">
        <v>344</v>
      </c>
      <c r="E218" s="12" t="s">
        <v>345</v>
      </c>
      <c r="F218" s="12" t="s">
        <v>346</v>
      </c>
      <c r="G218" s="12" t="s">
        <v>347</v>
      </c>
      <c r="H218" s="12">
        <v>0.05</v>
      </c>
      <c r="I218" s="12">
        <v>23.95</v>
      </c>
      <c r="J218" s="12">
        <v>0.05</v>
      </c>
      <c r="K218" s="12">
        <v>0</v>
      </c>
      <c r="L218" s="12">
        <v>0.19</v>
      </c>
      <c r="M218" s="12">
        <v>0</v>
      </c>
      <c r="N218" s="12">
        <v>0</v>
      </c>
      <c r="O218" s="12">
        <v>0</v>
      </c>
      <c r="P218" s="12">
        <v>0</v>
      </c>
      <c r="Q218" s="12">
        <v>0</v>
      </c>
      <c r="R218" s="12">
        <v>0</v>
      </c>
      <c r="S218" s="12">
        <v>0</v>
      </c>
      <c r="T218" s="12">
        <v>0</v>
      </c>
      <c r="U218">
        <f t="shared" si="10"/>
        <v>947.81</v>
      </c>
      <c r="V218" s="23">
        <f>'Listado Equipos'!$B$5-W218</f>
        <v>36359.659999999996</v>
      </c>
      <c r="W218">
        <f t="shared" si="9"/>
        <v>1240.3400000000011</v>
      </c>
      <c r="X218">
        <f t="shared" si="11"/>
        <v>218</v>
      </c>
    </row>
    <row r="219" spans="1:24" ht="17.399999999999999" x14ac:dyDescent="0.3">
      <c r="A219" s="11">
        <v>45211</v>
      </c>
      <c r="B219" s="12">
        <v>250427</v>
      </c>
      <c r="C219" s="12" t="s">
        <v>343</v>
      </c>
      <c r="D219" s="12" t="s">
        <v>344</v>
      </c>
      <c r="E219" s="12" t="s">
        <v>345</v>
      </c>
      <c r="F219" s="12" t="s">
        <v>346</v>
      </c>
      <c r="G219" s="12" t="s">
        <v>347</v>
      </c>
      <c r="H219" s="12">
        <v>3.78</v>
      </c>
      <c r="I219" s="12">
        <v>20.22</v>
      </c>
      <c r="J219" s="12">
        <v>3.78</v>
      </c>
      <c r="K219" s="12">
        <v>0</v>
      </c>
      <c r="L219" s="12">
        <v>9.1199999999999992</v>
      </c>
      <c r="M219" s="12">
        <v>2</v>
      </c>
      <c r="N219" s="12">
        <v>0</v>
      </c>
      <c r="O219" s="12">
        <v>0</v>
      </c>
      <c r="P219" s="12">
        <v>1</v>
      </c>
      <c r="Q219" s="12">
        <v>0</v>
      </c>
      <c r="R219" s="12">
        <v>1</v>
      </c>
      <c r="S219" s="12">
        <v>0</v>
      </c>
      <c r="T219" s="12">
        <v>0</v>
      </c>
      <c r="U219">
        <f t="shared" si="10"/>
        <v>951.58999999999992</v>
      </c>
      <c r="V219" s="23">
        <f>'Listado Equipos'!$B$5-W219</f>
        <v>36362.54</v>
      </c>
      <c r="W219">
        <f t="shared" si="9"/>
        <v>1237.4600000000009</v>
      </c>
      <c r="X219">
        <f t="shared" si="11"/>
        <v>219</v>
      </c>
    </row>
    <row r="220" spans="1:24" ht="17.399999999999999" x14ac:dyDescent="0.3">
      <c r="A220" s="11">
        <v>45212</v>
      </c>
      <c r="B220" s="12">
        <v>250427</v>
      </c>
      <c r="C220" s="12" t="s">
        <v>343</v>
      </c>
      <c r="D220" s="12" t="s">
        <v>344</v>
      </c>
      <c r="E220" s="12" t="s">
        <v>345</v>
      </c>
      <c r="F220" s="12" t="s">
        <v>346</v>
      </c>
      <c r="G220" s="12" t="s">
        <v>347</v>
      </c>
      <c r="H220" s="12">
        <v>5.6</v>
      </c>
      <c r="I220" s="12">
        <v>18.399999999999999</v>
      </c>
      <c r="J220" s="12">
        <v>5.6</v>
      </c>
      <c r="K220" s="12">
        <v>0</v>
      </c>
      <c r="L220" s="12">
        <v>11.38</v>
      </c>
      <c r="M220" s="12">
        <v>2</v>
      </c>
      <c r="N220" s="12">
        <v>0</v>
      </c>
      <c r="O220" s="12">
        <v>0</v>
      </c>
      <c r="P220" s="12">
        <v>1</v>
      </c>
      <c r="Q220" s="12">
        <v>0</v>
      </c>
      <c r="R220" s="12">
        <v>0</v>
      </c>
      <c r="S220" s="12">
        <v>0</v>
      </c>
      <c r="T220" s="12">
        <v>0</v>
      </c>
      <c r="U220">
        <f t="shared" si="10"/>
        <v>957.18999999999994</v>
      </c>
      <c r="V220" s="23">
        <f>'Listado Equipos'!$B$5-W220</f>
        <v>36362.54</v>
      </c>
      <c r="W220">
        <f t="shared" si="9"/>
        <v>1237.4600000000009</v>
      </c>
      <c r="X220">
        <f t="shared" si="11"/>
        <v>220</v>
      </c>
    </row>
    <row r="221" spans="1:24" ht="17.399999999999999" x14ac:dyDescent="0.3">
      <c r="A221" s="11">
        <v>45213</v>
      </c>
      <c r="B221" s="12">
        <v>250427</v>
      </c>
      <c r="C221" s="12" t="s">
        <v>343</v>
      </c>
      <c r="D221" s="12" t="s">
        <v>344</v>
      </c>
      <c r="E221" s="12" t="s">
        <v>345</v>
      </c>
      <c r="F221" s="12" t="s">
        <v>346</v>
      </c>
      <c r="G221" s="12" t="s">
        <v>347</v>
      </c>
      <c r="H221" s="12">
        <v>1.8</v>
      </c>
      <c r="I221" s="12">
        <v>22.2</v>
      </c>
      <c r="J221" s="12">
        <v>1.8</v>
      </c>
      <c r="K221" s="12">
        <v>0</v>
      </c>
      <c r="L221" s="12">
        <v>4.5999999999999996</v>
      </c>
      <c r="M221" s="12">
        <v>3</v>
      </c>
      <c r="N221" s="12">
        <v>0</v>
      </c>
      <c r="O221" s="12">
        <v>0</v>
      </c>
      <c r="P221" s="12">
        <v>0</v>
      </c>
      <c r="Q221" s="12">
        <v>0</v>
      </c>
      <c r="R221" s="12">
        <v>0</v>
      </c>
      <c r="S221" s="12">
        <v>0</v>
      </c>
      <c r="T221" s="12">
        <v>0</v>
      </c>
      <c r="U221">
        <f t="shared" si="10"/>
        <v>958.9899999999999</v>
      </c>
      <c r="V221" s="23">
        <f>'Listado Equipos'!$B$5-W221</f>
        <v>36362.54</v>
      </c>
      <c r="W221">
        <f t="shared" si="9"/>
        <v>1237.4600000000009</v>
      </c>
      <c r="X221">
        <f t="shared" si="11"/>
        <v>221</v>
      </c>
    </row>
    <row r="222" spans="1:24" ht="17.399999999999999" x14ac:dyDescent="0.3">
      <c r="A222" s="11">
        <v>45216</v>
      </c>
      <c r="B222" s="12">
        <v>250427</v>
      </c>
      <c r="C222" s="12" t="s">
        <v>343</v>
      </c>
      <c r="D222" s="12" t="s">
        <v>344</v>
      </c>
      <c r="E222" s="12" t="s">
        <v>345</v>
      </c>
      <c r="F222" s="12" t="s">
        <v>346</v>
      </c>
      <c r="G222" s="12" t="s">
        <v>347</v>
      </c>
      <c r="H222" s="12">
        <v>0.23</v>
      </c>
      <c r="I222" s="12">
        <v>23.77</v>
      </c>
      <c r="J222" s="12">
        <v>0.23</v>
      </c>
      <c r="K222" s="12">
        <v>0</v>
      </c>
      <c r="L222" s="12">
        <v>0.23</v>
      </c>
      <c r="M222" s="12">
        <v>7</v>
      </c>
      <c r="N222" s="12">
        <v>0</v>
      </c>
      <c r="O222" s="12">
        <v>0</v>
      </c>
      <c r="P222" s="12">
        <v>0</v>
      </c>
      <c r="Q222" s="12">
        <v>0</v>
      </c>
      <c r="R222" s="12">
        <v>0</v>
      </c>
      <c r="S222" s="12">
        <v>0</v>
      </c>
      <c r="T222" s="12">
        <v>0</v>
      </c>
      <c r="U222">
        <f t="shared" si="10"/>
        <v>959.21999999999991</v>
      </c>
      <c r="V222" s="23">
        <f>'Listado Equipos'!$B$5-W222</f>
        <v>36364.32</v>
      </c>
      <c r="W222">
        <f t="shared" si="9"/>
        <v>1235.680000000001</v>
      </c>
      <c r="X222">
        <f t="shared" si="11"/>
        <v>222</v>
      </c>
    </row>
    <row r="223" spans="1:24" ht="17.399999999999999" x14ac:dyDescent="0.3">
      <c r="A223" s="11">
        <v>45217</v>
      </c>
      <c r="B223" s="12">
        <v>250427</v>
      </c>
      <c r="C223" s="12" t="s">
        <v>343</v>
      </c>
      <c r="D223" s="12" t="s">
        <v>344</v>
      </c>
      <c r="E223" s="12" t="s">
        <v>345</v>
      </c>
      <c r="F223" s="12" t="s">
        <v>346</v>
      </c>
      <c r="G223" s="12" t="s">
        <v>347</v>
      </c>
      <c r="H223" s="12">
        <v>1.07</v>
      </c>
      <c r="I223" s="12">
        <v>22.93</v>
      </c>
      <c r="J223" s="12">
        <v>1.07</v>
      </c>
      <c r="K223" s="12">
        <v>0</v>
      </c>
      <c r="L223" s="12">
        <v>3.12</v>
      </c>
      <c r="M223" s="12">
        <v>2</v>
      </c>
      <c r="N223" s="12">
        <v>0</v>
      </c>
      <c r="O223" s="12">
        <v>0</v>
      </c>
      <c r="P223" s="12">
        <v>0</v>
      </c>
      <c r="Q223" s="12">
        <v>0</v>
      </c>
      <c r="R223" s="12">
        <v>0</v>
      </c>
      <c r="S223" s="12">
        <v>0</v>
      </c>
      <c r="T223" s="12">
        <v>0</v>
      </c>
      <c r="U223">
        <f t="shared" si="10"/>
        <v>960.29</v>
      </c>
      <c r="V223" s="23">
        <f>'Listado Equipos'!$B$5-W223</f>
        <v>36366.82</v>
      </c>
      <c r="W223">
        <f t="shared" si="9"/>
        <v>1233.180000000001</v>
      </c>
      <c r="X223">
        <f t="shared" si="11"/>
        <v>223</v>
      </c>
    </row>
    <row r="224" spans="1:24" ht="17.399999999999999" x14ac:dyDescent="0.3">
      <c r="A224" s="11">
        <v>45218</v>
      </c>
      <c r="B224" s="12">
        <v>250427</v>
      </c>
      <c r="C224" s="12" t="s">
        <v>343</v>
      </c>
      <c r="D224" s="12" t="s">
        <v>344</v>
      </c>
      <c r="E224" s="12" t="s">
        <v>345</v>
      </c>
      <c r="F224" s="12" t="s">
        <v>346</v>
      </c>
      <c r="G224" s="12" t="s">
        <v>347</v>
      </c>
      <c r="H224" s="12">
        <v>3.47</v>
      </c>
      <c r="I224" s="12">
        <v>20.53</v>
      </c>
      <c r="J224" s="12">
        <v>3.45</v>
      </c>
      <c r="K224" s="12">
        <v>0.02</v>
      </c>
      <c r="L224" s="12">
        <v>7.68</v>
      </c>
      <c r="M224" s="12">
        <v>2</v>
      </c>
      <c r="N224" s="12">
        <v>0</v>
      </c>
      <c r="O224" s="12">
        <v>1</v>
      </c>
      <c r="P224" s="12">
        <v>0</v>
      </c>
      <c r="Q224" s="12">
        <v>0</v>
      </c>
      <c r="R224" s="12">
        <v>1</v>
      </c>
      <c r="S224" s="12">
        <v>0</v>
      </c>
      <c r="T224" s="12">
        <v>0</v>
      </c>
      <c r="U224">
        <f t="shared" si="10"/>
        <v>963.76</v>
      </c>
      <c r="V224" s="23">
        <f>'Listado Equipos'!$B$5-W224</f>
        <v>36373.839999999997</v>
      </c>
      <c r="W224">
        <f t="shared" si="9"/>
        <v>1226.160000000001</v>
      </c>
      <c r="X224">
        <f t="shared" si="11"/>
        <v>224</v>
      </c>
    </row>
    <row r="225" spans="1:24" ht="17.399999999999999" x14ac:dyDescent="0.3">
      <c r="A225" s="11">
        <v>45219</v>
      </c>
      <c r="B225" s="12">
        <v>250427</v>
      </c>
      <c r="C225" s="12" t="s">
        <v>343</v>
      </c>
      <c r="D225" s="12" t="s">
        <v>344</v>
      </c>
      <c r="E225" s="12" t="s">
        <v>345</v>
      </c>
      <c r="F225" s="12" t="s">
        <v>346</v>
      </c>
      <c r="G225" s="12" t="s">
        <v>347</v>
      </c>
      <c r="H225" s="12">
        <v>6.17</v>
      </c>
      <c r="I225" s="12">
        <v>17.829999999999998</v>
      </c>
      <c r="J225" s="12">
        <v>6.17</v>
      </c>
      <c r="K225" s="12">
        <v>0</v>
      </c>
      <c r="L225" s="12">
        <v>14.83</v>
      </c>
      <c r="M225" s="12">
        <v>3</v>
      </c>
      <c r="N225" s="12">
        <v>0</v>
      </c>
      <c r="O225" s="12">
        <v>1</v>
      </c>
      <c r="P225" s="12">
        <v>3</v>
      </c>
      <c r="Q225" s="12">
        <v>1</v>
      </c>
      <c r="R225" s="12">
        <v>0</v>
      </c>
      <c r="S225" s="12">
        <v>0</v>
      </c>
      <c r="T225" s="12">
        <v>0</v>
      </c>
      <c r="U225">
        <f t="shared" si="10"/>
        <v>969.93</v>
      </c>
      <c r="V225" s="23">
        <f>'Listado Equipos'!$B$5-W225</f>
        <v>36379.86</v>
      </c>
      <c r="W225">
        <f t="shared" si="9"/>
        <v>1220.140000000001</v>
      </c>
      <c r="X225">
        <f t="shared" si="11"/>
        <v>225</v>
      </c>
    </row>
    <row r="226" spans="1:24" ht="17.399999999999999" x14ac:dyDescent="0.3">
      <c r="A226" s="11">
        <v>45220</v>
      </c>
      <c r="B226" s="12">
        <v>250427</v>
      </c>
      <c r="C226" s="12" t="s">
        <v>343</v>
      </c>
      <c r="D226" s="12" t="s">
        <v>344</v>
      </c>
      <c r="E226" s="12" t="s">
        <v>345</v>
      </c>
      <c r="F226" s="12" t="s">
        <v>346</v>
      </c>
      <c r="G226" s="12" t="s">
        <v>347</v>
      </c>
      <c r="H226" s="12">
        <v>6.07</v>
      </c>
      <c r="I226" s="12">
        <v>17.93</v>
      </c>
      <c r="J226" s="12">
        <v>6.07</v>
      </c>
      <c r="K226" s="12">
        <v>0</v>
      </c>
      <c r="L226" s="12">
        <v>13.84</v>
      </c>
      <c r="M226" s="12">
        <v>3</v>
      </c>
      <c r="N226" s="12">
        <v>0</v>
      </c>
      <c r="O226" s="12">
        <v>2</v>
      </c>
      <c r="P226" s="12">
        <v>2</v>
      </c>
      <c r="Q226" s="12">
        <v>0</v>
      </c>
      <c r="R226" s="12">
        <v>0</v>
      </c>
      <c r="S226" s="12">
        <v>0</v>
      </c>
      <c r="T226" s="12">
        <v>0</v>
      </c>
      <c r="U226">
        <f t="shared" si="10"/>
        <v>976</v>
      </c>
      <c r="V226" s="23">
        <f>'Listado Equipos'!$B$5-W226</f>
        <v>36380.53</v>
      </c>
      <c r="W226">
        <f t="shared" si="9"/>
        <v>1219.4700000000009</v>
      </c>
      <c r="X226">
        <f t="shared" si="11"/>
        <v>226</v>
      </c>
    </row>
    <row r="227" spans="1:24" ht="17.399999999999999" x14ac:dyDescent="0.3">
      <c r="A227" s="11">
        <v>45221</v>
      </c>
      <c r="B227" s="12">
        <v>250427</v>
      </c>
      <c r="C227" s="12" t="s">
        <v>343</v>
      </c>
      <c r="D227" s="12" t="s">
        <v>344</v>
      </c>
      <c r="E227" s="12" t="s">
        <v>345</v>
      </c>
      <c r="F227" s="12" t="s">
        <v>346</v>
      </c>
      <c r="G227" s="12" t="s">
        <v>347</v>
      </c>
      <c r="H227" s="12">
        <v>0</v>
      </c>
      <c r="I227" s="12">
        <v>24</v>
      </c>
      <c r="J227" s="12">
        <v>0</v>
      </c>
      <c r="K227" s="12">
        <v>0</v>
      </c>
      <c r="L227" s="12">
        <v>0</v>
      </c>
      <c r="M227" s="12">
        <v>0</v>
      </c>
      <c r="N227" s="12">
        <v>0</v>
      </c>
      <c r="O227" s="12">
        <v>0</v>
      </c>
      <c r="P227" s="12">
        <v>0</v>
      </c>
      <c r="Q227" s="12">
        <v>0</v>
      </c>
      <c r="R227" s="12">
        <v>0</v>
      </c>
      <c r="S227" s="12">
        <v>0</v>
      </c>
      <c r="T227" s="12">
        <v>0</v>
      </c>
      <c r="U227">
        <f t="shared" si="10"/>
        <v>976</v>
      </c>
      <c r="V227" s="23">
        <f>'Listado Equipos'!$B$5-W227</f>
        <v>36380.53</v>
      </c>
      <c r="W227">
        <f t="shared" si="9"/>
        <v>1219.4700000000009</v>
      </c>
      <c r="X227">
        <f t="shared" si="11"/>
        <v>227</v>
      </c>
    </row>
    <row r="228" spans="1:24" ht="17.399999999999999" x14ac:dyDescent="0.3">
      <c r="A228" s="11">
        <v>45222</v>
      </c>
      <c r="B228" s="12">
        <v>250427</v>
      </c>
      <c r="C228" s="12" t="s">
        <v>343</v>
      </c>
      <c r="D228" s="12" t="s">
        <v>344</v>
      </c>
      <c r="E228" s="12" t="s">
        <v>345</v>
      </c>
      <c r="F228" s="12" t="s">
        <v>346</v>
      </c>
      <c r="G228" s="12" t="s">
        <v>347</v>
      </c>
      <c r="H228" s="12">
        <v>2.9</v>
      </c>
      <c r="I228" s="12">
        <v>21.1</v>
      </c>
      <c r="J228" s="12">
        <v>2.9</v>
      </c>
      <c r="K228" s="12">
        <v>0</v>
      </c>
      <c r="L228" s="12">
        <v>7.77</v>
      </c>
      <c r="M228" s="12">
        <v>2</v>
      </c>
      <c r="N228" s="12">
        <v>0</v>
      </c>
      <c r="O228" s="12">
        <v>1</v>
      </c>
      <c r="P228" s="12">
        <v>0</v>
      </c>
      <c r="Q228" s="12">
        <v>0</v>
      </c>
      <c r="R228" s="12">
        <v>0</v>
      </c>
      <c r="S228" s="12">
        <v>0</v>
      </c>
      <c r="T228" s="12">
        <v>0</v>
      </c>
      <c r="U228">
        <f t="shared" si="10"/>
        <v>978.9</v>
      </c>
      <c r="V228" s="23">
        <f>'Listado Equipos'!$B$5-W228</f>
        <v>36382.449999999997</v>
      </c>
      <c r="W228">
        <f t="shared" si="9"/>
        <v>1217.5500000000009</v>
      </c>
      <c r="X228">
        <f t="shared" si="11"/>
        <v>228</v>
      </c>
    </row>
    <row r="229" spans="1:24" ht="17.399999999999999" x14ac:dyDescent="0.3">
      <c r="A229" s="11">
        <v>45223</v>
      </c>
      <c r="B229" s="12">
        <v>250427</v>
      </c>
      <c r="C229" s="12" t="s">
        <v>343</v>
      </c>
      <c r="D229" s="12" t="s">
        <v>344</v>
      </c>
      <c r="E229" s="12" t="s">
        <v>345</v>
      </c>
      <c r="F229" s="12" t="s">
        <v>346</v>
      </c>
      <c r="G229" s="12" t="s">
        <v>347</v>
      </c>
      <c r="H229" s="12">
        <v>1.03</v>
      </c>
      <c r="I229" s="12">
        <v>22.97</v>
      </c>
      <c r="J229" s="12">
        <v>1.03</v>
      </c>
      <c r="K229" s="12">
        <v>0</v>
      </c>
      <c r="L229" s="12">
        <v>1.85</v>
      </c>
      <c r="M229" s="12">
        <v>2</v>
      </c>
      <c r="N229" s="12">
        <v>0</v>
      </c>
      <c r="O229" s="12">
        <v>0</v>
      </c>
      <c r="P229" s="12">
        <v>0</v>
      </c>
      <c r="Q229" s="12">
        <v>0</v>
      </c>
      <c r="R229" s="12">
        <v>0</v>
      </c>
      <c r="S229" s="12">
        <v>0</v>
      </c>
      <c r="T229" s="12">
        <v>0</v>
      </c>
      <c r="U229">
        <f t="shared" si="10"/>
        <v>979.93</v>
      </c>
      <c r="V229" s="23">
        <f>'Listado Equipos'!$B$5-W229</f>
        <v>36387.85</v>
      </c>
      <c r="W229">
        <f t="shared" si="9"/>
        <v>1212.1500000000008</v>
      </c>
      <c r="X229">
        <f t="shared" si="11"/>
        <v>229</v>
      </c>
    </row>
    <row r="230" spans="1:24" ht="17.399999999999999" x14ac:dyDescent="0.3">
      <c r="A230" s="11">
        <v>45224</v>
      </c>
      <c r="B230" s="12">
        <v>250427</v>
      </c>
      <c r="C230" s="12" t="s">
        <v>343</v>
      </c>
      <c r="D230" s="12" t="s">
        <v>344</v>
      </c>
      <c r="E230" s="12" t="s">
        <v>345</v>
      </c>
      <c r="F230" s="12" t="s">
        <v>346</v>
      </c>
      <c r="G230" s="12" t="s">
        <v>347</v>
      </c>
      <c r="H230" s="12">
        <v>2.4</v>
      </c>
      <c r="I230" s="12">
        <v>21.6</v>
      </c>
      <c r="J230" s="12">
        <v>2.4</v>
      </c>
      <c r="K230" s="12">
        <v>0</v>
      </c>
      <c r="L230" s="12">
        <v>6.33</v>
      </c>
      <c r="M230" s="12">
        <v>3</v>
      </c>
      <c r="N230" s="12">
        <v>0</v>
      </c>
      <c r="O230" s="12">
        <v>2</v>
      </c>
      <c r="P230" s="12">
        <v>1</v>
      </c>
      <c r="Q230" s="12">
        <v>0</v>
      </c>
      <c r="R230" s="12">
        <v>0</v>
      </c>
      <c r="S230" s="12">
        <v>0</v>
      </c>
      <c r="T230" s="12">
        <v>0</v>
      </c>
      <c r="U230">
        <f t="shared" si="10"/>
        <v>982.32999999999993</v>
      </c>
      <c r="V230" s="23">
        <f>'Listado Equipos'!$B$5-W230</f>
        <v>36394.199999999997</v>
      </c>
      <c r="W230">
        <f t="shared" si="9"/>
        <v>1205.8000000000009</v>
      </c>
      <c r="X230">
        <f t="shared" si="11"/>
        <v>230</v>
      </c>
    </row>
    <row r="231" spans="1:24" ht="17.399999999999999" x14ac:dyDescent="0.3">
      <c r="A231" s="11">
        <v>45225</v>
      </c>
      <c r="B231" s="12">
        <v>250427</v>
      </c>
      <c r="C231" s="12" t="s">
        <v>343</v>
      </c>
      <c r="D231" s="12" t="s">
        <v>344</v>
      </c>
      <c r="E231" s="12" t="s">
        <v>345</v>
      </c>
      <c r="F231" s="12" t="s">
        <v>346</v>
      </c>
      <c r="G231" s="12" t="s">
        <v>347</v>
      </c>
      <c r="H231" s="12">
        <v>2.98</v>
      </c>
      <c r="I231" s="12">
        <v>21.02</v>
      </c>
      <c r="J231" s="12">
        <v>2.95</v>
      </c>
      <c r="K231" s="12">
        <v>0.03</v>
      </c>
      <c r="L231" s="12">
        <v>5.82</v>
      </c>
      <c r="M231" s="12">
        <v>2</v>
      </c>
      <c r="N231" s="12">
        <v>0</v>
      </c>
      <c r="O231" s="12">
        <v>0</v>
      </c>
      <c r="P231" s="12">
        <v>0</v>
      </c>
      <c r="Q231" s="12">
        <v>0</v>
      </c>
      <c r="R231" s="12">
        <v>1</v>
      </c>
      <c r="S231" s="12">
        <v>0</v>
      </c>
      <c r="T231" s="12">
        <v>0</v>
      </c>
      <c r="U231">
        <f t="shared" si="10"/>
        <v>985.31</v>
      </c>
      <c r="V231" s="23">
        <f>'Listado Equipos'!$B$5-W231</f>
        <v>36402.400000000001</v>
      </c>
      <c r="W231">
        <f t="shared" si="9"/>
        <v>1197.6000000000008</v>
      </c>
      <c r="X231">
        <f t="shared" si="11"/>
        <v>231</v>
      </c>
    </row>
    <row r="232" spans="1:24" ht="17.399999999999999" x14ac:dyDescent="0.3">
      <c r="A232" s="11">
        <v>45226</v>
      </c>
      <c r="B232" s="12">
        <v>250427</v>
      </c>
      <c r="C232" s="12" t="s">
        <v>343</v>
      </c>
      <c r="D232" s="12" t="s">
        <v>344</v>
      </c>
      <c r="E232" s="12" t="s">
        <v>345</v>
      </c>
      <c r="F232" s="12" t="s">
        <v>346</v>
      </c>
      <c r="G232" s="12" t="s">
        <v>347</v>
      </c>
      <c r="H232" s="12">
        <v>6.33</v>
      </c>
      <c r="I232" s="12">
        <v>17.670000000000002</v>
      </c>
      <c r="J232" s="12">
        <v>6.33</v>
      </c>
      <c r="K232" s="12">
        <v>0</v>
      </c>
      <c r="L232" s="12">
        <v>15.1</v>
      </c>
      <c r="M232" s="12">
        <v>2</v>
      </c>
      <c r="N232" s="12">
        <v>0</v>
      </c>
      <c r="O232" s="12">
        <v>2</v>
      </c>
      <c r="P232" s="12">
        <v>1</v>
      </c>
      <c r="Q232" s="12">
        <v>1</v>
      </c>
      <c r="R232" s="12">
        <v>2</v>
      </c>
      <c r="S232" s="12">
        <v>0</v>
      </c>
      <c r="T232" s="12">
        <v>0</v>
      </c>
      <c r="U232">
        <f t="shared" si="10"/>
        <v>991.64</v>
      </c>
      <c r="V232" s="23">
        <f>'Listado Equipos'!$B$5-W232</f>
        <v>36406.67</v>
      </c>
      <c r="W232">
        <f t="shared" si="9"/>
        <v>1193.3300000000008</v>
      </c>
      <c r="X232">
        <f t="shared" si="11"/>
        <v>232</v>
      </c>
    </row>
    <row r="233" spans="1:24" ht="17.399999999999999" x14ac:dyDescent="0.3">
      <c r="A233" s="11">
        <v>45227</v>
      </c>
      <c r="B233" s="12">
        <v>250427</v>
      </c>
      <c r="C233" s="12" t="s">
        <v>343</v>
      </c>
      <c r="D233" s="12" t="s">
        <v>344</v>
      </c>
      <c r="E233" s="12" t="s">
        <v>345</v>
      </c>
      <c r="F233" s="12" t="s">
        <v>346</v>
      </c>
      <c r="G233" s="12" t="s">
        <v>347</v>
      </c>
      <c r="H233" s="12">
        <v>8.57</v>
      </c>
      <c r="I233" s="12">
        <v>15.43</v>
      </c>
      <c r="J233" s="12">
        <v>8.57</v>
      </c>
      <c r="K233" s="12">
        <v>0</v>
      </c>
      <c r="L233" s="12">
        <v>19.59</v>
      </c>
      <c r="M233" s="12">
        <v>3</v>
      </c>
      <c r="N233" s="12">
        <v>0</v>
      </c>
      <c r="O233" s="12">
        <v>3</v>
      </c>
      <c r="P233" s="12">
        <v>0</v>
      </c>
      <c r="Q233" s="12">
        <v>2</v>
      </c>
      <c r="R233" s="12">
        <v>1</v>
      </c>
      <c r="S233" s="12">
        <v>0</v>
      </c>
      <c r="T233" s="12">
        <v>0</v>
      </c>
      <c r="U233">
        <f t="shared" si="10"/>
        <v>1000.21</v>
      </c>
      <c r="V233" s="23">
        <f>'Listado Equipos'!$B$5-W233</f>
        <v>36408.370000000003</v>
      </c>
      <c r="W233">
        <f t="shared" si="9"/>
        <v>1191.6300000000008</v>
      </c>
      <c r="X233">
        <f t="shared" si="11"/>
        <v>233</v>
      </c>
    </row>
    <row r="234" spans="1:24" ht="17.399999999999999" x14ac:dyDescent="0.3">
      <c r="A234" s="11">
        <v>45228</v>
      </c>
      <c r="B234" s="12">
        <v>250427</v>
      </c>
      <c r="C234" s="12" t="s">
        <v>343</v>
      </c>
      <c r="D234" s="12" t="s">
        <v>344</v>
      </c>
      <c r="E234" s="12" t="s">
        <v>345</v>
      </c>
      <c r="F234" s="12" t="s">
        <v>346</v>
      </c>
      <c r="G234" s="12" t="s">
        <v>347</v>
      </c>
      <c r="H234" s="12">
        <v>0</v>
      </c>
      <c r="I234" s="12">
        <v>24</v>
      </c>
      <c r="J234" s="12">
        <v>0</v>
      </c>
      <c r="K234" s="12">
        <v>0</v>
      </c>
      <c r="L234" s="12">
        <v>0</v>
      </c>
      <c r="M234" s="12">
        <v>0</v>
      </c>
      <c r="N234" s="12">
        <v>0</v>
      </c>
      <c r="O234" s="12">
        <v>0</v>
      </c>
      <c r="P234" s="12">
        <v>0</v>
      </c>
      <c r="Q234" s="12">
        <v>0</v>
      </c>
      <c r="R234" s="12">
        <v>0</v>
      </c>
      <c r="S234" s="12">
        <v>0</v>
      </c>
      <c r="T234" s="12">
        <v>0</v>
      </c>
      <c r="U234">
        <f t="shared" si="10"/>
        <v>1000.21</v>
      </c>
      <c r="V234" s="23">
        <f>'Listado Equipos'!$B$5-W234</f>
        <v>36413.29</v>
      </c>
      <c r="W234">
        <f t="shared" si="9"/>
        <v>1186.7100000000007</v>
      </c>
      <c r="X234">
        <f t="shared" si="11"/>
        <v>234</v>
      </c>
    </row>
    <row r="235" spans="1:24" ht="17.399999999999999" x14ac:dyDescent="0.3">
      <c r="A235" s="11">
        <v>45229</v>
      </c>
      <c r="B235" s="12">
        <v>250427</v>
      </c>
      <c r="C235" s="12" t="s">
        <v>343</v>
      </c>
      <c r="D235" s="12" t="s">
        <v>344</v>
      </c>
      <c r="E235" s="12" t="s">
        <v>345</v>
      </c>
      <c r="F235" s="12" t="s">
        <v>346</v>
      </c>
      <c r="G235" s="12" t="s">
        <v>347</v>
      </c>
      <c r="H235" s="12">
        <v>0.85</v>
      </c>
      <c r="I235" s="12">
        <v>23.15</v>
      </c>
      <c r="J235" s="12">
        <v>0.85</v>
      </c>
      <c r="K235" s="12">
        <v>0</v>
      </c>
      <c r="L235" s="12">
        <v>2.35</v>
      </c>
      <c r="M235" s="12">
        <v>3</v>
      </c>
      <c r="N235" s="12">
        <v>0</v>
      </c>
      <c r="O235" s="12">
        <v>0</v>
      </c>
      <c r="P235" s="12">
        <v>0</v>
      </c>
      <c r="Q235" s="12">
        <v>0</v>
      </c>
      <c r="R235" s="12">
        <v>0</v>
      </c>
      <c r="S235" s="12">
        <v>0</v>
      </c>
      <c r="T235" s="12">
        <v>0</v>
      </c>
      <c r="U235">
        <f t="shared" si="10"/>
        <v>1001.0600000000001</v>
      </c>
      <c r="V235" s="23">
        <f>'Listado Equipos'!$B$5-W235</f>
        <v>36418.21</v>
      </c>
      <c r="W235">
        <f t="shared" si="9"/>
        <v>1181.7900000000006</v>
      </c>
      <c r="X235">
        <f t="shared" si="11"/>
        <v>235</v>
      </c>
    </row>
    <row r="236" spans="1:24" ht="17.399999999999999" x14ac:dyDescent="0.3">
      <c r="A236" s="11">
        <v>45230</v>
      </c>
      <c r="B236" s="12">
        <v>250427</v>
      </c>
      <c r="C236" s="12" t="s">
        <v>343</v>
      </c>
      <c r="D236" s="12" t="s">
        <v>344</v>
      </c>
      <c r="E236" s="12" t="s">
        <v>345</v>
      </c>
      <c r="F236" s="12" t="s">
        <v>346</v>
      </c>
      <c r="G236" s="12" t="s">
        <v>347</v>
      </c>
      <c r="H236" s="12">
        <v>2.0499999999999998</v>
      </c>
      <c r="I236" s="12">
        <v>21.95</v>
      </c>
      <c r="J236" s="12">
        <v>2.0499999999999998</v>
      </c>
      <c r="K236" s="12">
        <v>0</v>
      </c>
      <c r="L236" s="12">
        <v>4.97</v>
      </c>
      <c r="M236" s="12">
        <v>2</v>
      </c>
      <c r="N236" s="12">
        <v>0</v>
      </c>
      <c r="O236" s="12">
        <v>0</v>
      </c>
      <c r="P236" s="12">
        <v>0</v>
      </c>
      <c r="Q236" s="12">
        <v>0</v>
      </c>
      <c r="R236" s="12">
        <v>0</v>
      </c>
      <c r="S236" s="12">
        <v>0</v>
      </c>
      <c r="T236" s="12">
        <v>0</v>
      </c>
      <c r="U236">
        <f t="shared" si="10"/>
        <v>1003.11</v>
      </c>
      <c r="V236" s="23">
        <f>'Listado Equipos'!$B$5-W236</f>
        <v>36421.409999999996</v>
      </c>
      <c r="W236">
        <f t="shared" si="9"/>
        <v>1178.5900000000006</v>
      </c>
      <c r="X236">
        <f t="shared" si="11"/>
        <v>236</v>
      </c>
    </row>
    <row r="237" spans="1:24" ht="17.399999999999999" x14ac:dyDescent="0.3">
      <c r="A237" s="11">
        <v>45231</v>
      </c>
      <c r="B237" s="12">
        <v>250427</v>
      </c>
      <c r="C237" s="12" t="s">
        <v>343</v>
      </c>
      <c r="D237" s="12" t="s">
        <v>344</v>
      </c>
      <c r="E237" s="12" t="s">
        <v>345</v>
      </c>
      <c r="F237" s="12" t="s">
        <v>346</v>
      </c>
      <c r="G237" s="12" t="s">
        <v>347</v>
      </c>
      <c r="H237" s="12">
        <v>4.32</v>
      </c>
      <c r="I237" s="12">
        <v>19.68</v>
      </c>
      <c r="J237" s="12">
        <v>4.32</v>
      </c>
      <c r="K237" s="12">
        <v>0</v>
      </c>
      <c r="L237" s="12">
        <v>11.53</v>
      </c>
      <c r="M237" s="12">
        <v>2</v>
      </c>
      <c r="N237" s="12">
        <v>0</v>
      </c>
      <c r="O237" s="12">
        <v>1</v>
      </c>
      <c r="P237" s="12">
        <v>2</v>
      </c>
      <c r="Q237" s="12">
        <v>0</v>
      </c>
      <c r="R237" s="12">
        <v>1</v>
      </c>
      <c r="S237" s="12">
        <v>0</v>
      </c>
      <c r="T237" s="12">
        <v>0</v>
      </c>
      <c r="U237">
        <f t="shared" si="10"/>
        <v>1007.4300000000001</v>
      </c>
      <c r="V237" s="23">
        <f>'Listado Equipos'!$B$5-W237</f>
        <v>36424.76</v>
      </c>
      <c r="W237">
        <f t="shared" si="9"/>
        <v>1175.2400000000007</v>
      </c>
      <c r="X237">
        <f t="shared" si="11"/>
        <v>237</v>
      </c>
    </row>
    <row r="238" spans="1:24" ht="17.399999999999999" x14ac:dyDescent="0.3">
      <c r="A238" s="11">
        <v>45232</v>
      </c>
      <c r="B238" s="12">
        <v>250427</v>
      </c>
      <c r="C238" s="12" t="s">
        <v>343</v>
      </c>
      <c r="D238" s="12" t="s">
        <v>344</v>
      </c>
      <c r="E238" s="12" t="s">
        <v>345</v>
      </c>
      <c r="F238" s="12" t="s">
        <v>346</v>
      </c>
      <c r="G238" s="12" t="s">
        <v>347</v>
      </c>
      <c r="H238" s="12">
        <v>5.83</v>
      </c>
      <c r="I238" s="12">
        <v>18.170000000000002</v>
      </c>
      <c r="J238" s="12">
        <v>5.83</v>
      </c>
      <c r="K238" s="12">
        <v>0</v>
      </c>
      <c r="L238" s="12">
        <v>12.8</v>
      </c>
      <c r="M238" s="12">
        <v>2</v>
      </c>
      <c r="N238" s="12">
        <v>0</v>
      </c>
      <c r="O238" s="12">
        <v>0</v>
      </c>
      <c r="P238" s="12">
        <v>1</v>
      </c>
      <c r="Q238" s="12">
        <v>1</v>
      </c>
      <c r="R238" s="12">
        <v>1</v>
      </c>
      <c r="S238" s="12">
        <v>0</v>
      </c>
      <c r="T238" s="12">
        <v>0</v>
      </c>
      <c r="U238">
        <f t="shared" si="10"/>
        <v>1013.2600000000001</v>
      </c>
      <c r="V238" s="23">
        <f>'Listado Equipos'!$B$5-W238</f>
        <v>36429.64</v>
      </c>
      <c r="W238">
        <f t="shared" si="9"/>
        <v>1170.3600000000006</v>
      </c>
      <c r="X238">
        <f t="shared" si="11"/>
        <v>238</v>
      </c>
    </row>
    <row r="239" spans="1:24" ht="17.399999999999999" x14ac:dyDescent="0.3">
      <c r="A239" s="11">
        <v>45233</v>
      </c>
      <c r="B239" s="12">
        <v>250427</v>
      </c>
      <c r="C239" s="12" t="s">
        <v>343</v>
      </c>
      <c r="D239" s="12" t="s">
        <v>344</v>
      </c>
      <c r="E239" s="12" t="s">
        <v>345</v>
      </c>
      <c r="F239" s="12" t="s">
        <v>346</v>
      </c>
      <c r="G239" s="12" t="s">
        <v>347</v>
      </c>
      <c r="H239" s="12">
        <v>5.53</v>
      </c>
      <c r="I239" s="12">
        <v>18.47</v>
      </c>
      <c r="J239" s="12">
        <v>5.53</v>
      </c>
      <c r="K239" s="12">
        <v>0</v>
      </c>
      <c r="L239" s="12">
        <v>11.74</v>
      </c>
      <c r="M239" s="12">
        <v>2</v>
      </c>
      <c r="N239" s="12">
        <v>0</v>
      </c>
      <c r="O239" s="12">
        <v>0</v>
      </c>
      <c r="P239" s="12">
        <v>0</v>
      </c>
      <c r="Q239" s="12">
        <v>0</v>
      </c>
      <c r="R239" s="12">
        <v>0</v>
      </c>
      <c r="S239" s="12">
        <v>0</v>
      </c>
      <c r="T239" s="12">
        <v>0</v>
      </c>
      <c r="U239">
        <f t="shared" si="10"/>
        <v>1018.7900000000001</v>
      </c>
      <c r="V239" s="23">
        <f>'Listado Equipos'!$B$5-W239</f>
        <v>36435.31</v>
      </c>
      <c r="W239">
        <f t="shared" si="9"/>
        <v>1164.6900000000005</v>
      </c>
      <c r="X239">
        <f t="shared" si="11"/>
        <v>239</v>
      </c>
    </row>
    <row r="240" spans="1:24" ht="17.399999999999999" x14ac:dyDescent="0.3">
      <c r="A240" s="11">
        <v>45234</v>
      </c>
      <c r="B240" s="12">
        <v>250427</v>
      </c>
      <c r="C240" s="12" t="s">
        <v>343</v>
      </c>
      <c r="D240" s="12" t="s">
        <v>344</v>
      </c>
      <c r="E240" s="12" t="s">
        <v>345</v>
      </c>
      <c r="F240" s="12" t="s">
        <v>346</v>
      </c>
      <c r="G240" s="12" t="s">
        <v>347</v>
      </c>
      <c r="H240" s="12">
        <v>7.35</v>
      </c>
      <c r="I240" s="12">
        <v>16.649999999999999</v>
      </c>
      <c r="J240" s="12">
        <v>7.35</v>
      </c>
      <c r="K240" s="12">
        <v>0</v>
      </c>
      <c r="L240" s="12">
        <v>18.059999999999999</v>
      </c>
      <c r="M240" s="12">
        <v>3</v>
      </c>
      <c r="N240" s="12">
        <v>0</v>
      </c>
      <c r="O240" s="12">
        <v>1</v>
      </c>
      <c r="P240" s="12">
        <v>1</v>
      </c>
      <c r="Q240" s="12">
        <v>0</v>
      </c>
      <c r="R240" s="12">
        <v>0</v>
      </c>
      <c r="S240" s="12">
        <v>0</v>
      </c>
      <c r="T240" s="12">
        <v>0</v>
      </c>
      <c r="U240">
        <f t="shared" si="10"/>
        <v>1026.1400000000001</v>
      </c>
      <c r="V240" s="23">
        <f>'Listado Equipos'!$B$5-W240</f>
        <v>36437.26</v>
      </c>
      <c r="W240">
        <f t="shared" si="9"/>
        <v>1162.7400000000005</v>
      </c>
      <c r="X240">
        <f t="shared" si="11"/>
        <v>240</v>
      </c>
    </row>
    <row r="241" spans="1:24" ht="17.399999999999999" x14ac:dyDescent="0.3">
      <c r="A241" s="11">
        <v>45235</v>
      </c>
      <c r="B241" s="12">
        <v>250427</v>
      </c>
      <c r="C241" s="12" t="s">
        <v>343</v>
      </c>
      <c r="D241" s="12" t="s">
        <v>344</v>
      </c>
      <c r="E241" s="12" t="s">
        <v>345</v>
      </c>
      <c r="F241" s="12" t="s">
        <v>346</v>
      </c>
      <c r="G241" s="12" t="s">
        <v>347</v>
      </c>
      <c r="H241" s="12">
        <v>0</v>
      </c>
      <c r="I241" s="12">
        <v>24</v>
      </c>
      <c r="J241" s="12">
        <v>0</v>
      </c>
      <c r="K241" s="12">
        <v>0</v>
      </c>
      <c r="L241" s="12">
        <v>0</v>
      </c>
      <c r="M241" s="12">
        <v>0</v>
      </c>
      <c r="N241" s="12">
        <v>0</v>
      </c>
      <c r="O241" s="12">
        <v>0</v>
      </c>
      <c r="P241" s="12">
        <v>0</v>
      </c>
      <c r="Q241" s="12">
        <v>0</v>
      </c>
      <c r="R241" s="12">
        <v>0</v>
      </c>
      <c r="S241" s="12">
        <v>0</v>
      </c>
      <c r="T241" s="12">
        <v>0</v>
      </c>
      <c r="U241">
        <f t="shared" si="10"/>
        <v>1026.1400000000001</v>
      </c>
      <c r="V241" s="23">
        <f>'Listado Equipos'!$B$5-W241</f>
        <v>36438.89</v>
      </c>
      <c r="W241">
        <f t="shared" si="9"/>
        <v>1161.1100000000004</v>
      </c>
      <c r="X241">
        <f t="shared" si="11"/>
        <v>241</v>
      </c>
    </row>
    <row r="242" spans="1:24" ht="17.399999999999999" x14ac:dyDescent="0.3">
      <c r="A242" s="11">
        <v>45236</v>
      </c>
      <c r="B242" s="12">
        <v>250427</v>
      </c>
      <c r="C242" s="12" t="s">
        <v>343</v>
      </c>
      <c r="D242" s="12" t="s">
        <v>344</v>
      </c>
      <c r="E242" s="12" t="s">
        <v>345</v>
      </c>
      <c r="F242" s="12" t="s">
        <v>346</v>
      </c>
      <c r="G242" s="12" t="s">
        <v>347</v>
      </c>
      <c r="H242" s="12">
        <v>0</v>
      </c>
      <c r="I242" s="12">
        <v>24</v>
      </c>
      <c r="J242" s="12">
        <v>0</v>
      </c>
      <c r="K242" s="12">
        <v>0</v>
      </c>
      <c r="L242" s="12">
        <v>0</v>
      </c>
      <c r="M242" s="12">
        <v>0</v>
      </c>
      <c r="N242" s="12">
        <v>0</v>
      </c>
      <c r="O242" s="12">
        <v>0</v>
      </c>
      <c r="P242" s="12">
        <v>0</v>
      </c>
      <c r="Q242" s="12">
        <v>0</v>
      </c>
      <c r="R242" s="12">
        <v>0</v>
      </c>
      <c r="S242" s="12">
        <v>0</v>
      </c>
      <c r="T242" s="12">
        <v>0</v>
      </c>
      <c r="U242">
        <f t="shared" si="10"/>
        <v>1026.1400000000001</v>
      </c>
      <c r="V242" s="23">
        <f>'Listado Equipos'!$B$5-W242</f>
        <v>36443.040000000001</v>
      </c>
      <c r="W242">
        <f t="shared" si="9"/>
        <v>1156.9600000000003</v>
      </c>
      <c r="X242">
        <f t="shared" si="11"/>
        <v>242</v>
      </c>
    </row>
    <row r="243" spans="1:24" ht="17.399999999999999" x14ac:dyDescent="0.3">
      <c r="A243" s="11">
        <v>45237</v>
      </c>
      <c r="B243" s="12">
        <v>250427</v>
      </c>
      <c r="C243" s="12" t="s">
        <v>343</v>
      </c>
      <c r="D243" s="12" t="s">
        <v>344</v>
      </c>
      <c r="E243" s="12" t="s">
        <v>345</v>
      </c>
      <c r="F243" s="12" t="s">
        <v>346</v>
      </c>
      <c r="G243" s="12" t="s">
        <v>347</v>
      </c>
      <c r="H243" s="12">
        <v>4.53</v>
      </c>
      <c r="I243" s="12">
        <v>19.47</v>
      </c>
      <c r="J243" s="12">
        <v>4.22</v>
      </c>
      <c r="K243" s="12">
        <v>0.32</v>
      </c>
      <c r="L243" s="12">
        <v>9.9</v>
      </c>
      <c r="M243" s="12">
        <v>2</v>
      </c>
      <c r="N243" s="12">
        <v>0</v>
      </c>
      <c r="O243" s="12">
        <v>1</v>
      </c>
      <c r="P243" s="12">
        <v>1</v>
      </c>
      <c r="Q243" s="12">
        <v>0</v>
      </c>
      <c r="R243" s="12">
        <v>1</v>
      </c>
      <c r="S243" s="12">
        <v>0</v>
      </c>
      <c r="T243" s="12">
        <v>0</v>
      </c>
      <c r="U243">
        <f t="shared" si="10"/>
        <v>1030.67</v>
      </c>
      <c r="V243" s="23">
        <f>'Listado Equipos'!$B$5-W243</f>
        <v>36447.94</v>
      </c>
      <c r="W243">
        <f t="shared" si="9"/>
        <v>1152.0600000000002</v>
      </c>
      <c r="X243">
        <f t="shared" si="11"/>
        <v>243</v>
      </c>
    </row>
    <row r="244" spans="1:24" ht="17.399999999999999" x14ac:dyDescent="0.3">
      <c r="A244" s="11">
        <v>45238</v>
      </c>
      <c r="B244" s="12">
        <v>250427</v>
      </c>
      <c r="C244" s="12" t="s">
        <v>343</v>
      </c>
      <c r="D244" s="12" t="s">
        <v>344</v>
      </c>
      <c r="E244" s="12" t="s">
        <v>345</v>
      </c>
      <c r="F244" s="12" t="s">
        <v>346</v>
      </c>
      <c r="G244" s="12" t="s">
        <v>347</v>
      </c>
      <c r="H244" s="12">
        <v>4.1500000000000004</v>
      </c>
      <c r="I244" s="12">
        <v>19.850000000000001</v>
      </c>
      <c r="J244" s="12">
        <v>4.1500000000000004</v>
      </c>
      <c r="K244" s="12">
        <v>0</v>
      </c>
      <c r="L244" s="12">
        <v>8.57</v>
      </c>
      <c r="M244" s="12">
        <v>2</v>
      </c>
      <c r="N244" s="12">
        <v>0</v>
      </c>
      <c r="O244" s="12">
        <v>1</v>
      </c>
      <c r="P244" s="12">
        <v>0</v>
      </c>
      <c r="Q244" s="12">
        <v>0</v>
      </c>
      <c r="R244" s="12">
        <v>2</v>
      </c>
      <c r="S244" s="12">
        <v>0</v>
      </c>
      <c r="T244" s="12">
        <v>0</v>
      </c>
      <c r="U244">
        <f t="shared" si="10"/>
        <v>1034.8200000000002</v>
      </c>
      <c r="V244" s="23">
        <f>'Listado Equipos'!$B$5-W244</f>
        <v>36451.370000000003</v>
      </c>
      <c r="W244">
        <f t="shared" si="9"/>
        <v>1148.6300000000001</v>
      </c>
      <c r="X244">
        <f t="shared" si="11"/>
        <v>244</v>
      </c>
    </row>
    <row r="245" spans="1:24" ht="17.399999999999999" x14ac:dyDescent="0.3">
      <c r="A245" s="11">
        <v>45239</v>
      </c>
      <c r="B245" s="12">
        <v>250427</v>
      </c>
      <c r="C245" s="12" t="s">
        <v>343</v>
      </c>
      <c r="D245" s="12" t="s">
        <v>344</v>
      </c>
      <c r="E245" s="12" t="s">
        <v>345</v>
      </c>
      <c r="F245" s="12" t="s">
        <v>346</v>
      </c>
      <c r="G245" s="12" t="s">
        <v>347</v>
      </c>
      <c r="H245" s="12">
        <v>4.37</v>
      </c>
      <c r="I245" s="12">
        <v>19.63</v>
      </c>
      <c r="J245" s="12">
        <v>4.37</v>
      </c>
      <c r="K245" s="12">
        <v>0</v>
      </c>
      <c r="L245" s="12">
        <v>11.44</v>
      </c>
      <c r="M245" s="12">
        <v>3</v>
      </c>
      <c r="N245" s="12">
        <v>0</v>
      </c>
      <c r="O245" s="12">
        <v>3</v>
      </c>
      <c r="P245" s="12">
        <v>4</v>
      </c>
      <c r="Q245" s="12">
        <v>0</v>
      </c>
      <c r="R245" s="12">
        <v>0</v>
      </c>
      <c r="S245" s="12">
        <v>0</v>
      </c>
      <c r="T245" s="12">
        <v>0</v>
      </c>
      <c r="U245">
        <f t="shared" si="10"/>
        <v>1039.19</v>
      </c>
      <c r="V245" s="23">
        <f>'Listado Equipos'!$B$5-W245</f>
        <v>36454.22</v>
      </c>
      <c r="W245">
        <f t="shared" si="9"/>
        <v>1145.7800000000002</v>
      </c>
      <c r="X245">
        <f t="shared" si="11"/>
        <v>245</v>
      </c>
    </row>
    <row r="246" spans="1:24" ht="17.399999999999999" x14ac:dyDescent="0.3">
      <c r="A246" s="11">
        <v>45240</v>
      </c>
      <c r="B246" s="12">
        <v>250427</v>
      </c>
      <c r="C246" s="12" t="s">
        <v>343</v>
      </c>
      <c r="D246" s="12" t="s">
        <v>344</v>
      </c>
      <c r="E246" s="12" t="s">
        <v>345</v>
      </c>
      <c r="F246" s="12" t="s">
        <v>346</v>
      </c>
      <c r="G246" s="12" t="s">
        <v>347</v>
      </c>
      <c r="H246" s="12">
        <v>7.83</v>
      </c>
      <c r="I246" s="12">
        <v>16.170000000000002</v>
      </c>
      <c r="J246" s="12">
        <v>7.83</v>
      </c>
      <c r="K246" s="12">
        <v>0</v>
      </c>
      <c r="L246" s="12">
        <v>17.100000000000001</v>
      </c>
      <c r="M246" s="12">
        <v>3</v>
      </c>
      <c r="N246" s="12">
        <v>0</v>
      </c>
      <c r="O246" s="12">
        <v>1</v>
      </c>
      <c r="P246" s="12">
        <v>3</v>
      </c>
      <c r="Q246" s="12">
        <v>0</v>
      </c>
      <c r="R246" s="12">
        <v>1</v>
      </c>
      <c r="S246" s="12">
        <v>0</v>
      </c>
      <c r="T246" s="12">
        <v>0</v>
      </c>
      <c r="U246">
        <f t="shared" si="10"/>
        <v>1047.02</v>
      </c>
      <c r="V246" s="23">
        <f>'Listado Equipos'!$B$5-W246</f>
        <v>36456.99</v>
      </c>
      <c r="W246">
        <f t="shared" si="9"/>
        <v>1143.0100000000002</v>
      </c>
      <c r="X246">
        <f t="shared" si="11"/>
        <v>246</v>
      </c>
    </row>
    <row r="247" spans="1:24" ht="17.399999999999999" x14ac:dyDescent="0.3">
      <c r="A247" s="11">
        <v>45241</v>
      </c>
      <c r="B247" s="12">
        <v>250427</v>
      </c>
      <c r="C247" s="12" t="s">
        <v>343</v>
      </c>
      <c r="D247" s="12" t="s">
        <v>344</v>
      </c>
      <c r="E247" s="12" t="s">
        <v>345</v>
      </c>
      <c r="F247" s="12" t="s">
        <v>346</v>
      </c>
      <c r="G247" s="12" t="s">
        <v>347</v>
      </c>
      <c r="H247" s="12">
        <v>5.7</v>
      </c>
      <c r="I247" s="12">
        <v>18.3</v>
      </c>
      <c r="J247" s="12">
        <v>5.7</v>
      </c>
      <c r="K247" s="12">
        <v>0</v>
      </c>
      <c r="L247" s="12">
        <v>14.89</v>
      </c>
      <c r="M247" s="12">
        <v>3</v>
      </c>
      <c r="N247" s="12">
        <v>0</v>
      </c>
      <c r="O247" s="12">
        <v>2</v>
      </c>
      <c r="P247" s="12">
        <v>2</v>
      </c>
      <c r="Q247" s="12">
        <v>0</v>
      </c>
      <c r="R247" s="12">
        <v>0</v>
      </c>
      <c r="S247" s="12">
        <v>0</v>
      </c>
      <c r="T247" s="12">
        <v>0</v>
      </c>
      <c r="U247">
        <f t="shared" si="10"/>
        <v>1052.72</v>
      </c>
      <c r="V247" s="23">
        <f>'Listado Equipos'!$B$5-W247</f>
        <v>36458.49</v>
      </c>
      <c r="W247">
        <f t="shared" si="9"/>
        <v>1141.5100000000002</v>
      </c>
      <c r="X247">
        <f t="shared" si="11"/>
        <v>247</v>
      </c>
    </row>
    <row r="248" spans="1:24" ht="17.399999999999999" x14ac:dyDescent="0.3">
      <c r="A248" s="11">
        <v>45242</v>
      </c>
      <c r="B248" s="12">
        <v>250427</v>
      </c>
      <c r="C248" s="12" t="s">
        <v>343</v>
      </c>
      <c r="D248" s="12" t="s">
        <v>344</v>
      </c>
      <c r="E248" s="12" t="s">
        <v>345</v>
      </c>
      <c r="F248" s="12" t="s">
        <v>346</v>
      </c>
      <c r="G248" s="12" t="s">
        <v>347</v>
      </c>
      <c r="H248" s="12">
        <v>4.38</v>
      </c>
      <c r="I248" s="12">
        <v>19.62</v>
      </c>
      <c r="J248" s="12">
        <v>4.38</v>
      </c>
      <c r="K248" s="12">
        <v>0</v>
      </c>
      <c r="L248" s="12">
        <v>10.52</v>
      </c>
      <c r="M248" s="12">
        <v>3</v>
      </c>
      <c r="N248" s="12">
        <v>0</v>
      </c>
      <c r="O248" s="12">
        <v>0</v>
      </c>
      <c r="P248" s="12">
        <v>1</v>
      </c>
      <c r="Q248" s="12">
        <v>0</v>
      </c>
      <c r="R248" s="12">
        <v>0</v>
      </c>
      <c r="S248" s="12">
        <v>0</v>
      </c>
      <c r="T248" s="12">
        <v>0</v>
      </c>
      <c r="U248">
        <f t="shared" si="10"/>
        <v>1057.1000000000001</v>
      </c>
      <c r="V248" s="23">
        <f>'Listado Equipos'!$B$5-W248</f>
        <v>36461.17</v>
      </c>
      <c r="W248">
        <f t="shared" si="9"/>
        <v>1138.8300000000002</v>
      </c>
      <c r="X248">
        <f t="shared" si="11"/>
        <v>248</v>
      </c>
    </row>
    <row r="249" spans="1:24" ht="17.399999999999999" x14ac:dyDescent="0.3">
      <c r="A249" s="11">
        <v>45243</v>
      </c>
      <c r="B249" s="12">
        <v>250427</v>
      </c>
      <c r="C249" s="12" t="s">
        <v>343</v>
      </c>
      <c r="D249" s="12" t="s">
        <v>344</v>
      </c>
      <c r="E249" s="12" t="s">
        <v>345</v>
      </c>
      <c r="F249" s="12" t="s">
        <v>346</v>
      </c>
      <c r="G249" s="12" t="s">
        <v>347</v>
      </c>
      <c r="H249" s="12">
        <v>1.43</v>
      </c>
      <c r="I249" s="12">
        <v>22.57</v>
      </c>
      <c r="J249" s="12">
        <v>1.17</v>
      </c>
      <c r="K249" s="12">
        <v>0.27</v>
      </c>
      <c r="L249" s="12">
        <v>2.89</v>
      </c>
      <c r="M249" s="12">
        <v>3</v>
      </c>
      <c r="N249" s="12">
        <v>0</v>
      </c>
      <c r="O249" s="12">
        <v>0</v>
      </c>
      <c r="P249" s="12">
        <v>0</v>
      </c>
      <c r="Q249" s="12">
        <v>0</v>
      </c>
      <c r="R249" s="12">
        <v>3</v>
      </c>
      <c r="S249" s="12">
        <v>0</v>
      </c>
      <c r="T249" s="12">
        <v>0</v>
      </c>
      <c r="U249">
        <f t="shared" si="10"/>
        <v>1058.5300000000002</v>
      </c>
      <c r="V249" s="23">
        <f>'Listado Equipos'!$B$5-W249</f>
        <v>36461.17</v>
      </c>
      <c r="W249">
        <f t="shared" si="9"/>
        <v>1138.8300000000002</v>
      </c>
      <c r="X249">
        <f t="shared" si="11"/>
        <v>249</v>
      </c>
    </row>
    <row r="250" spans="1:24" ht="17.399999999999999" x14ac:dyDescent="0.3">
      <c r="A250" s="11">
        <v>45244</v>
      </c>
      <c r="B250" s="12">
        <v>250427</v>
      </c>
      <c r="C250" s="12" t="s">
        <v>343</v>
      </c>
      <c r="D250" s="12" t="s">
        <v>344</v>
      </c>
      <c r="E250" s="12" t="s">
        <v>345</v>
      </c>
      <c r="F250" s="12" t="s">
        <v>346</v>
      </c>
      <c r="G250" s="12" t="s">
        <v>347</v>
      </c>
      <c r="H250" s="12">
        <v>6.1</v>
      </c>
      <c r="I250" s="12">
        <v>17.899999999999999</v>
      </c>
      <c r="J250" s="12">
        <v>6.1</v>
      </c>
      <c r="K250" s="12">
        <v>0</v>
      </c>
      <c r="L250" s="12">
        <v>15.25</v>
      </c>
      <c r="M250" s="12">
        <v>2</v>
      </c>
      <c r="N250" s="12">
        <v>0</v>
      </c>
      <c r="O250" s="12">
        <v>2</v>
      </c>
      <c r="P250" s="12">
        <v>0</v>
      </c>
      <c r="Q250" s="12">
        <v>1</v>
      </c>
      <c r="R250" s="12">
        <v>2</v>
      </c>
      <c r="S250" s="12">
        <v>0</v>
      </c>
      <c r="T250" s="12">
        <v>0</v>
      </c>
      <c r="U250">
        <f t="shared" si="10"/>
        <v>1064.6300000000001</v>
      </c>
      <c r="V250" s="23">
        <f>'Listado Equipos'!$B$5-W250</f>
        <v>36464.769999999997</v>
      </c>
      <c r="W250">
        <f t="shared" si="9"/>
        <v>1135.2300000000002</v>
      </c>
      <c r="X250">
        <f t="shared" si="11"/>
        <v>250</v>
      </c>
    </row>
    <row r="251" spans="1:24" ht="17.399999999999999" x14ac:dyDescent="0.3">
      <c r="A251" s="11">
        <v>45245</v>
      </c>
      <c r="B251" s="12">
        <v>250427</v>
      </c>
      <c r="C251" s="12" t="s">
        <v>343</v>
      </c>
      <c r="D251" s="12" t="s">
        <v>344</v>
      </c>
      <c r="E251" s="12" t="s">
        <v>345</v>
      </c>
      <c r="F251" s="12" t="s">
        <v>346</v>
      </c>
      <c r="G251" s="12" t="s">
        <v>347</v>
      </c>
      <c r="H251" s="12">
        <v>7.98</v>
      </c>
      <c r="I251" s="12">
        <v>16.02</v>
      </c>
      <c r="J251" s="12">
        <v>7.98</v>
      </c>
      <c r="K251" s="12">
        <v>0</v>
      </c>
      <c r="L251" s="12">
        <v>19.350000000000001</v>
      </c>
      <c r="M251" s="12">
        <v>2</v>
      </c>
      <c r="N251" s="12">
        <v>0</v>
      </c>
      <c r="O251" s="12">
        <v>2</v>
      </c>
      <c r="P251" s="12">
        <v>1</v>
      </c>
      <c r="Q251" s="12">
        <v>0</v>
      </c>
      <c r="R251" s="12">
        <v>0</v>
      </c>
      <c r="S251" s="12">
        <v>0</v>
      </c>
      <c r="T251" s="12">
        <v>0</v>
      </c>
      <c r="U251">
        <f t="shared" si="10"/>
        <v>1072.6100000000001</v>
      </c>
      <c r="V251" s="23">
        <f>'Listado Equipos'!$B$5-W251</f>
        <v>36471.300000000003</v>
      </c>
      <c r="W251">
        <f t="shared" si="9"/>
        <v>1128.7000000000003</v>
      </c>
      <c r="X251">
        <f t="shared" si="11"/>
        <v>251</v>
      </c>
    </row>
    <row r="252" spans="1:24" ht="17.399999999999999" x14ac:dyDescent="0.3">
      <c r="A252" s="11">
        <v>45246</v>
      </c>
      <c r="B252" s="12">
        <v>250427</v>
      </c>
      <c r="C252" s="12" t="s">
        <v>343</v>
      </c>
      <c r="D252" s="12" t="s">
        <v>344</v>
      </c>
      <c r="E252" s="12" t="s">
        <v>345</v>
      </c>
      <c r="F252" s="12" t="s">
        <v>346</v>
      </c>
      <c r="G252" s="12" t="s">
        <v>347</v>
      </c>
      <c r="H252" s="12">
        <v>4.1500000000000004</v>
      </c>
      <c r="I252" s="12">
        <v>19.850000000000001</v>
      </c>
      <c r="J252" s="12">
        <v>4.1500000000000004</v>
      </c>
      <c r="K252" s="12">
        <v>0</v>
      </c>
      <c r="L252" s="12">
        <v>9.33</v>
      </c>
      <c r="M252" s="12">
        <v>3</v>
      </c>
      <c r="N252" s="12">
        <v>0</v>
      </c>
      <c r="O252" s="12">
        <v>1</v>
      </c>
      <c r="P252" s="12">
        <v>0</v>
      </c>
      <c r="Q252" s="12">
        <v>0</v>
      </c>
      <c r="R252" s="12">
        <v>0</v>
      </c>
      <c r="S252" s="12">
        <v>0</v>
      </c>
      <c r="T252" s="12">
        <v>0</v>
      </c>
      <c r="U252">
        <f t="shared" si="10"/>
        <v>1076.7600000000002</v>
      </c>
      <c r="V252" s="23">
        <f>'Listado Equipos'!$B$5-W252</f>
        <v>36477.129999999997</v>
      </c>
      <c r="W252">
        <f t="shared" si="9"/>
        <v>1122.8700000000003</v>
      </c>
      <c r="X252">
        <f t="shared" si="11"/>
        <v>252</v>
      </c>
    </row>
    <row r="253" spans="1:24" ht="17.399999999999999" x14ac:dyDescent="0.3">
      <c r="A253" s="11">
        <v>45247</v>
      </c>
      <c r="B253" s="12">
        <v>250427</v>
      </c>
      <c r="C253" s="12" t="s">
        <v>343</v>
      </c>
      <c r="D253" s="12" t="s">
        <v>344</v>
      </c>
      <c r="E253" s="12" t="s">
        <v>345</v>
      </c>
      <c r="F253" s="12" t="s">
        <v>346</v>
      </c>
      <c r="G253" s="12" t="s">
        <v>347</v>
      </c>
      <c r="H253" s="12">
        <v>4.38</v>
      </c>
      <c r="I253" s="12">
        <v>19.62</v>
      </c>
      <c r="J253" s="12">
        <v>3.97</v>
      </c>
      <c r="K253" s="12">
        <v>0.42</v>
      </c>
      <c r="L253" s="12">
        <v>9.42</v>
      </c>
      <c r="M253" s="12">
        <v>2</v>
      </c>
      <c r="N253" s="12">
        <v>0</v>
      </c>
      <c r="O253" s="12">
        <v>1</v>
      </c>
      <c r="P253" s="12">
        <v>1</v>
      </c>
      <c r="Q253" s="12">
        <v>0</v>
      </c>
      <c r="R253" s="12">
        <v>4</v>
      </c>
      <c r="S253" s="12">
        <v>0</v>
      </c>
      <c r="T253" s="12">
        <v>0</v>
      </c>
      <c r="U253">
        <f t="shared" si="10"/>
        <v>1081.1400000000003</v>
      </c>
      <c r="V253" s="23">
        <f>'Listado Equipos'!$B$5-W253</f>
        <v>36480.81</v>
      </c>
      <c r="W253">
        <f t="shared" si="9"/>
        <v>1119.1900000000003</v>
      </c>
      <c r="X253">
        <f t="shared" si="11"/>
        <v>253</v>
      </c>
    </row>
    <row r="254" spans="1:24" ht="17.399999999999999" x14ac:dyDescent="0.3">
      <c r="A254" s="11">
        <v>45248</v>
      </c>
      <c r="B254" s="12">
        <v>250427</v>
      </c>
      <c r="C254" s="12" t="s">
        <v>343</v>
      </c>
      <c r="D254" s="12" t="s">
        <v>344</v>
      </c>
      <c r="E254" s="12" t="s">
        <v>345</v>
      </c>
      <c r="F254" s="12" t="s">
        <v>346</v>
      </c>
      <c r="G254" s="12" t="s">
        <v>347</v>
      </c>
      <c r="H254" s="12">
        <v>6.55</v>
      </c>
      <c r="I254" s="12">
        <v>17.45</v>
      </c>
      <c r="J254" s="12">
        <v>6.55</v>
      </c>
      <c r="K254" s="12">
        <v>0</v>
      </c>
      <c r="L254" s="12">
        <v>14.58</v>
      </c>
      <c r="M254" s="12">
        <v>2</v>
      </c>
      <c r="N254" s="12">
        <v>0</v>
      </c>
      <c r="O254" s="12">
        <v>2</v>
      </c>
      <c r="P254" s="12">
        <v>1</v>
      </c>
      <c r="Q254" s="12">
        <v>0</v>
      </c>
      <c r="R254" s="12">
        <v>1</v>
      </c>
      <c r="S254" s="12">
        <v>0</v>
      </c>
      <c r="T254" s="12">
        <v>0</v>
      </c>
      <c r="U254">
        <f t="shared" si="10"/>
        <v>1087.6900000000003</v>
      </c>
      <c r="V254" s="23">
        <f>'Listado Equipos'!$B$5-W254</f>
        <v>36483.480000000003</v>
      </c>
      <c r="W254">
        <f t="shared" si="9"/>
        <v>1116.5200000000002</v>
      </c>
      <c r="X254">
        <f t="shared" si="11"/>
        <v>254</v>
      </c>
    </row>
    <row r="255" spans="1:24" ht="17.399999999999999" x14ac:dyDescent="0.3">
      <c r="A255" s="11">
        <v>45249</v>
      </c>
      <c r="B255" s="12">
        <v>250427</v>
      </c>
      <c r="C255" s="12" t="s">
        <v>343</v>
      </c>
      <c r="D255" s="12" t="s">
        <v>344</v>
      </c>
      <c r="E255" s="12" t="s">
        <v>345</v>
      </c>
      <c r="F255" s="12" t="s">
        <v>346</v>
      </c>
      <c r="G255" s="12" t="s">
        <v>347</v>
      </c>
      <c r="H255" s="12">
        <v>0.02</v>
      </c>
      <c r="I255" s="12">
        <v>23.98</v>
      </c>
      <c r="J255" s="12">
        <v>0.02</v>
      </c>
      <c r="K255" s="12">
        <v>0</v>
      </c>
      <c r="L255" s="12">
        <v>0</v>
      </c>
      <c r="M255" s="12">
        <v>0</v>
      </c>
      <c r="N255" s="12">
        <v>0</v>
      </c>
      <c r="O255" s="12">
        <v>0</v>
      </c>
      <c r="P255" s="12">
        <v>0</v>
      </c>
      <c r="Q255" s="12">
        <v>0</v>
      </c>
      <c r="R255" s="12">
        <v>0</v>
      </c>
      <c r="S255" s="12">
        <v>0</v>
      </c>
      <c r="T255" s="12">
        <v>0</v>
      </c>
      <c r="U255">
        <f t="shared" si="10"/>
        <v>1087.7100000000003</v>
      </c>
      <c r="V255" s="23">
        <f>'Listado Equipos'!$B$5-W255</f>
        <v>36488</v>
      </c>
      <c r="W255">
        <f t="shared" si="9"/>
        <v>1112.0000000000002</v>
      </c>
      <c r="X255">
        <f t="shared" si="11"/>
        <v>255</v>
      </c>
    </row>
    <row r="256" spans="1:24" ht="17.399999999999999" x14ac:dyDescent="0.3">
      <c r="A256" s="11">
        <v>45250</v>
      </c>
      <c r="B256" s="12">
        <v>250427</v>
      </c>
      <c r="C256" s="12" t="s">
        <v>343</v>
      </c>
      <c r="D256" s="12" t="s">
        <v>344</v>
      </c>
      <c r="E256" s="12" t="s">
        <v>345</v>
      </c>
      <c r="F256" s="12" t="s">
        <v>346</v>
      </c>
      <c r="G256" s="12" t="s">
        <v>347</v>
      </c>
      <c r="H256" s="12">
        <v>1.78</v>
      </c>
      <c r="I256" s="12">
        <v>22.22</v>
      </c>
      <c r="J256" s="12">
        <v>1.78</v>
      </c>
      <c r="K256" s="12">
        <v>0</v>
      </c>
      <c r="L256" s="12">
        <v>4.5</v>
      </c>
      <c r="M256" s="12">
        <v>3</v>
      </c>
      <c r="N256" s="12">
        <v>0</v>
      </c>
      <c r="O256" s="12">
        <v>0</v>
      </c>
      <c r="P256" s="12">
        <v>1</v>
      </c>
      <c r="Q256" s="12">
        <v>0</v>
      </c>
      <c r="R256" s="12">
        <v>0</v>
      </c>
      <c r="S256" s="12">
        <v>0</v>
      </c>
      <c r="T256" s="12">
        <v>0</v>
      </c>
      <c r="U256">
        <f t="shared" si="10"/>
        <v>1089.4900000000002</v>
      </c>
      <c r="V256" s="23">
        <f>'Listado Equipos'!$B$5-W256</f>
        <v>36495.78</v>
      </c>
      <c r="W256">
        <f t="shared" si="9"/>
        <v>1104.2200000000003</v>
      </c>
      <c r="X256">
        <f t="shared" si="11"/>
        <v>256</v>
      </c>
    </row>
    <row r="257" spans="1:24" ht="17.399999999999999" x14ac:dyDescent="0.3">
      <c r="A257" s="11">
        <v>45251</v>
      </c>
      <c r="B257" s="12">
        <v>250427</v>
      </c>
      <c r="C257" s="12" t="s">
        <v>343</v>
      </c>
      <c r="D257" s="12" t="s">
        <v>344</v>
      </c>
      <c r="E257" s="12" t="s">
        <v>345</v>
      </c>
      <c r="F257" s="12" t="s">
        <v>346</v>
      </c>
      <c r="G257" s="12" t="s">
        <v>347</v>
      </c>
      <c r="H257" s="12">
        <v>1.58</v>
      </c>
      <c r="I257" s="12">
        <v>22.42</v>
      </c>
      <c r="J257" s="12">
        <v>1.58</v>
      </c>
      <c r="K257" s="12">
        <v>0</v>
      </c>
      <c r="L257" s="12">
        <v>3.89</v>
      </c>
      <c r="M257" s="12">
        <v>2</v>
      </c>
      <c r="N257" s="12">
        <v>0</v>
      </c>
      <c r="O257" s="12">
        <v>0</v>
      </c>
      <c r="P257" s="12">
        <v>1</v>
      </c>
      <c r="Q257" s="12">
        <v>0</v>
      </c>
      <c r="R257" s="12">
        <v>0</v>
      </c>
      <c r="S257" s="12">
        <v>0</v>
      </c>
      <c r="T257" s="12">
        <v>0</v>
      </c>
      <c r="U257">
        <f t="shared" si="10"/>
        <v>1091.0700000000002</v>
      </c>
      <c r="V257" s="23">
        <f>'Listado Equipos'!$B$5-W257</f>
        <v>36502.050000000003</v>
      </c>
      <c r="W257">
        <f t="shared" si="9"/>
        <v>1097.9500000000003</v>
      </c>
      <c r="X257">
        <f t="shared" si="11"/>
        <v>257</v>
      </c>
    </row>
    <row r="258" spans="1:24" ht="17.399999999999999" x14ac:dyDescent="0.3">
      <c r="A258" s="11">
        <v>45252</v>
      </c>
      <c r="B258" s="12">
        <v>250427</v>
      </c>
      <c r="C258" s="12" t="s">
        <v>343</v>
      </c>
      <c r="D258" s="12" t="s">
        <v>344</v>
      </c>
      <c r="E258" s="12" t="s">
        <v>345</v>
      </c>
      <c r="F258" s="12" t="s">
        <v>346</v>
      </c>
      <c r="G258" s="12" t="s">
        <v>347</v>
      </c>
      <c r="H258" s="12">
        <v>1.38</v>
      </c>
      <c r="I258" s="12">
        <v>22.62</v>
      </c>
      <c r="J258" s="12">
        <v>1.38</v>
      </c>
      <c r="K258" s="12">
        <v>0</v>
      </c>
      <c r="L258" s="12">
        <v>2.98</v>
      </c>
      <c r="M258" s="12">
        <v>2</v>
      </c>
      <c r="N258" s="12">
        <v>0</v>
      </c>
      <c r="O258" s="12">
        <v>0</v>
      </c>
      <c r="P258" s="12">
        <v>0</v>
      </c>
      <c r="Q258" s="12">
        <v>0</v>
      </c>
      <c r="R258" s="12">
        <v>0</v>
      </c>
      <c r="S258" s="12">
        <v>0</v>
      </c>
      <c r="T258" s="12">
        <v>0</v>
      </c>
      <c r="U258">
        <f t="shared" si="10"/>
        <v>1092.4500000000003</v>
      </c>
      <c r="V258" s="23">
        <f>'Listado Equipos'!$B$5-W258</f>
        <v>36507.550000000003</v>
      </c>
      <c r="W258">
        <f t="shared" si="9"/>
        <v>1092.4500000000003</v>
      </c>
      <c r="X258">
        <f t="shared" si="11"/>
        <v>258</v>
      </c>
    </row>
    <row r="259" spans="1:24" ht="17.399999999999999" x14ac:dyDescent="0.3">
      <c r="A259" s="11">
        <v>45253</v>
      </c>
      <c r="B259" s="12">
        <v>250427</v>
      </c>
      <c r="C259" s="12" t="s">
        <v>343</v>
      </c>
      <c r="D259" s="12" t="s">
        <v>344</v>
      </c>
      <c r="E259" s="12" t="s">
        <v>345</v>
      </c>
      <c r="F259" s="12" t="s">
        <v>346</v>
      </c>
      <c r="G259" s="12" t="s">
        <v>347</v>
      </c>
      <c r="H259" s="12">
        <v>5.5</v>
      </c>
      <c r="I259" s="12">
        <v>18.5</v>
      </c>
      <c r="J259" s="12">
        <v>5.5</v>
      </c>
      <c r="K259" s="12">
        <v>0</v>
      </c>
      <c r="L259" s="12">
        <v>14.26</v>
      </c>
      <c r="M259" s="12">
        <v>2</v>
      </c>
      <c r="N259" s="12">
        <v>0</v>
      </c>
      <c r="O259" s="12">
        <v>0</v>
      </c>
      <c r="P259" s="12">
        <v>0</v>
      </c>
      <c r="Q259" s="12">
        <v>0</v>
      </c>
      <c r="R259" s="12">
        <v>0</v>
      </c>
      <c r="S259" s="12">
        <v>0</v>
      </c>
      <c r="T259" s="12">
        <v>0</v>
      </c>
      <c r="U259">
        <f t="shared" si="10"/>
        <v>1097.9500000000003</v>
      </c>
      <c r="V259" s="23">
        <f>'Listado Equipos'!$B$5-W259</f>
        <v>36508.93</v>
      </c>
      <c r="W259">
        <f t="shared" ref="W259:W322" si="12">LARGE($U$2:$U$514,X259-1)</f>
        <v>1091.0700000000002</v>
      </c>
      <c r="X259">
        <f t="shared" si="11"/>
        <v>259</v>
      </c>
    </row>
    <row r="260" spans="1:24" ht="17.399999999999999" x14ac:dyDescent="0.3">
      <c r="A260" s="11">
        <v>45254</v>
      </c>
      <c r="B260" s="12">
        <v>250427</v>
      </c>
      <c r="C260" s="12" t="s">
        <v>343</v>
      </c>
      <c r="D260" s="12" t="s">
        <v>344</v>
      </c>
      <c r="E260" s="12" t="s">
        <v>345</v>
      </c>
      <c r="F260" s="12" t="s">
        <v>346</v>
      </c>
      <c r="G260" s="12" t="s">
        <v>347</v>
      </c>
      <c r="H260" s="12">
        <v>6.27</v>
      </c>
      <c r="I260" s="12">
        <v>17.73</v>
      </c>
      <c r="J260" s="12">
        <v>6.27</v>
      </c>
      <c r="K260" s="12">
        <v>0</v>
      </c>
      <c r="L260" s="12">
        <v>13.12</v>
      </c>
      <c r="M260" s="12">
        <v>3</v>
      </c>
      <c r="N260" s="12">
        <v>0</v>
      </c>
      <c r="O260" s="12">
        <v>0</v>
      </c>
      <c r="P260" s="12">
        <v>0</v>
      </c>
      <c r="Q260" s="12">
        <v>0</v>
      </c>
      <c r="R260" s="12">
        <v>0</v>
      </c>
      <c r="S260" s="12">
        <v>0</v>
      </c>
      <c r="T260" s="12">
        <v>0</v>
      </c>
      <c r="U260">
        <f t="shared" ref="U260:U323" si="13">H260+U259</f>
        <v>1104.2200000000003</v>
      </c>
      <c r="V260" s="23">
        <f>'Listado Equipos'!$B$5-W260</f>
        <v>36510.51</v>
      </c>
      <c r="W260">
        <f t="shared" si="12"/>
        <v>1089.4900000000002</v>
      </c>
      <c r="X260">
        <f t="shared" ref="X260:X269" si="14">X259+1</f>
        <v>260</v>
      </c>
    </row>
    <row r="261" spans="1:24" ht="17.399999999999999" x14ac:dyDescent="0.3">
      <c r="A261" s="11">
        <v>45255</v>
      </c>
      <c r="B261" s="12">
        <v>250427</v>
      </c>
      <c r="C261" s="12" t="s">
        <v>343</v>
      </c>
      <c r="D261" s="12" t="s">
        <v>344</v>
      </c>
      <c r="E261" s="12" t="s">
        <v>345</v>
      </c>
      <c r="F261" s="12" t="s">
        <v>346</v>
      </c>
      <c r="G261" s="12" t="s">
        <v>347</v>
      </c>
      <c r="H261" s="12">
        <v>7.78</v>
      </c>
      <c r="I261" s="12">
        <v>16.22</v>
      </c>
      <c r="J261" s="12">
        <v>7.78</v>
      </c>
      <c r="K261" s="12">
        <v>0</v>
      </c>
      <c r="L261" s="12">
        <v>17.97</v>
      </c>
      <c r="M261" s="12">
        <v>2</v>
      </c>
      <c r="N261" s="12">
        <v>0</v>
      </c>
      <c r="O261" s="12">
        <v>0</v>
      </c>
      <c r="P261" s="12">
        <v>0</v>
      </c>
      <c r="Q261" s="12">
        <v>0</v>
      </c>
      <c r="R261" s="12">
        <v>0</v>
      </c>
      <c r="S261" s="12">
        <v>0</v>
      </c>
      <c r="T261" s="12">
        <v>0</v>
      </c>
      <c r="U261">
        <f t="shared" si="13"/>
        <v>1112.0000000000002</v>
      </c>
      <c r="V261" s="23">
        <f>'Listado Equipos'!$B$5-W261</f>
        <v>36512.29</v>
      </c>
      <c r="W261">
        <f t="shared" si="12"/>
        <v>1087.7100000000003</v>
      </c>
      <c r="X261">
        <f t="shared" si="14"/>
        <v>261</v>
      </c>
    </row>
    <row r="262" spans="1:24" ht="17.399999999999999" x14ac:dyDescent="0.3">
      <c r="A262" s="11">
        <v>45257</v>
      </c>
      <c r="B262" s="12">
        <v>250427</v>
      </c>
      <c r="C262" s="12" t="s">
        <v>343</v>
      </c>
      <c r="D262" s="12" t="s">
        <v>344</v>
      </c>
      <c r="E262" s="12" t="s">
        <v>345</v>
      </c>
      <c r="F262" s="12" t="s">
        <v>346</v>
      </c>
      <c r="G262" s="12" t="s">
        <v>347</v>
      </c>
      <c r="H262" s="12">
        <v>4.5199999999999996</v>
      </c>
      <c r="I262" s="12">
        <v>19.48</v>
      </c>
      <c r="J262" s="12">
        <v>4.5199999999999996</v>
      </c>
      <c r="K262" s="12">
        <v>0</v>
      </c>
      <c r="L262" s="12">
        <v>10.02</v>
      </c>
      <c r="M262" s="12">
        <v>2</v>
      </c>
      <c r="N262" s="12">
        <v>0</v>
      </c>
      <c r="O262" s="12">
        <v>0</v>
      </c>
      <c r="P262" s="12">
        <v>1</v>
      </c>
      <c r="Q262" s="12">
        <v>0</v>
      </c>
      <c r="R262" s="12">
        <v>2</v>
      </c>
      <c r="S262" s="12">
        <v>0</v>
      </c>
      <c r="T262" s="12">
        <v>0</v>
      </c>
      <c r="U262">
        <f t="shared" si="13"/>
        <v>1116.5200000000002</v>
      </c>
      <c r="V262" s="23">
        <f>'Listado Equipos'!$B$5-W262</f>
        <v>36512.31</v>
      </c>
      <c r="W262">
        <f t="shared" si="12"/>
        <v>1087.6900000000003</v>
      </c>
      <c r="X262">
        <f t="shared" si="14"/>
        <v>262</v>
      </c>
    </row>
    <row r="263" spans="1:24" ht="17.399999999999999" x14ac:dyDescent="0.3">
      <c r="A263" s="11">
        <v>45258</v>
      </c>
      <c r="B263" s="12">
        <v>250427</v>
      </c>
      <c r="C263" s="12" t="s">
        <v>343</v>
      </c>
      <c r="D263" s="12" t="s">
        <v>344</v>
      </c>
      <c r="E263" s="12" t="s">
        <v>345</v>
      </c>
      <c r="F263" s="12" t="s">
        <v>346</v>
      </c>
      <c r="G263" s="12" t="s">
        <v>347</v>
      </c>
      <c r="H263" s="12">
        <v>2.67</v>
      </c>
      <c r="I263" s="12">
        <v>21.33</v>
      </c>
      <c r="J263" s="12">
        <v>2.67</v>
      </c>
      <c r="K263" s="12">
        <v>0</v>
      </c>
      <c r="L263" s="12">
        <v>6.65</v>
      </c>
      <c r="M263" s="12">
        <v>2</v>
      </c>
      <c r="N263" s="12">
        <v>0</v>
      </c>
      <c r="O263" s="12">
        <v>0</v>
      </c>
      <c r="P263" s="12">
        <v>0</v>
      </c>
      <c r="Q263" s="12">
        <v>0</v>
      </c>
      <c r="R263" s="12">
        <v>0</v>
      </c>
      <c r="S263" s="12">
        <v>0</v>
      </c>
      <c r="T263" s="12">
        <v>0</v>
      </c>
      <c r="U263">
        <f t="shared" si="13"/>
        <v>1119.1900000000003</v>
      </c>
      <c r="V263" s="23">
        <f>'Listado Equipos'!$B$5-W263</f>
        <v>36518.86</v>
      </c>
      <c r="W263">
        <f t="shared" si="12"/>
        <v>1081.1400000000003</v>
      </c>
      <c r="X263">
        <f t="shared" si="14"/>
        <v>263</v>
      </c>
    </row>
    <row r="264" spans="1:24" ht="17.399999999999999" x14ac:dyDescent="0.3">
      <c r="A264" s="11">
        <v>45259</v>
      </c>
      <c r="B264" s="12">
        <v>250427</v>
      </c>
      <c r="C264" s="12" t="s">
        <v>343</v>
      </c>
      <c r="D264" s="12" t="s">
        <v>344</v>
      </c>
      <c r="E264" s="12" t="s">
        <v>345</v>
      </c>
      <c r="F264" s="12" t="s">
        <v>346</v>
      </c>
      <c r="G264" s="12" t="s">
        <v>347</v>
      </c>
      <c r="H264" s="12">
        <v>3.68</v>
      </c>
      <c r="I264" s="12">
        <v>20.32</v>
      </c>
      <c r="J264" s="12">
        <v>3.2</v>
      </c>
      <c r="K264" s="12">
        <v>0.48</v>
      </c>
      <c r="L264" s="12">
        <v>7.18</v>
      </c>
      <c r="M264" s="12">
        <v>2</v>
      </c>
      <c r="N264" s="12">
        <v>0</v>
      </c>
      <c r="O264" s="12">
        <v>0</v>
      </c>
      <c r="P264" s="12">
        <v>0</v>
      </c>
      <c r="Q264" s="12">
        <v>0</v>
      </c>
      <c r="R264" s="12">
        <v>1</v>
      </c>
      <c r="S264" s="12">
        <v>0</v>
      </c>
      <c r="T264" s="12">
        <v>0</v>
      </c>
      <c r="U264">
        <f t="shared" si="13"/>
        <v>1122.8700000000003</v>
      </c>
      <c r="V264" s="23">
        <f>'Listado Equipos'!$B$5-W264</f>
        <v>36523.24</v>
      </c>
      <c r="W264">
        <f t="shared" si="12"/>
        <v>1076.7600000000002</v>
      </c>
      <c r="X264">
        <f t="shared" si="14"/>
        <v>264</v>
      </c>
    </row>
    <row r="265" spans="1:24" ht="17.399999999999999" x14ac:dyDescent="0.3">
      <c r="A265" s="11">
        <v>45260</v>
      </c>
      <c r="B265" s="12">
        <v>250427</v>
      </c>
      <c r="C265" s="12" t="s">
        <v>343</v>
      </c>
      <c r="D265" s="12" t="s">
        <v>344</v>
      </c>
      <c r="E265" s="12" t="s">
        <v>345</v>
      </c>
      <c r="F265" s="12" t="s">
        <v>346</v>
      </c>
      <c r="G265" s="12" t="s">
        <v>347</v>
      </c>
      <c r="H265" s="12">
        <v>5.83</v>
      </c>
      <c r="I265" s="12">
        <v>18.170000000000002</v>
      </c>
      <c r="J265" s="12">
        <v>5.83</v>
      </c>
      <c r="K265" s="12">
        <v>0</v>
      </c>
      <c r="L265" s="12">
        <v>14.22</v>
      </c>
      <c r="M265" s="12">
        <v>3</v>
      </c>
      <c r="N265" s="12">
        <v>0</v>
      </c>
      <c r="O265" s="12">
        <v>0</v>
      </c>
      <c r="P265" s="12">
        <v>1</v>
      </c>
      <c r="Q265" s="12">
        <v>0</v>
      </c>
      <c r="R265" s="12">
        <v>1</v>
      </c>
      <c r="S265" s="12">
        <v>0</v>
      </c>
      <c r="T265" s="12">
        <v>0</v>
      </c>
      <c r="U265">
        <f t="shared" si="13"/>
        <v>1128.7000000000003</v>
      </c>
      <c r="V265" s="23">
        <f>'Listado Equipos'!$B$5-W265</f>
        <v>36527.39</v>
      </c>
      <c r="W265">
        <f t="shared" si="12"/>
        <v>1072.6100000000001</v>
      </c>
      <c r="X265">
        <f t="shared" si="14"/>
        <v>265</v>
      </c>
    </row>
    <row r="266" spans="1:24" ht="17.399999999999999" x14ac:dyDescent="0.3">
      <c r="A266" s="11">
        <v>45261</v>
      </c>
      <c r="B266" s="12">
        <v>250427</v>
      </c>
      <c r="C266" s="12" t="s">
        <v>343</v>
      </c>
      <c r="D266" s="12" t="s">
        <v>344</v>
      </c>
      <c r="E266" s="12" t="s">
        <v>345</v>
      </c>
      <c r="F266" s="12" t="s">
        <v>346</v>
      </c>
      <c r="G266" s="12" t="s">
        <v>347</v>
      </c>
      <c r="H266" s="12">
        <v>6.53</v>
      </c>
      <c r="I266" s="12">
        <v>17.47</v>
      </c>
      <c r="J266" s="12">
        <v>6.53</v>
      </c>
      <c r="K266" s="12">
        <v>0</v>
      </c>
      <c r="L266" s="12">
        <v>15.33</v>
      </c>
      <c r="M266" s="12">
        <v>2</v>
      </c>
      <c r="N266" s="12">
        <v>0</v>
      </c>
      <c r="O266" s="12">
        <v>1</v>
      </c>
      <c r="P266" s="12">
        <v>2</v>
      </c>
      <c r="Q266" s="12">
        <v>1</v>
      </c>
      <c r="R266" s="12">
        <v>0</v>
      </c>
      <c r="S266" s="12">
        <v>0</v>
      </c>
      <c r="T266" s="12">
        <v>0</v>
      </c>
      <c r="U266">
        <f t="shared" si="13"/>
        <v>1135.2300000000002</v>
      </c>
      <c r="V266" s="23">
        <f>'Listado Equipos'!$B$5-W266</f>
        <v>36535.370000000003</v>
      </c>
      <c r="W266">
        <f t="shared" si="12"/>
        <v>1064.6300000000001</v>
      </c>
      <c r="X266">
        <f t="shared" si="14"/>
        <v>266</v>
      </c>
    </row>
    <row r="267" spans="1:24" ht="17.399999999999999" x14ac:dyDescent="0.3">
      <c r="A267" s="11">
        <v>45262</v>
      </c>
      <c r="B267" s="12">
        <v>250427</v>
      </c>
      <c r="C267" s="12" t="s">
        <v>343</v>
      </c>
      <c r="D267" s="12" t="s">
        <v>344</v>
      </c>
      <c r="E267" s="12" t="s">
        <v>345</v>
      </c>
      <c r="F267" s="12" t="s">
        <v>346</v>
      </c>
      <c r="G267" s="12" t="s">
        <v>347</v>
      </c>
      <c r="H267" s="12">
        <v>3.6</v>
      </c>
      <c r="I267" s="12">
        <v>20.399999999999999</v>
      </c>
      <c r="J267" s="12">
        <v>3.6</v>
      </c>
      <c r="K267" s="12">
        <v>0</v>
      </c>
      <c r="L267" s="12">
        <v>8.99</v>
      </c>
      <c r="M267" s="12">
        <v>2</v>
      </c>
      <c r="N267" s="12">
        <v>0</v>
      </c>
      <c r="O267" s="12">
        <v>0</v>
      </c>
      <c r="P267" s="12">
        <v>2</v>
      </c>
      <c r="Q267" s="12">
        <v>0</v>
      </c>
      <c r="R267" s="12">
        <v>1</v>
      </c>
      <c r="S267" s="12">
        <v>0</v>
      </c>
      <c r="T267" s="12">
        <v>0</v>
      </c>
      <c r="U267">
        <f t="shared" si="13"/>
        <v>1138.8300000000002</v>
      </c>
      <c r="V267" s="23">
        <f>'Listado Equipos'!$B$5-W267</f>
        <v>36541.47</v>
      </c>
      <c r="W267">
        <f t="shared" si="12"/>
        <v>1058.5300000000002</v>
      </c>
      <c r="X267">
        <f t="shared" si="14"/>
        <v>267</v>
      </c>
    </row>
    <row r="268" spans="1:24" ht="17.399999999999999" x14ac:dyDescent="0.3">
      <c r="A268" s="11">
        <v>45263</v>
      </c>
      <c r="B268" s="12">
        <v>250427</v>
      </c>
      <c r="C268" s="12" t="s">
        <v>343</v>
      </c>
      <c r="D268" s="12" t="s">
        <v>344</v>
      </c>
      <c r="E268" s="12" t="s">
        <v>345</v>
      </c>
      <c r="F268" s="12" t="s">
        <v>346</v>
      </c>
      <c r="G268" s="12" t="s">
        <v>347</v>
      </c>
      <c r="H268" s="12">
        <v>0</v>
      </c>
      <c r="I268" s="12">
        <v>24</v>
      </c>
      <c r="J268" s="12">
        <v>0</v>
      </c>
      <c r="K268" s="12">
        <v>0</v>
      </c>
      <c r="L268" s="12">
        <v>0</v>
      </c>
      <c r="M268" s="12">
        <v>0</v>
      </c>
      <c r="N268" s="12">
        <v>0</v>
      </c>
      <c r="O268" s="12">
        <v>0</v>
      </c>
      <c r="P268" s="12">
        <v>0</v>
      </c>
      <c r="Q268" s="12">
        <v>0</v>
      </c>
      <c r="R268" s="12">
        <v>0</v>
      </c>
      <c r="S268" s="12">
        <v>0</v>
      </c>
      <c r="T268" s="12">
        <v>0</v>
      </c>
      <c r="U268">
        <f t="shared" si="13"/>
        <v>1138.8300000000002</v>
      </c>
      <c r="V268" s="23">
        <f>'Listado Equipos'!$B$5-W268</f>
        <v>36542.9</v>
      </c>
      <c r="W268">
        <f t="shared" si="12"/>
        <v>1057.1000000000001</v>
      </c>
      <c r="X268">
        <f t="shared" si="14"/>
        <v>268</v>
      </c>
    </row>
    <row r="269" spans="1:24" ht="17.399999999999999" x14ac:dyDescent="0.3">
      <c r="A269" s="11">
        <v>45264</v>
      </c>
      <c r="B269" s="12">
        <v>250427</v>
      </c>
      <c r="C269" s="12" t="s">
        <v>343</v>
      </c>
      <c r="D269" s="12" t="s">
        <v>344</v>
      </c>
      <c r="E269" s="12" t="s">
        <v>345</v>
      </c>
      <c r="F269" s="12" t="s">
        <v>346</v>
      </c>
      <c r="G269" s="12" t="s">
        <v>347</v>
      </c>
      <c r="H269" s="12">
        <v>2.68</v>
      </c>
      <c r="I269" s="12">
        <v>21.32</v>
      </c>
      <c r="J269" s="12">
        <v>1.23</v>
      </c>
      <c r="K269" s="12">
        <v>1.45</v>
      </c>
      <c r="L269" s="12">
        <v>2.76</v>
      </c>
      <c r="M269" s="12">
        <v>2</v>
      </c>
      <c r="N269" s="12">
        <v>0</v>
      </c>
      <c r="O269" s="12">
        <v>0</v>
      </c>
      <c r="P269" s="12">
        <v>0</v>
      </c>
      <c r="Q269" s="12">
        <v>0</v>
      </c>
      <c r="R269" s="12">
        <v>10</v>
      </c>
      <c r="S269" s="12">
        <v>0</v>
      </c>
      <c r="T269" s="12">
        <v>1</v>
      </c>
      <c r="U269">
        <f t="shared" si="13"/>
        <v>1141.5100000000002</v>
      </c>
      <c r="V269" s="23">
        <f>'Listado Equipos'!$B$5-W269</f>
        <v>36547.279999999999</v>
      </c>
      <c r="W269">
        <f t="shared" si="12"/>
        <v>1052.72</v>
      </c>
      <c r="X269">
        <f t="shared" si="14"/>
        <v>269</v>
      </c>
    </row>
    <row r="270" spans="1:24" ht="17.399999999999999" x14ac:dyDescent="0.3">
      <c r="A270" s="11">
        <v>45265</v>
      </c>
      <c r="B270" s="12">
        <v>250427</v>
      </c>
      <c r="C270" s="12" t="s">
        <v>343</v>
      </c>
      <c r="D270" s="12" t="s">
        <v>344</v>
      </c>
      <c r="E270" s="12" t="s">
        <v>345</v>
      </c>
      <c r="F270" s="12" t="s">
        <v>346</v>
      </c>
      <c r="G270" s="12" t="s">
        <v>347</v>
      </c>
      <c r="H270" s="12">
        <v>1.5</v>
      </c>
      <c r="I270" s="12">
        <v>22.5</v>
      </c>
      <c r="J270" s="12">
        <v>1.1000000000000001</v>
      </c>
      <c r="K270" s="12">
        <v>0.4</v>
      </c>
      <c r="L270" s="12">
        <v>2.15</v>
      </c>
      <c r="M270" s="12">
        <v>2</v>
      </c>
      <c r="N270" s="12">
        <v>0</v>
      </c>
      <c r="O270" s="12">
        <v>0</v>
      </c>
      <c r="P270" s="12">
        <v>0</v>
      </c>
      <c r="Q270" s="12">
        <v>0</v>
      </c>
      <c r="R270" s="12">
        <v>3</v>
      </c>
      <c r="S270" s="12">
        <v>0</v>
      </c>
      <c r="T270" s="12">
        <v>0</v>
      </c>
      <c r="U270">
        <f t="shared" si="13"/>
        <v>1143.0100000000002</v>
      </c>
      <c r="V270" s="23">
        <f>'Listado Equipos'!$B$5-W270</f>
        <v>36552.980000000003</v>
      </c>
      <c r="W270">
        <f t="shared" si="12"/>
        <v>1047.02</v>
      </c>
      <c r="X270">
        <f t="shared" ref="X270:X333" si="15">X269+1</f>
        <v>270</v>
      </c>
    </row>
    <row r="271" spans="1:24" ht="17.399999999999999" x14ac:dyDescent="0.3">
      <c r="A271" s="11">
        <v>45266</v>
      </c>
      <c r="B271" s="12">
        <v>250427</v>
      </c>
      <c r="C271" s="12" t="s">
        <v>343</v>
      </c>
      <c r="D271" s="12" t="s">
        <v>344</v>
      </c>
      <c r="E271" s="12" t="s">
        <v>345</v>
      </c>
      <c r="F271" s="12" t="s">
        <v>346</v>
      </c>
      <c r="G271" s="12" t="s">
        <v>347</v>
      </c>
      <c r="H271" s="12">
        <v>2.77</v>
      </c>
      <c r="I271" s="12">
        <v>21.23</v>
      </c>
      <c r="J271" s="12">
        <v>2.77</v>
      </c>
      <c r="K271" s="12">
        <v>0</v>
      </c>
      <c r="L271" s="12">
        <v>5.81</v>
      </c>
      <c r="M271" s="12">
        <v>3</v>
      </c>
      <c r="N271" s="12">
        <v>0</v>
      </c>
      <c r="O271" s="12">
        <v>0</v>
      </c>
      <c r="P271" s="12">
        <v>0</v>
      </c>
      <c r="Q271" s="12">
        <v>0</v>
      </c>
      <c r="R271" s="12">
        <v>2</v>
      </c>
      <c r="S271" s="12">
        <v>0</v>
      </c>
      <c r="T271" s="12">
        <v>0</v>
      </c>
      <c r="U271">
        <f t="shared" si="13"/>
        <v>1145.7800000000002</v>
      </c>
      <c r="V271" s="23">
        <f>'Listado Equipos'!$B$5-W271</f>
        <v>36560.81</v>
      </c>
      <c r="W271">
        <f t="shared" si="12"/>
        <v>1039.19</v>
      </c>
      <c r="X271">
        <f t="shared" si="15"/>
        <v>271</v>
      </c>
    </row>
    <row r="272" spans="1:24" ht="17.399999999999999" x14ac:dyDescent="0.3">
      <c r="A272" s="11">
        <v>45267</v>
      </c>
      <c r="B272" s="12">
        <v>250427</v>
      </c>
      <c r="C272" s="12" t="s">
        <v>343</v>
      </c>
      <c r="D272" s="12" t="s">
        <v>344</v>
      </c>
      <c r="E272" s="12" t="s">
        <v>345</v>
      </c>
      <c r="F272" s="12" t="s">
        <v>346</v>
      </c>
      <c r="G272" s="12" t="s">
        <v>347</v>
      </c>
      <c r="H272" s="12">
        <v>2.85</v>
      </c>
      <c r="I272" s="12">
        <v>21.15</v>
      </c>
      <c r="J272" s="12">
        <v>2.85</v>
      </c>
      <c r="K272" s="12">
        <v>0</v>
      </c>
      <c r="L272" s="12">
        <v>6.74</v>
      </c>
      <c r="M272" s="12">
        <v>3</v>
      </c>
      <c r="N272" s="12">
        <v>0</v>
      </c>
      <c r="O272" s="12">
        <v>0</v>
      </c>
      <c r="P272" s="12">
        <v>0</v>
      </c>
      <c r="Q272" s="12">
        <v>0</v>
      </c>
      <c r="R272" s="12">
        <v>0</v>
      </c>
      <c r="S272" s="12">
        <v>0</v>
      </c>
      <c r="T272" s="12">
        <v>0</v>
      </c>
      <c r="U272">
        <f t="shared" si="13"/>
        <v>1148.6300000000001</v>
      </c>
      <c r="V272" s="23">
        <f>'Listado Equipos'!$B$5-W272</f>
        <v>36565.18</v>
      </c>
      <c r="W272">
        <f t="shared" si="12"/>
        <v>1034.8200000000002</v>
      </c>
      <c r="X272">
        <f t="shared" si="15"/>
        <v>272</v>
      </c>
    </row>
    <row r="273" spans="1:24" ht="17.399999999999999" x14ac:dyDescent="0.3">
      <c r="A273" s="11">
        <v>45268</v>
      </c>
      <c r="B273" s="12">
        <v>250427</v>
      </c>
      <c r="C273" s="12" t="s">
        <v>343</v>
      </c>
      <c r="D273" s="12" t="s">
        <v>344</v>
      </c>
      <c r="E273" s="12" t="s">
        <v>345</v>
      </c>
      <c r="F273" s="12" t="s">
        <v>346</v>
      </c>
      <c r="G273" s="12" t="s">
        <v>347</v>
      </c>
      <c r="H273" s="12">
        <v>3.43</v>
      </c>
      <c r="I273" s="12">
        <v>20.57</v>
      </c>
      <c r="J273" s="12">
        <v>3.43</v>
      </c>
      <c r="K273" s="12">
        <v>0</v>
      </c>
      <c r="L273" s="12">
        <v>8.1300000000000008</v>
      </c>
      <c r="M273" s="12">
        <v>3</v>
      </c>
      <c r="N273" s="12">
        <v>0</v>
      </c>
      <c r="O273" s="12">
        <v>1</v>
      </c>
      <c r="P273" s="12">
        <v>0</v>
      </c>
      <c r="Q273" s="12">
        <v>0</v>
      </c>
      <c r="R273" s="12">
        <v>0</v>
      </c>
      <c r="S273" s="12">
        <v>0</v>
      </c>
      <c r="T273" s="12">
        <v>0</v>
      </c>
      <c r="U273">
        <f t="shared" si="13"/>
        <v>1152.0600000000002</v>
      </c>
      <c r="V273" s="23">
        <f>'Listado Equipos'!$B$5-W273</f>
        <v>36569.33</v>
      </c>
      <c r="W273">
        <f t="shared" si="12"/>
        <v>1030.67</v>
      </c>
      <c r="X273">
        <f t="shared" si="15"/>
        <v>273</v>
      </c>
    </row>
    <row r="274" spans="1:24" ht="17.399999999999999" x14ac:dyDescent="0.3">
      <c r="A274" s="11">
        <v>45269</v>
      </c>
      <c r="B274" s="12">
        <v>250427</v>
      </c>
      <c r="C274" s="12" t="s">
        <v>343</v>
      </c>
      <c r="D274" s="12" t="s">
        <v>344</v>
      </c>
      <c r="E274" s="12" t="s">
        <v>345</v>
      </c>
      <c r="F274" s="12" t="s">
        <v>346</v>
      </c>
      <c r="G274" s="12" t="s">
        <v>347</v>
      </c>
      <c r="H274" s="12">
        <v>4.9000000000000004</v>
      </c>
      <c r="I274" s="12">
        <v>19.100000000000001</v>
      </c>
      <c r="J274" s="12">
        <v>4.9000000000000004</v>
      </c>
      <c r="K274" s="12">
        <v>0</v>
      </c>
      <c r="L274" s="12">
        <v>12.79</v>
      </c>
      <c r="M274" s="12">
        <v>3</v>
      </c>
      <c r="N274" s="12">
        <v>0</v>
      </c>
      <c r="O274" s="12">
        <v>0</v>
      </c>
      <c r="P274" s="12">
        <v>0</v>
      </c>
      <c r="Q274" s="12">
        <v>0</v>
      </c>
      <c r="R274" s="12">
        <v>1</v>
      </c>
      <c r="S274" s="12">
        <v>0</v>
      </c>
      <c r="T274" s="12">
        <v>0</v>
      </c>
      <c r="U274">
        <f t="shared" si="13"/>
        <v>1156.9600000000003</v>
      </c>
      <c r="V274" s="23">
        <f>'Listado Equipos'!$B$5-W274</f>
        <v>36573.86</v>
      </c>
      <c r="W274">
        <f t="shared" si="12"/>
        <v>1026.1400000000001</v>
      </c>
      <c r="X274">
        <f t="shared" si="15"/>
        <v>274</v>
      </c>
    </row>
    <row r="275" spans="1:24" ht="17.399999999999999" x14ac:dyDescent="0.3">
      <c r="A275" s="11">
        <v>45270</v>
      </c>
      <c r="B275" s="12">
        <v>250427</v>
      </c>
      <c r="C275" s="12" t="s">
        <v>343</v>
      </c>
      <c r="D275" s="12" t="s">
        <v>344</v>
      </c>
      <c r="E275" s="12" t="s">
        <v>345</v>
      </c>
      <c r="F275" s="12" t="s">
        <v>346</v>
      </c>
      <c r="G275" s="12" t="s">
        <v>347</v>
      </c>
      <c r="H275" s="12">
        <v>4.1500000000000004</v>
      </c>
      <c r="I275" s="12">
        <v>19.850000000000001</v>
      </c>
      <c r="J275" s="12">
        <v>4.1500000000000004</v>
      </c>
      <c r="K275" s="12">
        <v>0</v>
      </c>
      <c r="L275" s="12">
        <v>9.98</v>
      </c>
      <c r="M275" s="12">
        <v>3</v>
      </c>
      <c r="N275" s="12">
        <v>0</v>
      </c>
      <c r="O275" s="12">
        <v>0</v>
      </c>
      <c r="P275" s="12">
        <v>0</v>
      </c>
      <c r="Q275" s="12">
        <v>0</v>
      </c>
      <c r="R275" s="12">
        <v>0</v>
      </c>
      <c r="S275" s="12">
        <v>0</v>
      </c>
      <c r="T275" s="12">
        <v>0</v>
      </c>
      <c r="U275">
        <f t="shared" si="13"/>
        <v>1161.1100000000004</v>
      </c>
      <c r="V275" s="23">
        <f>'Listado Equipos'!$B$5-W275</f>
        <v>36573.86</v>
      </c>
      <c r="W275">
        <f t="shared" si="12"/>
        <v>1026.1400000000001</v>
      </c>
      <c r="X275">
        <f t="shared" si="15"/>
        <v>275</v>
      </c>
    </row>
    <row r="276" spans="1:24" ht="17.399999999999999" x14ac:dyDescent="0.3">
      <c r="A276" s="11">
        <v>45271</v>
      </c>
      <c r="B276" s="12">
        <v>250427</v>
      </c>
      <c r="C276" s="12" t="s">
        <v>343</v>
      </c>
      <c r="D276" s="12" t="s">
        <v>344</v>
      </c>
      <c r="E276" s="12" t="s">
        <v>345</v>
      </c>
      <c r="F276" s="12" t="s">
        <v>346</v>
      </c>
      <c r="G276" s="12" t="s">
        <v>347</v>
      </c>
      <c r="H276" s="12">
        <v>1.63</v>
      </c>
      <c r="I276" s="12">
        <v>22.37</v>
      </c>
      <c r="J276" s="12">
        <v>1.63</v>
      </c>
      <c r="K276" s="12">
        <v>0</v>
      </c>
      <c r="L276" s="12">
        <v>5.34</v>
      </c>
      <c r="M276" s="12">
        <v>3</v>
      </c>
      <c r="N276" s="12">
        <v>0</v>
      </c>
      <c r="O276" s="12">
        <v>1</v>
      </c>
      <c r="P276" s="12">
        <v>4</v>
      </c>
      <c r="Q276" s="12">
        <v>0</v>
      </c>
      <c r="R276" s="12">
        <v>0</v>
      </c>
      <c r="S276" s="12">
        <v>0</v>
      </c>
      <c r="T276" s="12">
        <v>0</v>
      </c>
      <c r="U276">
        <f t="shared" si="13"/>
        <v>1162.7400000000005</v>
      </c>
      <c r="V276" s="23">
        <f>'Listado Equipos'!$B$5-W276</f>
        <v>36573.86</v>
      </c>
      <c r="W276">
        <f t="shared" si="12"/>
        <v>1026.1400000000001</v>
      </c>
      <c r="X276">
        <f t="shared" si="15"/>
        <v>276</v>
      </c>
    </row>
    <row r="277" spans="1:24" ht="17.399999999999999" x14ac:dyDescent="0.3">
      <c r="A277" s="11">
        <v>45272</v>
      </c>
      <c r="B277" s="12">
        <v>250427</v>
      </c>
      <c r="C277" s="12" t="s">
        <v>343</v>
      </c>
      <c r="D277" s="12" t="s">
        <v>344</v>
      </c>
      <c r="E277" s="12" t="s">
        <v>345</v>
      </c>
      <c r="F277" s="12" t="s">
        <v>346</v>
      </c>
      <c r="G277" s="12" t="s">
        <v>347</v>
      </c>
      <c r="H277" s="12">
        <v>1.95</v>
      </c>
      <c r="I277" s="12">
        <v>22.05</v>
      </c>
      <c r="J277" s="12">
        <v>1.95</v>
      </c>
      <c r="K277" s="12">
        <v>0</v>
      </c>
      <c r="L277" s="12">
        <v>5.07</v>
      </c>
      <c r="M277" s="12">
        <v>3</v>
      </c>
      <c r="N277" s="12">
        <v>0</v>
      </c>
      <c r="O277" s="12">
        <v>0</v>
      </c>
      <c r="P277" s="12">
        <v>0</v>
      </c>
      <c r="Q277" s="12">
        <v>0</v>
      </c>
      <c r="R277" s="12">
        <v>0</v>
      </c>
      <c r="S277" s="12">
        <v>0</v>
      </c>
      <c r="T277" s="12">
        <v>0</v>
      </c>
      <c r="U277">
        <f t="shared" si="13"/>
        <v>1164.6900000000005</v>
      </c>
      <c r="V277" s="23">
        <f>'Listado Equipos'!$B$5-W277</f>
        <v>36581.21</v>
      </c>
      <c r="W277">
        <f t="shared" si="12"/>
        <v>1018.7900000000001</v>
      </c>
      <c r="X277">
        <f t="shared" si="15"/>
        <v>277</v>
      </c>
    </row>
    <row r="278" spans="1:24" ht="17.399999999999999" x14ac:dyDescent="0.3">
      <c r="A278" s="11">
        <v>45273</v>
      </c>
      <c r="B278" s="12">
        <v>250427</v>
      </c>
      <c r="C278" s="12" t="s">
        <v>343</v>
      </c>
      <c r="D278" s="12" t="s">
        <v>344</v>
      </c>
      <c r="E278" s="12" t="s">
        <v>345</v>
      </c>
      <c r="F278" s="12" t="s">
        <v>346</v>
      </c>
      <c r="G278" s="12" t="s">
        <v>347</v>
      </c>
      <c r="H278" s="12">
        <v>5.67</v>
      </c>
      <c r="I278" s="12">
        <v>18.329999999999998</v>
      </c>
      <c r="J278" s="12">
        <v>5.67</v>
      </c>
      <c r="K278" s="12">
        <v>0</v>
      </c>
      <c r="L278" s="12">
        <v>13.21</v>
      </c>
      <c r="M278" s="12">
        <v>2</v>
      </c>
      <c r="N278" s="12">
        <v>0</v>
      </c>
      <c r="O278" s="12">
        <v>0</v>
      </c>
      <c r="P278" s="12">
        <v>0</v>
      </c>
      <c r="Q278" s="12">
        <v>0</v>
      </c>
      <c r="R278" s="12">
        <v>0</v>
      </c>
      <c r="S278" s="12">
        <v>0</v>
      </c>
      <c r="T278" s="12">
        <v>0</v>
      </c>
      <c r="U278">
        <f t="shared" si="13"/>
        <v>1170.3600000000006</v>
      </c>
      <c r="V278" s="23">
        <f>'Listado Equipos'!$B$5-W278</f>
        <v>36586.74</v>
      </c>
      <c r="W278">
        <f t="shared" si="12"/>
        <v>1013.2600000000001</v>
      </c>
      <c r="X278">
        <f t="shared" si="15"/>
        <v>278</v>
      </c>
    </row>
    <row r="279" spans="1:24" ht="17.399999999999999" x14ac:dyDescent="0.3">
      <c r="A279" s="11">
        <v>45274</v>
      </c>
      <c r="B279" s="12">
        <v>250427</v>
      </c>
      <c r="C279" s="12" t="s">
        <v>343</v>
      </c>
      <c r="D279" s="12" t="s">
        <v>344</v>
      </c>
      <c r="E279" s="12" t="s">
        <v>345</v>
      </c>
      <c r="F279" s="12" t="s">
        <v>346</v>
      </c>
      <c r="G279" s="12" t="s">
        <v>347</v>
      </c>
      <c r="H279" s="12">
        <v>4.88</v>
      </c>
      <c r="I279" s="12">
        <v>19.12</v>
      </c>
      <c r="J279" s="12">
        <v>4.88</v>
      </c>
      <c r="K279" s="12">
        <v>0</v>
      </c>
      <c r="L279" s="12">
        <v>11.78</v>
      </c>
      <c r="M279" s="12">
        <v>3</v>
      </c>
      <c r="N279" s="12">
        <v>0</v>
      </c>
      <c r="O279" s="12">
        <v>0</v>
      </c>
      <c r="P279" s="12">
        <v>0</v>
      </c>
      <c r="Q279" s="12">
        <v>0</v>
      </c>
      <c r="R279" s="12">
        <v>2</v>
      </c>
      <c r="S279" s="12">
        <v>0</v>
      </c>
      <c r="T279" s="12">
        <v>0</v>
      </c>
      <c r="U279">
        <f t="shared" si="13"/>
        <v>1175.2400000000007</v>
      </c>
      <c r="V279" s="23">
        <f>'Listado Equipos'!$B$5-W279</f>
        <v>36592.57</v>
      </c>
      <c r="W279">
        <f t="shared" si="12"/>
        <v>1007.4300000000001</v>
      </c>
      <c r="X279">
        <f t="shared" si="15"/>
        <v>279</v>
      </c>
    </row>
    <row r="280" spans="1:24" ht="17.399999999999999" x14ac:dyDescent="0.3">
      <c r="A280" s="11">
        <v>45275</v>
      </c>
      <c r="B280" s="12">
        <v>250427</v>
      </c>
      <c r="C280" s="12" t="s">
        <v>343</v>
      </c>
      <c r="D280" s="12" t="s">
        <v>344</v>
      </c>
      <c r="E280" s="12" t="s">
        <v>345</v>
      </c>
      <c r="F280" s="12" t="s">
        <v>346</v>
      </c>
      <c r="G280" s="12" t="s">
        <v>347</v>
      </c>
      <c r="H280" s="12">
        <v>3.35</v>
      </c>
      <c r="I280" s="12">
        <v>20.65</v>
      </c>
      <c r="J280" s="12">
        <v>3.35</v>
      </c>
      <c r="K280" s="12">
        <v>0</v>
      </c>
      <c r="L280" s="12">
        <v>7.44</v>
      </c>
      <c r="M280" s="12">
        <v>2</v>
      </c>
      <c r="N280" s="12">
        <v>0</v>
      </c>
      <c r="O280" s="12">
        <v>0</v>
      </c>
      <c r="P280" s="12">
        <v>0</v>
      </c>
      <c r="Q280" s="12">
        <v>0</v>
      </c>
      <c r="R280" s="12">
        <v>0</v>
      </c>
      <c r="S280" s="12">
        <v>0</v>
      </c>
      <c r="T280" s="12">
        <v>0</v>
      </c>
      <c r="U280">
        <f t="shared" si="13"/>
        <v>1178.5900000000006</v>
      </c>
      <c r="V280" s="23">
        <f>'Listado Equipos'!$B$5-W280</f>
        <v>36596.89</v>
      </c>
      <c r="W280">
        <f t="shared" si="12"/>
        <v>1003.11</v>
      </c>
      <c r="X280">
        <f t="shared" si="15"/>
        <v>280</v>
      </c>
    </row>
    <row r="281" spans="1:24" ht="17.399999999999999" x14ac:dyDescent="0.3">
      <c r="A281" s="11">
        <v>45276</v>
      </c>
      <c r="B281" s="12">
        <v>250427</v>
      </c>
      <c r="C281" s="12" t="s">
        <v>343</v>
      </c>
      <c r="D281" s="12" t="s">
        <v>344</v>
      </c>
      <c r="E281" s="12" t="s">
        <v>345</v>
      </c>
      <c r="F281" s="12" t="s">
        <v>346</v>
      </c>
      <c r="G281" s="12" t="s">
        <v>347</v>
      </c>
      <c r="H281" s="12">
        <v>3.2</v>
      </c>
      <c r="I281" s="12">
        <v>20.8</v>
      </c>
      <c r="J281" s="12">
        <v>3.2</v>
      </c>
      <c r="K281" s="12">
        <v>0</v>
      </c>
      <c r="L281" s="12">
        <v>7.6</v>
      </c>
      <c r="M281" s="12">
        <v>3</v>
      </c>
      <c r="N281" s="12">
        <v>0</v>
      </c>
      <c r="O281" s="12">
        <v>0</v>
      </c>
      <c r="P281" s="12">
        <v>0</v>
      </c>
      <c r="Q281" s="12">
        <v>0</v>
      </c>
      <c r="R281" s="12">
        <v>1</v>
      </c>
      <c r="S281" s="12">
        <v>0</v>
      </c>
      <c r="T281" s="12">
        <v>0</v>
      </c>
      <c r="U281">
        <f t="shared" si="13"/>
        <v>1181.7900000000006</v>
      </c>
      <c r="V281" s="23">
        <f>'Listado Equipos'!$B$5-W281</f>
        <v>36598.94</v>
      </c>
      <c r="W281">
        <f t="shared" si="12"/>
        <v>1001.0600000000001</v>
      </c>
      <c r="X281">
        <f t="shared" si="15"/>
        <v>281</v>
      </c>
    </row>
    <row r="282" spans="1:24" ht="17.399999999999999" x14ac:dyDescent="0.3">
      <c r="A282" s="11">
        <v>45277</v>
      </c>
      <c r="B282" s="12">
        <v>250427</v>
      </c>
      <c r="C282" s="12" t="s">
        <v>343</v>
      </c>
      <c r="D282" s="12" t="s">
        <v>344</v>
      </c>
      <c r="E282" s="12" t="s">
        <v>345</v>
      </c>
      <c r="F282" s="12" t="s">
        <v>346</v>
      </c>
      <c r="G282" s="12" t="s">
        <v>347</v>
      </c>
      <c r="H282" s="12">
        <v>4.92</v>
      </c>
      <c r="I282" s="12">
        <v>19.079999999999998</v>
      </c>
      <c r="J282" s="12">
        <v>4.92</v>
      </c>
      <c r="K282" s="12">
        <v>0</v>
      </c>
      <c r="L282" s="12">
        <v>12.19</v>
      </c>
      <c r="M282" s="12">
        <v>3</v>
      </c>
      <c r="N282" s="12">
        <v>0</v>
      </c>
      <c r="O282" s="12">
        <v>0</v>
      </c>
      <c r="P282" s="12">
        <v>1</v>
      </c>
      <c r="Q282" s="12">
        <v>0</v>
      </c>
      <c r="R282" s="12">
        <v>2</v>
      </c>
      <c r="S282" s="12">
        <v>0</v>
      </c>
      <c r="T282" s="12">
        <v>0</v>
      </c>
      <c r="U282">
        <f t="shared" si="13"/>
        <v>1186.7100000000007</v>
      </c>
      <c r="V282" s="23">
        <f>'Listado Equipos'!$B$5-W282</f>
        <v>36599.79</v>
      </c>
      <c r="W282">
        <f t="shared" si="12"/>
        <v>1000.21</v>
      </c>
      <c r="X282">
        <f t="shared" si="15"/>
        <v>282</v>
      </c>
    </row>
    <row r="283" spans="1:24" ht="17.399999999999999" x14ac:dyDescent="0.3">
      <c r="A283" s="11">
        <v>45278</v>
      </c>
      <c r="B283" s="12">
        <v>250427</v>
      </c>
      <c r="C283" s="12" t="s">
        <v>343</v>
      </c>
      <c r="D283" s="12" t="s">
        <v>344</v>
      </c>
      <c r="E283" s="12" t="s">
        <v>345</v>
      </c>
      <c r="F283" s="12" t="s">
        <v>346</v>
      </c>
      <c r="G283" s="12" t="s">
        <v>347</v>
      </c>
      <c r="H283" s="12">
        <v>4.92</v>
      </c>
      <c r="I283" s="12">
        <v>19.079999999999998</v>
      </c>
      <c r="J283" s="12">
        <v>4.92</v>
      </c>
      <c r="K283" s="12">
        <v>0</v>
      </c>
      <c r="L283" s="12">
        <v>12.39</v>
      </c>
      <c r="M283" s="12">
        <v>3</v>
      </c>
      <c r="N283" s="12">
        <v>0</v>
      </c>
      <c r="O283" s="12">
        <v>6</v>
      </c>
      <c r="P283" s="12">
        <v>6</v>
      </c>
      <c r="Q283" s="12">
        <v>0</v>
      </c>
      <c r="R283" s="12">
        <v>1</v>
      </c>
      <c r="S283" s="12">
        <v>0</v>
      </c>
      <c r="T283" s="12">
        <v>0</v>
      </c>
      <c r="U283">
        <f t="shared" si="13"/>
        <v>1191.6300000000008</v>
      </c>
      <c r="V283" s="23">
        <f>'Listado Equipos'!$B$5-W283</f>
        <v>36599.79</v>
      </c>
      <c r="W283">
        <f t="shared" si="12"/>
        <v>1000.21</v>
      </c>
      <c r="X283">
        <f t="shared" si="15"/>
        <v>283</v>
      </c>
    </row>
    <row r="284" spans="1:24" ht="17.399999999999999" x14ac:dyDescent="0.3">
      <c r="A284" s="11">
        <v>45279</v>
      </c>
      <c r="B284" s="12">
        <v>250427</v>
      </c>
      <c r="C284" s="12" t="s">
        <v>343</v>
      </c>
      <c r="D284" s="12" t="s">
        <v>344</v>
      </c>
      <c r="E284" s="12" t="s">
        <v>345</v>
      </c>
      <c r="F284" s="12" t="s">
        <v>346</v>
      </c>
      <c r="G284" s="12" t="s">
        <v>347</v>
      </c>
      <c r="H284" s="12">
        <v>1.7</v>
      </c>
      <c r="I284" s="12">
        <v>22.3</v>
      </c>
      <c r="J284" s="12">
        <v>1.7</v>
      </c>
      <c r="K284" s="12">
        <v>0</v>
      </c>
      <c r="L284" s="12">
        <v>4.47</v>
      </c>
      <c r="M284" s="12">
        <v>2</v>
      </c>
      <c r="N284" s="12">
        <v>0</v>
      </c>
      <c r="O284" s="12">
        <v>0</v>
      </c>
      <c r="P284" s="12">
        <v>0</v>
      </c>
      <c r="Q284" s="12">
        <v>0</v>
      </c>
      <c r="R284" s="12">
        <v>0</v>
      </c>
      <c r="S284" s="12">
        <v>0</v>
      </c>
      <c r="T284" s="12">
        <v>0</v>
      </c>
      <c r="U284">
        <f t="shared" si="13"/>
        <v>1193.3300000000008</v>
      </c>
      <c r="V284" s="23">
        <f>'Listado Equipos'!$B$5-W284</f>
        <v>36608.36</v>
      </c>
      <c r="W284">
        <f t="shared" si="12"/>
        <v>991.64</v>
      </c>
      <c r="X284">
        <f t="shared" si="15"/>
        <v>284</v>
      </c>
    </row>
    <row r="285" spans="1:24" ht="17.399999999999999" x14ac:dyDescent="0.3">
      <c r="A285" s="11">
        <v>45280</v>
      </c>
      <c r="B285" s="12">
        <v>250427</v>
      </c>
      <c r="C285" s="12" t="s">
        <v>343</v>
      </c>
      <c r="D285" s="12" t="s">
        <v>344</v>
      </c>
      <c r="E285" s="12" t="s">
        <v>345</v>
      </c>
      <c r="F285" s="12" t="s">
        <v>346</v>
      </c>
      <c r="G285" s="12" t="s">
        <v>347</v>
      </c>
      <c r="H285" s="12">
        <v>4.2699999999999996</v>
      </c>
      <c r="I285" s="12">
        <v>19.73</v>
      </c>
      <c r="J285" s="12">
        <v>4.2699999999999996</v>
      </c>
      <c r="K285" s="12">
        <v>0</v>
      </c>
      <c r="L285" s="12">
        <v>10.28</v>
      </c>
      <c r="M285" s="12">
        <v>3</v>
      </c>
      <c r="N285" s="12">
        <v>0</v>
      </c>
      <c r="O285" s="12">
        <v>0</v>
      </c>
      <c r="P285" s="12">
        <v>1</v>
      </c>
      <c r="Q285" s="12">
        <v>0</v>
      </c>
      <c r="R285" s="12">
        <v>0</v>
      </c>
      <c r="S285" s="12">
        <v>0</v>
      </c>
      <c r="T285" s="12">
        <v>0</v>
      </c>
      <c r="U285">
        <f t="shared" si="13"/>
        <v>1197.6000000000008</v>
      </c>
      <c r="V285" s="23">
        <f>'Listado Equipos'!$B$5-W285</f>
        <v>36614.69</v>
      </c>
      <c r="W285">
        <f t="shared" si="12"/>
        <v>985.31</v>
      </c>
      <c r="X285">
        <f t="shared" si="15"/>
        <v>285</v>
      </c>
    </row>
    <row r="286" spans="1:24" ht="17.399999999999999" x14ac:dyDescent="0.3">
      <c r="A286" s="11">
        <v>45281</v>
      </c>
      <c r="B286" s="12">
        <v>250427</v>
      </c>
      <c r="C286" s="12" t="s">
        <v>343</v>
      </c>
      <c r="D286" s="12" t="s">
        <v>344</v>
      </c>
      <c r="E286" s="12" t="s">
        <v>345</v>
      </c>
      <c r="F286" s="12" t="s">
        <v>346</v>
      </c>
      <c r="G286" s="12" t="s">
        <v>347</v>
      </c>
      <c r="H286" s="12">
        <v>8.1999999999999993</v>
      </c>
      <c r="I286" s="12">
        <v>15.8</v>
      </c>
      <c r="J286" s="12">
        <v>8.1999999999999993</v>
      </c>
      <c r="K286" s="12">
        <v>0</v>
      </c>
      <c r="L286" s="12">
        <v>18.82</v>
      </c>
      <c r="M286" s="12">
        <v>2</v>
      </c>
      <c r="N286" s="12">
        <v>0</v>
      </c>
      <c r="O286" s="12">
        <v>2</v>
      </c>
      <c r="P286" s="12">
        <v>1</v>
      </c>
      <c r="Q286" s="12">
        <v>0</v>
      </c>
      <c r="R286" s="12">
        <v>1</v>
      </c>
      <c r="S286" s="12">
        <v>0</v>
      </c>
      <c r="T286" s="12">
        <v>0</v>
      </c>
      <c r="U286">
        <f t="shared" si="13"/>
        <v>1205.8000000000009</v>
      </c>
      <c r="V286" s="23">
        <f>'Listado Equipos'!$B$5-W286</f>
        <v>36617.67</v>
      </c>
      <c r="W286">
        <f t="shared" si="12"/>
        <v>982.32999999999993</v>
      </c>
      <c r="X286">
        <f t="shared" si="15"/>
        <v>286</v>
      </c>
    </row>
    <row r="287" spans="1:24" ht="17.399999999999999" x14ac:dyDescent="0.3">
      <c r="A287" s="11">
        <v>45282</v>
      </c>
      <c r="B287" s="12">
        <v>250427</v>
      </c>
      <c r="C287" s="12" t="s">
        <v>343</v>
      </c>
      <c r="D287" s="12" t="s">
        <v>344</v>
      </c>
      <c r="E287" s="12" t="s">
        <v>345</v>
      </c>
      <c r="F287" s="12" t="s">
        <v>346</v>
      </c>
      <c r="G287" s="12" t="s">
        <v>347</v>
      </c>
      <c r="H287" s="12">
        <v>6.35</v>
      </c>
      <c r="I287" s="12">
        <v>17.649999999999999</v>
      </c>
      <c r="J287" s="12">
        <v>6.35</v>
      </c>
      <c r="K287" s="12">
        <v>0</v>
      </c>
      <c r="L287" s="12">
        <v>15.4</v>
      </c>
      <c r="M287" s="12">
        <v>2</v>
      </c>
      <c r="N287" s="12">
        <v>0</v>
      </c>
      <c r="O287" s="12">
        <v>0</v>
      </c>
      <c r="P287" s="12">
        <v>1</v>
      </c>
      <c r="Q287" s="12">
        <v>0</v>
      </c>
      <c r="R287" s="12">
        <v>0</v>
      </c>
      <c r="S287" s="12">
        <v>0</v>
      </c>
      <c r="T287" s="12">
        <v>0</v>
      </c>
      <c r="U287">
        <f t="shared" si="13"/>
        <v>1212.1500000000008</v>
      </c>
      <c r="V287" s="23">
        <f>'Listado Equipos'!$B$5-W287</f>
        <v>36620.07</v>
      </c>
      <c r="W287">
        <f t="shared" si="12"/>
        <v>979.93</v>
      </c>
      <c r="X287">
        <f t="shared" si="15"/>
        <v>287</v>
      </c>
    </row>
    <row r="288" spans="1:24" ht="17.399999999999999" x14ac:dyDescent="0.3">
      <c r="A288" s="11">
        <v>45283</v>
      </c>
      <c r="B288" s="12">
        <v>250427</v>
      </c>
      <c r="C288" s="12" t="s">
        <v>343</v>
      </c>
      <c r="D288" s="12" t="s">
        <v>344</v>
      </c>
      <c r="E288" s="12" t="s">
        <v>345</v>
      </c>
      <c r="F288" s="12" t="s">
        <v>346</v>
      </c>
      <c r="G288" s="12" t="s">
        <v>347</v>
      </c>
      <c r="H288" s="12">
        <v>5.4</v>
      </c>
      <c r="I288" s="12">
        <v>18.600000000000001</v>
      </c>
      <c r="J288" s="12">
        <v>5.4</v>
      </c>
      <c r="K288" s="12">
        <v>0</v>
      </c>
      <c r="L288" s="12">
        <v>13.35</v>
      </c>
      <c r="M288" s="12">
        <v>3</v>
      </c>
      <c r="N288" s="12">
        <v>0</v>
      </c>
      <c r="O288" s="12">
        <v>2</v>
      </c>
      <c r="P288" s="12">
        <v>3</v>
      </c>
      <c r="Q288" s="12">
        <v>0</v>
      </c>
      <c r="R288" s="12">
        <v>1</v>
      </c>
      <c r="S288" s="12">
        <v>0</v>
      </c>
      <c r="T288" s="12">
        <v>0</v>
      </c>
      <c r="U288">
        <f t="shared" si="13"/>
        <v>1217.5500000000009</v>
      </c>
      <c r="V288" s="23">
        <f>'Listado Equipos'!$B$5-W288</f>
        <v>36621.1</v>
      </c>
      <c r="W288">
        <f t="shared" si="12"/>
        <v>978.9</v>
      </c>
      <c r="X288">
        <f t="shared" si="15"/>
        <v>288</v>
      </c>
    </row>
    <row r="289" spans="1:24" ht="17.399999999999999" x14ac:dyDescent="0.3">
      <c r="A289" s="11">
        <v>45284</v>
      </c>
      <c r="B289" s="12">
        <v>250427</v>
      </c>
      <c r="C289" s="12" t="s">
        <v>343</v>
      </c>
      <c r="D289" s="12" t="s">
        <v>344</v>
      </c>
      <c r="E289" s="12" t="s">
        <v>345</v>
      </c>
      <c r="F289" s="12" t="s">
        <v>346</v>
      </c>
      <c r="G289" s="12" t="s">
        <v>347</v>
      </c>
      <c r="H289" s="12">
        <v>1.92</v>
      </c>
      <c r="I289" s="12">
        <v>22.08</v>
      </c>
      <c r="J289" s="12">
        <v>1.92</v>
      </c>
      <c r="K289" s="12">
        <v>0</v>
      </c>
      <c r="L289" s="12">
        <v>4.54</v>
      </c>
      <c r="M289" s="12">
        <v>2</v>
      </c>
      <c r="N289" s="12">
        <v>0</v>
      </c>
      <c r="O289" s="12">
        <v>1</v>
      </c>
      <c r="P289" s="12">
        <v>1</v>
      </c>
      <c r="Q289" s="12">
        <v>0</v>
      </c>
      <c r="R289" s="12">
        <v>1</v>
      </c>
      <c r="S289" s="12">
        <v>0</v>
      </c>
      <c r="T289" s="12">
        <v>0</v>
      </c>
      <c r="U289">
        <f t="shared" si="13"/>
        <v>1219.4700000000009</v>
      </c>
      <c r="V289" s="23">
        <f>'Listado Equipos'!$B$5-W289</f>
        <v>36624</v>
      </c>
      <c r="W289">
        <f t="shared" si="12"/>
        <v>976</v>
      </c>
      <c r="X289">
        <f t="shared" si="15"/>
        <v>289</v>
      </c>
    </row>
    <row r="290" spans="1:24" ht="17.399999999999999" x14ac:dyDescent="0.3">
      <c r="A290" s="11">
        <v>45285</v>
      </c>
      <c r="B290" s="12">
        <v>250427</v>
      </c>
      <c r="C290" s="12" t="s">
        <v>343</v>
      </c>
      <c r="D290" s="12" t="s">
        <v>344</v>
      </c>
      <c r="E290" s="12" t="s">
        <v>345</v>
      </c>
      <c r="F290" s="12" t="s">
        <v>346</v>
      </c>
      <c r="G290" s="12" t="s">
        <v>347</v>
      </c>
      <c r="H290" s="12">
        <v>0</v>
      </c>
      <c r="I290" s="12">
        <v>24</v>
      </c>
      <c r="J290" s="12">
        <v>0</v>
      </c>
      <c r="K290" s="12">
        <v>0</v>
      </c>
      <c r="L290" s="12">
        <v>0</v>
      </c>
      <c r="M290" s="12">
        <v>0</v>
      </c>
      <c r="N290" s="12">
        <v>0</v>
      </c>
      <c r="O290" s="12">
        <v>0</v>
      </c>
      <c r="P290" s="12">
        <v>0</v>
      </c>
      <c r="Q290" s="12">
        <v>0</v>
      </c>
      <c r="R290" s="12">
        <v>0</v>
      </c>
      <c r="S290" s="12">
        <v>0</v>
      </c>
      <c r="T290" s="12">
        <v>0</v>
      </c>
      <c r="U290">
        <f t="shared" si="13"/>
        <v>1219.4700000000009</v>
      </c>
      <c r="V290" s="23">
        <f>'Listado Equipos'!$B$5-W290</f>
        <v>36624</v>
      </c>
      <c r="W290">
        <f t="shared" si="12"/>
        <v>976</v>
      </c>
      <c r="X290">
        <f t="shared" si="15"/>
        <v>290</v>
      </c>
    </row>
    <row r="291" spans="1:24" ht="17.399999999999999" x14ac:dyDescent="0.3">
      <c r="A291" s="11">
        <v>45286</v>
      </c>
      <c r="B291" s="12">
        <v>250427</v>
      </c>
      <c r="C291" s="12" t="s">
        <v>343</v>
      </c>
      <c r="D291" s="12" t="s">
        <v>344</v>
      </c>
      <c r="E291" s="12" t="s">
        <v>345</v>
      </c>
      <c r="F291" s="12" t="s">
        <v>346</v>
      </c>
      <c r="G291" s="12" t="s">
        <v>347</v>
      </c>
      <c r="H291" s="12">
        <v>0.67</v>
      </c>
      <c r="I291" s="12">
        <v>23.33</v>
      </c>
      <c r="J291" s="12">
        <v>0.67</v>
      </c>
      <c r="K291" s="12">
        <v>0</v>
      </c>
      <c r="L291" s="12">
        <v>1.77</v>
      </c>
      <c r="M291" s="12">
        <v>2</v>
      </c>
      <c r="N291" s="12">
        <v>0</v>
      </c>
      <c r="O291" s="12">
        <v>0</v>
      </c>
      <c r="P291" s="12">
        <v>0</v>
      </c>
      <c r="Q291" s="12">
        <v>0</v>
      </c>
      <c r="R291" s="12">
        <v>0</v>
      </c>
      <c r="S291" s="12">
        <v>0</v>
      </c>
      <c r="T291" s="12">
        <v>0</v>
      </c>
      <c r="U291">
        <f t="shared" si="13"/>
        <v>1220.140000000001</v>
      </c>
      <c r="V291" s="23">
        <f>'Listado Equipos'!$B$5-W291</f>
        <v>36630.07</v>
      </c>
      <c r="W291">
        <f t="shared" si="12"/>
        <v>969.93</v>
      </c>
      <c r="X291">
        <f t="shared" si="15"/>
        <v>291</v>
      </c>
    </row>
    <row r="292" spans="1:24" ht="17.399999999999999" x14ac:dyDescent="0.3">
      <c r="A292" s="11">
        <v>45287</v>
      </c>
      <c r="B292" s="12">
        <v>250427</v>
      </c>
      <c r="C292" s="12" t="s">
        <v>343</v>
      </c>
      <c r="D292" s="12" t="s">
        <v>344</v>
      </c>
      <c r="E292" s="12" t="s">
        <v>345</v>
      </c>
      <c r="F292" s="12" t="s">
        <v>346</v>
      </c>
      <c r="G292" s="12" t="s">
        <v>347</v>
      </c>
      <c r="H292" s="12">
        <v>6.02</v>
      </c>
      <c r="I292" s="12">
        <v>17.98</v>
      </c>
      <c r="J292" s="12">
        <v>5.77</v>
      </c>
      <c r="K292" s="12">
        <v>0.25</v>
      </c>
      <c r="L292" s="12">
        <v>13.54</v>
      </c>
      <c r="M292" s="12">
        <v>2</v>
      </c>
      <c r="N292" s="12">
        <v>0</v>
      </c>
      <c r="O292" s="12">
        <v>0</v>
      </c>
      <c r="P292" s="12">
        <v>0</v>
      </c>
      <c r="Q292" s="12">
        <v>0</v>
      </c>
      <c r="R292" s="12">
        <v>4</v>
      </c>
      <c r="S292" s="12">
        <v>0</v>
      </c>
      <c r="T292" s="12">
        <v>0</v>
      </c>
      <c r="U292">
        <f t="shared" si="13"/>
        <v>1226.160000000001</v>
      </c>
      <c r="V292" s="23">
        <f>'Listado Equipos'!$B$5-W292</f>
        <v>36636.239999999998</v>
      </c>
      <c r="W292">
        <f t="shared" si="12"/>
        <v>963.76</v>
      </c>
      <c r="X292">
        <f t="shared" si="15"/>
        <v>292</v>
      </c>
    </row>
    <row r="293" spans="1:24" ht="17.399999999999999" x14ac:dyDescent="0.3">
      <c r="A293" s="11">
        <v>45288</v>
      </c>
      <c r="B293" s="12">
        <v>250427</v>
      </c>
      <c r="C293" s="12" t="s">
        <v>343</v>
      </c>
      <c r="D293" s="12" t="s">
        <v>344</v>
      </c>
      <c r="E293" s="12" t="s">
        <v>345</v>
      </c>
      <c r="F293" s="12" t="s">
        <v>346</v>
      </c>
      <c r="G293" s="12" t="s">
        <v>347</v>
      </c>
      <c r="H293" s="12">
        <v>7.02</v>
      </c>
      <c r="I293" s="12">
        <v>16.98</v>
      </c>
      <c r="J293" s="12">
        <v>7.02</v>
      </c>
      <c r="K293" s="12">
        <v>0</v>
      </c>
      <c r="L293" s="12">
        <v>16.98</v>
      </c>
      <c r="M293" s="12">
        <v>3</v>
      </c>
      <c r="N293" s="12">
        <v>0</v>
      </c>
      <c r="O293" s="12">
        <v>3</v>
      </c>
      <c r="P293" s="12">
        <v>0</v>
      </c>
      <c r="Q293" s="12">
        <v>0</v>
      </c>
      <c r="R293" s="12">
        <v>1</v>
      </c>
      <c r="S293" s="12">
        <v>0</v>
      </c>
      <c r="T293" s="12">
        <v>0</v>
      </c>
      <c r="U293">
        <f t="shared" si="13"/>
        <v>1233.180000000001</v>
      </c>
      <c r="V293" s="23">
        <f>'Listado Equipos'!$B$5-W293</f>
        <v>36639.71</v>
      </c>
      <c r="W293">
        <f t="shared" si="12"/>
        <v>960.29</v>
      </c>
      <c r="X293">
        <f t="shared" si="15"/>
        <v>293</v>
      </c>
    </row>
    <row r="294" spans="1:24" ht="17.399999999999999" x14ac:dyDescent="0.3">
      <c r="A294" s="11">
        <v>45289</v>
      </c>
      <c r="B294" s="12">
        <v>250427</v>
      </c>
      <c r="C294" s="12" t="s">
        <v>343</v>
      </c>
      <c r="D294" s="12" t="s">
        <v>344</v>
      </c>
      <c r="E294" s="12" t="s">
        <v>345</v>
      </c>
      <c r="F294" s="12" t="s">
        <v>346</v>
      </c>
      <c r="G294" s="12" t="s">
        <v>347</v>
      </c>
      <c r="H294" s="12">
        <v>2.5</v>
      </c>
      <c r="I294" s="12">
        <v>21.5</v>
      </c>
      <c r="J294" s="12">
        <v>2.5</v>
      </c>
      <c r="K294" s="12">
        <v>0</v>
      </c>
      <c r="L294" s="12">
        <v>7.51</v>
      </c>
      <c r="M294" s="12">
        <v>3</v>
      </c>
      <c r="N294" s="12">
        <v>0</v>
      </c>
      <c r="O294" s="12">
        <v>3</v>
      </c>
      <c r="P294" s="12">
        <v>0</v>
      </c>
      <c r="Q294" s="12">
        <v>0</v>
      </c>
      <c r="R294" s="12">
        <v>1</v>
      </c>
      <c r="S294" s="12">
        <v>0</v>
      </c>
      <c r="T294" s="12">
        <v>0</v>
      </c>
      <c r="U294">
        <f t="shared" si="13"/>
        <v>1235.680000000001</v>
      </c>
      <c r="V294" s="23">
        <f>'Listado Equipos'!$B$5-W294</f>
        <v>36640.78</v>
      </c>
      <c r="W294">
        <f t="shared" si="12"/>
        <v>959.21999999999991</v>
      </c>
      <c r="X294">
        <f t="shared" si="15"/>
        <v>294</v>
      </c>
    </row>
    <row r="295" spans="1:24" ht="17.399999999999999" x14ac:dyDescent="0.3">
      <c r="A295" s="11">
        <v>45290</v>
      </c>
      <c r="B295" s="12">
        <v>250427</v>
      </c>
      <c r="C295" s="12" t="s">
        <v>343</v>
      </c>
      <c r="D295" s="12" t="s">
        <v>344</v>
      </c>
      <c r="E295" s="12" t="s">
        <v>345</v>
      </c>
      <c r="F295" s="12" t="s">
        <v>346</v>
      </c>
      <c r="G295" s="12" t="s">
        <v>347</v>
      </c>
      <c r="H295" s="12">
        <v>1.78</v>
      </c>
      <c r="I295" s="12">
        <v>22.22</v>
      </c>
      <c r="J295" s="12">
        <v>1.63</v>
      </c>
      <c r="K295" s="12">
        <v>0.15</v>
      </c>
      <c r="L295" s="12">
        <v>4.0199999999999996</v>
      </c>
      <c r="M295" s="12">
        <v>3</v>
      </c>
      <c r="N295" s="12">
        <v>0</v>
      </c>
      <c r="O295" s="12">
        <v>0</v>
      </c>
      <c r="P295" s="12">
        <v>0</v>
      </c>
      <c r="Q295" s="12">
        <v>0</v>
      </c>
      <c r="R295" s="12">
        <v>2</v>
      </c>
      <c r="S295" s="12">
        <v>0</v>
      </c>
      <c r="T295" s="12">
        <v>0</v>
      </c>
      <c r="U295">
        <f t="shared" si="13"/>
        <v>1237.4600000000009</v>
      </c>
      <c r="V295" s="23">
        <f>'Listado Equipos'!$B$5-W295</f>
        <v>36641.01</v>
      </c>
      <c r="W295">
        <f t="shared" si="12"/>
        <v>958.9899999999999</v>
      </c>
      <c r="X295">
        <f t="shared" si="15"/>
        <v>295</v>
      </c>
    </row>
    <row r="296" spans="1:24" ht="17.399999999999999" x14ac:dyDescent="0.3">
      <c r="A296" s="11">
        <v>45291</v>
      </c>
      <c r="B296" s="12">
        <v>250427</v>
      </c>
      <c r="C296" s="12" t="s">
        <v>343</v>
      </c>
      <c r="D296" s="12" t="s">
        <v>344</v>
      </c>
      <c r="E296" s="12" t="s">
        <v>345</v>
      </c>
      <c r="F296" s="12" t="s">
        <v>346</v>
      </c>
      <c r="G296" s="12" t="s">
        <v>347</v>
      </c>
      <c r="H296" s="12">
        <v>0</v>
      </c>
      <c r="I296" s="12">
        <v>24</v>
      </c>
      <c r="J296" s="12">
        <v>0</v>
      </c>
      <c r="K296" s="12">
        <v>0</v>
      </c>
      <c r="L296" s="12">
        <v>0</v>
      </c>
      <c r="M296" s="12">
        <v>0</v>
      </c>
      <c r="N296" s="12">
        <v>0</v>
      </c>
      <c r="O296" s="12">
        <v>0</v>
      </c>
      <c r="P296" s="12">
        <v>0</v>
      </c>
      <c r="Q296" s="12">
        <v>0</v>
      </c>
      <c r="R296" s="12">
        <v>0</v>
      </c>
      <c r="S296" s="12">
        <v>0</v>
      </c>
      <c r="T296" s="12">
        <v>0</v>
      </c>
      <c r="U296">
        <f t="shared" si="13"/>
        <v>1237.4600000000009</v>
      </c>
      <c r="V296" s="23">
        <f>'Listado Equipos'!$B$5-W296</f>
        <v>36642.81</v>
      </c>
      <c r="W296">
        <f t="shared" si="12"/>
        <v>957.18999999999994</v>
      </c>
      <c r="X296">
        <f t="shared" si="15"/>
        <v>296</v>
      </c>
    </row>
    <row r="297" spans="1:24" ht="17.399999999999999" x14ac:dyDescent="0.3">
      <c r="A297" s="11">
        <v>45292</v>
      </c>
      <c r="B297" s="12">
        <v>250427</v>
      </c>
      <c r="C297" s="12" t="s">
        <v>343</v>
      </c>
      <c r="D297" s="12" t="s">
        <v>344</v>
      </c>
      <c r="E297" s="12" t="s">
        <v>345</v>
      </c>
      <c r="F297" s="12" t="s">
        <v>346</v>
      </c>
      <c r="G297" s="12" t="s">
        <v>347</v>
      </c>
      <c r="H297" s="12">
        <v>0</v>
      </c>
      <c r="I297" s="12">
        <v>24</v>
      </c>
      <c r="J297" s="12">
        <v>0</v>
      </c>
      <c r="K297" s="12">
        <v>0</v>
      </c>
      <c r="L297" s="12">
        <v>0</v>
      </c>
      <c r="M297" s="12">
        <v>0</v>
      </c>
      <c r="N297" s="12">
        <v>0</v>
      </c>
      <c r="O297" s="12">
        <v>0</v>
      </c>
      <c r="P297" s="12">
        <v>0</v>
      </c>
      <c r="Q297" s="12">
        <v>0</v>
      </c>
      <c r="R297" s="12">
        <v>0</v>
      </c>
      <c r="S297" s="12">
        <v>0</v>
      </c>
      <c r="T297" s="12">
        <v>0</v>
      </c>
      <c r="U297">
        <f t="shared" si="13"/>
        <v>1237.4600000000009</v>
      </c>
      <c r="V297" s="23">
        <f>'Listado Equipos'!$B$5-W297</f>
        <v>36648.410000000003</v>
      </c>
      <c r="W297">
        <f t="shared" si="12"/>
        <v>951.58999999999992</v>
      </c>
      <c r="X297">
        <f t="shared" si="15"/>
        <v>297</v>
      </c>
    </row>
    <row r="298" spans="1:24" ht="17.399999999999999" x14ac:dyDescent="0.3">
      <c r="A298" s="11">
        <v>45293</v>
      </c>
      <c r="B298" s="12">
        <v>250427</v>
      </c>
      <c r="C298" s="12" t="s">
        <v>343</v>
      </c>
      <c r="D298" s="12" t="s">
        <v>344</v>
      </c>
      <c r="E298" s="12" t="s">
        <v>345</v>
      </c>
      <c r="F298" s="12" t="s">
        <v>346</v>
      </c>
      <c r="G298" s="12" t="s">
        <v>347</v>
      </c>
      <c r="H298" s="12">
        <v>2.88</v>
      </c>
      <c r="I298" s="12">
        <v>21.12</v>
      </c>
      <c r="J298" s="12">
        <v>2.88</v>
      </c>
      <c r="K298" s="12">
        <v>0</v>
      </c>
      <c r="L298" s="12">
        <v>6.87</v>
      </c>
      <c r="M298" s="12">
        <v>2</v>
      </c>
      <c r="N298" s="12">
        <v>0</v>
      </c>
      <c r="O298" s="12">
        <v>0</v>
      </c>
      <c r="P298" s="12">
        <v>0</v>
      </c>
      <c r="Q298" s="12">
        <v>0</v>
      </c>
      <c r="R298" s="12">
        <v>0</v>
      </c>
      <c r="S298" s="12">
        <v>0</v>
      </c>
      <c r="T298" s="12">
        <v>0</v>
      </c>
      <c r="U298">
        <f t="shared" si="13"/>
        <v>1240.3400000000011</v>
      </c>
      <c r="V298" s="23">
        <f>'Listado Equipos'!$B$5-W298</f>
        <v>36652.19</v>
      </c>
      <c r="W298">
        <f t="shared" si="12"/>
        <v>947.81</v>
      </c>
      <c r="X298">
        <f t="shared" si="15"/>
        <v>298</v>
      </c>
    </row>
    <row r="299" spans="1:24" ht="17.399999999999999" x14ac:dyDescent="0.3">
      <c r="A299" s="11">
        <v>45294</v>
      </c>
      <c r="B299" s="12">
        <v>250427</v>
      </c>
      <c r="C299" s="12" t="s">
        <v>343</v>
      </c>
      <c r="D299" s="12" t="s">
        <v>344</v>
      </c>
      <c r="E299" s="12" t="s">
        <v>345</v>
      </c>
      <c r="F299" s="12" t="s">
        <v>346</v>
      </c>
      <c r="G299" s="12" t="s">
        <v>347</v>
      </c>
      <c r="H299" s="12">
        <v>0.38</v>
      </c>
      <c r="I299" s="12">
        <v>23.62</v>
      </c>
      <c r="J299" s="12">
        <v>0.38</v>
      </c>
      <c r="K299" s="12">
        <v>0</v>
      </c>
      <c r="L299" s="12">
        <v>0.9</v>
      </c>
      <c r="M299" s="12">
        <v>4</v>
      </c>
      <c r="N299" s="12">
        <v>0</v>
      </c>
      <c r="O299" s="12">
        <v>0</v>
      </c>
      <c r="P299" s="12">
        <v>0</v>
      </c>
      <c r="Q299" s="12">
        <v>0</v>
      </c>
      <c r="R299" s="12">
        <v>0</v>
      </c>
      <c r="S299" s="12">
        <v>0</v>
      </c>
      <c r="T299" s="12">
        <v>0</v>
      </c>
      <c r="U299">
        <f t="shared" si="13"/>
        <v>1240.7200000000012</v>
      </c>
      <c r="V299" s="23">
        <f>'Listado Equipos'!$B$5-W299</f>
        <v>36652.239999999998</v>
      </c>
      <c r="W299">
        <f t="shared" si="12"/>
        <v>947.76</v>
      </c>
      <c r="X299">
        <f t="shared" si="15"/>
        <v>299</v>
      </c>
    </row>
    <row r="300" spans="1:24" ht="17.399999999999999" x14ac:dyDescent="0.3">
      <c r="A300" s="11">
        <v>45295</v>
      </c>
      <c r="B300" s="12">
        <v>250427</v>
      </c>
      <c r="C300" s="12" t="s">
        <v>343</v>
      </c>
      <c r="D300" s="12" t="s">
        <v>344</v>
      </c>
      <c r="E300" s="12" t="s">
        <v>345</v>
      </c>
      <c r="F300" s="12" t="s">
        <v>346</v>
      </c>
      <c r="G300" s="12" t="s">
        <v>347</v>
      </c>
      <c r="H300" s="12">
        <v>4.07</v>
      </c>
      <c r="I300" s="12">
        <v>19.93</v>
      </c>
      <c r="J300" s="12">
        <v>4.07</v>
      </c>
      <c r="K300" s="12">
        <v>0</v>
      </c>
      <c r="L300" s="12">
        <v>11.24</v>
      </c>
      <c r="M300" s="12">
        <v>3</v>
      </c>
      <c r="N300" s="12">
        <v>0</v>
      </c>
      <c r="O300" s="12">
        <v>4</v>
      </c>
      <c r="P300" s="12">
        <v>1</v>
      </c>
      <c r="Q300" s="12">
        <v>0</v>
      </c>
      <c r="R300" s="12">
        <v>0</v>
      </c>
      <c r="S300" s="12">
        <v>0</v>
      </c>
      <c r="T300" s="12">
        <v>0</v>
      </c>
      <c r="U300">
        <f t="shared" si="13"/>
        <v>1244.7900000000011</v>
      </c>
      <c r="V300" s="23">
        <f>'Listado Equipos'!$B$5-W300</f>
        <v>36653.57</v>
      </c>
      <c r="W300">
        <f t="shared" si="12"/>
        <v>946.43</v>
      </c>
      <c r="X300">
        <f t="shared" si="15"/>
        <v>300</v>
      </c>
    </row>
    <row r="301" spans="1:24" ht="17.399999999999999" x14ac:dyDescent="0.3">
      <c r="A301" s="11">
        <v>45296</v>
      </c>
      <c r="B301" s="12">
        <v>250427</v>
      </c>
      <c r="C301" s="12" t="s">
        <v>343</v>
      </c>
      <c r="D301" s="12" t="s">
        <v>344</v>
      </c>
      <c r="E301" s="12" t="s">
        <v>345</v>
      </c>
      <c r="F301" s="12" t="s">
        <v>346</v>
      </c>
      <c r="G301" s="12" t="s">
        <v>347</v>
      </c>
      <c r="H301" s="12">
        <v>4.03</v>
      </c>
      <c r="I301" s="12">
        <v>19.97</v>
      </c>
      <c r="J301" s="12">
        <v>4.03</v>
      </c>
      <c r="K301" s="12">
        <v>0</v>
      </c>
      <c r="L301" s="12">
        <v>9.0399999999999991</v>
      </c>
      <c r="M301" s="12">
        <v>2</v>
      </c>
      <c r="N301" s="12">
        <v>0</v>
      </c>
      <c r="O301" s="12">
        <v>2</v>
      </c>
      <c r="P301" s="12">
        <v>2</v>
      </c>
      <c r="Q301" s="12">
        <v>1</v>
      </c>
      <c r="R301" s="12">
        <v>0</v>
      </c>
      <c r="S301" s="12">
        <v>0</v>
      </c>
      <c r="T301" s="12">
        <v>0</v>
      </c>
      <c r="U301">
        <f t="shared" si="13"/>
        <v>1248.8200000000011</v>
      </c>
      <c r="V301" s="23">
        <f>'Listado Equipos'!$B$5-W301</f>
        <v>36654.07</v>
      </c>
      <c r="W301">
        <f t="shared" si="12"/>
        <v>945.93</v>
      </c>
      <c r="X301">
        <f t="shared" si="15"/>
        <v>301</v>
      </c>
    </row>
    <row r="302" spans="1:24" ht="17.399999999999999" x14ac:dyDescent="0.3">
      <c r="A302" s="11">
        <v>45297</v>
      </c>
      <c r="B302" s="12">
        <v>250427</v>
      </c>
      <c r="C302" s="12" t="s">
        <v>343</v>
      </c>
      <c r="D302" s="12" t="s">
        <v>344</v>
      </c>
      <c r="E302" s="12" t="s">
        <v>345</v>
      </c>
      <c r="F302" s="12" t="s">
        <v>346</v>
      </c>
      <c r="G302" s="12" t="s">
        <v>347</v>
      </c>
      <c r="H302" s="12">
        <v>4.67</v>
      </c>
      <c r="I302" s="12">
        <v>19.329999999999998</v>
      </c>
      <c r="J302" s="12">
        <v>4.67</v>
      </c>
      <c r="K302" s="12">
        <v>0</v>
      </c>
      <c r="L302" s="12">
        <v>11.33</v>
      </c>
      <c r="M302" s="12">
        <v>2</v>
      </c>
      <c r="N302" s="12">
        <v>0</v>
      </c>
      <c r="O302" s="12">
        <v>2</v>
      </c>
      <c r="P302" s="12">
        <v>1</v>
      </c>
      <c r="Q302" s="12">
        <v>1</v>
      </c>
      <c r="R302" s="12">
        <v>0</v>
      </c>
      <c r="S302" s="12">
        <v>0</v>
      </c>
      <c r="T302" s="12">
        <v>0</v>
      </c>
      <c r="U302">
        <f t="shared" si="13"/>
        <v>1253.4900000000011</v>
      </c>
      <c r="V302" s="23">
        <f>'Listado Equipos'!$B$5-W302</f>
        <v>36659.370000000003</v>
      </c>
      <c r="W302">
        <f t="shared" si="12"/>
        <v>940.63</v>
      </c>
      <c r="X302">
        <f t="shared" si="15"/>
        <v>302</v>
      </c>
    </row>
    <row r="303" spans="1:24" ht="17.399999999999999" x14ac:dyDescent="0.3">
      <c r="A303" s="11">
        <v>45298</v>
      </c>
      <c r="B303" s="12">
        <v>250427</v>
      </c>
      <c r="C303" s="12" t="s">
        <v>343</v>
      </c>
      <c r="D303" s="12" t="s">
        <v>344</v>
      </c>
      <c r="E303" s="12" t="s">
        <v>345</v>
      </c>
      <c r="F303" s="12" t="s">
        <v>346</v>
      </c>
      <c r="G303" s="12" t="s">
        <v>347</v>
      </c>
      <c r="H303" s="12">
        <v>5.2</v>
      </c>
      <c r="I303" s="12">
        <v>18.8</v>
      </c>
      <c r="J303" s="12">
        <v>5.2</v>
      </c>
      <c r="K303" s="12">
        <v>0</v>
      </c>
      <c r="L303" s="12">
        <v>12.55</v>
      </c>
      <c r="M303" s="12">
        <v>2</v>
      </c>
      <c r="N303" s="12">
        <v>0</v>
      </c>
      <c r="O303" s="12">
        <v>1</v>
      </c>
      <c r="P303" s="12">
        <v>0</v>
      </c>
      <c r="Q303" s="12">
        <v>0</v>
      </c>
      <c r="R303" s="12">
        <v>0</v>
      </c>
      <c r="S303" s="12">
        <v>0</v>
      </c>
      <c r="T303" s="12">
        <v>0</v>
      </c>
      <c r="U303">
        <f t="shared" si="13"/>
        <v>1258.6900000000012</v>
      </c>
      <c r="V303" s="23">
        <f>'Listado Equipos'!$B$5-W303</f>
        <v>36666.300000000003</v>
      </c>
      <c r="W303">
        <f t="shared" si="12"/>
        <v>933.7</v>
      </c>
      <c r="X303">
        <f t="shared" si="15"/>
        <v>303</v>
      </c>
    </row>
    <row r="304" spans="1:24" ht="17.399999999999999" x14ac:dyDescent="0.3">
      <c r="A304" s="11">
        <v>45299</v>
      </c>
      <c r="B304" s="12">
        <v>250427</v>
      </c>
      <c r="C304" s="12" t="s">
        <v>343</v>
      </c>
      <c r="D304" s="12" t="s">
        <v>344</v>
      </c>
      <c r="E304" s="12" t="s">
        <v>345</v>
      </c>
      <c r="F304" s="12" t="s">
        <v>346</v>
      </c>
      <c r="G304" s="12" t="s">
        <v>347</v>
      </c>
      <c r="H304" s="12">
        <v>0</v>
      </c>
      <c r="I304" s="12">
        <v>24</v>
      </c>
      <c r="J304" s="12">
        <v>0</v>
      </c>
      <c r="K304" s="12">
        <v>0</v>
      </c>
      <c r="L304" s="12">
        <v>0</v>
      </c>
      <c r="M304" s="12">
        <v>0</v>
      </c>
      <c r="N304" s="12">
        <v>0</v>
      </c>
      <c r="O304" s="12">
        <v>0</v>
      </c>
      <c r="P304" s="12">
        <v>0</v>
      </c>
      <c r="Q304" s="12">
        <v>0</v>
      </c>
      <c r="R304" s="12">
        <v>0</v>
      </c>
      <c r="S304" s="12">
        <v>0</v>
      </c>
      <c r="T304" s="12">
        <v>0</v>
      </c>
      <c r="U304">
        <f t="shared" si="13"/>
        <v>1258.6900000000012</v>
      </c>
      <c r="V304" s="23">
        <f>'Listado Equipos'!$B$5-W304</f>
        <v>36669.129999999997</v>
      </c>
      <c r="W304">
        <f t="shared" si="12"/>
        <v>930.87</v>
      </c>
      <c r="X304">
        <f t="shared" si="15"/>
        <v>304</v>
      </c>
    </row>
    <row r="305" spans="1:24" ht="17.399999999999999" x14ac:dyDescent="0.3">
      <c r="A305" s="11">
        <v>45300</v>
      </c>
      <c r="B305" s="12">
        <v>250427</v>
      </c>
      <c r="C305" s="12" t="s">
        <v>343</v>
      </c>
      <c r="D305" s="12" t="s">
        <v>344</v>
      </c>
      <c r="E305" s="12" t="s">
        <v>345</v>
      </c>
      <c r="F305" s="12" t="s">
        <v>346</v>
      </c>
      <c r="G305" s="12" t="s">
        <v>347</v>
      </c>
      <c r="H305" s="12">
        <v>5.28</v>
      </c>
      <c r="I305" s="12">
        <v>18.72</v>
      </c>
      <c r="J305" s="12">
        <v>5.28</v>
      </c>
      <c r="K305" s="12">
        <v>0</v>
      </c>
      <c r="L305" s="12">
        <v>15.68</v>
      </c>
      <c r="M305" s="12">
        <v>3</v>
      </c>
      <c r="N305" s="12">
        <v>0</v>
      </c>
      <c r="O305" s="12">
        <v>2</v>
      </c>
      <c r="P305" s="12">
        <v>1</v>
      </c>
      <c r="Q305" s="12">
        <v>0</v>
      </c>
      <c r="R305" s="12">
        <v>0</v>
      </c>
      <c r="S305" s="12">
        <v>0</v>
      </c>
      <c r="T305" s="12">
        <v>0</v>
      </c>
      <c r="U305">
        <f t="shared" si="13"/>
        <v>1263.9700000000012</v>
      </c>
      <c r="V305" s="23">
        <f>'Listado Equipos'!$B$5-W305</f>
        <v>36670.01</v>
      </c>
      <c r="W305">
        <f t="shared" si="12"/>
        <v>929.99</v>
      </c>
      <c r="X305">
        <f t="shared" si="15"/>
        <v>305</v>
      </c>
    </row>
    <row r="306" spans="1:24" ht="17.399999999999999" x14ac:dyDescent="0.3">
      <c r="A306" s="11">
        <v>45301</v>
      </c>
      <c r="B306" s="12">
        <v>250427</v>
      </c>
      <c r="C306" s="12" t="s">
        <v>343</v>
      </c>
      <c r="D306" s="12" t="s">
        <v>344</v>
      </c>
      <c r="E306" s="12" t="s">
        <v>345</v>
      </c>
      <c r="F306" s="12" t="s">
        <v>346</v>
      </c>
      <c r="G306" s="12" t="s">
        <v>347</v>
      </c>
      <c r="H306" s="12">
        <v>6.88</v>
      </c>
      <c r="I306" s="12">
        <v>17.12</v>
      </c>
      <c r="J306" s="12">
        <v>6.88</v>
      </c>
      <c r="K306" s="12">
        <v>0</v>
      </c>
      <c r="L306" s="12">
        <v>17.260000000000002</v>
      </c>
      <c r="M306" s="12">
        <v>2</v>
      </c>
      <c r="N306" s="12">
        <v>0</v>
      </c>
      <c r="O306" s="12">
        <v>0</v>
      </c>
      <c r="P306" s="12">
        <v>3</v>
      </c>
      <c r="Q306" s="12">
        <v>0</v>
      </c>
      <c r="R306" s="12">
        <v>0</v>
      </c>
      <c r="S306" s="12">
        <v>0</v>
      </c>
      <c r="T306" s="12">
        <v>0</v>
      </c>
      <c r="U306">
        <f t="shared" si="13"/>
        <v>1270.8500000000013</v>
      </c>
      <c r="V306" s="23">
        <f>'Listado Equipos'!$B$5-W306</f>
        <v>36671.839999999997</v>
      </c>
      <c r="W306">
        <f t="shared" si="12"/>
        <v>928.16</v>
      </c>
      <c r="X306">
        <f t="shared" si="15"/>
        <v>306</v>
      </c>
    </row>
    <row r="307" spans="1:24" ht="17.399999999999999" x14ac:dyDescent="0.3">
      <c r="A307" s="11">
        <v>45302</v>
      </c>
      <c r="B307" s="12">
        <v>250427</v>
      </c>
      <c r="C307" s="12" t="s">
        <v>343</v>
      </c>
      <c r="D307" s="12" t="s">
        <v>344</v>
      </c>
      <c r="E307" s="12" t="s">
        <v>345</v>
      </c>
      <c r="F307" s="12" t="s">
        <v>346</v>
      </c>
      <c r="G307" s="12" t="s">
        <v>347</v>
      </c>
      <c r="H307" s="12">
        <v>5.22</v>
      </c>
      <c r="I307" s="12">
        <v>18.78</v>
      </c>
      <c r="J307" s="12">
        <v>5.22</v>
      </c>
      <c r="K307" s="12">
        <v>0</v>
      </c>
      <c r="L307" s="12">
        <v>13.28</v>
      </c>
      <c r="M307" s="12">
        <v>3</v>
      </c>
      <c r="N307" s="12">
        <v>0</v>
      </c>
      <c r="O307" s="12">
        <v>2</v>
      </c>
      <c r="P307" s="12">
        <v>0</v>
      </c>
      <c r="Q307" s="12">
        <v>0</v>
      </c>
      <c r="R307" s="12">
        <v>0</v>
      </c>
      <c r="S307" s="12">
        <v>0</v>
      </c>
      <c r="T307" s="12">
        <v>0</v>
      </c>
      <c r="U307">
        <f t="shared" si="13"/>
        <v>1276.0700000000013</v>
      </c>
      <c r="V307" s="23">
        <f>'Listado Equipos'!$B$5-W307</f>
        <v>36673.06</v>
      </c>
      <c r="W307">
        <f t="shared" si="12"/>
        <v>926.93999999999994</v>
      </c>
      <c r="X307">
        <f t="shared" si="15"/>
        <v>307</v>
      </c>
    </row>
    <row r="308" spans="1:24" ht="17.399999999999999" x14ac:dyDescent="0.3">
      <c r="A308" s="11">
        <v>45303</v>
      </c>
      <c r="B308" s="12">
        <v>250427</v>
      </c>
      <c r="C308" s="12" t="s">
        <v>343</v>
      </c>
      <c r="D308" s="12" t="s">
        <v>344</v>
      </c>
      <c r="E308" s="12" t="s">
        <v>345</v>
      </c>
      <c r="F308" s="12" t="s">
        <v>346</v>
      </c>
      <c r="G308" s="12" t="s">
        <v>347</v>
      </c>
      <c r="H308" s="12">
        <v>7.97</v>
      </c>
      <c r="I308" s="12">
        <v>16.03</v>
      </c>
      <c r="J308" s="12">
        <v>7.97</v>
      </c>
      <c r="K308" s="12">
        <v>0</v>
      </c>
      <c r="L308" s="12">
        <v>21.17</v>
      </c>
      <c r="M308" s="12">
        <v>3</v>
      </c>
      <c r="N308" s="12">
        <v>0</v>
      </c>
      <c r="O308" s="12">
        <v>0</v>
      </c>
      <c r="P308" s="12">
        <v>1</v>
      </c>
      <c r="Q308" s="12">
        <v>1</v>
      </c>
      <c r="R308" s="12">
        <v>0</v>
      </c>
      <c r="S308" s="12">
        <v>0</v>
      </c>
      <c r="T308" s="12">
        <v>0</v>
      </c>
      <c r="U308">
        <f t="shared" si="13"/>
        <v>1284.0400000000013</v>
      </c>
      <c r="V308" s="23">
        <f>'Listado Equipos'!$B$5-W308</f>
        <v>36673.06</v>
      </c>
      <c r="W308">
        <f t="shared" si="12"/>
        <v>926.93999999999994</v>
      </c>
      <c r="X308">
        <f t="shared" si="15"/>
        <v>308</v>
      </c>
    </row>
    <row r="309" spans="1:24" ht="17.399999999999999" x14ac:dyDescent="0.3">
      <c r="A309" s="11">
        <v>45304</v>
      </c>
      <c r="B309" s="12">
        <v>250427</v>
      </c>
      <c r="C309" s="12" t="s">
        <v>343</v>
      </c>
      <c r="D309" s="12" t="s">
        <v>344</v>
      </c>
      <c r="E309" s="12" t="s">
        <v>345</v>
      </c>
      <c r="F309" s="12" t="s">
        <v>346</v>
      </c>
      <c r="G309" s="12" t="s">
        <v>347</v>
      </c>
      <c r="H309" s="12">
        <v>7.7</v>
      </c>
      <c r="I309" s="12">
        <v>16.3</v>
      </c>
      <c r="J309" s="12">
        <v>7.7</v>
      </c>
      <c r="K309" s="12">
        <v>0</v>
      </c>
      <c r="L309" s="12">
        <v>21.4</v>
      </c>
      <c r="M309" s="12">
        <v>3</v>
      </c>
      <c r="N309" s="12">
        <v>0</v>
      </c>
      <c r="O309" s="12">
        <v>2</v>
      </c>
      <c r="P309" s="12">
        <v>1</v>
      </c>
      <c r="Q309" s="12">
        <v>2</v>
      </c>
      <c r="R309" s="12">
        <v>0</v>
      </c>
      <c r="S309" s="12">
        <v>0</v>
      </c>
      <c r="T309" s="12">
        <v>0</v>
      </c>
      <c r="U309">
        <f t="shared" si="13"/>
        <v>1291.7400000000014</v>
      </c>
      <c r="V309" s="23">
        <f>'Listado Equipos'!$B$5-W309</f>
        <v>36678.83</v>
      </c>
      <c r="W309">
        <f t="shared" si="12"/>
        <v>921.17</v>
      </c>
      <c r="X309">
        <f t="shared" si="15"/>
        <v>309</v>
      </c>
    </row>
    <row r="310" spans="1:24" ht="17.399999999999999" x14ac:dyDescent="0.3">
      <c r="A310" s="11">
        <v>45305</v>
      </c>
      <c r="B310" s="12">
        <v>250427</v>
      </c>
      <c r="C310" s="12" t="s">
        <v>343</v>
      </c>
      <c r="D310" s="12" t="s">
        <v>344</v>
      </c>
      <c r="E310" s="12" t="s">
        <v>345</v>
      </c>
      <c r="F310" s="12" t="s">
        <v>346</v>
      </c>
      <c r="G310" s="12" t="s">
        <v>347</v>
      </c>
      <c r="H310" s="12">
        <v>4.93</v>
      </c>
      <c r="I310" s="12">
        <v>19.07</v>
      </c>
      <c r="J310" s="12">
        <v>4.93</v>
      </c>
      <c r="K310" s="12">
        <v>0</v>
      </c>
      <c r="L310" s="12">
        <v>12.17</v>
      </c>
      <c r="M310" s="12">
        <v>2</v>
      </c>
      <c r="N310" s="12">
        <v>0</v>
      </c>
      <c r="O310" s="12">
        <v>2</v>
      </c>
      <c r="P310" s="12">
        <v>2</v>
      </c>
      <c r="Q310" s="12">
        <v>1</v>
      </c>
      <c r="R310" s="12">
        <v>0</v>
      </c>
      <c r="S310" s="12">
        <v>0</v>
      </c>
      <c r="T310" s="12">
        <v>0</v>
      </c>
      <c r="U310">
        <f t="shared" si="13"/>
        <v>1296.6700000000014</v>
      </c>
      <c r="V310" s="23">
        <f>'Listado Equipos'!$B$5-W310</f>
        <v>36687.11</v>
      </c>
      <c r="W310">
        <f t="shared" si="12"/>
        <v>912.89</v>
      </c>
      <c r="X310">
        <f t="shared" si="15"/>
        <v>310</v>
      </c>
    </row>
    <row r="311" spans="1:24" ht="17.399999999999999" x14ac:dyDescent="0.3">
      <c r="A311" s="11">
        <v>45306</v>
      </c>
      <c r="B311" s="12">
        <v>250427</v>
      </c>
      <c r="C311" s="12" t="s">
        <v>343</v>
      </c>
      <c r="D311" s="12" t="s">
        <v>344</v>
      </c>
      <c r="E311" s="12" t="s">
        <v>345</v>
      </c>
      <c r="F311" s="12" t="s">
        <v>346</v>
      </c>
      <c r="G311" s="12" t="s">
        <v>347</v>
      </c>
      <c r="H311" s="12">
        <v>2.42</v>
      </c>
      <c r="I311" s="12">
        <v>21.58</v>
      </c>
      <c r="J311" s="12">
        <v>2.38</v>
      </c>
      <c r="K311" s="12">
        <v>0.03</v>
      </c>
      <c r="L311" s="12">
        <v>6.85</v>
      </c>
      <c r="M311" s="12">
        <v>3</v>
      </c>
      <c r="N311" s="12">
        <v>0</v>
      </c>
      <c r="O311" s="12">
        <v>0</v>
      </c>
      <c r="P311" s="12">
        <v>0</v>
      </c>
      <c r="Q311" s="12">
        <v>0</v>
      </c>
      <c r="R311" s="12">
        <v>1</v>
      </c>
      <c r="S311" s="12">
        <v>0</v>
      </c>
      <c r="T311" s="12">
        <v>0</v>
      </c>
      <c r="U311">
        <f t="shared" si="13"/>
        <v>1299.0900000000015</v>
      </c>
      <c r="V311" s="23">
        <f>'Listado Equipos'!$B$5-W311</f>
        <v>36690.29</v>
      </c>
      <c r="W311">
        <f t="shared" si="12"/>
        <v>909.71</v>
      </c>
      <c r="X311">
        <f t="shared" si="15"/>
        <v>311</v>
      </c>
    </row>
    <row r="312" spans="1:24" ht="17.399999999999999" x14ac:dyDescent="0.3">
      <c r="A312" s="11">
        <v>45307</v>
      </c>
      <c r="B312" s="12">
        <v>250427</v>
      </c>
      <c r="C312" s="12" t="s">
        <v>343</v>
      </c>
      <c r="D312" s="12" t="s">
        <v>344</v>
      </c>
      <c r="E312" s="12" t="s">
        <v>345</v>
      </c>
      <c r="F312" s="12" t="s">
        <v>346</v>
      </c>
      <c r="G312" s="12" t="s">
        <v>347</v>
      </c>
      <c r="H312" s="12">
        <v>7.33</v>
      </c>
      <c r="I312" s="12">
        <v>16.670000000000002</v>
      </c>
      <c r="J312" s="12">
        <v>7.33</v>
      </c>
      <c r="K312" s="12">
        <v>0</v>
      </c>
      <c r="L312" s="12">
        <v>20.14</v>
      </c>
      <c r="M312" s="12">
        <v>3</v>
      </c>
      <c r="N312" s="12">
        <v>0</v>
      </c>
      <c r="O312" s="12">
        <v>0</v>
      </c>
      <c r="P312" s="12">
        <v>1</v>
      </c>
      <c r="Q312" s="12">
        <v>1</v>
      </c>
      <c r="R312" s="12">
        <v>3</v>
      </c>
      <c r="S312" s="12">
        <v>0</v>
      </c>
      <c r="T312" s="12">
        <v>0</v>
      </c>
      <c r="U312">
        <f t="shared" si="13"/>
        <v>1306.4200000000014</v>
      </c>
      <c r="V312" s="23">
        <f>'Listado Equipos'!$B$5-W312</f>
        <v>36690.36</v>
      </c>
      <c r="W312">
        <f t="shared" si="12"/>
        <v>909.64</v>
      </c>
      <c r="X312">
        <f t="shared" si="15"/>
        <v>312</v>
      </c>
    </row>
    <row r="313" spans="1:24" ht="17.399999999999999" x14ac:dyDescent="0.3">
      <c r="A313" s="11">
        <v>45308</v>
      </c>
      <c r="B313" s="12">
        <v>250427</v>
      </c>
      <c r="C313" s="12" t="s">
        <v>343</v>
      </c>
      <c r="D313" s="12" t="s">
        <v>344</v>
      </c>
      <c r="E313" s="12" t="s">
        <v>345</v>
      </c>
      <c r="F313" s="12" t="s">
        <v>346</v>
      </c>
      <c r="G313" s="12" t="s">
        <v>347</v>
      </c>
      <c r="H313" s="12">
        <v>8.0299999999999994</v>
      </c>
      <c r="I313" s="12">
        <v>15.97</v>
      </c>
      <c r="J313" s="12">
        <v>8.0299999999999994</v>
      </c>
      <c r="K313" s="12">
        <v>0</v>
      </c>
      <c r="L313" s="12">
        <v>22.11</v>
      </c>
      <c r="M313" s="12">
        <v>3</v>
      </c>
      <c r="N313" s="12">
        <v>0</v>
      </c>
      <c r="O313" s="12">
        <v>2</v>
      </c>
      <c r="P313" s="12">
        <v>4</v>
      </c>
      <c r="Q313" s="12">
        <v>2</v>
      </c>
      <c r="R313" s="12">
        <v>0</v>
      </c>
      <c r="S313" s="12">
        <v>0</v>
      </c>
      <c r="T313" s="12">
        <v>0</v>
      </c>
      <c r="U313">
        <f t="shared" si="13"/>
        <v>1314.4500000000014</v>
      </c>
      <c r="V313" s="23">
        <f>'Listado Equipos'!$B$5-W313</f>
        <v>36691.589999999997</v>
      </c>
      <c r="W313">
        <f t="shared" si="12"/>
        <v>908.41</v>
      </c>
      <c r="X313">
        <f t="shared" si="15"/>
        <v>313</v>
      </c>
    </row>
    <row r="314" spans="1:24" ht="17.399999999999999" x14ac:dyDescent="0.3">
      <c r="A314" s="11">
        <v>45309</v>
      </c>
      <c r="B314" s="12">
        <v>250427</v>
      </c>
      <c r="C314" s="12" t="s">
        <v>343</v>
      </c>
      <c r="D314" s="12" t="s">
        <v>344</v>
      </c>
      <c r="E314" s="12" t="s">
        <v>345</v>
      </c>
      <c r="F314" s="12" t="s">
        <v>346</v>
      </c>
      <c r="G314" s="12" t="s">
        <v>347</v>
      </c>
      <c r="H314" s="12">
        <v>7.7</v>
      </c>
      <c r="I314" s="12">
        <v>16.3</v>
      </c>
      <c r="J314" s="12">
        <v>7.7</v>
      </c>
      <c r="K314" s="12">
        <v>0</v>
      </c>
      <c r="L314" s="12">
        <v>19.850000000000001</v>
      </c>
      <c r="M314" s="12">
        <v>2</v>
      </c>
      <c r="N314" s="12">
        <v>0</v>
      </c>
      <c r="O314" s="12">
        <v>0</v>
      </c>
      <c r="P314" s="12">
        <v>1</v>
      </c>
      <c r="Q314" s="12">
        <v>0</v>
      </c>
      <c r="R314" s="12">
        <v>1</v>
      </c>
      <c r="S314" s="12">
        <v>0</v>
      </c>
      <c r="T314" s="12">
        <v>0</v>
      </c>
      <c r="U314">
        <f t="shared" si="13"/>
        <v>1322.1500000000015</v>
      </c>
      <c r="V314" s="23">
        <f>'Listado Equipos'!$B$5-W314</f>
        <v>36691.61</v>
      </c>
      <c r="W314">
        <f t="shared" si="12"/>
        <v>908.39</v>
      </c>
      <c r="X314">
        <f t="shared" si="15"/>
        <v>314</v>
      </c>
    </row>
    <row r="315" spans="1:24" ht="17.399999999999999" x14ac:dyDescent="0.3">
      <c r="A315" s="11">
        <v>45310</v>
      </c>
      <c r="B315" s="12">
        <v>250427</v>
      </c>
      <c r="C315" s="12" t="s">
        <v>343</v>
      </c>
      <c r="D315" s="12" t="s">
        <v>344</v>
      </c>
      <c r="E315" s="12" t="s">
        <v>345</v>
      </c>
      <c r="F315" s="12" t="s">
        <v>346</v>
      </c>
      <c r="G315" s="12" t="s">
        <v>347</v>
      </c>
      <c r="H315" s="12">
        <v>8.6</v>
      </c>
      <c r="I315" s="12">
        <v>15.4</v>
      </c>
      <c r="J315" s="12">
        <v>8.6</v>
      </c>
      <c r="K315" s="12">
        <v>0</v>
      </c>
      <c r="L315" s="12">
        <v>23.02</v>
      </c>
      <c r="M315" s="12">
        <v>3</v>
      </c>
      <c r="N315" s="12">
        <v>0</v>
      </c>
      <c r="O315" s="12">
        <v>0</v>
      </c>
      <c r="P315" s="12">
        <v>1</v>
      </c>
      <c r="Q315" s="12">
        <v>1</v>
      </c>
      <c r="R315" s="12">
        <v>1</v>
      </c>
      <c r="S315" s="12">
        <v>0</v>
      </c>
      <c r="T315" s="12">
        <v>0</v>
      </c>
      <c r="U315">
        <f t="shared" si="13"/>
        <v>1330.7500000000014</v>
      </c>
      <c r="V315" s="23">
        <f>'Listado Equipos'!$B$5-W315</f>
        <v>36691.839999999997</v>
      </c>
      <c r="W315">
        <f t="shared" si="12"/>
        <v>908.16</v>
      </c>
      <c r="X315">
        <f t="shared" si="15"/>
        <v>315</v>
      </c>
    </row>
    <row r="316" spans="1:24" ht="17.399999999999999" x14ac:dyDescent="0.3">
      <c r="A316" s="11">
        <v>45311</v>
      </c>
      <c r="B316" s="12">
        <v>250427</v>
      </c>
      <c r="C316" s="12" t="s">
        <v>343</v>
      </c>
      <c r="D316" s="12" t="s">
        <v>344</v>
      </c>
      <c r="E316" s="12" t="s">
        <v>345</v>
      </c>
      <c r="F316" s="12" t="s">
        <v>346</v>
      </c>
      <c r="G316" s="12" t="s">
        <v>347</v>
      </c>
      <c r="H316" s="12">
        <v>6.22</v>
      </c>
      <c r="I316" s="12">
        <v>17.78</v>
      </c>
      <c r="J316" s="12">
        <v>6.22</v>
      </c>
      <c r="K316" s="12">
        <v>0</v>
      </c>
      <c r="L316" s="12">
        <v>17.39</v>
      </c>
      <c r="M316" s="12">
        <v>3</v>
      </c>
      <c r="N316" s="12">
        <v>0</v>
      </c>
      <c r="O316" s="12">
        <v>3</v>
      </c>
      <c r="P316" s="12">
        <v>0</v>
      </c>
      <c r="Q316" s="12">
        <v>2</v>
      </c>
      <c r="R316" s="12">
        <v>0</v>
      </c>
      <c r="S316" s="12">
        <v>0</v>
      </c>
      <c r="T316" s="12">
        <v>0</v>
      </c>
      <c r="U316">
        <f t="shared" si="13"/>
        <v>1336.9700000000014</v>
      </c>
      <c r="V316" s="23">
        <f>'Listado Equipos'!$B$5-W316</f>
        <v>36699.81</v>
      </c>
      <c r="W316">
        <f t="shared" si="12"/>
        <v>900.18999999999994</v>
      </c>
      <c r="X316">
        <f t="shared" si="15"/>
        <v>316</v>
      </c>
    </row>
    <row r="317" spans="1:24" ht="17.399999999999999" x14ac:dyDescent="0.3">
      <c r="A317" s="11">
        <v>45312</v>
      </c>
      <c r="B317" s="12">
        <v>250427</v>
      </c>
      <c r="C317" s="12" t="s">
        <v>343</v>
      </c>
      <c r="D317" s="12" t="s">
        <v>344</v>
      </c>
      <c r="E317" s="12" t="s">
        <v>345</v>
      </c>
      <c r="F317" s="12" t="s">
        <v>346</v>
      </c>
      <c r="G317" s="12" t="s">
        <v>347</v>
      </c>
      <c r="H317" s="12">
        <v>3.62</v>
      </c>
      <c r="I317" s="12">
        <v>20.38</v>
      </c>
      <c r="J317" s="12">
        <v>3.62</v>
      </c>
      <c r="K317" s="12">
        <v>0</v>
      </c>
      <c r="L317" s="12">
        <v>9.4499999999999993</v>
      </c>
      <c r="M317" s="12">
        <v>3</v>
      </c>
      <c r="N317" s="12">
        <v>0</v>
      </c>
      <c r="O317" s="12">
        <v>3</v>
      </c>
      <c r="P317" s="12">
        <v>1</v>
      </c>
      <c r="Q317" s="12">
        <v>0</v>
      </c>
      <c r="R317" s="12">
        <v>0</v>
      </c>
      <c r="S317" s="12">
        <v>0</v>
      </c>
      <c r="T317" s="12">
        <v>0</v>
      </c>
      <c r="U317">
        <f t="shared" si="13"/>
        <v>1340.5900000000013</v>
      </c>
      <c r="V317" s="23">
        <f>'Listado Equipos'!$B$5-W317</f>
        <v>36707.69</v>
      </c>
      <c r="W317">
        <f t="shared" si="12"/>
        <v>892.31</v>
      </c>
      <c r="X317">
        <f t="shared" si="15"/>
        <v>317</v>
      </c>
    </row>
    <row r="318" spans="1:24" ht="17.399999999999999" x14ac:dyDescent="0.3">
      <c r="A318" s="11">
        <v>45313</v>
      </c>
      <c r="B318" s="12">
        <v>250427</v>
      </c>
      <c r="C318" s="12" t="s">
        <v>343</v>
      </c>
      <c r="D318" s="12" t="s">
        <v>344</v>
      </c>
      <c r="E318" s="12" t="s">
        <v>345</v>
      </c>
      <c r="F318" s="12" t="s">
        <v>346</v>
      </c>
      <c r="G318" s="12" t="s">
        <v>347</v>
      </c>
      <c r="H318" s="12">
        <v>1.4</v>
      </c>
      <c r="I318" s="12">
        <v>22.6</v>
      </c>
      <c r="J318" s="12">
        <v>1.18</v>
      </c>
      <c r="K318" s="12">
        <v>0.22</v>
      </c>
      <c r="L318" s="12">
        <v>3.3</v>
      </c>
      <c r="M318" s="12">
        <v>3</v>
      </c>
      <c r="N318" s="12">
        <v>0</v>
      </c>
      <c r="O318" s="12">
        <v>1</v>
      </c>
      <c r="P318" s="12">
        <v>0</v>
      </c>
      <c r="Q318" s="12">
        <v>0</v>
      </c>
      <c r="R318" s="12">
        <v>1</v>
      </c>
      <c r="S318" s="12">
        <v>0</v>
      </c>
      <c r="T318" s="12">
        <v>0</v>
      </c>
      <c r="U318">
        <f t="shared" si="13"/>
        <v>1341.9900000000014</v>
      </c>
      <c r="V318" s="23">
        <f>'Listado Equipos'!$B$5-W318</f>
        <v>36713.82</v>
      </c>
      <c r="W318">
        <f t="shared" si="12"/>
        <v>886.18</v>
      </c>
      <c r="X318">
        <f t="shared" si="15"/>
        <v>318</v>
      </c>
    </row>
    <row r="319" spans="1:24" ht="17.399999999999999" x14ac:dyDescent="0.3">
      <c r="A319" s="11">
        <v>45314</v>
      </c>
      <c r="B319" s="12">
        <v>250427</v>
      </c>
      <c r="C319" s="12" t="s">
        <v>343</v>
      </c>
      <c r="D319" s="12" t="s">
        <v>344</v>
      </c>
      <c r="E319" s="12" t="s">
        <v>345</v>
      </c>
      <c r="F319" s="12" t="s">
        <v>346</v>
      </c>
      <c r="G319" s="12" t="s">
        <v>347</v>
      </c>
      <c r="H319" s="12">
        <v>7.53</v>
      </c>
      <c r="I319" s="12">
        <v>16.47</v>
      </c>
      <c r="J319" s="12">
        <v>7.53</v>
      </c>
      <c r="K319" s="12">
        <v>0</v>
      </c>
      <c r="L319" s="12">
        <v>20.79</v>
      </c>
      <c r="M319" s="12">
        <v>3</v>
      </c>
      <c r="N319" s="12">
        <v>0</v>
      </c>
      <c r="O319" s="12">
        <v>1</v>
      </c>
      <c r="P319" s="12">
        <v>4</v>
      </c>
      <c r="Q319" s="12">
        <v>0</v>
      </c>
      <c r="R319" s="12">
        <v>1</v>
      </c>
      <c r="S319" s="12">
        <v>0</v>
      </c>
      <c r="T319" s="12">
        <v>0</v>
      </c>
      <c r="U319">
        <f t="shared" si="13"/>
        <v>1349.5200000000013</v>
      </c>
      <c r="V319" s="23">
        <f>'Listado Equipos'!$B$5-W319</f>
        <v>36720.1</v>
      </c>
      <c r="W319">
        <f t="shared" si="12"/>
        <v>879.9</v>
      </c>
      <c r="X319">
        <f t="shared" si="15"/>
        <v>319</v>
      </c>
    </row>
    <row r="320" spans="1:24" ht="17.399999999999999" x14ac:dyDescent="0.3">
      <c r="A320" s="11">
        <v>45315</v>
      </c>
      <c r="B320" s="12">
        <v>250427</v>
      </c>
      <c r="C320" s="12" t="s">
        <v>343</v>
      </c>
      <c r="D320" s="12" t="s">
        <v>344</v>
      </c>
      <c r="E320" s="12" t="s">
        <v>345</v>
      </c>
      <c r="F320" s="12" t="s">
        <v>346</v>
      </c>
      <c r="G320" s="12" t="s">
        <v>347</v>
      </c>
      <c r="H320" s="12">
        <v>7.7</v>
      </c>
      <c r="I320" s="12">
        <v>16.3</v>
      </c>
      <c r="J320" s="12">
        <v>7.7</v>
      </c>
      <c r="K320" s="12">
        <v>0</v>
      </c>
      <c r="L320" s="12">
        <v>20.54</v>
      </c>
      <c r="M320" s="12">
        <v>2</v>
      </c>
      <c r="N320" s="12">
        <v>0</v>
      </c>
      <c r="O320" s="12">
        <v>0</v>
      </c>
      <c r="P320" s="12">
        <v>1</v>
      </c>
      <c r="Q320" s="12">
        <v>0</v>
      </c>
      <c r="R320" s="12">
        <v>0</v>
      </c>
      <c r="S320" s="12">
        <v>0</v>
      </c>
      <c r="T320" s="12">
        <v>0</v>
      </c>
      <c r="U320">
        <f t="shared" si="13"/>
        <v>1357.2200000000014</v>
      </c>
      <c r="V320" s="23">
        <f>'Listado Equipos'!$B$5-W320</f>
        <v>36723.85</v>
      </c>
      <c r="W320">
        <f t="shared" si="12"/>
        <v>876.15</v>
      </c>
      <c r="X320">
        <f t="shared" si="15"/>
        <v>320</v>
      </c>
    </row>
    <row r="321" spans="1:24" ht="17.399999999999999" x14ac:dyDescent="0.3">
      <c r="A321" s="11">
        <v>45316</v>
      </c>
      <c r="B321" s="12">
        <v>250427</v>
      </c>
      <c r="C321" s="12" t="s">
        <v>343</v>
      </c>
      <c r="D321" s="12" t="s">
        <v>344</v>
      </c>
      <c r="E321" s="12" t="s">
        <v>345</v>
      </c>
      <c r="F321" s="12" t="s">
        <v>346</v>
      </c>
      <c r="G321" s="12" t="s">
        <v>347</v>
      </c>
      <c r="H321" s="12">
        <v>5.7</v>
      </c>
      <c r="I321" s="12">
        <v>18.3</v>
      </c>
      <c r="J321" s="12">
        <v>5.7</v>
      </c>
      <c r="K321" s="12">
        <v>0</v>
      </c>
      <c r="L321" s="12">
        <v>15.28</v>
      </c>
      <c r="M321" s="12">
        <v>3</v>
      </c>
      <c r="N321" s="12">
        <v>0</v>
      </c>
      <c r="O321" s="12">
        <v>1</v>
      </c>
      <c r="P321" s="12">
        <v>1</v>
      </c>
      <c r="Q321" s="12">
        <v>0</v>
      </c>
      <c r="R321" s="12">
        <v>0</v>
      </c>
      <c r="S321" s="12">
        <v>0</v>
      </c>
      <c r="T321" s="12">
        <v>0</v>
      </c>
      <c r="U321">
        <f t="shared" si="13"/>
        <v>1362.9200000000014</v>
      </c>
      <c r="V321" s="23">
        <f>'Listado Equipos'!$B$5-W321</f>
        <v>36726.28</v>
      </c>
      <c r="W321">
        <f t="shared" si="12"/>
        <v>873.72</v>
      </c>
      <c r="X321">
        <f t="shared" si="15"/>
        <v>321</v>
      </c>
    </row>
    <row r="322" spans="1:24" ht="17.399999999999999" x14ac:dyDescent="0.3">
      <c r="A322" s="11">
        <v>45317</v>
      </c>
      <c r="B322" s="12">
        <v>250427</v>
      </c>
      <c r="C322" s="12" t="s">
        <v>343</v>
      </c>
      <c r="D322" s="12" t="s">
        <v>344</v>
      </c>
      <c r="E322" s="12" t="s">
        <v>345</v>
      </c>
      <c r="F322" s="12" t="s">
        <v>346</v>
      </c>
      <c r="G322" s="12" t="s">
        <v>347</v>
      </c>
      <c r="H322" s="12">
        <v>7.12</v>
      </c>
      <c r="I322" s="12">
        <v>16.88</v>
      </c>
      <c r="J322" s="12">
        <v>7.12</v>
      </c>
      <c r="K322" s="12">
        <v>0</v>
      </c>
      <c r="L322" s="12">
        <v>18.86</v>
      </c>
      <c r="M322" s="12">
        <v>3</v>
      </c>
      <c r="N322" s="12">
        <v>0</v>
      </c>
      <c r="O322" s="12">
        <v>2</v>
      </c>
      <c r="P322" s="12">
        <v>1</v>
      </c>
      <c r="Q322" s="12">
        <v>0</v>
      </c>
      <c r="R322" s="12">
        <v>5</v>
      </c>
      <c r="S322" s="12">
        <v>0</v>
      </c>
      <c r="T322" s="12">
        <v>0</v>
      </c>
      <c r="U322">
        <f t="shared" si="13"/>
        <v>1370.0400000000013</v>
      </c>
      <c r="V322" s="23">
        <f>'Listado Equipos'!$B$5-W322</f>
        <v>36726.28</v>
      </c>
      <c r="W322">
        <f t="shared" si="12"/>
        <v>873.72</v>
      </c>
      <c r="X322">
        <f t="shared" si="15"/>
        <v>322</v>
      </c>
    </row>
    <row r="323" spans="1:24" ht="17.399999999999999" x14ac:dyDescent="0.3">
      <c r="A323" s="11">
        <v>45318</v>
      </c>
      <c r="B323" s="12">
        <v>250427</v>
      </c>
      <c r="C323" s="12" t="s">
        <v>343</v>
      </c>
      <c r="D323" s="12" t="s">
        <v>344</v>
      </c>
      <c r="E323" s="12" t="s">
        <v>345</v>
      </c>
      <c r="F323" s="12" t="s">
        <v>346</v>
      </c>
      <c r="G323" s="12" t="s">
        <v>347</v>
      </c>
      <c r="H323" s="12">
        <v>5.75</v>
      </c>
      <c r="I323" s="12">
        <v>18.25</v>
      </c>
      <c r="J323" s="12">
        <v>5.75</v>
      </c>
      <c r="K323" s="12">
        <v>0</v>
      </c>
      <c r="L323" s="12">
        <v>15.42</v>
      </c>
      <c r="M323" s="12">
        <v>2</v>
      </c>
      <c r="N323" s="12">
        <v>0</v>
      </c>
      <c r="O323" s="12">
        <v>4</v>
      </c>
      <c r="P323" s="12">
        <v>3</v>
      </c>
      <c r="Q323" s="12">
        <v>0</v>
      </c>
      <c r="R323" s="12">
        <v>0</v>
      </c>
      <c r="S323" s="12">
        <v>0</v>
      </c>
      <c r="T323" s="12">
        <v>0</v>
      </c>
      <c r="U323">
        <f t="shared" si="13"/>
        <v>1375.7900000000013</v>
      </c>
      <c r="V323" s="23">
        <f>'Listado Equipos'!$B$5-W323</f>
        <v>36727.78</v>
      </c>
      <c r="W323">
        <f t="shared" ref="W323:W386" si="16">LARGE($U$2:$U$514,X323-1)</f>
        <v>872.22</v>
      </c>
      <c r="X323">
        <f t="shared" si="15"/>
        <v>323</v>
      </c>
    </row>
    <row r="324" spans="1:24" ht="17.399999999999999" x14ac:dyDescent="0.3">
      <c r="A324" s="11">
        <v>45319</v>
      </c>
      <c r="B324" s="12">
        <v>250427</v>
      </c>
      <c r="C324" s="12" t="s">
        <v>343</v>
      </c>
      <c r="D324" s="12" t="s">
        <v>344</v>
      </c>
      <c r="E324" s="12" t="s">
        <v>345</v>
      </c>
      <c r="F324" s="12" t="s">
        <v>346</v>
      </c>
      <c r="G324" s="12" t="s">
        <v>347</v>
      </c>
      <c r="H324" s="12">
        <v>1.33</v>
      </c>
      <c r="I324" s="12">
        <v>22.67</v>
      </c>
      <c r="J324" s="12">
        <v>1.33</v>
      </c>
      <c r="K324" s="12">
        <v>0</v>
      </c>
      <c r="L324" s="12">
        <v>3.02</v>
      </c>
      <c r="M324" s="12">
        <v>2</v>
      </c>
      <c r="N324" s="12">
        <v>0</v>
      </c>
      <c r="O324" s="12">
        <v>0</v>
      </c>
      <c r="P324" s="12">
        <v>0</v>
      </c>
      <c r="Q324" s="12">
        <v>0</v>
      </c>
      <c r="R324" s="12">
        <v>0</v>
      </c>
      <c r="S324" s="12">
        <v>0</v>
      </c>
      <c r="T324" s="12">
        <v>0</v>
      </c>
      <c r="U324">
        <f t="shared" ref="U324:U387" si="17">H324+U323</f>
        <v>1377.1200000000013</v>
      </c>
      <c r="V324" s="23">
        <f>'Listado Equipos'!$B$5-W324</f>
        <v>36736.65</v>
      </c>
      <c r="W324">
        <f t="shared" si="16"/>
        <v>863.35</v>
      </c>
      <c r="X324">
        <f t="shared" si="15"/>
        <v>324</v>
      </c>
    </row>
    <row r="325" spans="1:24" ht="17.399999999999999" x14ac:dyDescent="0.3">
      <c r="A325" s="11">
        <v>45320</v>
      </c>
      <c r="B325" s="12">
        <v>250427</v>
      </c>
      <c r="C325" s="12" t="s">
        <v>343</v>
      </c>
      <c r="D325" s="12" t="s">
        <v>344</v>
      </c>
      <c r="E325" s="12" t="s">
        <v>345</v>
      </c>
      <c r="F325" s="12" t="s">
        <v>346</v>
      </c>
      <c r="G325" s="12" t="s">
        <v>347</v>
      </c>
      <c r="H325" s="12">
        <v>4.8499999999999996</v>
      </c>
      <c r="I325" s="12">
        <v>19.149999999999999</v>
      </c>
      <c r="J325" s="12">
        <v>4.8499999999999996</v>
      </c>
      <c r="K325" s="12">
        <v>0</v>
      </c>
      <c r="L325" s="12">
        <v>13.47</v>
      </c>
      <c r="M325" s="12">
        <v>2</v>
      </c>
      <c r="N325" s="12">
        <v>0</v>
      </c>
      <c r="O325" s="12">
        <v>3</v>
      </c>
      <c r="P325" s="12">
        <v>1</v>
      </c>
      <c r="Q325" s="12">
        <v>0</v>
      </c>
      <c r="R325" s="12">
        <v>1</v>
      </c>
      <c r="S325" s="12">
        <v>0</v>
      </c>
      <c r="T325" s="12">
        <v>0</v>
      </c>
      <c r="U325">
        <f t="shared" si="17"/>
        <v>1381.9700000000012</v>
      </c>
      <c r="V325" s="23">
        <f>'Listado Equipos'!$B$5-W325</f>
        <v>36743.730000000003</v>
      </c>
      <c r="W325">
        <f t="shared" si="16"/>
        <v>856.27</v>
      </c>
      <c r="X325">
        <f t="shared" si="15"/>
        <v>325</v>
      </c>
    </row>
    <row r="326" spans="1:24" ht="17.399999999999999" x14ac:dyDescent="0.3">
      <c r="A326" s="11">
        <v>45321</v>
      </c>
      <c r="B326" s="12">
        <v>250427</v>
      </c>
      <c r="C326" s="12" t="s">
        <v>343</v>
      </c>
      <c r="D326" s="12" t="s">
        <v>344</v>
      </c>
      <c r="E326" s="12" t="s">
        <v>345</v>
      </c>
      <c r="F326" s="12" t="s">
        <v>346</v>
      </c>
      <c r="G326" s="12" t="s">
        <v>347</v>
      </c>
      <c r="H326" s="12">
        <v>2.88</v>
      </c>
      <c r="I326" s="12">
        <v>21.12</v>
      </c>
      <c r="J326" s="12">
        <v>2.88</v>
      </c>
      <c r="K326" s="12">
        <v>0</v>
      </c>
      <c r="L326" s="12">
        <v>7.4</v>
      </c>
      <c r="M326" s="12">
        <v>2</v>
      </c>
      <c r="N326" s="12">
        <v>0</v>
      </c>
      <c r="O326" s="12">
        <v>0</v>
      </c>
      <c r="P326" s="12">
        <v>1</v>
      </c>
      <c r="Q326" s="12">
        <v>0</v>
      </c>
      <c r="R326" s="12">
        <v>0</v>
      </c>
      <c r="S326" s="12">
        <v>0</v>
      </c>
      <c r="T326" s="12">
        <v>0</v>
      </c>
      <c r="U326">
        <f t="shared" si="17"/>
        <v>1384.8500000000013</v>
      </c>
      <c r="V326" s="23">
        <f>'Listado Equipos'!$B$5-W326</f>
        <v>36750.629999999997</v>
      </c>
      <c r="W326">
        <f t="shared" si="16"/>
        <v>849.37</v>
      </c>
      <c r="X326">
        <f t="shared" si="15"/>
        <v>326</v>
      </c>
    </row>
    <row r="327" spans="1:24" ht="17.399999999999999" x14ac:dyDescent="0.3">
      <c r="A327" s="11">
        <v>45322</v>
      </c>
      <c r="B327" s="12">
        <v>250427</v>
      </c>
      <c r="C327" s="12" t="s">
        <v>343</v>
      </c>
      <c r="D327" s="12" t="s">
        <v>344</v>
      </c>
      <c r="E327" s="12" t="s">
        <v>345</v>
      </c>
      <c r="F327" s="12" t="s">
        <v>346</v>
      </c>
      <c r="G327" s="12" t="s">
        <v>347</v>
      </c>
      <c r="H327" s="12">
        <v>9.42</v>
      </c>
      <c r="I327" s="12">
        <v>14.58</v>
      </c>
      <c r="J327" s="12">
        <v>9.42</v>
      </c>
      <c r="K327" s="12">
        <v>0</v>
      </c>
      <c r="L327" s="12">
        <v>23.03</v>
      </c>
      <c r="M327" s="12">
        <v>2</v>
      </c>
      <c r="N327" s="12">
        <v>0</v>
      </c>
      <c r="O327" s="12">
        <v>2</v>
      </c>
      <c r="P327" s="12">
        <v>1</v>
      </c>
      <c r="Q327" s="12">
        <v>0</v>
      </c>
      <c r="R327" s="12">
        <v>0</v>
      </c>
      <c r="S327" s="12">
        <v>0</v>
      </c>
      <c r="T327" s="12">
        <v>0</v>
      </c>
      <c r="U327">
        <f t="shared" si="17"/>
        <v>1394.2700000000013</v>
      </c>
      <c r="V327" s="23">
        <f>'Listado Equipos'!$B$5-W327</f>
        <v>36757.33</v>
      </c>
      <c r="W327">
        <f t="shared" si="16"/>
        <v>842.67</v>
      </c>
      <c r="X327">
        <f t="shared" si="15"/>
        <v>327</v>
      </c>
    </row>
    <row r="328" spans="1:24" ht="17.399999999999999" x14ac:dyDescent="0.3">
      <c r="A328" s="11">
        <v>45323</v>
      </c>
      <c r="B328" s="12">
        <v>250427</v>
      </c>
      <c r="C328" s="12" t="s">
        <v>343</v>
      </c>
      <c r="D328" s="12" t="s">
        <v>344</v>
      </c>
      <c r="E328" s="12" t="s">
        <v>345</v>
      </c>
      <c r="F328" s="12" t="s">
        <v>346</v>
      </c>
      <c r="G328" s="12" t="s">
        <v>347</v>
      </c>
      <c r="H328" s="12">
        <v>6.47</v>
      </c>
      <c r="I328" s="12">
        <v>17.53</v>
      </c>
      <c r="J328" s="12">
        <v>6.47</v>
      </c>
      <c r="K328" s="12">
        <v>0</v>
      </c>
      <c r="L328" s="12">
        <v>16.649999999999999</v>
      </c>
      <c r="M328" s="12">
        <v>2</v>
      </c>
      <c r="N328" s="12">
        <v>0</v>
      </c>
      <c r="O328" s="12">
        <v>2</v>
      </c>
      <c r="P328" s="12">
        <v>0</v>
      </c>
      <c r="Q328" s="12">
        <v>0</v>
      </c>
      <c r="R328" s="12">
        <v>0</v>
      </c>
      <c r="S328" s="12">
        <v>0</v>
      </c>
      <c r="T328" s="12">
        <v>0</v>
      </c>
      <c r="U328">
        <f t="shared" si="17"/>
        <v>1400.7400000000014</v>
      </c>
      <c r="V328" s="23">
        <f>'Listado Equipos'!$B$5-W328</f>
        <v>36759.61</v>
      </c>
      <c r="W328">
        <f t="shared" si="16"/>
        <v>840.39</v>
      </c>
      <c r="X328">
        <f t="shared" si="15"/>
        <v>328</v>
      </c>
    </row>
    <row r="329" spans="1:24" ht="17.399999999999999" x14ac:dyDescent="0.3">
      <c r="A329" s="11">
        <v>45324</v>
      </c>
      <c r="B329" s="12">
        <v>250427</v>
      </c>
      <c r="C329" s="12" t="s">
        <v>343</v>
      </c>
      <c r="D329" s="12" t="s">
        <v>344</v>
      </c>
      <c r="E329" s="12" t="s">
        <v>345</v>
      </c>
      <c r="F329" s="12" t="s">
        <v>346</v>
      </c>
      <c r="G329" s="12" t="s">
        <v>347</v>
      </c>
      <c r="H329" s="12">
        <v>7.33</v>
      </c>
      <c r="I329" s="12">
        <v>16.670000000000002</v>
      </c>
      <c r="J329" s="12">
        <v>7.33</v>
      </c>
      <c r="K329" s="12">
        <v>0</v>
      </c>
      <c r="L329" s="12">
        <v>18.329999999999998</v>
      </c>
      <c r="M329" s="12">
        <v>3</v>
      </c>
      <c r="N329" s="12">
        <v>0</v>
      </c>
      <c r="O329" s="12">
        <v>2</v>
      </c>
      <c r="P329" s="12">
        <v>4</v>
      </c>
      <c r="Q329" s="12">
        <v>1</v>
      </c>
      <c r="R329" s="12">
        <v>0</v>
      </c>
      <c r="S329" s="12">
        <v>0</v>
      </c>
      <c r="T329" s="12">
        <v>0</v>
      </c>
      <c r="U329">
        <f t="shared" si="17"/>
        <v>1408.0700000000013</v>
      </c>
      <c r="V329" s="23">
        <f>'Listado Equipos'!$B$5-W329</f>
        <v>36759.61</v>
      </c>
      <c r="W329">
        <f t="shared" si="16"/>
        <v>840.39</v>
      </c>
      <c r="X329">
        <f t="shared" si="15"/>
        <v>329</v>
      </c>
    </row>
    <row r="330" spans="1:24" ht="17.399999999999999" x14ac:dyDescent="0.3">
      <c r="A330" s="11">
        <v>45325</v>
      </c>
      <c r="B330" s="12">
        <v>250427</v>
      </c>
      <c r="C330" s="12" t="s">
        <v>343</v>
      </c>
      <c r="D330" s="12" t="s">
        <v>344</v>
      </c>
      <c r="E330" s="12" t="s">
        <v>345</v>
      </c>
      <c r="F330" s="12" t="s">
        <v>346</v>
      </c>
      <c r="G330" s="12" t="s">
        <v>347</v>
      </c>
      <c r="H330" s="12">
        <v>7.9</v>
      </c>
      <c r="I330" s="12">
        <v>16.100000000000001</v>
      </c>
      <c r="J330" s="12">
        <v>7.9</v>
      </c>
      <c r="K330" s="12">
        <v>0</v>
      </c>
      <c r="L330" s="12">
        <v>19.71</v>
      </c>
      <c r="M330" s="12">
        <v>2</v>
      </c>
      <c r="N330" s="12">
        <v>0</v>
      </c>
      <c r="O330" s="12">
        <v>1</v>
      </c>
      <c r="P330" s="12">
        <v>0</v>
      </c>
      <c r="Q330" s="12">
        <v>0</v>
      </c>
      <c r="R330" s="12">
        <v>1</v>
      </c>
      <c r="S330" s="12">
        <v>0</v>
      </c>
      <c r="T330" s="12">
        <v>0</v>
      </c>
      <c r="U330">
        <f t="shared" si="17"/>
        <v>1415.9700000000014</v>
      </c>
      <c r="V330" s="23">
        <f>'Listado Equipos'!$B$5-W330</f>
        <v>36769.360000000001</v>
      </c>
      <c r="W330">
        <f t="shared" si="16"/>
        <v>830.64</v>
      </c>
      <c r="X330">
        <f t="shared" si="15"/>
        <v>330</v>
      </c>
    </row>
    <row r="331" spans="1:24" ht="17.399999999999999" x14ac:dyDescent="0.3">
      <c r="A331" s="11">
        <v>45326</v>
      </c>
      <c r="B331" s="12">
        <v>250427</v>
      </c>
      <c r="C331" s="12" t="s">
        <v>343</v>
      </c>
      <c r="D331" s="12" t="s">
        <v>344</v>
      </c>
      <c r="E331" s="12" t="s">
        <v>345</v>
      </c>
      <c r="F331" s="12" t="s">
        <v>346</v>
      </c>
      <c r="G331" s="12" t="s">
        <v>347</v>
      </c>
      <c r="H331" s="12">
        <v>0</v>
      </c>
      <c r="I331" s="12">
        <v>24</v>
      </c>
      <c r="J331" s="12">
        <v>0</v>
      </c>
      <c r="K331" s="12">
        <v>0</v>
      </c>
      <c r="L331" s="12">
        <v>0</v>
      </c>
      <c r="M331" s="12">
        <v>0</v>
      </c>
      <c r="N331" s="12">
        <v>0</v>
      </c>
      <c r="O331" s="12">
        <v>0</v>
      </c>
      <c r="P331" s="12">
        <v>0</v>
      </c>
      <c r="Q331" s="12">
        <v>0</v>
      </c>
      <c r="R331" s="12">
        <v>0</v>
      </c>
      <c r="S331" s="12">
        <v>0</v>
      </c>
      <c r="T331" s="12">
        <v>0</v>
      </c>
      <c r="U331">
        <f t="shared" si="17"/>
        <v>1415.9700000000014</v>
      </c>
      <c r="V331" s="23">
        <f>'Listado Equipos'!$B$5-W331</f>
        <v>36776.160000000003</v>
      </c>
      <c r="W331">
        <f t="shared" si="16"/>
        <v>823.84</v>
      </c>
      <c r="X331">
        <f t="shared" si="15"/>
        <v>331</v>
      </c>
    </row>
    <row r="332" spans="1:24" ht="17.399999999999999" x14ac:dyDescent="0.3">
      <c r="A332" s="11">
        <v>45327</v>
      </c>
      <c r="B332" s="12">
        <v>250427</v>
      </c>
      <c r="C332" s="12" t="s">
        <v>343</v>
      </c>
      <c r="D332" s="12" t="s">
        <v>344</v>
      </c>
      <c r="E332" s="12" t="s">
        <v>345</v>
      </c>
      <c r="F332" s="12" t="s">
        <v>346</v>
      </c>
      <c r="G332" s="12" t="s">
        <v>347</v>
      </c>
      <c r="H332" s="12">
        <v>2.73</v>
      </c>
      <c r="I332" s="12">
        <v>21.27</v>
      </c>
      <c r="J332" s="12">
        <v>2.7</v>
      </c>
      <c r="K332" s="12">
        <v>0.03</v>
      </c>
      <c r="L332" s="12">
        <v>6.71</v>
      </c>
      <c r="M332" s="12">
        <v>3</v>
      </c>
      <c r="N332" s="12">
        <v>0</v>
      </c>
      <c r="O332" s="12">
        <v>0</v>
      </c>
      <c r="P332" s="12">
        <v>0</v>
      </c>
      <c r="Q332" s="12">
        <v>0</v>
      </c>
      <c r="R332" s="12">
        <v>1</v>
      </c>
      <c r="S332" s="12">
        <v>0</v>
      </c>
      <c r="T332" s="12">
        <v>0</v>
      </c>
      <c r="U332">
        <f t="shared" si="17"/>
        <v>1418.7000000000014</v>
      </c>
      <c r="V332" s="23">
        <f>'Listado Equipos'!$B$5-W332</f>
        <v>36782.980000000003</v>
      </c>
      <c r="W332">
        <f t="shared" si="16"/>
        <v>817.02</v>
      </c>
      <c r="X332">
        <f t="shared" si="15"/>
        <v>332</v>
      </c>
    </row>
    <row r="333" spans="1:24" ht="17.399999999999999" x14ac:dyDescent="0.3">
      <c r="A333" s="11">
        <v>45328</v>
      </c>
      <c r="B333" s="12">
        <v>250427</v>
      </c>
      <c r="C333" s="12" t="s">
        <v>343</v>
      </c>
      <c r="D333" s="12" t="s">
        <v>344</v>
      </c>
      <c r="E333" s="12" t="s">
        <v>345</v>
      </c>
      <c r="F333" s="12" t="s">
        <v>346</v>
      </c>
      <c r="G333" s="12" t="s">
        <v>347</v>
      </c>
      <c r="H333" s="12">
        <v>2.73</v>
      </c>
      <c r="I333" s="12">
        <v>21.27</v>
      </c>
      <c r="J333" s="12">
        <v>2.73</v>
      </c>
      <c r="K333" s="12">
        <v>0</v>
      </c>
      <c r="L333" s="12">
        <v>6.76</v>
      </c>
      <c r="M333" s="12">
        <v>3</v>
      </c>
      <c r="N333" s="12">
        <v>0</v>
      </c>
      <c r="O333" s="12">
        <v>0</v>
      </c>
      <c r="P333" s="12">
        <v>0</v>
      </c>
      <c r="Q333" s="12">
        <v>0</v>
      </c>
      <c r="R333" s="12">
        <v>0</v>
      </c>
      <c r="S333" s="12">
        <v>0</v>
      </c>
      <c r="T333" s="12">
        <v>0</v>
      </c>
      <c r="U333">
        <f t="shared" si="17"/>
        <v>1421.4300000000014</v>
      </c>
      <c r="V333" s="23">
        <f>'Listado Equipos'!$B$5-W333</f>
        <v>36790.050000000003</v>
      </c>
      <c r="W333">
        <f t="shared" si="16"/>
        <v>809.94999999999993</v>
      </c>
      <c r="X333">
        <f t="shared" si="15"/>
        <v>333</v>
      </c>
    </row>
    <row r="334" spans="1:24" ht="17.399999999999999" x14ac:dyDescent="0.3">
      <c r="A334" s="11">
        <v>45329</v>
      </c>
      <c r="B334" s="12">
        <v>250427</v>
      </c>
      <c r="C334" s="12" t="s">
        <v>343</v>
      </c>
      <c r="D334" s="12" t="s">
        <v>344</v>
      </c>
      <c r="E334" s="12" t="s">
        <v>345</v>
      </c>
      <c r="F334" s="12" t="s">
        <v>346</v>
      </c>
      <c r="G334" s="12" t="s">
        <v>347</v>
      </c>
      <c r="H334" s="12">
        <v>8.48</v>
      </c>
      <c r="I334" s="12">
        <v>15.52</v>
      </c>
      <c r="J334" s="12">
        <v>8.48</v>
      </c>
      <c r="K334" s="12">
        <v>0</v>
      </c>
      <c r="L334" s="12">
        <v>17.82</v>
      </c>
      <c r="M334" s="12">
        <v>2</v>
      </c>
      <c r="N334" s="12">
        <v>0</v>
      </c>
      <c r="O334" s="12">
        <v>0</v>
      </c>
      <c r="P334" s="12">
        <v>0</v>
      </c>
      <c r="Q334" s="12">
        <v>0</v>
      </c>
      <c r="R334" s="12">
        <v>1</v>
      </c>
      <c r="S334" s="12">
        <v>0</v>
      </c>
      <c r="T334" s="12">
        <v>0</v>
      </c>
      <c r="U334">
        <f t="shared" si="17"/>
        <v>1429.9100000000014</v>
      </c>
      <c r="V334" s="23">
        <f>'Listado Equipos'!$B$5-W334</f>
        <v>36795.050000000003</v>
      </c>
      <c r="W334">
        <f t="shared" si="16"/>
        <v>804.94999999999993</v>
      </c>
      <c r="X334">
        <f t="shared" ref="X334:X397" si="18">X333+1</f>
        <v>334</v>
      </c>
    </row>
    <row r="335" spans="1:24" ht="17.399999999999999" x14ac:dyDescent="0.3">
      <c r="A335" s="11">
        <v>45330</v>
      </c>
      <c r="B335" s="12">
        <v>250427</v>
      </c>
      <c r="C335" s="12" t="s">
        <v>343</v>
      </c>
      <c r="D335" s="12" t="s">
        <v>344</v>
      </c>
      <c r="E335" s="12" t="s">
        <v>345</v>
      </c>
      <c r="F335" s="12" t="s">
        <v>346</v>
      </c>
      <c r="G335" s="12" t="s">
        <v>347</v>
      </c>
      <c r="H335" s="12">
        <v>7.37</v>
      </c>
      <c r="I335" s="12">
        <v>16.63</v>
      </c>
      <c r="J335" s="12">
        <v>7.37</v>
      </c>
      <c r="K335" s="12">
        <v>0</v>
      </c>
      <c r="L335" s="12">
        <v>16.84</v>
      </c>
      <c r="M335" s="12">
        <v>3</v>
      </c>
      <c r="N335" s="12">
        <v>0</v>
      </c>
      <c r="O335" s="12">
        <v>1</v>
      </c>
      <c r="P335" s="12">
        <v>1</v>
      </c>
      <c r="Q335" s="12">
        <v>0</v>
      </c>
      <c r="R335" s="12">
        <v>1</v>
      </c>
      <c r="S335" s="12">
        <v>0</v>
      </c>
      <c r="T335" s="12">
        <v>0</v>
      </c>
      <c r="U335">
        <f t="shared" si="17"/>
        <v>1437.2800000000013</v>
      </c>
      <c r="V335" s="23">
        <f>'Listado Equipos'!$B$5-W335</f>
        <v>36796.53</v>
      </c>
      <c r="W335">
        <f t="shared" si="16"/>
        <v>803.46999999999991</v>
      </c>
      <c r="X335">
        <f t="shared" si="18"/>
        <v>335</v>
      </c>
    </row>
    <row r="336" spans="1:24" ht="17.399999999999999" x14ac:dyDescent="0.3">
      <c r="A336" s="11">
        <v>45331</v>
      </c>
      <c r="B336" s="12">
        <v>250427</v>
      </c>
      <c r="C336" s="12" t="s">
        <v>343</v>
      </c>
      <c r="D336" s="12" t="s">
        <v>344</v>
      </c>
      <c r="E336" s="12" t="s">
        <v>345</v>
      </c>
      <c r="F336" s="12" t="s">
        <v>346</v>
      </c>
      <c r="G336" s="12" t="s">
        <v>347</v>
      </c>
      <c r="H336" s="12">
        <v>9.0500000000000007</v>
      </c>
      <c r="I336" s="12">
        <v>14.95</v>
      </c>
      <c r="J336" s="12">
        <v>9.0500000000000007</v>
      </c>
      <c r="K336" s="12">
        <v>0</v>
      </c>
      <c r="L336" s="12">
        <v>18.38</v>
      </c>
      <c r="M336" s="12">
        <v>2</v>
      </c>
      <c r="N336" s="12">
        <v>0</v>
      </c>
      <c r="O336" s="12">
        <v>0</v>
      </c>
      <c r="P336" s="12">
        <v>0</v>
      </c>
      <c r="Q336" s="12">
        <v>1</v>
      </c>
      <c r="R336" s="12">
        <v>0</v>
      </c>
      <c r="S336" s="12">
        <v>0</v>
      </c>
      <c r="T336" s="12">
        <v>0</v>
      </c>
      <c r="U336">
        <f t="shared" si="17"/>
        <v>1446.3300000000013</v>
      </c>
      <c r="V336" s="23">
        <f>'Listado Equipos'!$B$5-W336</f>
        <v>36796.53</v>
      </c>
      <c r="W336">
        <f t="shared" si="16"/>
        <v>803.46999999999991</v>
      </c>
      <c r="X336">
        <f t="shared" si="18"/>
        <v>336</v>
      </c>
    </row>
    <row r="337" spans="1:24" ht="17.399999999999999" x14ac:dyDescent="0.3">
      <c r="A337" s="11">
        <v>45332</v>
      </c>
      <c r="B337" s="12">
        <v>250427</v>
      </c>
      <c r="C337" s="12" t="s">
        <v>343</v>
      </c>
      <c r="D337" s="12" t="s">
        <v>344</v>
      </c>
      <c r="E337" s="12" t="s">
        <v>345</v>
      </c>
      <c r="F337" s="12" t="s">
        <v>346</v>
      </c>
      <c r="G337" s="12" t="s">
        <v>347</v>
      </c>
      <c r="H337" s="12">
        <v>0.83</v>
      </c>
      <c r="I337" s="12">
        <v>23.17</v>
      </c>
      <c r="J337" s="12">
        <v>0.83</v>
      </c>
      <c r="K337" s="12">
        <v>0</v>
      </c>
      <c r="L337" s="12">
        <v>2.14</v>
      </c>
      <c r="M337" s="12">
        <v>3</v>
      </c>
      <c r="N337" s="12">
        <v>0</v>
      </c>
      <c r="O337" s="12">
        <v>0</v>
      </c>
      <c r="P337" s="12">
        <v>0</v>
      </c>
      <c r="Q337" s="12">
        <v>0</v>
      </c>
      <c r="R337" s="12">
        <v>0</v>
      </c>
      <c r="S337" s="12">
        <v>0</v>
      </c>
      <c r="T337" s="12">
        <v>0</v>
      </c>
      <c r="U337">
        <f t="shared" si="17"/>
        <v>1447.1600000000012</v>
      </c>
      <c r="V337" s="23">
        <f>'Listado Equipos'!$B$5-W337</f>
        <v>36805.550000000003</v>
      </c>
      <c r="W337">
        <f t="shared" si="16"/>
        <v>794.44999999999993</v>
      </c>
      <c r="X337">
        <f t="shared" si="18"/>
        <v>337</v>
      </c>
    </row>
    <row r="338" spans="1:24" ht="17.399999999999999" x14ac:dyDescent="0.3">
      <c r="A338" s="11">
        <v>45333</v>
      </c>
      <c r="B338" s="12">
        <v>250427</v>
      </c>
      <c r="C338" s="12" t="s">
        <v>343</v>
      </c>
      <c r="D338" s="12" t="s">
        <v>344</v>
      </c>
      <c r="E338" s="12" t="s">
        <v>345</v>
      </c>
      <c r="F338" s="12" t="s">
        <v>346</v>
      </c>
      <c r="G338" s="12" t="s">
        <v>347</v>
      </c>
      <c r="H338" s="12">
        <v>1.25</v>
      </c>
      <c r="I338" s="12">
        <v>22.75</v>
      </c>
      <c r="J338" s="12">
        <v>1.1499999999999999</v>
      </c>
      <c r="K338" s="12">
        <v>0.1</v>
      </c>
      <c r="L338" s="12">
        <v>1.89</v>
      </c>
      <c r="M338" s="12">
        <v>2</v>
      </c>
      <c r="N338" s="12">
        <v>0</v>
      </c>
      <c r="O338" s="12">
        <v>0</v>
      </c>
      <c r="P338" s="12">
        <v>0</v>
      </c>
      <c r="Q338" s="12">
        <v>0</v>
      </c>
      <c r="R338" s="12">
        <v>1</v>
      </c>
      <c r="S338" s="12">
        <v>0</v>
      </c>
      <c r="T338" s="12">
        <v>0</v>
      </c>
      <c r="U338">
        <f t="shared" si="17"/>
        <v>1448.4100000000012</v>
      </c>
      <c r="V338" s="23">
        <f>'Listado Equipos'!$B$5-W338</f>
        <v>36812.93</v>
      </c>
      <c r="W338">
        <f t="shared" si="16"/>
        <v>787.06999999999994</v>
      </c>
      <c r="X338">
        <f t="shared" si="18"/>
        <v>338</v>
      </c>
    </row>
    <row r="339" spans="1:24" ht="17.399999999999999" x14ac:dyDescent="0.3">
      <c r="A339" s="11">
        <v>45334</v>
      </c>
      <c r="B339" s="12">
        <v>250427</v>
      </c>
      <c r="C339" s="12" t="s">
        <v>343</v>
      </c>
      <c r="D339" s="12" t="s">
        <v>344</v>
      </c>
      <c r="E339" s="12" t="s">
        <v>345</v>
      </c>
      <c r="F339" s="12" t="s">
        <v>346</v>
      </c>
      <c r="G339" s="12" t="s">
        <v>347</v>
      </c>
      <c r="H339" s="12">
        <v>2.4700000000000002</v>
      </c>
      <c r="I339" s="12">
        <v>21.53</v>
      </c>
      <c r="J339" s="12">
        <v>2.4700000000000002</v>
      </c>
      <c r="K339" s="12">
        <v>0</v>
      </c>
      <c r="L339" s="12">
        <v>5.84</v>
      </c>
      <c r="M339" s="12">
        <v>2</v>
      </c>
      <c r="N339" s="12">
        <v>0</v>
      </c>
      <c r="O339" s="12">
        <v>0</v>
      </c>
      <c r="P339" s="12">
        <v>0</v>
      </c>
      <c r="Q339" s="12">
        <v>0</v>
      </c>
      <c r="R339" s="12">
        <v>0</v>
      </c>
      <c r="S339" s="12">
        <v>0</v>
      </c>
      <c r="T339" s="12">
        <v>0</v>
      </c>
      <c r="U339">
        <f t="shared" si="17"/>
        <v>1450.8800000000012</v>
      </c>
      <c r="V339" s="23">
        <f>'Listado Equipos'!$B$5-W339</f>
        <v>36820.18</v>
      </c>
      <c r="W339">
        <f t="shared" si="16"/>
        <v>779.81999999999994</v>
      </c>
      <c r="X339">
        <f t="shared" si="18"/>
        <v>339</v>
      </c>
    </row>
    <row r="340" spans="1:24" ht="17.399999999999999" x14ac:dyDescent="0.3">
      <c r="A340" s="11">
        <v>45335</v>
      </c>
      <c r="B340" s="12">
        <v>250427</v>
      </c>
      <c r="C340" s="12" t="s">
        <v>343</v>
      </c>
      <c r="D340" s="12" t="s">
        <v>344</v>
      </c>
      <c r="E340" s="12" t="s">
        <v>345</v>
      </c>
      <c r="F340" s="12" t="s">
        <v>346</v>
      </c>
      <c r="G340" s="12" t="s">
        <v>347</v>
      </c>
      <c r="H340" s="12">
        <v>3.67</v>
      </c>
      <c r="I340" s="12">
        <v>20.329999999999998</v>
      </c>
      <c r="J340" s="12">
        <v>3.67</v>
      </c>
      <c r="K340" s="12">
        <v>0</v>
      </c>
      <c r="L340" s="12">
        <v>7.21</v>
      </c>
      <c r="M340" s="12">
        <v>2</v>
      </c>
      <c r="N340" s="12">
        <v>0</v>
      </c>
      <c r="O340" s="12">
        <v>0</v>
      </c>
      <c r="P340" s="12">
        <v>0</v>
      </c>
      <c r="Q340" s="12">
        <v>0</v>
      </c>
      <c r="R340" s="12">
        <v>0</v>
      </c>
      <c r="S340" s="12">
        <v>0</v>
      </c>
      <c r="T340" s="12">
        <v>0</v>
      </c>
      <c r="U340">
        <f t="shared" si="17"/>
        <v>1454.5500000000013</v>
      </c>
      <c r="V340" s="23">
        <f>'Listado Equipos'!$B$5-W340</f>
        <v>36824.68</v>
      </c>
      <c r="W340">
        <f t="shared" si="16"/>
        <v>775.31999999999994</v>
      </c>
      <c r="X340">
        <f t="shared" si="18"/>
        <v>340</v>
      </c>
    </row>
    <row r="341" spans="1:24" ht="17.399999999999999" x14ac:dyDescent="0.3">
      <c r="A341" s="11">
        <v>45336</v>
      </c>
      <c r="B341" s="12">
        <v>250427</v>
      </c>
      <c r="C341" s="12" t="s">
        <v>343</v>
      </c>
      <c r="D341" s="12" t="s">
        <v>344</v>
      </c>
      <c r="E341" s="12" t="s">
        <v>345</v>
      </c>
      <c r="F341" s="12" t="s">
        <v>346</v>
      </c>
      <c r="G341" s="12" t="s">
        <v>347</v>
      </c>
      <c r="H341" s="12">
        <v>9.1999999999999993</v>
      </c>
      <c r="I341" s="12">
        <v>14.8</v>
      </c>
      <c r="J341" s="12">
        <v>9.1999999999999993</v>
      </c>
      <c r="K341" s="12">
        <v>0</v>
      </c>
      <c r="L341" s="12">
        <v>20.2</v>
      </c>
      <c r="M341" s="12">
        <v>2</v>
      </c>
      <c r="N341" s="12">
        <v>0</v>
      </c>
      <c r="O341" s="12">
        <v>0</v>
      </c>
      <c r="P341" s="12">
        <v>1</v>
      </c>
      <c r="Q341" s="12">
        <v>2</v>
      </c>
      <c r="R341" s="12">
        <v>0</v>
      </c>
      <c r="S341" s="12">
        <v>0</v>
      </c>
      <c r="T341" s="12">
        <v>0</v>
      </c>
      <c r="U341">
        <f t="shared" si="17"/>
        <v>1463.7500000000014</v>
      </c>
      <c r="V341" s="23">
        <f>'Listado Equipos'!$B$5-W341</f>
        <v>36828.480000000003</v>
      </c>
      <c r="W341">
        <f t="shared" si="16"/>
        <v>771.52</v>
      </c>
      <c r="X341">
        <f t="shared" si="18"/>
        <v>341</v>
      </c>
    </row>
    <row r="342" spans="1:24" ht="17.399999999999999" x14ac:dyDescent="0.3">
      <c r="A342" s="11">
        <v>45337</v>
      </c>
      <c r="B342" s="12">
        <v>250427</v>
      </c>
      <c r="C342" s="12" t="s">
        <v>343</v>
      </c>
      <c r="D342" s="12" t="s">
        <v>344</v>
      </c>
      <c r="E342" s="12" t="s">
        <v>345</v>
      </c>
      <c r="F342" s="12" t="s">
        <v>346</v>
      </c>
      <c r="G342" s="12" t="s">
        <v>347</v>
      </c>
      <c r="H342" s="12">
        <v>9</v>
      </c>
      <c r="I342" s="12">
        <v>15</v>
      </c>
      <c r="J342" s="12">
        <v>9</v>
      </c>
      <c r="K342" s="12">
        <v>0</v>
      </c>
      <c r="L342" s="12">
        <v>19.2</v>
      </c>
      <c r="M342" s="12">
        <v>3</v>
      </c>
      <c r="N342" s="12">
        <v>0</v>
      </c>
      <c r="O342" s="12">
        <v>2</v>
      </c>
      <c r="P342" s="12">
        <v>0</v>
      </c>
      <c r="Q342" s="12">
        <v>1</v>
      </c>
      <c r="R342" s="12">
        <v>0</v>
      </c>
      <c r="S342" s="12">
        <v>0</v>
      </c>
      <c r="T342" s="12">
        <v>0</v>
      </c>
      <c r="U342">
        <f t="shared" si="17"/>
        <v>1472.7500000000014</v>
      </c>
      <c r="V342" s="23">
        <f>'Listado Equipos'!$B$5-W342</f>
        <v>36828.559999999998</v>
      </c>
      <c r="W342">
        <f t="shared" si="16"/>
        <v>771.43999999999994</v>
      </c>
      <c r="X342">
        <f t="shared" si="18"/>
        <v>342</v>
      </c>
    </row>
    <row r="343" spans="1:24" ht="17.399999999999999" x14ac:dyDescent="0.3">
      <c r="A343" s="11">
        <v>45338</v>
      </c>
      <c r="B343" s="12">
        <v>250427</v>
      </c>
      <c r="C343" s="12" t="s">
        <v>343</v>
      </c>
      <c r="D343" s="12" t="s">
        <v>344</v>
      </c>
      <c r="E343" s="12" t="s">
        <v>345</v>
      </c>
      <c r="F343" s="12" t="s">
        <v>346</v>
      </c>
      <c r="G343" s="12" t="s">
        <v>347</v>
      </c>
      <c r="H343" s="12">
        <v>7.43</v>
      </c>
      <c r="I343" s="12">
        <v>16.57</v>
      </c>
      <c r="J343" s="12">
        <v>7.43</v>
      </c>
      <c r="K343" s="12">
        <v>0</v>
      </c>
      <c r="L343" s="12">
        <v>15.93</v>
      </c>
      <c r="M343" s="12">
        <v>2</v>
      </c>
      <c r="N343" s="12">
        <v>0</v>
      </c>
      <c r="O343" s="12">
        <v>1</v>
      </c>
      <c r="P343" s="12">
        <v>0</v>
      </c>
      <c r="Q343" s="12">
        <v>1</v>
      </c>
      <c r="R343" s="12">
        <v>0</v>
      </c>
      <c r="S343" s="12">
        <v>0</v>
      </c>
      <c r="T343" s="12">
        <v>0</v>
      </c>
      <c r="U343">
        <f t="shared" si="17"/>
        <v>1480.1800000000014</v>
      </c>
      <c r="V343" s="23">
        <f>'Listado Equipos'!$B$5-W343</f>
        <v>36828.559999999998</v>
      </c>
      <c r="W343">
        <f t="shared" si="16"/>
        <v>771.43999999999994</v>
      </c>
      <c r="X343">
        <f t="shared" si="18"/>
        <v>343</v>
      </c>
    </row>
    <row r="344" spans="1:24" ht="17.399999999999999" x14ac:dyDescent="0.3">
      <c r="A344" s="11">
        <v>45339</v>
      </c>
      <c r="B344" s="12">
        <v>250427</v>
      </c>
      <c r="C344" s="12" t="s">
        <v>343</v>
      </c>
      <c r="D344" s="12" t="s">
        <v>344</v>
      </c>
      <c r="E344" s="12" t="s">
        <v>345</v>
      </c>
      <c r="F344" s="12" t="s">
        <v>346</v>
      </c>
      <c r="G344" s="12" t="s">
        <v>347</v>
      </c>
      <c r="H344" s="12">
        <v>3.82</v>
      </c>
      <c r="I344" s="12">
        <v>20.18</v>
      </c>
      <c r="J344" s="12">
        <v>3.82</v>
      </c>
      <c r="K344" s="12">
        <v>0</v>
      </c>
      <c r="L344" s="12">
        <v>7.75</v>
      </c>
      <c r="M344" s="12">
        <v>2</v>
      </c>
      <c r="N344" s="12">
        <v>0</v>
      </c>
      <c r="O344" s="12">
        <v>0</v>
      </c>
      <c r="P344" s="12">
        <v>0</v>
      </c>
      <c r="Q344" s="12">
        <v>0</v>
      </c>
      <c r="R344" s="12">
        <v>0</v>
      </c>
      <c r="S344" s="12">
        <v>0</v>
      </c>
      <c r="T344" s="12">
        <v>0</v>
      </c>
      <c r="U344">
        <f t="shared" si="17"/>
        <v>1484.0000000000014</v>
      </c>
      <c r="V344" s="23">
        <f>'Listado Equipos'!$B$5-W344</f>
        <v>36836.39</v>
      </c>
      <c r="W344">
        <f t="shared" si="16"/>
        <v>763.6099999999999</v>
      </c>
      <c r="X344">
        <f t="shared" si="18"/>
        <v>344</v>
      </c>
    </row>
    <row r="345" spans="1:24" ht="17.399999999999999" x14ac:dyDescent="0.3">
      <c r="A345" s="11">
        <v>45340</v>
      </c>
      <c r="B345" s="12">
        <v>250427</v>
      </c>
      <c r="C345" s="12" t="s">
        <v>343</v>
      </c>
      <c r="D345" s="12" t="s">
        <v>344</v>
      </c>
      <c r="E345" s="12" t="s">
        <v>345</v>
      </c>
      <c r="F345" s="12" t="s">
        <v>346</v>
      </c>
      <c r="G345" s="12" t="s">
        <v>347</v>
      </c>
      <c r="H345" s="12">
        <v>0</v>
      </c>
      <c r="I345" s="12">
        <v>24</v>
      </c>
      <c r="J345" s="12">
        <v>0</v>
      </c>
      <c r="K345" s="12">
        <v>0</v>
      </c>
      <c r="L345" s="12">
        <v>0</v>
      </c>
      <c r="M345" s="12">
        <v>0</v>
      </c>
      <c r="N345" s="12">
        <v>0</v>
      </c>
      <c r="O345" s="12">
        <v>0</v>
      </c>
      <c r="P345" s="12">
        <v>0</v>
      </c>
      <c r="Q345" s="12">
        <v>0</v>
      </c>
      <c r="R345" s="12">
        <v>0</v>
      </c>
      <c r="S345" s="12">
        <v>0</v>
      </c>
      <c r="T345" s="12">
        <v>0</v>
      </c>
      <c r="U345">
        <f t="shared" si="17"/>
        <v>1484.0000000000014</v>
      </c>
      <c r="V345" s="23">
        <f>'Listado Equipos'!$B$5-W345</f>
        <v>36842.519999999997</v>
      </c>
      <c r="W345">
        <f t="shared" si="16"/>
        <v>757.4799999999999</v>
      </c>
      <c r="X345">
        <f t="shared" si="18"/>
        <v>345</v>
      </c>
    </row>
    <row r="346" spans="1:24" ht="17.399999999999999" x14ac:dyDescent="0.3">
      <c r="A346" s="11">
        <v>45341</v>
      </c>
      <c r="B346" s="12">
        <v>250427</v>
      </c>
      <c r="C346" s="12" t="s">
        <v>343</v>
      </c>
      <c r="D346" s="12" t="s">
        <v>344</v>
      </c>
      <c r="E346" s="12" t="s">
        <v>345</v>
      </c>
      <c r="F346" s="12" t="s">
        <v>346</v>
      </c>
      <c r="G346" s="12" t="s">
        <v>347</v>
      </c>
      <c r="H346" s="12">
        <v>0.15</v>
      </c>
      <c r="I346" s="12">
        <v>23.85</v>
      </c>
      <c r="J346" s="12">
        <v>0.08</v>
      </c>
      <c r="K346" s="12">
        <v>7.0000000000000007E-2</v>
      </c>
      <c r="L346" s="12">
        <v>0.23</v>
      </c>
      <c r="M346" s="12">
        <v>2</v>
      </c>
      <c r="N346" s="12">
        <v>0</v>
      </c>
      <c r="O346" s="12">
        <v>0</v>
      </c>
      <c r="P346" s="12">
        <v>0</v>
      </c>
      <c r="Q346" s="12">
        <v>0</v>
      </c>
      <c r="R346" s="12">
        <v>0</v>
      </c>
      <c r="S346" s="12">
        <v>0</v>
      </c>
      <c r="T346" s="12">
        <v>0</v>
      </c>
      <c r="U346">
        <f t="shared" si="17"/>
        <v>1484.1500000000015</v>
      </c>
      <c r="V346" s="23">
        <f>'Listado Equipos'!$B$5-W346</f>
        <v>36846.39</v>
      </c>
      <c r="W346">
        <f t="shared" si="16"/>
        <v>753.6099999999999</v>
      </c>
      <c r="X346">
        <f t="shared" si="18"/>
        <v>346</v>
      </c>
    </row>
    <row r="347" spans="1:24" ht="17.399999999999999" x14ac:dyDescent="0.3">
      <c r="A347" s="11">
        <v>45342</v>
      </c>
      <c r="B347" s="12">
        <v>250427</v>
      </c>
      <c r="C347" s="12" t="s">
        <v>343</v>
      </c>
      <c r="D347" s="12" t="s">
        <v>344</v>
      </c>
      <c r="E347" s="12" t="s">
        <v>345</v>
      </c>
      <c r="F347" s="12" t="s">
        <v>346</v>
      </c>
      <c r="G347" s="12" t="s">
        <v>347</v>
      </c>
      <c r="H347" s="12">
        <v>6.73</v>
      </c>
      <c r="I347" s="12">
        <v>17.27</v>
      </c>
      <c r="J347" s="12">
        <v>6.73</v>
      </c>
      <c r="K347" s="12">
        <v>0</v>
      </c>
      <c r="L347" s="12">
        <v>15.02</v>
      </c>
      <c r="M347" s="12">
        <v>2</v>
      </c>
      <c r="N347" s="12">
        <v>0</v>
      </c>
      <c r="O347" s="12">
        <v>2</v>
      </c>
      <c r="P347" s="12">
        <v>0</v>
      </c>
      <c r="Q347" s="12">
        <v>0</v>
      </c>
      <c r="R347" s="12">
        <v>0</v>
      </c>
      <c r="S347" s="12">
        <v>0</v>
      </c>
      <c r="T347" s="12">
        <v>0</v>
      </c>
      <c r="U347">
        <f t="shared" si="17"/>
        <v>1490.8800000000015</v>
      </c>
      <c r="V347" s="23">
        <f>'Listado Equipos'!$B$5-W347</f>
        <v>36851.339999999997</v>
      </c>
      <c r="W347">
        <f t="shared" si="16"/>
        <v>748.65999999999985</v>
      </c>
      <c r="X347">
        <f t="shared" si="18"/>
        <v>347</v>
      </c>
    </row>
    <row r="348" spans="1:24" ht="17.399999999999999" x14ac:dyDescent="0.3">
      <c r="A348" s="11">
        <v>45343</v>
      </c>
      <c r="B348" s="12">
        <v>250427</v>
      </c>
      <c r="C348" s="12" t="s">
        <v>343</v>
      </c>
      <c r="D348" s="12" t="s">
        <v>344</v>
      </c>
      <c r="E348" s="12" t="s">
        <v>345</v>
      </c>
      <c r="F348" s="12" t="s">
        <v>346</v>
      </c>
      <c r="G348" s="12" t="s">
        <v>347</v>
      </c>
      <c r="H348" s="12">
        <v>10.98</v>
      </c>
      <c r="I348" s="12">
        <v>13.02</v>
      </c>
      <c r="J348" s="12">
        <v>10.98</v>
      </c>
      <c r="K348" s="12">
        <v>0</v>
      </c>
      <c r="L348" s="12">
        <v>25.05</v>
      </c>
      <c r="M348" s="12">
        <v>2</v>
      </c>
      <c r="N348" s="12">
        <v>0</v>
      </c>
      <c r="O348" s="12">
        <v>0</v>
      </c>
      <c r="P348" s="12">
        <v>0</v>
      </c>
      <c r="Q348" s="12">
        <v>0</v>
      </c>
      <c r="R348" s="12">
        <v>0</v>
      </c>
      <c r="S348" s="12">
        <v>0</v>
      </c>
      <c r="T348" s="12">
        <v>0</v>
      </c>
      <c r="U348">
        <f t="shared" si="17"/>
        <v>1501.8600000000015</v>
      </c>
      <c r="V348" s="23">
        <f>'Listado Equipos'!$B$5-W348</f>
        <v>36851.56</v>
      </c>
      <c r="W348">
        <f t="shared" si="16"/>
        <v>748.43999999999983</v>
      </c>
      <c r="X348">
        <f t="shared" si="18"/>
        <v>348</v>
      </c>
    </row>
    <row r="349" spans="1:24" ht="17.399999999999999" x14ac:dyDescent="0.3">
      <c r="A349" s="11">
        <v>45344</v>
      </c>
      <c r="B349" s="12">
        <v>250427</v>
      </c>
      <c r="C349" s="12" t="s">
        <v>343</v>
      </c>
      <c r="D349" s="12" t="s">
        <v>344</v>
      </c>
      <c r="E349" s="12" t="s">
        <v>345</v>
      </c>
      <c r="F349" s="12" t="s">
        <v>346</v>
      </c>
      <c r="G349" s="12" t="s">
        <v>347</v>
      </c>
      <c r="H349" s="12">
        <v>8.02</v>
      </c>
      <c r="I349" s="12">
        <v>15.98</v>
      </c>
      <c r="J349" s="12">
        <v>8.02</v>
      </c>
      <c r="K349" s="12">
        <v>0</v>
      </c>
      <c r="L349" s="12">
        <v>18.059999999999999</v>
      </c>
      <c r="M349" s="12">
        <v>2</v>
      </c>
      <c r="N349" s="12">
        <v>0</v>
      </c>
      <c r="O349" s="12">
        <v>0</v>
      </c>
      <c r="P349" s="12">
        <v>4</v>
      </c>
      <c r="Q349" s="12">
        <v>1</v>
      </c>
      <c r="R349" s="12">
        <v>1</v>
      </c>
      <c r="S349" s="12">
        <v>0</v>
      </c>
      <c r="T349" s="12">
        <v>0</v>
      </c>
      <c r="U349">
        <f t="shared" si="17"/>
        <v>1509.8800000000015</v>
      </c>
      <c r="V349" s="23">
        <f>'Listado Equipos'!$B$5-W349</f>
        <v>36851.56</v>
      </c>
      <c r="W349">
        <f t="shared" si="16"/>
        <v>748.43999999999983</v>
      </c>
      <c r="X349">
        <f t="shared" si="18"/>
        <v>349</v>
      </c>
    </row>
    <row r="350" spans="1:24" ht="17.399999999999999" x14ac:dyDescent="0.3">
      <c r="A350" s="11">
        <v>45345</v>
      </c>
      <c r="B350" s="12">
        <v>250427</v>
      </c>
      <c r="C350" s="12" t="s">
        <v>343</v>
      </c>
      <c r="D350" s="12" t="s">
        <v>344</v>
      </c>
      <c r="E350" s="12" t="s">
        <v>345</v>
      </c>
      <c r="F350" s="12" t="s">
        <v>346</v>
      </c>
      <c r="G350" s="12" t="s">
        <v>347</v>
      </c>
      <c r="H350" s="12">
        <v>8.32</v>
      </c>
      <c r="I350" s="12">
        <v>15.68</v>
      </c>
      <c r="J350" s="12">
        <v>8.32</v>
      </c>
      <c r="K350" s="12">
        <v>0</v>
      </c>
      <c r="L350" s="12">
        <v>19.62</v>
      </c>
      <c r="M350" s="12">
        <v>2</v>
      </c>
      <c r="N350" s="12">
        <v>0</v>
      </c>
      <c r="O350" s="12">
        <v>1</v>
      </c>
      <c r="P350" s="12">
        <v>1</v>
      </c>
      <c r="Q350" s="12">
        <v>0</v>
      </c>
      <c r="R350" s="12">
        <v>0</v>
      </c>
      <c r="S350" s="12">
        <v>0</v>
      </c>
      <c r="T350" s="12">
        <v>0</v>
      </c>
      <c r="U350">
        <f t="shared" si="17"/>
        <v>1518.2000000000014</v>
      </c>
      <c r="V350" s="23">
        <f>'Listado Equipos'!$B$5-W350</f>
        <v>36851.56</v>
      </c>
      <c r="W350">
        <f t="shared" si="16"/>
        <v>748.43999999999983</v>
      </c>
      <c r="X350">
        <f t="shared" si="18"/>
        <v>350</v>
      </c>
    </row>
    <row r="351" spans="1:24" ht="17.399999999999999" x14ac:dyDescent="0.3">
      <c r="A351" s="11">
        <v>45346</v>
      </c>
      <c r="B351" s="12">
        <v>250427</v>
      </c>
      <c r="C351" s="12" t="s">
        <v>343</v>
      </c>
      <c r="D351" s="12" t="s">
        <v>344</v>
      </c>
      <c r="E351" s="12" t="s">
        <v>345</v>
      </c>
      <c r="F351" s="12" t="s">
        <v>346</v>
      </c>
      <c r="G351" s="12" t="s">
        <v>347</v>
      </c>
      <c r="H351" s="12">
        <v>9.33</v>
      </c>
      <c r="I351" s="12">
        <v>14.67</v>
      </c>
      <c r="J351" s="12">
        <v>9.33</v>
      </c>
      <c r="K351" s="12">
        <v>0</v>
      </c>
      <c r="L351" s="12">
        <v>21.75</v>
      </c>
      <c r="M351" s="12">
        <v>3</v>
      </c>
      <c r="N351" s="12">
        <v>0</v>
      </c>
      <c r="O351" s="12">
        <v>0</v>
      </c>
      <c r="P351" s="12">
        <v>0</v>
      </c>
      <c r="Q351" s="12">
        <v>0</v>
      </c>
      <c r="R351" s="12">
        <v>0</v>
      </c>
      <c r="S351" s="12">
        <v>0</v>
      </c>
      <c r="T351" s="12">
        <v>0</v>
      </c>
      <c r="U351">
        <f t="shared" si="17"/>
        <v>1527.5300000000013</v>
      </c>
      <c r="V351" s="23">
        <f>'Listado Equipos'!$B$5-W351</f>
        <v>36860.43</v>
      </c>
      <c r="W351">
        <f t="shared" si="16"/>
        <v>739.56999999999982</v>
      </c>
      <c r="X351">
        <f t="shared" si="18"/>
        <v>351</v>
      </c>
    </row>
    <row r="352" spans="1:24" ht="17.399999999999999" x14ac:dyDescent="0.3">
      <c r="A352" s="11">
        <v>45347</v>
      </c>
      <c r="B352" s="12">
        <v>250427</v>
      </c>
      <c r="C352" s="12" t="s">
        <v>343</v>
      </c>
      <c r="D352" s="12" t="s">
        <v>344</v>
      </c>
      <c r="E352" s="12" t="s">
        <v>345</v>
      </c>
      <c r="F352" s="12" t="s">
        <v>346</v>
      </c>
      <c r="G352" s="12" t="s">
        <v>347</v>
      </c>
      <c r="H352" s="12">
        <v>0</v>
      </c>
      <c r="I352" s="12">
        <v>24</v>
      </c>
      <c r="J352" s="12">
        <v>0</v>
      </c>
      <c r="K352" s="12">
        <v>0</v>
      </c>
      <c r="L352" s="12">
        <v>0</v>
      </c>
      <c r="M352" s="12">
        <v>0</v>
      </c>
      <c r="N352" s="12">
        <v>0</v>
      </c>
      <c r="O352" s="12">
        <v>0</v>
      </c>
      <c r="P352" s="12">
        <v>0</v>
      </c>
      <c r="Q352" s="12">
        <v>0</v>
      </c>
      <c r="R352" s="12">
        <v>0</v>
      </c>
      <c r="S352" s="12">
        <v>0</v>
      </c>
      <c r="T352" s="12">
        <v>0</v>
      </c>
      <c r="U352">
        <f t="shared" si="17"/>
        <v>1527.5300000000013</v>
      </c>
      <c r="V352" s="23">
        <f>'Listado Equipos'!$B$5-W352</f>
        <v>36864.68</v>
      </c>
      <c r="W352">
        <f t="shared" si="16"/>
        <v>735.31999999999982</v>
      </c>
      <c r="X352">
        <f t="shared" si="18"/>
        <v>352</v>
      </c>
    </row>
    <row r="353" spans="1:24" ht="17.399999999999999" x14ac:dyDescent="0.3">
      <c r="A353" s="11">
        <v>45348</v>
      </c>
      <c r="B353" s="12">
        <v>250427</v>
      </c>
      <c r="C353" s="12" t="s">
        <v>343</v>
      </c>
      <c r="D353" s="12" t="s">
        <v>344</v>
      </c>
      <c r="E353" s="12" t="s">
        <v>345</v>
      </c>
      <c r="F353" s="12" t="s">
        <v>346</v>
      </c>
      <c r="G353" s="12" t="s">
        <v>347</v>
      </c>
      <c r="H353" s="12">
        <v>4.5</v>
      </c>
      <c r="I353" s="12">
        <v>19.5</v>
      </c>
      <c r="J353" s="12">
        <v>4.5</v>
      </c>
      <c r="K353" s="12">
        <v>0</v>
      </c>
      <c r="L353" s="12">
        <v>12.7</v>
      </c>
      <c r="M353" s="12">
        <v>3</v>
      </c>
      <c r="N353" s="12">
        <v>0</v>
      </c>
      <c r="O353" s="12">
        <v>0</v>
      </c>
      <c r="P353" s="12">
        <v>0</v>
      </c>
      <c r="Q353" s="12">
        <v>0</v>
      </c>
      <c r="R353" s="12">
        <v>0</v>
      </c>
      <c r="S353" s="12">
        <v>0</v>
      </c>
      <c r="T353" s="12">
        <v>0</v>
      </c>
      <c r="U353">
        <f t="shared" si="17"/>
        <v>1532.0300000000013</v>
      </c>
      <c r="V353" s="23">
        <f>'Listado Equipos'!$B$5-W353</f>
        <v>36868.06</v>
      </c>
      <c r="W353">
        <f t="shared" si="16"/>
        <v>731.93999999999983</v>
      </c>
      <c r="X353">
        <f t="shared" si="18"/>
        <v>353</v>
      </c>
    </row>
    <row r="354" spans="1:24" ht="17.399999999999999" x14ac:dyDescent="0.3">
      <c r="A354" s="11">
        <v>45349</v>
      </c>
      <c r="B354" s="12">
        <v>250427</v>
      </c>
      <c r="C354" s="12" t="s">
        <v>343</v>
      </c>
      <c r="D354" s="12" t="s">
        <v>344</v>
      </c>
      <c r="E354" s="12" t="s">
        <v>345</v>
      </c>
      <c r="F354" s="12" t="s">
        <v>346</v>
      </c>
      <c r="G354" s="12" t="s">
        <v>347</v>
      </c>
      <c r="H354" s="12">
        <v>5.0199999999999996</v>
      </c>
      <c r="I354" s="12">
        <v>18.98</v>
      </c>
      <c r="J354" s="12">
        <v>5.0199999999999996</v>
      </c>
      <c r="K354" s="12">
        <v>0</v>
      </c>
      <c r="L354" s="12">
        <v>11.44</v>
      </c>
      <c r="M354" s="12">
        <v>2</v>
      </c>
      <c r="N354" s="12">
        <v>0</v>
      </c>
      <c r="O354" s="12">
        <v>1</v>
      </c>
      <c r="P354" s="12">
        <v>0</v>
      </c>
      <c r="Q354" s="12">
        <v>0</v>
      </c>
      <c r="R354" s="12">
        <v>0</v>
      </c>
      <c r="S354" s="12">
        <v>0</v>
      </c>
      <c r="T354" s="12">
        <v>0</v>
      </c>
      <c r="U354">
        <f t="shared" si="17"/>
        <v>1537.0500000000013</v>
      </c>
      <c r="V354" s="23">
        <f>'Listado Equipos'!$B$5-W354</f>
        <v>36871.61</v>
      </c>
      <c r="W354">
        <f t="shared" si="16"/>
        <v>728.38999999999987</v>
      </c>
      <c r="X354">
        <f t="shared" si="18"/>
        <v>354</v>
      </c>
    </row>
    <row r="355" spans="1:24" ht="17.399999999999999" x14ac:dyDescent="0.3">
      <c r="A355" s="11">
        <v>45350</v>
      </c>
      <c r="B355" s="12">
        <v>250427</v>
      </c>
      <c r="C355" s="12" t="s">
        <v>343</v>
      </c>
      <c r="D355" s="12" t="s">
        <v>344</v>
      </c>
      <c r="E355" s="12" t="s">
        <v>345</v>
      </c>
      <c r="F355" s="12" t="s">
        <v>346</v>
      </c>
      <c r="G355" s="12" t="s">
        <v>347</v>
      </c>
      <c r="H355" s="12">
        <v>7.82</v>
      </c>
      <c r="I355" s="12">
        <v>16.18</v>
      </c>
      <c r="J355" s="12">
        <v>7.82</v>
      </c>
      <c r="K355" s="12">
        <v>0</v>
      </c>
      <c r="L355" s="12">
        <v>18.2</v>
      </c>
      <c r="M355" s="12">
        <v>2</v>
      </c>
      <c r="N355" s="12">
        <v>0</v>
      </c>
      <c r="O355" s="12">
        <v>1</v>
      </c>
      <c r="P355" s="12">
        <v>0</v>
      </c>
      <c r="Q355" s="12">
        <v>0</v>
      </c>
      <c r="R355" s="12">
        <v>0</v>
      </c>
      <c r="S355" s="12">
        <v>0</v>
      </c>
      <c r="T355" s="12">
        <v>0</v>
      </c>
      <c r="U355">
        <f t="shared" si="17"/>
        <v>1544.8700000000013</v>
      </c>
      <c r="V355" s="23">
        <f>'Listado Equipos'!$B$5-W355</f>
        <v>36873.33</v>
      </c>
      <c r="W355">
        <f t="shared" si="16"/>
        <v>726.66999999999985</v>
      </c>
      <c r="X355">
        <f t="shared" si="18"/>
        <v>355</v>
      </c>
    </row>
    <row r="356" spans="1:24" ht="17.399999999999999" x14ac:dyDescent="0.3">
      <c r="A356" s="11">
        <v>45351</v>
      </c>
      <c r="B356" s="12">
        <v>250427</v>
      </c>
      <c r="C356" s="12" t="s">
        <v>343</v>
      </c>
      <c r="D356" s="12" t="s">
        <v>344</v>
      </c>
      <c r="E356" s="12" t="s">
        <v>345</v>
      </c>
      <c r="F356" s="12" t="s">
        <v>346</v>
      </c>
      <c r="G356" s="12" t="s">
        <v>347</v>
      </c>
      <c r="H356" s="12">
        <v>8.1</v>
      </c>
      <c r="I356" s="12">
        <v>15.9</v>
      </c>
      <c r="J356" s="12">
        <v>8.1</v>
      </c>
      <c r="K356" s="12">
        <v>0</v>
      </c>
      <c r="L356" s="12">
        <v>18.25</v>
      </c>
      <c r="M356" s="12">
        <v>2</v>
      </c>
      <c r="N356" s="12">
        <v>0</v>
      </c>
      <c r="O356" s="12">
        <v>0</v>
      </c>
      <c r="P356" s="12">
        <v>0</v>
      </c>
      <c r="Q356" s="12">
        <v>0</v>
      </c>
      <c r="R356" s="12">
        <v>0</v>
      </c>
      <c r="S356" s="12">
        <v>0</v>
      </c>
      <c r="T356" s="12">
        <v>0</v>
      </c>
      <c r="U356">
        <f t="shared" si="17"/>
        <v>1552.9700000000012</v>
      </c>
      <c r="V356" s="23">
        <f>'Listado Equipos'!$B$5-W356</f>
        <v>36876.300000000003</v>
      </c>
      <c r="W356">
        <f t="shared" si="16"/>
        <v>723.69999999999982</v>
      </c>
      <c r="X356">
        <f t="shared" si="18"/>
        <v>356</v>
      </c>
    </row>
    <row r="357" spans="1:24" ht="17.399999999999999" x14ac:dyDescent="0.3">
      <c r="A357" s="11">
        <v>45352</v>
      </c>
      <c r="B357" s="12">
        <v>250427</v>
      </c>
      <c r="C357" s="12" t="s">
        <v>343</v>
      </c>
      <c r="D357" s="12" t="s">
        <v>344</v>
      </c>
      <c r="E357" s="12" t="s">
        <v>345</v>
      </c>
      <c r="F357" s="12" t="s">
        <v>346</v>
      </c>
      <c r="G357" s="12" t="s">
        <v>347</v>
      </c>
      <c r="H357" s="12">
        <v>9.57</v>
      </c>
      <c r="I357" s="12">
        <v>14.43</v>
      </c>
      <c r="J357" s="12">
        <v>9.57</v>
      </c>
      <c r="K357" s="12">
        <v>0</v>
      </c>
      <c r="L357" s="12">
        <v>21.71</v>
      </c>
      <c r="M357" s="12">
        <v>2</v>
      </c>
      <c r="N357" s="12">
        <v>0</v>
      </c>
      <c r="O357" s="12">
        <v>1</v>
      </c>
      <c r="P357" s="12">
        <v>0</v>
      </c>
      <c r="Q357" s="12">
        <v>1</v>
      </c>
      <c r="R357" s="12">
        <v>0</v>
      </c>
      <c r="S357" s="12">
        <v>0</v>
      </c>
      <c r="T357" s="12">
        <v>0</v>
      </c>
      <c r="U357">
        <f t="shared" si="17"/>
        <v>1562.5400000000011</v>
      </c>
      <c r="V357" s="23">
        <f>'Listado Equipos'!$B$5-W357</f>
        <v>36876.300000000003</v>
      </c>
      <c r="W357">
        <f t="shared" si="16"/>
        <v>723.69999999999982</v>
      </c>
      <c r="X357">
        <f t="shared" si="18"/>
        <v>357</v>
      </c>
    </row>
    <row r="358" spans="1:24" ht="17.399999999999999" x14ac:dyDescent="0.3">
      <c r="A358" s="11">
        <v>45353</v>
      </c>
      <c r="B358" s="12">
        <v>250427</v>
      </c>
      <c r="C358" s="12" t="s">
        <v>343</v>
      </c>
      <c r="D358" s="12" t="s">
        <v>344</v>
      </c>
      <c r="E358" s="12" t="s">
        <v>345</v>
      </c>
      <c r="F358" s="12" t="s">
        <v>346</v>
      </c>
      <c r="G358" s="12" t="s">
        <v>347</v>
      </c>
      <c r="H358" s="12">
        <v>1.9</v>
      </c>
      <c r="I358" s="12">
        <v>22.1</v>
      </c>
      <c r="J358" s="12">
        <v>1.9</v>
      </c>
      <c r="K358" s="12">
        <v>0</v>
      </c>
      <c r="L358" s="12">
        <v>4.4000000000000004</v>
      </c>
      <c r="M358" s="12">
        <v>3</v>
      </c>
      <c r="N358" s="12">
        <v>0</v>
      </c>
      <c r="O358" s="12">
        <v>0</v>
      </c>
      <c r="P358" s="12">
        <v>0</v>
      </c>
      <c r="Q358" s="12">
        <v>0</v>
      </c>
      <c r="R358" s="12">
        <v>0</v>
      </c>
      <c r="S358" s="12">
        <v>0</v>
      </c>
      <c r="T358" s="12">
        <v>0</v>
      </c>
      <c r="U358">
        <f t="shared" si="17"/>
        <v>1564.4400000000012</v>
      </c>
      <c r="V358" s="23">
        <f>'Listado Equipos'!$B$5-W358</f>
        <v>36885.67</v>
      </c>
      <c r="W358">
        <f t="shared" si="16"/>
        <v>714.32999999999981</v>
      </c>
      <c r="X358">
        <f t="shared" si="18"/>
        <v>358</v>
      </c>
    </row>
    <row r="359" spans="1:24" ht="17.399999999999999" x14ac:dyDescent="0.3">
      <c r="A359" s="11">
        <v>45356</v>
      </c>
      <c r="B359" s="12">
        <v>250427</v>
      </c>
      <c r="C359" s="12" t="s">
        <v>343</v>
      </c>
      <c r="D359" s="12" t="s">
        <v>344</v>
      </c>
      <c r="E359" s="12" t="s">
        <v>345</v>
      </c>
      <c r="F359" s="12" t="s">
        <v>346</v>
      </c>
      <c r="G359" s="12" t="s">
        <v>347</v>
      </c>
      <c r="H359" s="12">
        <v>6.02</v>
      </c>
      <c r="I359" s="12">
        <v>17.98</v>
      </c>
      <c r="J359" s="12">
        <v>6.02</v>
      </c>
      <c r="K359" s="12">
        <v>0</v>
      </c>
      <c r="L359" s="12">
        <v>12.93</v>
      </c>
      <c r="M359" s="12">
        <v>3</v>
      </c>
      <c r="N359" s="12">
        <v>0</v>
      </c>
      <c r="O359" s="12">
        <v>0</v>
      </c>
      <c r="P359" s="12">
        <v>0</v>
      </c>
      <c r="Q359" s="12">
        <v>0</v>
      </c>
      <c r="R359" s="12">
        <v>1</v>
      </c>
      <c r="S359" s="12">
        <v>0</v>
      </c>
      <c r="T359" s="12">
        <v>0</v>
      </c>
      <c r="U359">
        <f t="shared" si="17"/>
        <v>1570.4600000000012</v>
      </c>
      <c r="V359" s="23">
        <f>'Listado Equipos'!$B$5-W359</f>
        <v>36892.720000000001</v>
      </c>
      <c r="W359">
        <f t="shared" si="16"/>
        <v>707.27999999999986</v>
      </c>
      <c r="X359">
        <f t="shared" si="18"/>
        <v>359</v>
      </c>
    </row>
    <row r="360" spans="1:24" ht="17.399999999999999" x14ac:dyDescent="0.3">
      <c r="A360" s="11">
        <v>45357</v>
      </c>
      <c r="B360" s="12">
        <v>250427</v>
      </c>
      <c r="C360" s="12" t="s">
        <v>343</v>
      </c>
      <c r="D360" s="12" t="s">
        <v>344</v>
      </c>
      <c r="E360" s="12" t="s">
        <v>345</v>
      </c>
      <c r="F360" s="12" t="s">
        <v>346</v>
      </c>
      <c r="G360" s="12" t="s">
        <v>347</v>
      </c>
      <c r="H360" s="12">
        <v>8.5</v>
      </c>
      <c r="I360" s="12">
        <v>15.5</v>
      </c>
      <c r="J360" s="12">
        <v>8.5</v>
      </c>
      <c r="K360" s="12">
        <v>0</v>
      </c>
      <c r="L360" s="12">
        <v>19.36</v>
      </c>
      <c r="M360" s="12">
        <v>3</v>
      </c>
      <c r="N360" s="12">
        <v>0</v>
      </c>
      <c r="O360" s="12">
        <v>0</v>
      </c>
      <c r="P360" s="12">
        <v>1</v>
      </c>
      <c r="Q360" s="12">
        <v>0</v>
      </c>
      <c r="R360" s="12">
        <v>0</v>
      </c>
      <c r="S360" s="12">
        <v>0</v>
      </c>
      <c r="T360" s="12">
        <v>0</v>
      </c>
      <c r="U360">
        <f t="shared" si="17"/>
        <v>1578.9600000000012</v>
      </c>
      <c r="V360" s="23">
        <f>'Listado Equipos'!$B$5-W360</f>
        <v>36900.519999999997</v>
      </c>
      <c r="W360">
        <f t="shared" si="16"/>
        <v>699.4799999999999</v>
      </c>
      <c r="X360">
        <f t="shared" si="18"/>
        <v>360</v>
      </c>
    </row>
    <row r="361" spans="1:24" ht="17.399999999999999" x14ac:dyDescent="0.3">
      <c r="A361" s="11">
        <v>45358</v>
      </c>
      <c r="B361" s="12">
        <v>250427</v>
      </c>
      <c r="C361" s="12" t="s">
        <v>343</v>
      </c>
      <c r="D361" s="12" t="s">
        <v>344</v>
      </c>
      <c r="E361" s="12" t="s">
        <v>345</v>
      </c>
      <c r="F361" s="12" t="s">
        <v>346</v>
      </c>
      <c r="G361" s="12" t="s">
        <v>347</v>
      </c>
      <c r="H361" s="12">
        <v>8.42</v>
      </c>
      <c r="I361" s="12">
        <v>15.58</v>
      </c>
      <c r="J361" s="12">
        <v>8.42</v>
      </c>
      <c r="K361" s="12">
        <v>0</v>
      </c>
      <c r="L361" s="12">
        <v>20.69</v>
      </c>
      <c r="M361" s="12">
        <v>3</v>
      </c>
      <c r="N361" s="12">
        <v>0</v>
      </c>
      <c r="O361" s="12">
        <v>2</v>
      </c>
      <c r="P361" s="12">
        <v>0</v>
      </c>
      <c r="Q361" s="12">
        <v>1</v>
      </c>
      <c r="R361" s="12">
        <v>0</v>
      </c>
      <c r="S361" s="12">
        <v>0</v>
      </c>
      <c r="T361" s="12">
        <v>0</v>
      </c>
      <c r="U361">
        <f t="shared" si="17"/>
        <v>1587.3800000000012</v>
      </c>
      <c r="V361" s="23">
        <f>'Listado Equipos'!$B$5-W361</f>
        <v>36903.519999999997</v>
      </c>
      <c r="W361">
        <f t="shared" si="16"/>
        <v>696.4799999999999</v>
      </c>
      <c r="X361">
        <f t="shared" si="18"/>
        <v>361</v>
      </c>
    </row>
    <row r="362" spans="1:24" ht="17.399999999999999" x14ac:dyDescent="0.3">
      <c r="A362" s="11">
        <v>45359</v>
      </c>
      <c r="B362" s="12">
        <v>250427</v>
      </c>
      <c r="C362" s="12" t="s">
        <v>343</v>
      </c>
      <c r="D362" s="12" t="s">
        <v>344</v>
      </c>
      <c r="E362" s="12" t="s">
        <v>345</v>
      </c>
      <c r="F362" s="12" t="s">
        <v>346</v>
      </c>
      <c r="G362" s="12" t="s">
        <v>347</v>
      </c>
      <c r="H362" s="12">
        <v>6.95</v>
      </c>
      <c r="I362" s="12">
        <v>17.05</v>
      </c>
      <c r="J362" s="12">
        <v>6.95</v>
      </c>
      <c r="K362" s="12">
        <v>0</v>
      </c>
      <c r="L362" s="12">
        <v>17.66</v>
      </c>
      <c r="M362" s="12">
        <v>3</v>
      </c>
      <c r="N362" s="12">
        <v>0</v>
      </c>
      <c r="O362" s="12">
        <v>0</v>
      </c>
      <c r="P362" s="12">
        <v>0</v>
      </c>
      <c r="Q362" s="12">
        <v>0</v>
      </c>
      <c r="R362" s="12">
        <v>0</v>
      </c>
      <c r="S362" s="12">
        <v>0</v>
      </c>
      <c r="T362" s="12">
        <v>0</v>
      </c>
      <c r="U362">
        <f t="shared" si="17"/>
        <v>1594.3300000000013</v>
      </c>
      <c r="V362" s="23">
        <f>'Listado Equipos'!$B$5-W362</f>
        <v>36906.35</v>
      </c>
      <c r="W362">
        <f t="shared" si="16"/>
        <v>693.64999999999986</v>
      </c>
      <c r="X362">
        <f t="shared" si="18"/>
        <v>362</v>
      </c>
    </row>
    <row r="363" spans="1:24" ht="17.399999999999999" x14ac:dyDescent="0.3">
      <c r="A363" s="11">
        <v>45360</v>
      </c>
      <c r="B363" s="12">
        <v>250427</v>
      </c>
      <c r="C363" s="12" t="s">
        <v>343</v>
      </c>
      <c r="D363" s="12" t="s">
        <v>344</v>
      </c>
      <c r="E363" s="12" t="s">
        <v>345</v>
      </c>
      <c r="F363" s="12" t="s">
        <v>346</v>
      </c>
      <c r="G363" s="12" t="s">
        <v>347</v>
      </c>
      <c r="H363" s="12">
        <v>6.37</v>
      </c>
      <c r="I363" s="12">
        <v>17.63</v>
      </c>
      <c r="J363" s="12">
        <v>6.37</v>
      </c>
      <c r="K363" s="12">
        <v>0</v>
      </c>
      <c r="L363" s="12">
        <v>14.47</v>
      </c>
      <c r="M363" s="12">
        <v>2</v>
      </c>
      <c r="N363" s="12">
        <v>0</v>
      </c>
      <c r="O363" s="12">
        <v>0</v>
      </c>
      <c r="P363" s="12">
        <v>0</v>
      </c>
      <c r="Q363" s="12">
        <v>0</v>
      </c>
      <c r="R363" s="12">
        <v>0</v>
      </c>
      <c r="S363" s="12">
        <v>0</v>
      </c>
      <c r="T363" s="12">
        <v>0</v>
      </c>
      <c r="U363">
        <f t="shared" si="17"/>
        <v>1600.7000000000012</v>
      </c>
      <c r="V363" s="23">
        <f>'Listado Equipos'!$B$5-W363</f>
        <v>36908.449999999997</v>
      </c>
      <c r="W363">
        <f t="shared" si="16"/>
        <v>691.54999999999984</v>
      </c>
      <c r="X363">
        <f t="shared" si="18"/>
        <v>363</v>
      </c>
    </row>
    <row r="364" spans="1:24" ht="17.399999999999999" x14ac:dyDescent="0.3">
      <c r="A364" s="11">
        <v>45361</v>
      </c>
      <c r="B364" s="12">
        <v>250427</v>
      </c>
      <c r="C364" s="12" t="s">
        <v>343</v>
      </c>
      <c r="D364" s="12" t="s">
        <v>344</v>
      </c>
      <c r="E364" s="12" t="s">
        <v>345</v>
      </c>
      <c r="F364" s="12" t="s">
        <v>346</v>
      </c>
      <c r="G364" s="12" t="s">
        <v>347</v>
      </c>
      <c r="H364" s="12">
        <v>0</v>
      </c>
      <c r="I364" s="12">
        <v>24</v>
      </c>
      <c r="J364" s="12">
        <v>0</v>
      </c>
      <c r="K364" s="12">
        <v>0</v>
      </c>
      <c r="L364" s="12">
        <v>0</v>
      </c>
      <c r="M364" s="12">
        <v>0</v>
      </c>
      <c r="N364" s="12">
        <v>0</v>
      </c>
      <c r="O364" s="12">
        <v>0</v>
      </c>
      <c r="P364" s="12">
        <v>0</v>
      </c>
      <c r="Q364" s="12">
        <v>0</v>
      </c>
      <c r="R364" s="12">
        <v>0</v>
      </c>
      <c r="S364" s="12">
        <v>0</v>
      </c>
      <c r="T364" s="12">
        <v>0</v>
      </c>
      <c r="U364">
        <f t="shared" si="17"/>
        <v>1600.7000000000012</v>
      </c>
      <c r="V364" s="23">
        <f>'Listado Equipos'!$B$5-W364</f>
        <v>36909.699999999997</v>
      </c>
      <c r="W364">
        <f t="shared" si="16"/>
        <v>690.29999999999984</v>
      </c>
      <c r="X364">
        <f t="shared" si="18"/>
        <v>364</v>
      </c>
    </row>
    <row r="365" spans="1:24" ht="17.399999999999999" x14ac:dyDescent="0.3">
      <c r="A365" s="11">
        <v>45362</v>
      </c>
      <c r="B365" s="12">
        <v>250427</v>
      </c>
      <c r="C365" s="12" t="s">
        <v>343</v>
      </c>
      <c r="D365" s="12" t="s">
        <v>344</v>
      </c>
      <c r="E365" s="12" t="s">
        <v>345</v>
      </c>
      <c r="F365" s="12" t="s">
        <v>346</v>
      </c>
      <c r="G365" s="12" t="s">
        <v>347</v>
      </c>
      <c r="H365" s="12">
        <v>3.97</v>
      </c>
      <c r="I365" s="12">
        <v>20.03</v>
      </c>
      <c r="J365" s="12">
        <v>3.97</v>
      </c>
      <c r="K365" s="12">
        <v>0</v>
      </c>
      <c r="L365" s="12">
        <v>7.46</v>
      </c>
      <c r="M365" s="12">
        <v>2</v>
      </c>
      <c r="N365" s="12">
        <v>0</v>
      </c>
      <c r="O365" s="12">
        <v>0</v>
      </c>
      <c r="P365" s="12">
        <v>0</v>
      </c>
      <c r="Q365" s="12">
        <v>0</v>
      </c>
      <c r="R365" s="12">
        <v>1</v>
      </c>
      <c r="S365" s="12">
        <v>0</v>
      </c>
      <c r="T365" s="12">
        <v>0</v>
      </c>
      <c r="U365">
        <f t="shared" si="17"/>
        <v>1604.6700000000012</v>
      </c>
      <c r="V365" s="23">
        <f>'Listado Equipos'!$B$5-W365</f>
        <v>36910.730000000003</v>
      </c>
      <c r="W365">
        <f t="shared" si="16"/>
        <v>689.26999999999987</v>
      </c>
      <c r="X365">
        <f t="shared" si="18"/>
        <v>365</v>
      </c>
    </row>
    <row r="366" spans="1:24" ht="17.399999999999999" x14ac:dyDescent="0.3">
      <c r="A366" s="11">
        <v>45363</v>
      </c>
      <c r="B366" s="12">
        <v>250427</v>
      </c>
      <c r="C366" s="12" t="s">
        <v>343</v>
      </c>
      <c r="D366" s="12" t="s">
        <v>344</v>
      </c>
      <c r="E366" s="12" t="s">
        <v>345</v>
      </c>
      <c r="F366" s="12" t="s">
        <v>346</v>
      </c>
      <c r="G366" s="12" t="s">
        <v>347</v>
      </c>
      <c r="H366" s="12">
        <v>1.5</v>
      </c>
      <c r="I366" s="12">
        <v>22.5</v>
      </c>
      <c r="J366" s="12">
        <v>1.5</v>
      </c>
      <c r="K366" s="12">
        <v>0</v>
      </c>
      <c r="L366" s="12">
        <v>4.2300000000000004</v>
      </c>
      <c r="M366" s="12">
        <v>2</v>
      </c>
      <c r="N366" s="12">
        <v>0</v>
      </c>
      <c r="O366" s="12">
        <v>0</v>
      </c>
      <c r="P366" s="12">
        <v>0</v>
      </c>
      <c r="Q366" s="12">
        <v>0</v>
      </c>
      <c r="R366" s="12">
        <v>0</v>
      </c>
      <c r="S366" s="12">
        <v>0</v>
      </c>
      <c r="T366" s="12">
        <v>0</v>
      </c>
      <c r="U366">
        <f t="shared" si="17"/>
        <v>1606.1700000000012</v>
      </c>
      <c r="V366" s="23">
        <f>'Listado Equipos'!$B$5-W366</f>
        <v>36914.25</v>
      </c>
      <c r="W366">
        <f t="shared" si="16"/>
        <v>685.74999999999989</v>
      </c>
      <c r="X366">
        <f t="shared" si="18"/>
        <v>366</v>
      </c>
    </row>
    <row r="367" spans="1:24" ht="17.399999999999999" x14ac:dyDescent="0.3">
      <c r="A367" s="11">
        <v>45364</v>
      </c>
      <c r="B367" s="12">
        <v>250427</v>
      </c>
      <c r="C367" s="12" t="s">
        <v>343</v>
      </c>
      <c r="D367" s="12" t="s">
        <v>344</v>
      </c>
      <c r="E367" s="12" t="s">
        <v>345</v>
      </c>
      <c r="F367" s="12" t="s">
        <v>346</v>
      </c>
      <c r="G367" s="12" t="s">
        <v>347</v>
      </c>
      <c r="H367" s="12">
        <v>2.23</v>
      </c>
      <c r="I367" s="12">
        <v>21.77</v>
      </c>
      <c r="J367" s="12">
        <v>2.23</v>
      </c>
      <c r="K367" s="12">
        <v>0</v>
      </c>
      <c r="L367" s="12">
        <v>5.17</v>
      </c>
      <c r="M367" s="12">
        <v>3</v>
      </c>
      <c r="N367" s="12">
        <v>0</v>
      </c>
      <c r="O367" s="12">
        <v>0</v>
      </c>
      <c r="P367" s="12">
        <v>0</v>
      </c>
      <c r="Q367" s="12">
        <v>0</v>
      </c>
      <c r="R367" s="12">
        <v>1</v>
      </c>
      <c r="S367" s="12">
        <v>0</v>
      </c>
      <c r="T367" s="12">
        <v>0</v>
      </c>
      <c r="U367">
        <f t="shared" si="17"/>
        <v>1608.4000000000012</v>
      </c>
      <c r="V367" s="23">
        <f>'Listado Equipos'!$B$5-W367</f>
        <v>36918.449999999997</v>
      </c>
      <c r="W367">
        <f t="shared" si="16"/>
        <v>681.54999999999984</v>
      </c>
      <c r="X367">
        <f t="shared" si="18"/>
        <v>367</v>
      </c>
    </row>
    <row r="368" spans="1:24" ht="17.399999999999999" x14ac:dyDescent="0.3">
      <c r="A368" s="11">
        <v>45365</v>
      </c>
      <c r="B368" s="12">
        <v>250427</v>
      </c>
      <c r="C368" s="12" t="s">
        <v>343</v>
      </c>
      <c r="D368" s="12" t="s">
        <v>344</v>
      </c>
      <c r="E368" s="12" t="s">
        <v>345</v>
      </c>
      <c r="F368" s="12" t="s">
        <v>346</v>
      </c>
      <c r="G368" s="12" t="s">
        <v>347</v>
      </c>
      <c r="H368" s="12">
        <v>2.88</v>
      </c>
      <c r="I368" s="12">
        <v>21.12</v>
      </c>
      <c r="J368" s="12">
        <v>2.8</v>
      </c>
      <c r="K368" s="12">
        <v>0.08</v>
      </c>
      <c r="L368" s="12">
        <v>7.19</v>
      </c>
      <c r="M368" s="12">
        <v>3</v>
      </c>
      <c r="N368" s="12">
        <v>0</v>
      </c>
      <c r="O368" s="12">
        <v>0</v>
      </c>
      <c r="P368" s="12">
        <v>0</v>
      </c>
      <c r="Q368" s="12">
        <v>0</v>
      </c>
      <c r="R368" s="12">
        <v>1</v>
      </c>
      <c r="S368" s="12">
        <v>0</v>
      </c>
      <c r="T368" s="12">
        <v>0</v>
      </c>
      <c r="U368">
        <f t="shared" si="17"/>
        <v>1611.2800000000013</v>
      </c>
      <c r="V368" s="23">
        <f>'Listado Equipos'!$B$5-W368</f>
        <v>36927.1</v>
      </c>
      <c r="W368">
        <f t="shared" si="16"/>
        <v>672.89999999999986</v>
      </c>
      <c r="X368">
        <f t="shared" si="18"/>
        <v>368</v>
      </c>
    </row>
    <row r="369" spans="1:24" ht="17.399999999999999" x14ac:dyDescent="0.3">
      <c r="A369" s="11">
        <v>45366</v>
      </c>
      <c r="B369" s="12">
        <v>250427</v>
      </c>
      <c r="C369" s="12" t="s">
        <v>343</v>
      </c>
      <c r="D369" s="12" t="s">
        <v>344</v>
      </c>
      <c r="E369" s="12" t="s">
        <v>345</v>
      </c>
      <c r="F369" s="12" t="s">
        <v>346</v>
      </c>
      <c r="G369" s="12" t="s">
        <v>347</v>
      </c>
      <c r="H369" s="12">
        <v>0.3</v>
      </c>
      <c r="I369" s="12">
        <v>23.7</v>
      </c>
      <c r="J369" s="12">
        <v>0.28000000000000003</v>
      </c>
      <c r="K369" s="12">
        <v>0.02</v>
      </c>
      <c r="L369" s="12">
        <v>0.78</v>
      </c>
      <c r="M369" s="12">
        <v>2</v>
      </c>
      <c r="N369" s="12">
        <v>0</v>
      </c>
      <c r="O369" s="12">
        <v>0</v>
      </c>
      <c r="P369" s="12">
        <v>0</v>
      </c>
      <c r="Q369" s="12">
        <v>0</v>
      </c>
      <c r="R369" s="12">
        <v>0</v>
      </c>
      <c r="S369" s="12">
        <v>0</v>
      </c>
      <c r="T369" s="12">
        <v>0</v>
      </c>
      <c r="U369">
        <f t="shared" si="17"/>
        <v>1611.5800000000013</v>
      </c>
      <c r="V369" s="23">
        <f>'Listado Equipos'!$B$5-W369</f>
        <v>36934.07</v>
      </c>
      <c r="W369">
        <f t="shared" si="16"/>
        <v>665.92999999999984</v>
      </c>
      <c r="X369">
        <f t="shared" si="18"/>
        <v>369</v>
      </c>
    </row>
    <row r="370" spans="1:24" ht="17.399999999999999" x14ac:dyDescent="0.3">
      <c r="A370" s="11">
        <v>45367</v>
      </c>
      <c r="B370" s="12">
        <v>250427</v>
      </c>
      <c r="C370" s="12" t="s">
        <v>343</v>
      </c>
      <c r="D370" s="12" t="s">
        <v>344</v>
      </c>
      <c r="E370" s="12" t="s">
        <v>345</v>
      </c>
      <c r="F370" s="12" t="s">
        <v>346</v>
      </c>
      <c r="G370" s="12" t="s">
        <v>347</v>
      </c>
      <c r="H370" s="12">
        <v>3.08</v>
      </c>
      <c r="I370" s="12">
        <v>20.92</v>
      </c>
      <c r="J370" s="12">
        <v>3.08</v>
      </c>
      <c r="K370" s="12">
        <v>0</v>
      </c>
      <c r="L370" s="12">
        <v>6.63</v>
      </c>
      <c r="M370" s="12">
        <v>3</v>
      </c>
      <c r="N370" s="12">
        <v>0</v>
      </c>
      <c r="O370" s="12">
        <v>0</v>
      </c>
      <c r="P370" s="12">
        <v>1</v>
      </c>
      <c r="Q370" s="12">
        <v>0</v>
      </c>
      <c r="R370" s="12">
        <v>1</v>
      </c>
      <c r="S370" s="12">
        <v>0</v>
      </c>
      <c r="T370" s="12">
        <v>0</v>
      </c>
      <c r="U370">
        <f t="shared" si="17"/>
        <v>1614.6600000000012</v>
      </c>
      <c r="V370" s="23">
        <f>'Listado Equipos'!$B$5-W370</f>
        <v>36941.85</v>
      </c>
      <c r="W370">
        <f t="shared" si="16"/>
        <v>658.14999999999986</v>
      </c>
      <c r="X370">
        <f t="shared" si="18"/>
        <v>370</v>
      </c>
    </row>
    <row r="371" spans="1:24" ht="17.399999999999999" x14ac:dyDescent="0.3">
      <c r="A371" s="11">
        <v>45368</v>
      </c>
      <c r="B371" s="12">
        <v>250427</v>
      </c>
      <c r="C371" s="12" t="s">
        <v>343</v>
      </c>
      <c r="D371" s="12" t="s">
        <v>344</v>
      </c>
      <c r="E371" s="12" t="s">
        <v>345</v>
      </c>
      <c r="F371" s="12" t="s">
        <v>346</v>
      </c>
      <c r="G371" s="12" t="s">
        <v>347</v>
      </c>
      <c r="H371" s="12">
        <v>4.62</v>
      </c>
      <c r="I371" s="12">
        <v>19.38</v>
      </c>
      <c r="J371" s="12">
        <v>4.62</v>
      </c>
      <c r="K371" s="12">
        <v>0</v>
      </c>
      <c r="L371" s="12">
        <v>9.3800000000000008</v>
      </c>
      <c r="M371" s="12">
        <v>3</v>
      </c>
      <c r="N371" s="12">
        <v>0</v>
      </c>
      <c r="O371" s="12">
        <v>1</v>
      </c>
      <c r="P371" s="12">
        <v>2</v>
      </c>
      <c r="Q371" s="12">
        <v>0</v>
      </c>
      <c r="R371" s="12">
        <v>0</v>
      </c>
      <c r="S371" s="12">
        <v>0</v>
      </c>
      <c r="T371" s="12">
        <v>0</v>
      </c>
      <c r="U371">
        <f t="shared" si="17"/>
        <v>1619.2800000000011</v>
      </c>
      <c r="V371" s="23">
        <f>'Listado Equipos'!$B$5-W371</f>
        <v>36946.83</v>
      </c>
      <c r="W371">
        <f t="shared" si="16"/>
        <v>653.16999999999985</v>
      </c>
      <c r="X371">
        <f t="shared" si="18"/>
        <v>371</v>
      </c>
    </row>
    <row r="372" spans="1:24" ht="17.399999999999999" x14ac:dyDescent="0.3">
      <c r="A372" s="11">
        <v>45369</v>
      </c>
      <c r="B372" s="12">
        <v>250427</v>
      </c>
      <c r="C372" s="12" t="s">
        <v>343</v>
      </c>
      <c r="D372" s="12" t="s">
        <v>344</v>
      </c>
      <c r="E372" s="12" t="s">
        <v>345</v>
      </c>
      <c r="F372" s="12" t="s">
        <v>346</v>
      </c>
      <c r="G372" s="12" t="s">
        <v>347</v>
      </c>
      <c r="H372" s="12">
        <v>2.9</v>
      </c>
      <c r="I372" s="12">
        <v>21.1</v>
      </c>
      <c r="J372" s="12">
        <v>2.62</v>
      </c>
      <c r="K372" s="12">
        <v>0.28000000000000003</v>
      </c>
      <c r="L372" s="12">
        <v>6.13</v>
      </c>
      <c r="M372" s="12">
        <v>3</v>
      </c>
      <c r="N372" s="12">
        <v>0</v>
      </c>
      <c r="O372" s="12">
        <v>0</v>
      </c>
      <c r="P372" s="12">
        <v>0</v>
      </c>
      <c r="Q372" s="12">
        <v>1</v>
      </c>
      <c r="R372" s="12">
        <v>1</v>
      </c>
      <c r="S372" s="12">
        <v>0</v>
      </c>
      <c r="T372" s="12">
        <v>0</v>
      </c>
      <c r="U372">
        <f t="shared" si="17"/>
        <v>1622.1800000000012</v>
      </c>
      <c r="V372" s="23">
        <f>'Listado Equipos'!$B$5-W372</f>
        <v>36950.6</v>
      </c>
      <c r="W372">
        <f t="shared" si="16"/>
        <v>649.39999999999986</v>
      </c>
      <c r="X372">
        <f t="shared" si="18"/>
        <v>372</v>
      </c>
    </row>
    <row r="373" spans="1:24" ht="17.399999999999999" x14ac:dyDescent="0.3">
      <c r="A373" s="11">
        <v>45370</v>
      </c>
      <c r="B373" s="12">
        <v>250427</v>
      </c>
      <c r="C373" s="12" t="s">
        <v>343</v>
      </c>
      <c r="D373" s="12" t="s">
        <v>344</v>
      </c>
      <c r="E373" s="12" t="s">
        <v>345</v>
      </c>
      <c r="F373" s="12" t="s">
        <v>346</v>
      </c>
      <c r="G373" s="12" t="s">
        <v>347</v>
      </c>
      <c r="H373" s="12">
        <v>2.78</v>
      </c>
      <c r="I373" s="12">
        <v>21.22</v>
      </c>
      <c r="J373" s="12">
        <v>2.78</v>
      </c>
      <c r="K373" s="12">
        <v>0</v>
      </c>
      <c r="L373" s="12">
        <v>6.93</v>
      </c>
      <c r="M373" s="12">
        <v>2</v>
      </c>
      <c r="N373" s="12">
        <v>0</v>
      </c>
      <c r="O373" s="12">
        <v>0</v>
      </c>
      <c r="P373" s="12">
        <v>0</v>
      </c>
      <c r="Q373" s="12">
        <v>0</v>
      </c>
      <c r="R373" s="12">
        <v>0</v>
      </c>
      <c r="S373" s="12">
        <v>0</v>
      </c>
      <c r="T373" s="12">
        <v>0</v>
      </c>
      <c r="U373">
        <f t="shared" si="17"/>
        <v>1624.9600000000012</v>
      </c>
      <c r="V373" s="23">
        <f>'Listado Equipos'!$B$5-W373</f>
        <v>36950.6</v>
      </c>
      <c r="W373">
        <f t="shared" si="16"/>
        <v>649.39999999999986</v>
      </c>
      <c r="X373">
        <f t="shared" si="18"/>
        <v>373</v>
      </c>
    </row>
    <row r="374" spans="1:24" ht="17.399999999999999" x14ac:dyDescent="0.3">
      <c r="A374" s="11">
        <v>45371</v>
      </c>
      <c r="B374" s="12">
        <v>250427</v>
      </c>
      <c r="C374" s="12" t="s">
        <v>343</v>
      </c>
      <c r="D374" s="12" t="s">
        <v>344</v>
      </c>
      <c r="E374" s="12" t="s">
        <v>345</v>
      </c>
      <c r="F374" s="12" t="s">
        <v>346</v>
      </c>
      <c r="G374" s="12" t="s">
        <v>347</v>
      </c>
      <c r="H374" s="12">
        <v>5.87</v>
      </c>
      <c r="I374" s="12">
        <v>18.13</v>
      </c>
      <c r="J374" s="12">
        <v>5.87</v>
      </c>
      <c r="K374" s="12">
        <v>0</v>
      </c>
      <c r="L374" s="12">
        <v>14.16</v>
      </c>
      <c r="M374" s="12">
        <v>2</v>
      </c>
      <c r="N374" s="12">
        <v>0</v>
      </c>
      <c r="O374" s="12">
        <v>0</v>
      </c>
      <c r="P374" s="12">
        <v>0</v>
      </c>
      <c r="Q374" s="12">
        <v>0</v>
      </c>
      <c r="R374" s="12">
        <v>0</v>
      </c>
      <c r="S374" s="12">
        <v>0</v>
      </c>
      <c r="T374" s="12">
        <v>0</v>
      </c>
      <c r="U374">
        <f t="shared" si="17"/>
        <v>1630.8300000000011</v>
      </c>
      <c r="V374" s="23">
        <f>'Listado Equipos'!$B$5-W374</f>
        <v>36956.68</v>
      </c>
      <c r="W374">
        <f t="shared" si="16"/>
        <v>643.31999999999982</v>
      </c>
      <c r="X374">
        <f t="shared" si="18"/>
        <v>374</v>
      </c>
    </row>
    <row r="375" spans="1:24" ht="17.399999999999999" x14ac:dyDescent="0.3">
      <c r="A375" s="11">
        <v>45372</v>
      </c>
      <c r="B375" s="12">
        <v>250427</v>
      </c>
      <c r="C375" s="12" t="s">
        <v>343</v>
      </c>
      <c r="D375" s="12" t="s">
        <v>344</v>
      </c>
      <c r="E375" s="12" t="s">
        <v>345</v>
      </c>
      <c r="F375" s="12" t="s">
        <v>346</v>
      </c>
      <c r="G375" s="12" t="s">
        <v>347</v>
      </c>
      <c r="H375" s="12">
        <v>5.27</v>
      </c>
      <c r="I375" s="12">
        <v>18.73</v>
      </c>
      <c r="J375" s="12">
        <v>5.27</v>
      </c>
      <c r="K375" s="12">
        <v>0</v>
      </c>
      <c r="L375" s="12">
        <v>13.49</v>
      </c>
      <c r="M375" s="12">
        <v>3</v>
      </c>
      <c r="N375" s="12">
        <v>0</v>
      </c>
      <c r="O375" s="12">
        <v>1</v>
      </c>
      <c r="P375" s="12">
        <v>2</v>
      </c>
      <c r="Q375" s="12">
        <v>0</v>
      </c>
      <c r="R375" s="12">
        <v>1</v>
      </c>
      <c r="S375" s="12">
        <v>0</v>
      </c>
      <c r="T375" s="12">
        <v>0</v>
      </c>
      <c r="U375">
        <f t="shared" si="17"/>
        <v>1636.100000000001</v>
      </c>
      <c r="V375" s="23">
        <f>'Listado Equipos'!$B$5-W375</f>
        <v>36962.129999999997</v>
      </c>
      <c r="W375">
        <f t="shared" si="16"/>
        <v>637.86999999999978</v>
      </c>
      <c r="X375">
        <f t="shared" si="18"/>
        <v>375</v>
      </c>
    </row>
    <row r="376" spans="1:24" ht="17.399999999999999" x14ac:dyDescent="0.3">
      <c r="A376" s="11">
        <v>45373</v>
      </c>
      <c r="B376" s="12">
        <v>250427</v>
      </c>
      <c r="C376" s="12" t="s">
        <v>343</v>
      </c>
      <c r="D376" s="12" t="s">
        <v>344</v>
      </c>
      <c r="E376" s="12" t="s">
        <v>345</v>
      </c>
      <c r="F376" s="12" t="s">
        <v>346</v>
      </c>
      <c r="G376" s="12" t="s">
        <v>347</v>
      </c>
      <c r="H376" s="12">
        <v>6.23</v>
      </c>
      <c r="I376" s="12">
        <v>17.77</v>
      </c>
      <c r="J376" s="12">
        <v>6.23</v>
      </c>
      <c r="K376" s="12">
        <v>0</v>
      </c>
      <c r="L376" s="12">
        <v>15.12</v>
      </c>
      <c r="M376" s="12">
        <v>2</v>
      </c>
      <c r="N376" s="12">
        <v>0</v>
      </c>
      <c r="O376" s="12">
        <v>1</v>
      </c>
      <c r="P376" s="12">
        <v>1</v>
      </c>
      <c r="Q376" s="12">
        <v>0</v>
      </c>
      <c r="R376" s="12">
        <v>3</v>
      </c>
      <c r="S376" s="12">
        <v>0</v>
      </c>
      <c r="T376" s="12">
        <v>0</v>
      </c>
      <c r="U376">
        <f t="shared" si="17"/>
        <v>1642.3300000000011</v>
      </c>
      <c r="V376" s="23">
        <f>'Listado Equipos'!$B$5-W376</f>
        <v>36966.050000000003</v>
      </c>
      <c r="W376">
        <f t="shared" si="16"/>
        <v>633.94999999999982</v>
      </c>
      <c r="X376">
        <f t="shared" si="18"/>
        <v>376</v>
      </c>
    </row>
    <row r="377" spans="1:24" ht="17.399999999999999" x14ac:dyDescent="0.3">
      <c r="A377" s="11">
        <v>45374</v>
      </c>
      <c r="B377" s="12">
        <v>250427</v>
      </c>
      <c r="C377" s="12" t="s">
        <v>343</v>
      </c>
      <c r="D377" s="12" t="s">
        <v>344</v>
      </c>
      <c r="E377" s="12" t="s">
        <v>345</v>
      </c>
      <c r="F377" s="12" t="s">
        <v>346</v>
      </c>
      <c r="G377" s="12" t="s">
        <v>347</v>
      </c>
      <c r="H377" s="12">
        <v>2.88</v>
      </c>
      <c r="I377" s="12">
        <v>21.12</v>
      </c>
      <c r="J377" s="12">
        <v>2.88</v>
      </c>
      <c r="K377" s="12">
        <v>0</v>
      </c>
      <c r="L377" s="12">
        <v>7.61</v>
      </c>
      <c r="M377" s="12">
        <v>3</v>
      </c>
      <c r="N377" s="12">
        <v>0</v>
      </c>
      <c r="O377" s="12">
        <v>0</v>
      </c>
      <c r="P377" s="12">
        <v>0</v>
      </c>
      <c r="Q377" s="12">
        <v>0</v>
      </c>
      <c r="R377" s="12">
        <v>0</v>
      </c>
      <c r="S377" s="12">
        <v>0</v>
      </c>
      <c r="T377" s="12">
        <v>0</v>
      </c>
      <c r="U377">
        <f t="shared" si="17"/>
        <v>1645.2100000000012</v>
      </c>
      <c r="V377" s="23">
        <f>'Listado Equipos'!$B$5-W377</f>
        <v>36973</v>
      </c>
      <c r="W377">
        <f t="shared" si="16"/>
        <v>626.99999999999977</v>
      </c>
      <c r="X377">
        <f t="shared" si="18"/>
        <v>377</v>
      </c>
    </row>
    <row r="378" spans="1:24" ht="17.399999999999999" x14ac:dyDescent="0.3">
      <c r="A378" s="11">
        <v>45375</v>
      </c>
      <c r="B378" s="12">
        <v>250427</v>
      </c>
      <c r="C378" s="12" t="s">
        <v>343</v>
      </c>
      <c r="D378" s="12" t="s">
        <v>344</v>
      </c>
      <c r="E378" s="12" t="s">
        <v>345</v>
      </c>
      <c r="F378" s="12" t="s">
        <v>346</v>
      </c>
      <c r="G378" s="12" t="s">
        <v>347</v>
      </c>
      <c r="H378" s="12">
        <v>0.22</v>
      </c>
      <c r="I378" s="12">
        <v>23.78</v>
      </c>
      <c r="J378" s="12">
        <v>0.2</v>
      </c>
      <c r="K378" s="12">
        <v>0.02</v>
      </c>
      <c r="L378" s="12">
        <v>0.44</v>
      </c>
      <c r="M378" s="12">
        <v>2</v>
      </c>
      <c r="N378" s="12">
        <v>0</v>
      </c>
      <c r="O378" s="12">
        <v>0</v>
      </c>
      <c r="P378" s="12">
        <v>0</v>
      </c>
      <c r="Q378" s="12">
        <v>0</v>
      </c>
      <c r="R378" s="12">
        <v>0</v>
      </c>
      <c r="S378" s="12">
        <v>0</v>
      </c>
      <c r="T378" s="12">
        <v>0</v>
      </c>
      <c r="U378">
        <f t="shared" si="17"/>
        <v>1645.4300000000012</v>
      </c>
      <c r="V378" s="23">
        <f>'Listado Equipos'!$B$5-W378</f>
        <v>36976.67</v>
      </c>
      <c r="W378">
        <f t="shared" si="16"/>
        <v>623.32999999999981</v>
      </c>
      <c r="X378">
        <f t="shared" si="18"/>
        <v>378</v>
      </c>
    </row>
    <row r="379" spans="1:24" ht="17.399999999999999" x14ac:dyDescent="0.3">
      <c r="A379" s="11">
        <v>45376</v>
      </c>
      <c r="B379" s="12">
        <v>250427</v>
      </c>
      <c r="C379" s="12" t="s">
        <v>343</v>
      </c>
      <c r="D379" s="12" t="s">
        <v>344</v>
      </c>
      <c r="E379" s="12" t="s">
        <v>345</v>
      </c>
      <c r="F379" s="12" t="s">
        <v>346</v>
      </c>
      <c r="G379" s="12" t="s">
        <v>347</v>
      </c>
      <c r="H379" s="12">
        <v>0.55000000000000004</v>
      </c>
      <c r="I379" s="12">
        <v>23.45</v>
      </c>
      <c r="J379" s="12">
        <v>0.55000000000000004</v>
      </c>
      <c r="K379" s="12">
        <v>0</v>
      </c>
      <c r="L379" s="12">
        <v>1.39</v>
      </c>
      <c r="M379" s="12">
        <v>4</v>
      </c>
      <c r="N379" s="12">
        <v>0</v>
      </c>
      <c r="O379" s="12">
        <v>1</v>
      </c>
      <c r="P379" s="12">
        <v>0</v>
      </c>
      <c r="Q379" s="12">
        <v>0</v>
      </c>
      <c r="R379" s="12">
        <v>0</v>
      </c>
      <c r="S379" s="12">
        <v>0</v>
      </c>
      <c r="T379" s="12">
        <v>0</v>
      </c>
      <c r="U379">
        <f t="shared" si="17"/>
        <v>1645.9800000000012</v>
      </c>
      <c r="V379" s="23">
        <f>'Listado Equipos'!$B$5-W379</f>
        <v>36980.47</v>
      </c>
      <c r="W379">
        <f t="shared" si="16"/>
        <v>619.52999999999986</v>
      </c>
      <c r="X379">
        <f t="shared" si="18"/>
        <v>379</v>
      </c>
    </row>
    <row r="380" spans="1:24" ht="17.399999999999999" x14ac:dyDescent="0.3">
      <c r="A380" s="11">
        <v>45377</v>
      </c>
      <c r="B380" s="12">
        <v>250427</v>
      </c>
      <c r="C380" s="12" t="s">
        <v>343</v>
      </c>
      <c r="D380" s="12" t="s">
        <v>344</v>
      </c>
      <c r="E380" s="12" t="s">
        <v>345</v>
      </c>
      <c r="F380" s="12" t="s">
        <v>346</v>
      </c>
      <c r="G380" s="12" t="s">
        <v>347</v>
      </c>
      <c r="H380" s="12">
        <v>8.35</v>
      </c>
      <c r="I380" s="12">
        <v>15.65</v>
      </c>
      <c r="J380" s="12">
        <v>8.35</v>
      </c>
      <c r="K380" s="12">
        <v>0</v>
      </c>
      <c r="L380" s="12">
        <v>23.07</v>
      </c>
      <c r="M380" s="12">
        <v>3</v>
      </c>
      <c r="N380" s="12">
        <v>0</v>
      </c>
      <c r="O380" s="12">
        <v>2</v>
      </c>
      <c r="P380" s="12">
        <v>3</v>
      </c>
      <c r="Q380" s="12">
        <v>0</v>
      </c>
      <c r="R380" s="12">
        <v>1</v>
      </c>
      <c r="S380" s="12">
        <v>0</v>
      </c>
      <c r="T380" s="12">
        <v>0</v>
      </c>
      <c r="U380">
        <f t="shared" si="17"/>
        <v>1654.3300000000011</v>
      </c>
      <c r="V380" s="23">
        <f>'Listado Equipos'!$B$5-W380</f>
        <v>36980.47</v>
      </c>
      <c r="W380">
        <f t="shared" si="16"/>
        <v>619.52999999999986</v>
      </c>
      <c r="X380">
        <f t="shared" si="18"/>
        <v>380</v>
      </c>
    </row>
    <row r="381" spans="1:24" ht="17.399999999999999" x14ac:dyDescent="0.3">
      <c r="A381" s="11">
        <v>45378</v>
      </c>
      <c r="B381" s="12">
        <v>250427</v>
      </c>
      <c r="C381" s="12" t="s">
        <v>343</v>
      </c>
      <c r="D381" s="12" t="s">
        <v>344</v>
      </c>
      <c r="E381" s="12" t="s">
        <v>345</v>
      </c>
      <c r="F381" s="12" t="s">
        <v>346</v>
      </c>
      <c r="G381" s="12" t="s">
        <v>347</v>
      </c>
      <c r="H381" s="12">
        <v>6.72</v>
      </c>
      <c r="I381" s="12">
        <v>17.28</v>
      </c>
      <c r="J381" s="12">
        <v>6.72</v>
      </c>
      <c r="K381" s="12">
        <v>0</v>
      </c>
      <c r="L381" s="12">
        <v>16.670000000000002</v>
      </c>
      <c r="M381" s="12">
        <v>3</v>
      </c>
      <c r="N381" s="12">
        <v>0</v>
      </c>
      <c r="O381" s="12">
        <v>3</v>
      </c>
      <c r="P381" s="12">
        <v>2</v>
      </c>
      <c r="Q381" s="12">
        <v>1</v>
      </c>
      <c r="R381" s="12">
        <v>0</v>
      </c>
      <c r="S381" s="12">
        <v>0</v>
      </c>
      <c r="T381" s="12">
        <v>0</v>
      </c>
      <c r="U381">
        <f t="shared" si="17"/>
        <v>1661.0500000000011</v>
      </c>
      <c r="V381" s="23">
        <f>'Listado Equipos'!$B$5-W381</f>
        <v>36987.120000000003</v>
      </c>
      <c r="W381">
        <f t="shared" si="16"/>
        <v>612.87999999999988</v>
      </c>
      <c r="X381">
        <f t="shared" si="18"/>
        <v>381</v>
      </c>
    </row>
    <row r="382" spans="1:24" ht="17.399999999999999" x14ac:dyDescent="0.3">
      <c r="A382" s="11">
        <v>45379</v>
      </c>
      <c r="B382" s="12">
        <v>250427</v>
      </c>
      <c r="C382" s="12" t="s">
        <v>343</v>
      </c>
      <c r="D382" s="12" t="s">
        <v>344</v>
      </c>
      <c r="E382" s="12" t="s">
        <v>345</v>
      </c>
      <c r="F382" s="12" t="s">
        <v>346</v>
      </c>
      <c r="G382" s="12" t="s">
        <v>347</v>
      </c>
      <c r="H382" s="12">
        <v>3.08</v>
      </c>
      <c r="I382" s="12">
        <v>20.92</v>
      </c>
      <c r="J382" s="12">
        <v>2.83</v>
      </c>
      <c r="K382" s="12">
        <v>0.25</v>
      </c>
      <c r="L382" s="12">
        <v>7.02</v>
      </c>
      <c r="M382" s="12">
        <v>3</v>
      </c>
      <c r="N382" s="12">
        <v>0</v>
      </c>
      <c r="O382" s="12">
        <v>0</v>
      </c>
      <c r="P382" s="12">
        <v>1</v>
      </c>
      <c r="Q382" s="12">
        <v>0</v>
      </c>
      <c r="R382" s="12">
        <v>2</v>
      </c>
      <c r="S382" s="12">
        <v>0</v>
      </c>
      <c r="T382" s="12">
        <v>0</v>
      </c>
      <c r="U382">
        <f t="shared" si="17"/>
        <v>1664.130000000001</v>
      </c>
      <c r="V382" s="23">
        <f>'Listado Equipos'!$B$5-W382</f>
        <v>36994.75</v>
      </c>
      <c r="W382">
        <f t="shared" si="16"/>
        <v>605.24999999999989</v>
      </c>
      <c r="X382">
        <f t="shared" si="18"/>
        <v>382</v>
      </c>
    </row>
    <row r="383" spans="1:24" ht="17.399999999999999" x14ac:dyDescent="0.3">
      <c r="A383" s="11">
        <v>45381</v>
      </c>
      <c r="B383" s="12">
        <v>250427</v>
      </c>
      <c r="C383" s="12" t="s">
        <v>343</v>
      </c>
      <c r="D383" s="12" t="s">
        <v>344</v>
      </c>
      <c r="E383" s="12" t="s">
        <v>345</v>
      </c>
      <c r="F383" s="12" t="s">
        <v>346</v>
      </c>
      <c r="G383" s="12" t="s">
        <v>347</v>
      </c>
      <c r="H383" s="12">
        <v>4.43</v>
      </c>
      <c r="I383" s="12">
        <v>19.57</v>
      </c>
      <c r="J383" s="12">
        <v>4.32</v>
      </c>
      <c r="K383" s="12">
        <v>0.12</v>
      </c>
      <c r="L383" s="12">
        <v>11.58</v>
      </c>
      <c r="M383" s="12">
        <v>2</v>
      </c>
      <c r="N383" s="12">
        <v>0</v>
      </c>
      <c r="O383" s="12">
        <v>2</v>
      </c>
      <c r="P383" s="12">
        <v>0</v>
      </c>
      <c r="Q383" s="12">
        <v>0</v>
      </c>
      <c r="R383" s="12">
        <v>0</v>
      </c>
      <c r="S383" s="12">
        <v>0</v>
      </c>
      <c r="T383" s="12">
        <v>0</v>
      </c>
      <c r="U383">
        <f t="shared" si="17"/>
        <v>1668.5600000000011</v>
      </c>
      <c r="V383" s="23">
        <f>'Listado Equipos'!$B$5-W383</f>
        <v>37002.120000000003</v>
      </c>
      <c r="W383">
        <f t="shared" si="16"/>
        <v>597.87999999999988</v>
      </c>
      <c r="X383">
        <f t="shared" si="18"/>
        <v>383</v>
      </c>
    </row>
    <row r="384" spans="1:24" ht="17.399999999999999" x14ac:dyDescent="0.3">
      <c r="A384" s="11">
        <v>45382</v>
      </c>
      <c r="B384" s="12">
        <v>250427</v>
      </c>
      <c r="C384" s="12" t="s">
        <v>343</v>
      </c>
      <c r="D384" s="12" t="s">
        <v>344</v>
      </c>
      <c r="E384" s="12" t="s">
        <v>345</v>
      </c>
      <c r="F384" s="12" t="s">
        <v>346</v>
      </c>
      <c r="G384" s="12" t="s">
        <v>347</v>
      </c>
      <c r="H384" s="12">
        <v>1.75</v>
      </c>
      <c r="I384" s="12">
        <v>22.25</v>
      </c>
      <c r="J384" s="12">
        <v>1.75</v>
      </c>
      <c r="K384" s="12">
        <v>0</v>
      </c>
      <c r="L384" s="12">
        <v>5.14</v>
      </c>
      <c r="M384" s="12">
        <v>3</v>
      </c>
      <c r="N384" s="12">
        <v>0</v>
      </c>
      <c r="O384" s="12">
        <v>0</v>
      </c>
      <c r="P384" s="12">
        <v>0</v>
      </c>
      <c r="Q384" s="12">
        <v>0</v>
      </c>
      <c r="R384" s="12">
        <v>0</v>
      </c>
      <c r="S384" s="12">
        <v>0</v>
      </c>
      <c r="T384" s="12">
        <v>0</v>
      </c>
      <c r="U384">
        <f t="shared" si="17"/>
        <v>1670.3100000000011</v>
      </c>
      <c r="V384" s="23">
        <f>'Listado Equipos'!$B$5-W384</f>
        <v>37010.32</v>
      </c>
      <c r="W384">
        <f t="shared" si="16"/>
        <v>589.67999999999984</v>
      </c>
      <c r="X384">
        <f t="shared" si="18"/>
        <v>384</v>
      </c>
    </row>
    <row r="385" spans="1:24" ht="17.399999999999999" x14ac:dyDescent="0.3">
      <c r="A385" s="11">
        <v>45384</v>
      </c>
      <c r="B385" s="12">
        <v>250427</v>
      </c>
      <c r="C385" s="12" t="s">
        <v>343</v>
      </c>
      <c r="D385" s="12" t="s">
        <v>344</v>
      </c>
      <c r="E385" s="12" t="s">
        <v>345</v>
      </c>
      <c r="F385" s="12" t="s">
        <v>346</v>
      </c>
      <c r="G385" s="12" t="s">
        <v>347</v>
      </c>
      <c r="H385" s="12">
        <v>8.6999999999999993</v>
      </c>
      <c r="I385" s="12">
        <v>15.3</v>
      </c>
      <c r="J385" s="12">
        <v>7.67</v>
      </c>
      <c r="K385" s="12">
        <v>1.03</v>
      </c>
      <c r="L385" s="12">
        <v>16.809999999999999</v>
      </c>
      <c r="M385" s="12">
        <v>2</v>
      </c>
      <c r="N385" s="12">
        <v>0</v>
      </c>
      <c r="O385" s="12">
        <v>0</v>
      </c>
      <c r="P385" s="12">
        <v>0</v>
      </c>
      <c r="Q385" s="12">
        <v>0</v>
      </c>
      <c r="R385" s="12">
        <v>8</v>
      </c>
      <c r="S385" s="12">
        <v>0</v>
      </c>
      <c r="T385" s="12">
        <v>0</v>
      </c>
      <c r="U385">
        <f t="shared" si="17"/>
        <v>1679.0100000000011</v>
      </c>
      <c r="V385" s="23">
        <f>'Listado Equipos'!$B$5-W385</f>
        <v>37014.74</v>
      </c>
      <c r="W385">
        <f t="shared" si="16"/>
        <v>585.25999999999988</v>
      </c>
      <c r="X385">
        <f t="shared" si="18"/>
        <v>385</v>
      </c>
    </row>
    <row r="386" spans="1:24" ht="17.399999999999999" x14ac:dyDescent="0.3">
      <c r="A386" s="11">
        <v>45385</v>
      </c>
      <c r="B386" s="12">
        <v>250427</v>
      </c>
      <c r="C386" s="12" t="s">
        <v>343</v>
      </c>
      <c r="D386" s="12" t="s">
        <v>344</v>
      </c>
      <c r="E386" s="12" t="s">
        <v>345</v>
      </c>
      <c r="F386" s="12" t="s">
        <v>346</v>
      </c>
      <c r="G386" s="12" t="s">
        <v>347</v>
      </c>
      <c r="H386" s="12">
        <v>2.77</v>
      </c>
      <c r="I386" s="12">
        <v>21.23</v>
      </c>
      <c r="J386" s="12">
        <v>2.77</v>
      </c>
      <c r="K386" s="12">
        <v>0</v>
      </c>
      <c r="L386" s="12">
        <v>6.33</v>
      </c>
      <c r="M386" s="12">
        <v>2</v>
      </c>
      <c r="N386" s="12">
        <v>0</v>
      </c>
      <c r="O386" s="12">
        <v>0</v>
      </c>
      <c r="P386" s="12">
        <v>0</v>
      </c>
      <c r="Q386" s="12">
        <v>0</v>
      </c>
      <c r="R386" s="12">
        <v>0</v>
      </c>
      <c r="S386" s="12">
        <v>0</v>
      </c>
      <c r="T386" s="12">
        <v>0</v>
      </c>
      <c r="U386">
        <f t="shared" si="17"/>
        <v>1681.7800000000011</v>
      </c>
      <c r="V386" s="23">
        <f>'Listado Equipos'!$B$5-W386</f>
        <v>37017.589999999997</v>
      </c>
      <c r="W386">
        <f t="shared" si="16"/>
        <v>582.40999999999985</v>
      </c>
      <c r="X386">
        <f t="shared" si="18"/>
        <v>386</v>
      </c>
    </row>
    <row r="387" spans="1:24" ht="17.399999999999999" x14ac:dyDescent="0.3">
      <c r="A387" s="11">
        <v>45386</v>
      </c>
      <c r="B387" s="12">
        <v>250427</v>
      </c>
      <c r="C387" s="12" t="s">
        <v>343</v>
      </c>
      <c r="D387" s="12" t="s">
        <v>344</v>
      </c>
      <c r="E387" s="12" t="s">
        <v>345</v>
      </c>
      <c r="F387" s="12" t="s">
        <v>346</v>
      </c>
      <c r="G387" s="12" t="s">
        <v>347</v>
      </c>
      <c r="H387" s="12">
        <v>4.95</v>
      </c>
      <c r="I387" s="12">
        <v>19.05</v>
      </c>
      <c r="J387" s="12">
        <v>4.95</v>
      </c>
      <c r="K387" s="12">
        <v>0</v>
      </c>
      <c r="L387" s="12">
        <v>12.67</v>
      </c>
      <c r="M387" s="12">
        <v>3</v>
      </c>
      <c r="N387" s="12">
        <v>0</v>
      </c>
      <c r="O387" s="12">
        <v>3</v>
      </c>
      <c r="P387" s="12">
        <v>0</v>
      </c>
      <c r="Q387" s="12">
        <v>0</v>
      </c>
      <c r="R387" s="12">
        <v>3</v>
      </c>
      <c r="S387" s="12">
        <v>0</v>
      </c>
      <c r="T387" s="12">
        <v>1</v>
      </c>
      <c r="U387">
        <f t="shared" si="17"/>
        <v>1686.7300000000012</v>
      </c>
      <c r="V387" s="23">
        <f>'Listado Equipos'!$B$5-W387</f>
        <v>37017.589999999997</v>
      </c>
      <c r="W387">
        <f t="shared" ref="W387:W450" si="19">LARGE($U$2:$U$514,X387-1)</f>
        <v>582.40999999999985</v>
      </c>
      <c r="X387">
        <f t="shared" si="18"/>
        <v>387</v>
      </c>
    </row>
    <row r="388" spans="1:24" ht="17.399999999999999" x14ac:dyDescent="0.3">
      <c r="A388" s="11">
        <v>45387</v>
      </c>
      <c r="B388" s="12">
        <v>250427</v>
      </c>
      <c r="C388" s="12" t="s">
        <v>343</v>
      </c>
      <c r="D388" s="12" t="s">
        <v>344</v>
      </c>
      <c r="E388" s="12" t="s">
        <v>345</v>
      </c>
      <c r="F388" s="12" t="s">
        <v>346</v>
      </c>
      <c r="G388" s="12" t="s">
        <v>347</v>
      </c>
      <c r="H388" s="12">
        <v>3.07</v>
      </c>
      <c r="I388" s="12">
        <v>20.93</v>
      </c>
      <c r="J388" s="12">
        <v>2.27</v>
      </c>
      <c r="K388" s="12">
        <v>0.8</v>
      </c>
      <c r="L388" s="12">
        <v>7.29</v>
      </c>
      <c r="M388" s="12">
        <v>3</v>
      </c>
      <c r="N388" s="12">
        <v>0</v>
      </c>
      <c r="O388" s="12">
        <v>0</v>
      </c>
      <c r="P388" s="12">
        <v>1</v>
      </c>
      <c r="Q388" s="12">
        <v>0</v>
      </c>
      <c r="R388" s="12">
        <v>13</v>
      </c>
      <c r="S388" s="12">
        <v>0</v>
      </c>
      <c r="T388" s="12">
        <v>1</v>
      </c>
      <c r="U388">
        <f t="shared" ref="U388:U451" si="20">H388+U387</f>
        <v>1689.8000000000011</v>
      </c>
      <c r="V388" s="23">
        <f>'Listado Equipos'!$B$5-W388</f>
        <v>37025.06</v>
      </c>
      <c r="W388">
        <f t="shared" si="19"/>
        <v>574.93999999999983</v>
      </c>
      <c r="X388">
        <f t="shared" si="18"/>
        <v>388</v>
      </c>
    </row>
    <row r="389" spans="1:24" ht="17.399999999999999" x14ac:dyDescent="0.3">
      <c r="A389" s="11">
        <v>45388</v>
      </c>
      <c r="B389" s="12">
        <v>250427</v>
      </c>
      <c r="C389" s="12" t="s">
        <v>343</v>
      </c>
      <c r="D389" s="12" t="s">
        <v>344</v>
      </c>
      <c r="E389" s="12" t="s">
        <v>345</v>
      </c>
      <c r="F389" s="12" t="s">
        <v>346</v>
      </c>
      <c r="G389" s="12" t="s">
        <v>347</v>
      </c>
      <c r="H389" s="12">
        <v>9.32</v>
      </c>
      <c r="I389" s="12">
        <v>14.68</v>
      </c>
      <c r="J389" s="12">
        <v>9.32</v>
      </c>
      <c r="K389" s="12">
        <v>0</v>
      </c>
      <c r="L389" s="12">
        <v>23.16</v>
      </c>
      <c r="M389" s="12">
        <v>3</v>
      </c>
      <c r="N389" s="12">
        <v>0</v>
      </c>
      <c r="O389" s="12">
        <v>0</v>
      </c>
      <c r="P389" s="12">
        <v>2</v>
      </c>
      <c r="Q389" s="12">
        <v>1</v>
      </c>
      <c r="R389" s="12">
        <v>1</v>
      </c>
      <c r="S389" s="12">
        <v>0</v>
      </c>
      <c r="T389" s="12">
        <v>0</v>
      </c>
      <c r="U389">
        <f t="shared" si="20"/>
        <v>1699.120000000001</v>
      </c>
      <c r="V389" s="23">
        <f>'Listado Equipos'!$B$5-W389</f>
        <v>37032.11</v>
      </c>
      <c r="W389">
        <f t="shared" si="19"/>
        <v>567.88999999999987</v>
      </c>
      <c r="X389">
        <f t="shared" si="18"/>
        <v>389</v>
      </c>
    </row>
    <row r="390" spans="1:24" ht="17.399999999999999" x14ac:dyDescent="0.3">
      <c r="A390" s="11">
        <v>45389</v>
      </c>
      <c r="B390" s="12">
        <v>250427</v>
      </c>
      <c r="C390" s="12" t="s">
        <v>343</v>
      </c>
      <c r="D390" s="12" t="s">
        <v>344</v>
      </c>
      <c r="E390" s="12" t="s">
        <v>345</v>
      </c>
      <c r="F390" s="12" t="s">
        <v>346</v>
      </c>
      <c r="G390" s="12" t="s">
        <v>347</v>
      </c>
      <c r="H390" s="12">
        <v>3.33</v>
      </c>
      <c r="I390" s="12">
        <v>20.67</v>
      </c>
      <c r="J390" s="12">
        <v>3.33</v>
      </c>
      <c r="K390" s="12">
        <v>0</v>
      </c>
      <c r="L390" s="12">
        <v>8.4700000000000006</v>
      </c>
      <c r="M390" s="12">
        <v>2</v>
      </c>
      <c r="N390" s="12">
        <v>0</v>
      </c>
      <c r="O390" s="12">
        <v>0</v>
      </c>
      <c r="P390" s="12">
        <v>3</v>
      </c>
      <c r="Q390" s="12">
        <v>0</v>
      </c>
      <c r="R390" s="12">
        <v>0</v>
      </c>
      <c r="S390" s="12">
        <v>0</v>
      </c>
      <c r="T390" s="12">
        <v>0</v>
      </c>
      <c r="U390">
        <f t="shared" si="20"/>
        <v>1702.450000000001</v>
      </c>
      <c r="V390" s="23">
        <f>'Listado Equipos'!$B$5-W390</f>
        <v>37038.54</v>
      </c>
      <c r="W390">
        <f t="shared" si="19"/>
        <v>561.45999999999992</v>
      </c>
      <c r="X390">
        <f t="shared" si="18"/>
        <v>390</v>
      </c>
    </row>
    <row r="391" spans="1:24" ht="17.399999999999999" x14ac:dyDescent="0.3">
      <c r="A391" s="11">
        <v>45390</v>
      </c>
      <c r="B391" s="12">
        <v>250427</v>
      </c>
      <c r="C391" s="12" t="s">
        <v>343</v>
      </c>
      <c r="D391" s="12" t="s">
        <v>344</v>
      </c>
      <c r="E391" s="12" t="s">
        <v>345</v>
      </c>
      <c r="F391" s="12" t="s">
        <v>346</v>
      </c>
      <c r="G391" s="12" t="s">
        <v>347</v>
      </c>
      <c r="H391" s="12">
        <v>3.7</v>
      </c>
      <c r="I391" s="12">
        <v>20.3</v>
      </c>
      <c r="J391" s="12">
        <v>3.7</v>
      </c>
      <c r="K391" s="12">
        <v>0</v>
      </c>
      <c r="L391" s="12">
        <v>8.74</v>
      </c>
      <c r="M391" s="12">
        <v>2</v>
      </c>
      <c r="N391" s="12">
        <v>0</v>
      </c>
      <c r="O391" s="12">
        <v>0</v>
      </c>
      <c r="P391" s="12">
        <v>0</v>
      </c>
      <c r="Q391" s="12">
        <v>0</v>
      </c>
      <c r="R391" s="12">
        <v>1</v>
      </c>
      <c r="S391" s="12">
        <v>0</v>
      </c>
      <c r="T391" s="12">
        <v>0</v>
      </c>
      <c r="U391">
        <f t="shared" si="20"/>
        <v>1706.150000000001</v>
      </c>
      <c r="V391" s="23">
        <f>'Listado Equipos'!$B$5-W391</f>
        <v>37045.72</v>
      </c>
      <c r="W391">
        <f t="shared" si="19"/>
        <v>554.28</v>
      </c>
      <c r="X391">
        <f t="shared" si="18"/>
        <v>391</v>
      </c>
    </row>
    <row r="392" spans="1:24" ht="17.399999999999999" x14ac:dyDescent="0.3">
      <c r="A392" s="11">
        <v>45391</v>
      </c>
      <c r="B392" s="12">
        <v>250427</v>
      </c>
      <c r="C392" s="12" t="s">
        <v>343</v>
      </c>
      <c r="D392" s="12" t="s">
        <v>344</v>
      </c>
      <c r="E392" s="12" t="s">
        <v>345</v>
      </c>
      <c r="F392" s="12" t="s">
        <v>346</v>
      </c>
      <c r="G392" s="12" t="s">
        <v>347</v>
      </c>
      <c r="H392" s="12">
        <v>5.85</v>
      </c>
      <c r="I392" s="12">
        <v>18.149999999999999</v>
      </c>
      <c r="J392" s="12">
        <v>5.85</v>
      </c>
      <c r="K392" s="12">
        <v>0</v>
      </c>
      <c r="L392" s="12">
        <v>14.87</v>
      </c>
      <c r="M392" s="12">
        <v>3</v>
      </c>
      <c r="N392" s="12">
        <v>0</v>
      </c>
      <c r="O392" s="12">
        <v>1</v>
      </c>
      <c r="P392" s="12">
        <v>0</v>
      </c>
      <c r="Q392" s="12">
        <v>0</v>
      </c>
      <c r="R392" s="12">
        <v>0</v>
      </c>
      <c r="S392" s="12">
        <v>0</v>
      </c>
      <c r="T392" s="12">
        <v>0</v>
      </c>
      <c r="U392">
        <f t="shared" si="20"/>
        <v>1712.0000000000009</v>
      </c>
      <c r="V392" s="23">
        <f>'Listado Equipos'!$B$5-W392</f>
        <v>37050.9</v>
      </c>
      <c r="W392">
        <f t="shared" si="19"/>
        <v>549.1</v>
      </c>
      <c r="X392">
        <f t="shared" si="18"/>
        <v>392</v>
      </c>
    </row>
    <row r="393" spans="1:24" ht="17.399999999999999" x14ac:dyDescent="0.3">
      <c r="A393" s="11">
        <v>45392</v>
      </c>
      <c r="B393" s="12">
        <v>250427</v>
      </c>
      <c r="C393" s="12" t="s">
        <v>343</v>
      </c>
      <c r="D393" s="12" t="s">
        <v>344</v>
      </c>
      <c r="E393" s="12" t="s">
        <v>345</v>
      </c>
      <c r="F393" s="12" t="s">
        <v>346</v>
      </c>
      <c r="G393" s="12" t="s">
        <v>347</v>
      </c>
      <c r="H393" s="12">
        <v>8.27</v>
      </c>
      <c r="I393" s="12">
        <v>15.73</v>
      </c>
      <c r="J393" s="12">
        <v>8.27</v>
      </c>
      <c r="K393" s="12">
        <v>0</v>
      </c>
      <c r="L393" s="12">
        <v>20.83</v>
      </c>
      <c r="M393" s="12">
        <v>2</v>
      </c>
      <c r="N393" s="12">
        <v>0</v>
      </c>
      <c r="O393" s="12">
        <v>0</v>
      </c>
      <c r="P393" s="12">
        <v>1</v>
      </c>
      <c r="Q393" s="12">
        <v>1</v>
      </c>
      <c r="R393" s="12">
        <v>0</v>
      </c>
      <c r="S393" s="12">
        <v>0</v>
      </c>
      <c r="T393" s="12">
        <v>0</v>
      </c>
      <c r="U393">
        <f t="shared" si="20"/>
        <v>1720.2700000000009</v>
      </c>
      <c r="V393" s="23">
        <f>'Listado Equipos'!$B$5-W393</f>
        <v>37051.68</v>
      </c>
      <c r="W393">
        <f t="shared" si="19"/>
        <v>548.32000000000005</v>
      </c>
      <c r="X393">
        <f t="shared" si="18"/>
        <v>393</v>
      </c>
    </row>
    <row r="394" spans="1:24" ht="17.399999999999999" x14ac:dyDescent="0.3">
      <c r="A394" s="11">
        <v>45393</v>
      </c>
      <c r="B394" s="12">
        <v>250427</v>
      </c>
      <c r="C394" s="12" t="s">
        <v>343</v>
      </c>
      <c r="D394" s="12" t="s">
        <v>344</v>
      </c>
      <c r="E394" s="12" t="s">
        <v>345</v>
      </c>
      <c r="F394" s="12" t="s">
        <v>346</v>
      </c>
      <c r="G394" s="12" t="s">
        <v>347</v>
      </c>
      <c r="H394" s="12">
        <v>8.57</v>
      </c>
      <c r="I394" s="12">
        <v>15.43</v>
      </c>
      <c r="J394" s="12">
        <v>7.9</v>
      </c>
      <c r="K394" s="12">
        <v>0.67</v>
      </c>
      <c r="L394" s="12">
        <v>18.72</v>
      </c>
      <c r="M394" s="12">
        <v>3</v>
      </c>
      <c r="N394" s="12">
        <v>0</v>
      </c>
      <c r="O394" s="12">
        <v>2</v>
      </c>
      <c r="P394" s="12">
        <v>1</v>
      </c>
      <c r="Q394" s="12">
        <v>1</v>
      </c>
      <c r="R394" s="12">
        <v>7</v>
      </c>
      <c r="S394" s="12">
        <v>0</v>
      </c>
      <c r="T394" s="12">
        <v>0</v>
      </c>
      <c r="U394">
        <f t="shared" si="20"/>
        <v>1728.8400000000008</v>
      </c>
      <c r="V394" s="23">
        <f>'Listado Equipos'!$B$5-W394</f>
        <v>37053.43</v>
      </c>
      <c r="W394">
        <f t="shared" si="19"/>
        <v>546.57000000000005</v>
      </c>
      <c r="X394">
        <f t="shared" si="18"/>
        <v>394</v>
      </c>
    </row>
    <row r="395" spans="1:24" ht="17.399999999999999" x14ac:dyDescent="0.3">
      <c r="A395" s="11">
        <v>45394</v>
      </c>
      <c r="B395" s="12">
        <v>250427</v>
      </c>
      <c r="C395" s="12" t="s">
        <v>343</v>
      </c>
      <c r="D395" s="12" t="s">
        <v>344</v>
      </c>
      <c r="E395" s="12" t="s">
        <v>345</v>
      </c>
      <c r="F395" s="12" t="s">
        <v>346</v>
      </c>
      <c r="G395" s="12" t="s">
        <v>347</v>
      </c>
      <c r="H395" s="12">
        <v>4.82</v>
      </c>
      <c r="I395" s="12">
        <v>19.18</v>
      </c>
      <c r="J395" s="12">
        <v>4.25</v>
      </c>
      <c r="K395" s="12">
        <v>0.56999999999999995</v>
      </c>
      <c r="L395" s="12">
        <v>10.41</v>
      </c>
      <c r="M395" s="12">
        <v>3</v>
      </c>
      <c r="N395" s="12">
        <v>0</v>
      </c>
      <c r="O395" s="12">
        <v>2</v>
      </c>
      <c r="P395" s="12">
        <v>0</v>
      </c>
      <c r="Q395" s="12">
        <v>0</v>
      </c>
      <c r="R395" s="12">
        <v>5</v>
      </c>
      <c r="S395" s="12">
        <v>0</v>
      </c>
      <c r="T395" s="12">
        <v>0</v>
      </c>
      <c r="U395">
        <f t="shared" si="20"/>
        <v>1733.6600000000008</v>
      </c>
      <c r="V395" s="23">
        <f>'Listado Equipos'!$B$5-W395</f>
        <v>37062.01</v>
      </c>
      <c r="W395">
        <f t="shared" si="19"/>
        <v>537.99</v>
      </c>
      <c r="X395">
        <f t="shared" si="18"/>
        <v>395</v>
      </c>
    </row>
    <row r="396" spans="1:24" ht="17.399999999999999" x14ac:dyDescent="0.3">
      <c r="A396" s="11">
        <v>45395</v>
      </c>
      <c r="B396" s="12">
        <v>250427</v>
      </c>
      <c r="C396" s="12" t="s">
        <v>343</v>
      </c>
      <c r="D396" s="12" t="s">
        <v>344</v>
      </c>
      <c r="E396" s="12" t="s">
        <v>345</v>
      </c>
      <c r="F396" s="12" t="s">
        <v>346</v>
      </c>
      <c r="G396" s="12" t="s">
        <v>347</v>
      </c>
      <c r="H396" s="12">
        <v>6.03</v>
      </c>
      <c r="I396" s="12">
        <v>17.97</v>
      </c>
      <c r="J396" s="12">
        <v>5.27</v>
      </c>
      <c r="K396" s="12">
        <v>0.77</v>
      </c>
      <c r="L396" s="12">
        <v>10.61</v>
      </c>
      <c r="M396" s="12">
        <v>2</v>
      </c>
      <c r="N396" s="12">
        <v>0</v>
      </c>
      <c r="O396" s="12">
        <v>0</v>
      </c>
      <c r="P396" s="12">
        <v>0</v>
      </c>
      <c r="Q396" s="12">
        <v>0</v>
      </c>
      <c r="R396" s="12">
        <v>7</v>
      </c>
      <c r="S396" s="12">
        <v>0</v>
      </c>
      <c r="T396" s="12">
        <v>0</v>
      </c>
      <c r="U396">
        <f t="shared" si="20"/>
        <v>1739.6900000000007</v>
      </c>
      <c r="V396" s="23">
        <f>'Listado Equipos'!$B$5-W396</f>
        <v>37067.01</v>
      </c>
      <c r="W396">
        <f t="shared" si="19"/>
        <v>532.99</v>
      </c>
      <c r="X396">
        <f t="shared" si="18"/>
        <v>396</v>
      </c>
    </row>
    <row r="397" spans="1:24" ht="17.399999999999999" x14ac:dyDescent="0.3">
      <c r="A397" s="11">
        <v>45397</v>
      </c>
      <c r="B397" s="12">
        <v>250427</v>
      </c>
      <c r="C397" s="12" t="s">
        <v>343</v>
      </c>
      <c r="D397" s="12" t="s">
        <v>344</v>
      </c>
      <c r="E397" s="12" t="s">
        <v>345</v>
      </c>
      <c r="F397" s="12" t="s">
        <v>346</v>
      </c>
      <c r="G397" s="12" t="s">
        <v>347</v>
      </c>
      <c r="H397" s="12">
        <v>2.17</v>
      </c>
      <c r="I397" s="12">
        <v>21.83</v>
      </c>
      <c r="J397" s="12">
        <v>2.17</v>
      </c>
      <c r="K397" s="12">
        <v>0</v>
      </c>
      <c r="L397" s="12">
        <v>5.6</v>
      </c>
      <c r="M397" s="12">
        <v>2</v>
      </c>
      <c r="N397" s="12">
        <v>0</v>
      </c>
      <c r="O397" s="12">
        <v>0</v>
      </c>
      <c r="P397" s="12">
        <v>0</v>
      </c>
      <c r="Q397" s="12">
        <v>0</v>
      </c>
      <c r="R397" s="12">
        <v>0</v>
      </c>
      <c r="S397" s="12">
        <v>0</v>
      </c>
      <c r="T397" s="12">
        <v>0</v>
      </c>
      <c r="U397">
        <f t="shared" si="20"/>
        <v>1741.8600000000008</v>
      </c>
      <c r="V397" s="23">
        <f>'Listado Equipos'!$B$5-W397</f>
        <v>37075.19</v>
      </c>
      <c r="W397">
        <f t="shared" si="19"/>
        <v>524.81000000000006</v>
      </c>
      <c r="X397">
        <f t="shared" si="18"/>
        <v>397</v>
      </c>
    </row>
    <row r="398" spans="1:24" ht="17.399999999999999" x14ac:dyDescent="0.3">
      <c r="A398" s="11">
        <v>45398</v>
      </c>
      <c r="B398" s="12">
        <v>250427</v>
      </c>
      <c r="C398" s="12" t="s">
        <v>343</v>
      </c>
      <c r="D398" s="12" t="s">
        <v>344</v>
      </c>
      <c r="E398" s="12" t="s">
        <v>345</v>
      </c>
      <c r="F398" s="12" t="s">
        <v>346</v>
      </c>
      <c r="G398" s="12" t="s">
        <v>347</v>
      </c>
      <c r="H398" s="12">
        <v>4.62</v>
      </c>
      <c r="I398" s="12">
        <v>19.38</v>
      </c>
      <c r="J398" s="12">
        <v>4.2300000000000004</v>
      </c>
      <c r="K398" s="12">
        <v>0.38</v>
      </c>
      <c r="L398" s="12">
        <v>9.6999999999999993</v>
      </c>
      <c r="M398" s="12">
        <v>3</v>
      </c>
      <c r="N398" s="12">
        <v>0</v>
      </c>
      <c r="O398" s="12">
        <v>1</v>
      </c>
      <c r="P398" s="12">
        <v>0</v>
      </c>
      <c r="Q398" s="12">
        <v>0</v>
      </c>
      <c r="R398" s="12">
        <v>5</v>
      </c>
      <c r="S398" s="12">
        <v>0</v>
      </c>
      <c r="T398" s="12">
        <v>1</v>
      </c>
      <c r="U398">
        <f t="shared" si="20"/>
        <v>1746.4800000000007</v>
      </c>
      <c r="V398" s="23">
        <f>'Listado Equipos'!$B$5-W398</f>
        <v>37081.32</v>
      </c>
      <c r="W398">
        <f t="shared" si="19"/>
        <v>518.68000000000006</v>
      </c>
      <c r="X398">
        <f t="shared" ref="X398:X461" si="21">X397+1</f>
        <v>398</v>
      </c>
    </row>
    <row r="399" spans="1:24" ht="17.399999999999999" x14ac:dyDescent="0.3">
      <c r="A399" s="11">
        <v>45399</v>
      </c>
      <c r="B399" s="12">
        <v>250427</v>
      </c>
      <c r="C399" s="12" t="s">
        <v>343</v>
      </c>
      <c r="D399" s="12" t="s">
        <v>344</v>
      </c>
      <c r="E399" s="12" t="s">
        <v>345</v>
      </c>
      <c r="F399" s="12" t="s">
        <v>346</v>
      </c>
      <c r="G399" s="12" t="s">
        <v>347</v>
      </c>
      <c r="H399" s="12">
        <v>7.88</v>
      </c>
      <c r="I399" s="12">
        <v>16.12</v>
      </c>
      <c r="J399" s="12">
        <v>6.92</v>
      </c>
      <c r="K399" s="12">
        <v>0.97</v>
      </c>
      <c r="L399" s="12">
        <v>16.41</v>
      </c>
      <c r="M399" s="12">
        <v>3</v>
      </c>
      <c r="N399" s="12">
        <v>0</v>
      </c>
      <c r="O399" s="12">
        <v>2</v>
      </c>
      <c r="P399" s="12">
        <v>0</v>
      </c>
      <c r="Q399" s="12">
        <v>0</v>
      </c>
      <c r="R399" s="12">
        <v>8</v>
      </c>
      <c r="S399" s="12">
        <v>0</v>
      </c>
      <c r="T399" s="12">
        <v>0</v>
      </c>
      <c r="U399">
        <f t="shared" si="20"/>
        <v>1754.3600000000008</v>
      </c>
      <c r="V399" s="23">
        <f>'Listado Equipos'!$B$5-W399</f>
        <v>37088.17</v>
      </c>
      <c r="W399">
        <f t="shared" si="19"/>
        <v>511.83000000000004</v>
      </c>
      <c r="X399">
        <f t="shared" si="21"/>
        <v>399</v>
      </c>
    </row>
    <row r="400" spans="1:24" ht="17.399999999999999" x14ac:dyDescent="0.3">
      <c r="A400" s="11">
        <v>45400</v>
      </c>
      <c r="B400" s="12">
        <v>250427</v>
      </c>
      <c r="C400" s="12" t="s">
        <v>343</v>
      </c>
      <c r="D400" s="12" t="s">
        <v>344</v>
      </c>
      <c r="E400" s="12" t="s">
        <v>345</v>
      </c>
      <c r="F400" s="12" t="s">
        <v>346</v>
      </c>
      <c r="G400" s="12" t="s">
        <v>347</v>
      </c>
      <c r="H400" s="12">
        <v>7.93</v>
      </c>
      <c r="I400" s="12">
        <v>16.07</v>
      </c>
      <c r="J400" s="12">
        <v>7.93</v>
      </c>
      <c r="K400" s="12">
        <v>0</v>
      </c>
      <c r="L400" s="12">
        <v>18.47</v>
      </c>
      <c r="M400" s="12">
        <v>2</v>
      </c>
      <c r="N400" s="12">
        <v>0</v>
      </c>
      <c r="O400" s="12">
        <v>1</v>
      </c>
      <c r="P400" s="12">
        <v>0</v>
      </c>
      <c r="Q400" s="12">
        <v>0</v>
      </c>
      <c r="R400" s="12">
        <v>1</v>
      </c>
      <c r="S400" s="12">
        <v>0</v>
      </c>
      <c r="T400" s="12">
        <v>0</v>
      </c>
      <c r="U400">
        <f t="shared" si="20"/>
        <v>1762.2900000000009</v>
      </c>
      <c r="V400" s="23">
        <f>'Listado Equipos'!$B$5-W400</f>
        <v>37092</v>
      </c>
      <c r="W400">
        <f t="shared" si="19"/>
        <v>508.00000000000006</v>
      </c>
      <c r="X400">
        <f t="shared" si="21"/>
        <v>400</v>
      </c>
    </row>
    <row r="401" spans="1:24" ht="17.399999999999999" x14ac:dyDescent="0.3">
      <c r="A401" s="11">
        <v>45401</v>
      </c>
      <c r="B401" s="12">
        <v>250427</v>
      </c>
      <c r="C401" s="12" t="s">
        <v>343</v>
      </c>
      <c r="D401" s="12" t="s">
        <v>344</v>
      </c>
      <c r="E401" s="12" t="s">
        <v>345</v>
      </c>
      <c r="F401" s="12" t="s">
        <v>346</v>
      </c>
      <c r="G401" s="12" t="s">
        <v>347</v>
      </c>
      <c r="H401" s="12">
        <v>7.08</v>
      </c>
      <c r="I401" s="12">
        <v>16.920000000000002</v>
      </c>
      <c r="J401" s="12">
        <v>7.05</v>
      </c>
      <c r="K401" s="12">
        <v>0.03</v>
      </c>
      <c r="L401" s="12">
        <v>15.88</v>
      </c>
      <c r="M401" s="12">
        <v>3</v>
      </c>
      <c r="N401" s="12">
        <v>0</v>
      </c>
      <c r="O401" s="12">
        <v>0</v>
      </c>
      <c r="P401" s="12">
        <v>1</v>
      </c>
      <c r="Q401" s="12">
        <v>0</v>
      </c>
      <c r="R401" s="12">
        <v>8</v>
      </c>
      <c r="S401" s="12">
        <v>0</v>
      </c>
      <c r="T401" s="12">
        <v>1</v>
      </c>
      <c r="U401">
        <f t="shared" si="20"/>
        <v>1769.3700000000008</v>
      </c>
      <c r="V401" s="23">
        <f>'Listado Equipos'!$B$5-W401</f>
        <v>37093.449999999997</v>
      </c>
      <c r="W401">
        <f t="shared" si="19"/>
        <v>506.55000000000007</v>
      </c>
      <c r="X401">
        <f t="shared" si="21"/>
        <v>401</v>
      </c>
    </row>
    <row r="402" spans="1:24" ht="17.399999999999999" x14ac:dyDescent="0.3">
      <c r="A402" s="11">
        <v>45402</v>
      </c>
      <c r="B402" s="12">
        <v>250427</v>
      </c>
      <c r="C402" s="12" t="s">
        <v>343</v>
      </c>
      <c r="D402" s="12" t="s">
        <v>344</v>
      </c>
      <c r="E402" s="12" t="s">
        <v>345</v>
      </c>
      <c r="F402" s="12" t="s">
        <v>346</v>
      </c>
      <c r="G402" s="12" t="s">
        <v>347</v>
      </c>
      <c r="H402" s="12">
        <v>2.13</v>
      </c>
      <c r="I402" s="12">
        <v>21.87</v>
      </c>
      <c r="J402" s="12">
        <v>2.13</v>
      </c>
      <c r="K402" s="12">
        <v>0</v>
      </c>
      <c r="L402" s="12">
        <v>5.41</v>
      </c>
      <c r="M402" s="12">
        <v>3</v>
      </c>
      <c r="N402" s="12">
        <v>0</v>
      </c>
      <c r="O402" s="12">
        <v>0</v>
      </c>
      <c r="P402" s="12">
        <v>0</v>
      </c>
      <c r="Q402" s="12">
        <v>0</v>
      </c>
      <c r="R402" s="12">
        <v>0</v>
      </c>
      <c r="S402" s="12">
        <v>0</v>
      </c>
      <c r="T402" s="12">
        <v>0</v>
      </c>
      <c r="U402">
        <f t="shared" si="20"/>
        <v>1771.5000000000009</v>
      </c>
      <c r="V402" s="23">
        <f>'Listado Equipos'!$B$5-W402</f>
        <v>37098.85</v>
      </c>
      <c r="W402">
        <f t="shared" si="19"/>
        <v>501.15000000000009</v>
      </c>
      <c r="X402">
        <f t="shared" si="21"/>
        <v>402</v>
      </c>
    </row>
    <row r="403" spans="1:24" ht="17.399999999999999" x14ac:dyDescent="0.3">
      <c r="A403" s="11">
        <v>45403</v>
      </c>
      <c r="B403" s="12">
        <v>250427</v>
      </c>
      <c r="C403" s="12" t="s">
        <v>343</v>
      </c>
      <c r="D403" s="12" t="s">
        <v>344</v>
      </c>
      <c r="E403" s="12" t="s">
        <v>345</v>
      </c>
      <c r="F403" s="12" t="s">
        <v>346</v>
      </c>
      <c r="G403" s="12" t="s">
        <v>347</v>
      </c>
      <c r="H403" s="12">
        <v>0</v>
      </c>
      <c r="I403" s="12">
        <v>24</v>
      </c>
      <c r="J403" s="12">
        <v>0</v>
      </c>
      <c r="K403" s="12">
        <v>0</v>
      </c>
      <c r="L403" s="12">
        <v>0</v>
      </c>
      <c r="M403" s="12">
        <v>0</v>
      </c>
      <c r="N403" s="12">
        <v>0</v>
      </c>
      <c r="O403" s="12">
        <v>0</v>
      </c>
      <c r="P403" s="12">
        <v>0</v>
      </c>
      <c r="Q403" s="12">
        <v>0</v>
      </c>
      <c r="R403" s="12">
        <v>0</v>
      </c>
      <c r="S403" s="12">
        <v>0</v>
      </c>
      <c r="T403" s="12">
        <v>0</v>
      </c>
      <c r="U403">
        <f t="shared" si="20"/>
        <v>1771.5000000000009</v>
      </c>
      <c r="V403" s="23">
        <f>'Listado Equipos'!$B$5-W403</f>
        <v>37102.019999999997</v>
      </c>
      <c r="W403">
        <f t="shared" si="19"/>
        <v>497.98000000000008</v>
      </c>
      <c r="X403">
        <f t="shared" si="21"/>
        <v>403</v>
      </c>
    </row>
    <row r="404" spans="1:24" ht="17.399999999999999" x14ac:dyDescent="0.3">
      <c r="A404" s="11">
        <v>45404</v>
      </c>
      <c r="B404" s="12">
        <v>250427</v>
      </c>
      <c r="C404" s="12" t="s">
        <v>343</v>
      </c>
      <c r="D404" s="12" t="s">
        <v>344</v>
      </c>
      <c r="E404" s="12" t="s">
        <v>345</v>
      </c>
      <c r="F404" s="12" t="s">
        <v>346</v>
      </c>
      <c r="G404" s="12" t="s">
        <v>347</v>
      </c>
      <c r="H404" s="12">
        <v>3.12</v>
      </c>
      <c r="I404" s="12">
        <v>20.88</v>
      </c>
      <c r="J404" s="12">
        <v>3.12</v>
      </c>
      <c r="K404" s="12">
        <v>0</v>
      </c>
      <c r="L404" s="12">
        <v>7.4</v>
      </c>
      <c r="M404" s="12">
        <v>3</v>
      </c>
      <c r="N404" s="12">
        <v>0</v>
      </c>
      <c r="O404" s="12">
        <v>1</v>
      </c>
      <c r="P404" s="12">
        <v>0</v>
      </c>
      <c r="Q404" s="12">
        <v>0</v>
      </c>
      <c r="R404" s="12">
        <v>0</v>
      </c>
      <c r="S404" s="12">
        <v>0</v>
      </c>
      <c r="T404" s="12">
        <v>0</v>
      </c>
      <c r="U404">
        <f t="shared" si="20"/>
        <v>1774.6200000000008</v>
      </c>
      <c r="V404" s="23">
        <f>'Listado Equipos'!$B$5-W404</f>
        <v>37109.9</v>
      </c>
      <c r="W404">
        <f t="shared" si="19"/>
        <v>490.10000000000008</v>
      </c>
      <c r="X404">
        <f t="shared" si="21"/>
        <v>404</v>
      </c>
    </row>
    <row r="405" spans="1:24" ht="17.399999999999999" x14ac:dyDescent="0.3">
      <c r="A405" s="11">
        <v>45405</v>
      </c>
      <c r="B405" s="12">
        <v>250427</v>
      </c>
      <c r="C405" s="12" t="s">
        <v>343</v>
      </c>
      <c r="D405" s="12" t="s">
        <v>344</v>
      </c>
      <c r="E405" s="12" t="s">
        <v>345</v>
      </c>
      <c r="F405" s="12" t="s">
        <v>346</v>
      </c>
      <c r="G405" s="12" t="s">
        <v>347</v>
      </c>
      <c r="H405" s="12">
        <v>4.5999999999999996</v>
      </c>
      <c r="I405" s="12">
        <v>19.399999999999999</v>
      </c>
      <c r="J405" s="12">
        <v>4.2699999999999996</v>
      </c>
      <c r="K405" s="12">
        <v>0.33</v>
      </c>
      <c r="L405" s="12">
        <v>9.3000000000000007</v>
      </c>
      <c r="M405" s="12">
        <v>2</v>
      </c>
      <c r="N405" s="12">
        <v>0</v>
      </c>
      <c r="O405" s="12">
        <v>0</v>
      </c>
      <c r="P405" s="12">
        <v>0</v>
      </c>
      <c r="Q405" s="12">
        <v>0</v>
      </c>
      <c r="R405" s="12">
        <v>1</v>
      </c>
      <c r="S405" s="12">
        <v>0</v>
      </c>
      <c r="T405" s="12">
        <v>0</v>
      </c>
      <c r="U405">
        <f t="shared" si="20"/>
        <v>1779.2200000000007</v>
      </c>
      <c r="V405" s="23">
        <f>'Listado Equipos'!$B$5-W405</f>
        <v>37116.75</v>
      </c>
      <c r="W405">
        <f t="shared" si="19"/>
        <v>483.25000000000006</v>
      </c>
      <c r="X405">
        <f t="shared" si="21"/>
        <v>405</v>
      </c>
    </row>
    <row r="406" spans="1:24" ht="17.399999999999999" x14ac:dyDescent="0.3">
      <c r="A406" s="11">
        <v>45406</v>
      </c>
      <c r="B406" s="12">
        <v>250427</v>
      </c>
      <c r="C406" s="12" t="s">
        <v>343</v>
      </c>
      <c r="D406" s="12" t="s">
        <v>344</v>
      </c>
      <c r="E406" s="12" t="s">
        <v>345</v>
      </c>
      <c r="F406" s="12" t="s">
        <v>346</v>
      </c>
      <c r="G406" s="12" t="s">
        <v>347</v>
      </c>
      <c r="H406" s="12">
        <v>2.73</v>
      </c>
      <c r="I406" s="12">
        <v>21.27</v>
      </c>
      <c r="J406" s="12">
        <v>2.73</v>
      </c>
      <c r="K406" s="12">
        <v>0</v>
      </c>
      <c r="L406" s="12">
        <v>6.43</v>
      </c>
      <c r="M406" s="12">
        <v>2</v>
      </c>
      <c r="N406" s="12">
        <v>0</v>
      </c>
      <c r="O406" s="12">
        <v>0</v>
      </c>
      <c r="P406" s="12">
        <v>0</v>
      </c>
      <c r="Q406" s="12">
        <v>0</v>
      </c>
      <c r="R406" s="12">
        <v>0</v>
      </c>
      <c r="S406" s="12">
        <v>0</v>
      </c>
      <c r="T406" s="12">
        <v>0</v>
      </c>
      <c r="U406">
        <f t="shared" si="20"/>
        <v>1781.9500000000007</v>
      </c>
      <c r="V406" s="23">
        <f>'Listado Equipos'!$B$5-W406</f>
        <v>37121.08</v>
      </c>
      <c r="W406">
        <f t="shared" si="19"/>
        <v>478.92000000000007</v>
      </c>
      <c r="X406">
        <f t="shared" si="21"/>
        <v>406</v>
      </c>
    </row>
    <row r="407" spans="1:24" ht="17.399999999999999" x14ac:dyDescent="0.3">
      <c r="A407" s="11">
        <v>45407</v>
      </c>
      <c r="B407" s="12">
        <v>250427</v>
      </c>
      <c r="C407" s="12" t="s">
        <v>343</v>
      </c>
      <c r="D407" s="12" t="s">
        <v>344</v>
      </c>
      <c r="E407" s="12" t="s">
        <v>345</v>
      </c>
      <c r="F407" s="12" t="s">
        <v>346</v>
      </c>
      <c r="G407" s="12" t="s">
        <v>347</v>
      </c>
      <c r="H407" s="12">
        <v>3.83</v>
      </c>
      <c r="I407" s="12">
        <v>20.170000000000002</v>
      </c>
      <c r="J407" s="12">
        <v>3.83</v>
      </c>
      <c r="K407" s="12">
        <v>0</v>
      </c>
      <c r="L407" s="12">
        <v>9.32</v>
      </c>
      <c r="M407" s="12">
        <v>3</v>
      </c>
      <c r="N407" s="12">
        <v>0</v>
      </c>
      <c r="O407" s="12">
        <v>0</v>
      </c>
      <c r="P407" s="12">
        <v>2</v>
      </c>
      <c r="Q407" s="12">
        <v>0</v>
      </c>
      <c r="R407" s="12">
        <v>0</v>
      </c>
      <c r="S407" s="12">
        <v>0</v>
      </c>
      <c r="T407" s="12">
        <v>0</v>
      </c>
      <c r="U407">
        <f t="shared" si="20"/>
        <v>1785.7800000000007</v>
      </c>
      <c r="V407" s="23">
        <f>'Listado Equipos'!$B$5-W407</f>
        <v>37124.160000000003</v>
      </c>
      <c r="W407">
        <f t="shared" si="19"/>
        <v>475.84000000000009</v>
      </c>
      <c r="X407">
        <f t="shared" si="21"/>
        <v>407</v>
      </c>
    </row>
    <row r="408" spans="1:24" ht="17.399999999999999" x14ac:dyDescent="0.3">
      <c r="A408" s="11">
        <v>45408</v>
      </c>
      <c r="B408" s="12">
        <v>250427</v>
      </c>
      <c r="C408" s="12" t="s">
        <v>343</v>
      </c>
      <c r="D408" s="12" t="s">
        <v>344</v>
      </c>
      <c r="E408" s="12" t="s">
        <v>345</v>
      </c>
      <c r="F408" s="12" t="s">
        <v>346</v>
      </c>
      <c r="G408" s="12" t="s">
        <v>347</v>
      </c>
      <c r="H408" s="12">
        <v>6.98</v>
      </c>
      <c r="I408" s="12">
        <v>17.02</v>
      </c>
      <c r="J408" s="12">
        <v>6.98</v>
      </c>
      <c r="K408" s="12">
        <v>0</v>
      </c>
      <c r="L408" s="12">
        <v>16.61</v>
      </c>
      <c r="M408" s="12">
        <v>2</v>
      </c>
      <c r="N408" s="12">
        <v>0</v>
      </c>
      <c r="O408" s="12">
        <v>1</v>
      </c>
      <c r="P408" s="12">
        <v>0</v>
      </c>
      <c r="Q408" s="12">
        <v>0</v>
      </c>
      <c r="R408" s="12">
        <v>0</v>
      </c>
      <c r="S408" s="12">
        <v>0</v>
      </c>
      <c r="T408" s="12">
        <v>0</v>
      </c>
      <c r="U408">
        <f t="shared" si="20"/>
        <v>1792.7600000000007</v>
      </c>
      <c r="V408" s="23">
        <f>'Listado Equipos'!$B$5-W408</f>
        <v>37131.79</v>
      </c>
      <c r="W408">
        <f t="shared" si="19"/>
        <v>468.21000000000009</v>
      </c>
      <c r="X408">
        <f t="shared" si="21"/>
        <v>408</v>
      </c>
    </row>
    <row r="409" spans="1:24" ht="17.399999999999999" x14ac:dyDescent="0.3">
      <c r="A409" s="11">
        <v>45409</v>
      </c>
      <c r="B409" s="12">
        <v>250427</v>
      </c>
      <c r="C409" s="12" t="s">
        <v>343</v>
      </c>
      <c r="D409" s="12" t="s">
        <v>344</v>
      </c>
      <c r="E409" s="12" t="s">
        <v>345</v>
      </c>
      <c r="F409" s="12" t="s">
        <v>346</v>
      </c>
      <c r="G409" s="12" t="s">
        <v>347</v>
      </c>
      <c r="H409" s="12">
        <v>5.33</v>
      </c>
      <c r="I409" s="12">
        <v>18.670000000000002</v>
      </c>
      <c r="J409" s="12">
        <v>4.4800000000000004</v>
      </c>
      <c r="K409" s="12">
        <v>0.85</v>
      </c>
      <c r="L409" s="12">
        <v>10.25</v>
      </c>
      <c r="M409" s="12">
        <v>2</v>
      </c>
      <c r="N409" s="12">
        <v>0</v>
      </c>
      <c r="O409" s="12">
        <v>1</v>
      </c>
      <c r="P409" s="12">
        <v>0</v>
      </c>
      <c r="Q409" s="12">
        <v>0</v>
      </c>
      <c r="R409" s="12">
        <v>5</v>
      </c>
      <c r="S409" s="12">
        <v>0</v>
      </c>
      <c r="T409" s="12">
        <v>1</v>
      </c>
      <c r="U409">
        <f t="shared" si="20"/>
        <v>1798.0900000000006</v>
      </c>
      <c r="V409" s="23">
        <f>'Listado Equipos'!$B$5-W409</f>
        <v>37136.51</v>
      </c>
      <c r="W409">
        <f t="shared" si="19"/>
        <v>463.49000000000007</v>
      </c>
      <c r="X409">
        <f t="shared" si="21"/>
        <v>409</v>
      </c>
    </row>
    <row r="410" spans="1:24" ht="17.399999999999999" x14ac:dyDescent="0.3">
      <c r="A410" s="11">
        <v>45410</v>
      </c>
      <c r="B410" s="12">
        <v>250427</v>
      </c>
      <c r="C410" s="12" t="s">
        <v>343</v>
      </c>
      <c r="D410" s="12" t="s">
        <v>344</v>
      </c>
      <c r="E410" s="12" t="s">
        <v>345</v>
      </c>
      <c r="F410" s="12" t="s">
        <v>346</v>
      </c>
      <c r="G410" s="12" t="s">
        <v>347</v>
      </c>
      <c r="H410" s="12">
        <v>7.0000000000000007E-2</v>
      </c>
      <c r="I410" s="12">
        <v>23.93</v>
      </c>
      <c r="J410" s="12">
        <v>0.03</v>
      </c>
      <c r="K410" s="12">
        <v>0.03</v>
      </c>
      <c r="L410" s="12">
        <v>0.02</v>
      </c>
      <c r="M410" s="12">
        <v>0</v>
      </c>
      <c r="N410" s="12">
        <v>0</v>
      </c>
      <c r="O410" s="12">
        <v>0</v>
      </c>
      <c r="P410" s="12">
        <v>0</v>
      </c>
      <c r="Q410" s="12">
        <v>0</v>
      </c>
      <c r="R410" s="12">
        <v>0</v>
      </c>
      <c r="S410" s="12">
        <v>0</v>
      </c>
      <c r="T410" s="12">
        <v>0</v>
      </c>
      <c r="U410">
        <f t="shared" si="20"/>
        <v>1798.1600000000005</v>
      </c>
      <c r="V410" s="23">
        <f>'Listado Equipos'!$B$5-W410</f>
        <v>37142.980000000003</v>
      </c>
      <c r="W410">
        <f t="shared" si="19"/>
        <v>457.02000000000004</v>
      </c>
      <c r="X410">
        <f t="shared" si="21"/>
        <v>410</v>
      </c>
    </row>
    <row r="411" spans="1:24" ht="17.399999999999999" x14ac:dyDescent="0.3">
      <c r="A411" s="11">
        <v>45411</v>
      </c>
      <c r="B411" s="12">
        <v>250427</v>
      </c>
      <c r="C411" s="12" t="s">
        <v>343</v>
      </c>
      <c r="D411" s="12" t="s">
        <v>344</v>
      </c>
      <c r="E411" s="12" t="s">
        <v>345</v>
      </c>
      <c r="F411" s="12" t="s">
        <v>346</v>
      </c>
      <c r="G411" s="12" t="s">
        <v>347</v>
      </c>
      <c r="H411" s="12">
        <v>3.03</v>
      </c>
      <c r="I411" s="12">
        <v>20.97</v>
      </c>
      <c r="J411" s="12">
        <v>2.42</v>
      </c>
      <c r="K411" s="12">
        <v>0.62</v>
      </c>
      <c r="L411" s="12">
        <v>5.39</v>
      </c>
      <c r="M411" s="12">
        <v>2</v>
      </c>
      <c r="N411" s="12">
        <v>0</v>
      </c>
      <c r="O411" s="12">
        <v>0</v>
      </c>
      <c r="P411" s="12">
        <v>0</v>
      </c>
      <c r="Q411" s="12">
        <v>0</v>
      </c>
      <c r="R411" s="12">
        <v>7</v>
      </c>
      <c r="S411" s="12">
        <v>0</v>
      </c>
      <c r="T411" s="12">
        <v>1</v>
      </c>
      <c r="U411">
        <f t="shared" si="20"/>
        <v>1801.1900000000005</v>
      </c>
      <c r="V411" s="23">
        <f>'Listado Equipos'!$B$5-W411</f>
        <v>37150.78</v>
      </c>
      <c r="W411">
        <f t="shared" si="19"/>
        <v>449.22</v>
      </c>
      <c r="X411">
        <f t="shared" si="21"/>
        <v>411</v>
      </c>
    </row>
    <row r="412" spans="1:24" ht="17.399999999999999" x14ac:dyDescent="0.3">
      <c r="A412" s="11">
        <v>45412</v>
      </c>
      <c r="B412" s="12">
        <v>250427</v>
      </c>
      <c r="C412" s="12" t="s">
        <v>343</v>
      </c>
      <c r="D412" s="12" t="s">
        <v>344</v>
      </c>
      <c r="E412" s="12" t="s">
        <v>345</v>
      </c>
      <c r="F412" s="12" t="s">
        <v>346</v>
      </c>
      <c r="G412" s="12" t="s">
        <v>347</v>
      </c>
      <c r="H412" s="12">
        <v>3.08</v>
      </c>
      <c r="I412" s="12">
        <v>20.92</v>
      </c>
      <c r="J412" s="12">
        <v>1.48</v>
      </c>
      <c r="K412" s="12">
        <v>1.6</v>
      </c>
      <c r="L412" s="12">
        <v>3.66</v>
      </c>
      <c r="M412" s="12">
        <v>3</v>
      </c>
      <c r="N412" s="12">
        <v>0</v>
      </c>
      <c r="O412" s="12">
        <v>0</v>
      </c>
      <c r="P412" s="12">
        <v>0</v>
      </c>
      <c r="Q412" s="12">
        <v>0</v>
      </c>
      <c r="R412" s="12">
        <v>14</v>
      </c>
      <c r="S412" s="12">
        <v>0</v>
      </c>
      <c r="T412" s="12">
        <v>1</v>
      </c>
      <c r="U412">
        <f t="shared" si="20"/>
        <v>1804.2700000000004</v>
      </c>
      <c r="V412" s="23">
        <f>'Listado Equipos'!$B$5-W412</f>
        <v>37154.949999999997</v>
      </c>
      <c r="W412">
        <f t="shared" si="19"/>
        <v>445.05</v>
      </c>
      <c r="X412">
        <f t="shared" si="21"/>
        <v>412</v>
      </c>
    </row>
    <row r="413" spans="1:24" ht="17.399999999999999" x14ac:dyDescent="0.3">
      <c r="A413" s="11">
        <v>45413</v>
      </c>
      <c r="B413" s="12">
        <v>250427</v>
      </c>
      <c r="C413" s="12" t="s">
        <v>343</v>
      </c>
      <c r="D413" s="12" t="s">
        <v>344</v>
      </c>
      <c r="E413" s="12" t="s">
        <v>345</v>
      </c>
      <c r="F413" s="12" t="s">
        <v>346</v>
      </c>
      <c r="G413" s="12" t="s">
        <v>347</v>
      </c>
      <c r="H413" s="12">
        <v>7.28</v>
      </c>
      <c r="I413" s="12">
        <v>16.72</v>
      </c>
      <c r="J413" s="12">
        <v>4.43</v>
      </c>
      <c r="K413" s="12">
        <v>2.85</v>
      </c>
      <c r="L413" s="12">
        <v>9.4</v>
      </c>
      <c r="M413" s="12">
        <v>3</v>
      </c>
      <c r="N413" s="12">
        <v>0</v>
      </c>
      <c r="O413" s="12">
        <v>0</v>
      </c>
      <c r="P413" s="12">
        <v>0</v>
      </c>
      <c r="Q413" s="12">
        <v>0</v>
      </c>
      <c r="R413" s="12">
        <v>26</v>
      </c>
      <c r="S413" s="12">
        <v>0</v>
      </c>
      <c r="T413" s="12">
        <v>4</v>
      </c>
      <c r="U413">
        <f t="shared" si="20"/>
        <v>1811.5500000000004</v>
      </c>
      <c r="V413" s="23">
        <f>'Listado Equipos'!$B$5-W413</f>
        <v>37155.879999999997</v>
      </c>
      <c r="W413">
        <f t="shared" si="19"/>
        <v>444.12</v>
      </c>
      <c r="X413">
        <f t="shared" si="21"/>
        <v>413</v>
      </c>
    </row>
    <row r="414" spans="1:24" ht="17.399999999999999" x14ac:dyDescent="0.3">
      <c r="A414" s="11">
        <v>45414</v>
      </c>
      <c r="B414" s="12">
        <v>250427</v>
      </c>
      <c r="C414" s="12" t="s">
        <v>343</v>
      </c>
      <c r="D414" s="12" t="s">
        <v>344</v>
      </c>
      <c r="E414" s="12" t="s">
        <v>345</v>
      </c>
      <c r="F414" s="12" t="s">
        <v>346</v>
      </c>
      <c r="G414" s="12" t="s">
        <v>347</v>
      </c>
      <c r="H414" s="12">
        <v>9.4499999999999993</v>
      </c>
      <c r="I414" s="12">
        <v>14.55</v>
      </c>
      <c r="J414" s="12">
        <v>7.33</v>
      </c>
      <c r="K414" s="12">
        <v>2.12</v>
      </c>
      <c r="L414" s="12">
        <v>17.28</v>
      </c>
      <c r="M414" s="12">
        <v>3</v>
      </c>
      <c r="N414" s="12">
        <v>0</v>
      </c>
      <c r="O414" s="12">
        <v>0</v>
      </c>
      <c r="P414" s="12">
        <v>1</v>
      </c>
      <c r="Q414" s="12">
        <v>0</v>
      </c>
      <c r="R414" s="12">
        <v>16</v>
      </c>
      <c r="S414" s="12">
        <v>0</v>
      </c>
      <c r="T414" s="12">
        <v>1</v>
      </c>
      <c r="U414">
        <f t="shared" si="20"/>
        <v>1821.0000000000005</v>
      </c>
      <c r="V414" s="23">
        <f>'Listado Equipos'!$B$5-W414</f>
        <v>37157.58</v>
      </c>
      <c r="W414">
        <f t="shared" si="19"/>
        <v>442.42</v>
      </c>
      <c r="X414">
        <f t="shared" si="21"/>
        <v>414</v>
      </c>
    </row>
    <row r="415" spans="1:24" ht="17.399999999999999" x14ac:dyDescent="0.3">
      <c r="A415" s="11">
        <v>45415</v>
      </c>
      <c r="B415" s="12">
        <v>250427</v>
      </c>
      <c r="C415" s="12" t="s">
        <v>343</v>
      </c>
      <c r="D415" s="12" t="s">
        <v>344</v>
      </c>
      <c r="E415" s="12" t="s">
        <v>345</v>
      </c>
      <c r="F415" s="12" t="s">
        <v>346</v>
      </c>
      <c r="G415" s="12" t="s">
        <v>347</v>
      </c>
      <c r="H415" s="12">
        <v>9.0299999999999994</v>
      </c>
      <c r="I415" s="12">
        <v>14.97</v>
      </c>
      <c r="J415" s="12">
        <v>7.73</v>
      </c>
      <c r="K415" s="12">
        <v>1.3</v>
      </c>
      <c r="L415" s="12">
        <v>17.91</v>
      </c>
      <c r="M415" s="12">
        <v>2</v>
      </c>
      <c r="N415" s="12">
        <v>0</v>
      </c>
      <c r="O415" s="12">
        <v>0</v>
      </c>
      <c r="P415" s="12">
        <v>0</v>
      </c>
      <c r="Q415" s="12">
        <v>0</v>
      </c>
      <c r="R415" s="12">
        <v>15</v>
      </c>
      <c r="S415" s="12">
        <v>0</v>
      </c>
      <c r="T415" s="12">
        <v>2</v>
      </c>
      <c r="U415">
        <f t="shared" si="20"/>
        <v>1830.0300000000004</v>
      </c>
      <c r="V415" s="23">
        <f>'Listado Equipos'!$B$5-W415</f>
        <v>37159.379999999997</v>
      </c>
      <c r="W415">
        <f t="shared" si="19"/>
        <v>440.62</v>
      </c>
      <c r="X415">
        <f t="shared" si="21"/>
        <v>415</v>
      </c>
    </row>
    <row r="416" spans="1:24" ht="17.399999999999999" x14ac:dyDescent="0.3">
      <c r="A416" s="11">
        <v>45416</v>
      </c>
      <c r="B416" s="12">
        <v>250427</v>
      </c>
      <c r="C416" s="12" t="s">
        <v>343</v>
      </c>
      <c r="D416" s="12" t="s">
        <v>344</v>
      </c>
      <c r="E416" s="12" t="s">
        <v>345</v>
      </c>
      <c r="F416" s="12" t="s">
        <v>346</v>
      </c>
      <c r="G416" s="12" t="s">
        <v>347</v>
      </c>
      <c r="H416" s="12">
        <v>10.220000000000001</v>
      </c>
      <c r="I416" s="12">
        <v>13.78</v>
      </c>
      <c r="J416" s="12">
        <v>7.62</v>
      </c>
      <c r="K416" s="12">
        <v>2.6</v>
      </c>
      <c r="L416" s="12">
        <v>17.010000000000002</v>
      </c>
      <c r="M416" s="12">
        <v>2</v>
      </c>
      <c r="N416" s="12">
        <v>0</v>
      </c>
      <c r="O416" s="12">
        <v>0</v>
      </c>
      <c r="P416" s="12">
        <v>0</v>
      </c>
      <c r="Q416" s="12">
        <v>0</v>
      </c>
      <c r="R416" s="12">
        <v>18</v>
      </c>
      <c r="S416" s="12">
        <v>0</v>
      </c>
      <c r="T416" s="12">
        <v>1</v>
      </c>
      <c r="U416">
        <f t="shared" si="20"/>
        <v>1840.2500000000005</v>
      </c>
      <c r="V416" s="23">
        <f>'Listado Equipos'!$B$5-W416</f>
        <v>37164.06</v>
      </c>
      <c r="W416">
        <f t="shared" si="19"/>
        <v>435.94</v>
      </c>
      <c r="X416">
        <f t="shared" si="21"/>
        <v>416</v>
      </c>
    </row>
    <row r="417" spans="1:24" ht="17.399999999999999" x14ac:dyDescent="0.3">
      <c r="A417" s="11">
        <v>45417</v>
      </c>
      <c r="B417" s="12">
        <v>250427</v>
      </c>
      <c r="C417" s="12" t="s">
        <v>343</v>
      </c>
      <c r="D417" s="12" t="s">
        <v>344</v>
      </c>
      <c r="E417" s="12" t="s">
        <v>345</v>
      </c>
      <c r="F417" s="12" t="s">
        <v>346</v>
      </c>
      <c r="G417" s="12" t="s">
        <v>347</v>
      </c>
      <c r="H417" s="12">
        <v>0</v>
      </c>
      <c r="I417" s="12">
        <v>24</v>
      </c>
      <c r="J417" s="12">
        <v>0</v>
      </c>
      <c r="K417" s="12">
        <v>0</v>
      </c>
      <c r="L417" s="12">
        <v>0</v>
      </c>
      <c r="M417" s="12">
        <v>0</v>
      </c>
      <c r="N417" s="12">
        <v>0</v>
      </c>
      <c r="O417" s="12">
        <v>0</v>
      </c>
      <c r="P417" s="12">
        <v>0</v>
      </c>
      <c r="Q417" s="12">
        <v>0</v>
      </c>
      <c r="R417" s="12">
        <v>0</v>
      </c>
      <c r="S417" s="12">
        <v>0</v>
      </c>
      <c r="T417" s="12">
        <v>0</v>
      </c>
      <c r="U417">
        <f t="shared" si="20"/>
        <v>1840.2500000000005</v>
      </c>
      <c r="V417" s="23">
        <f>'Listado Equipos'!$B$5-W417</f>
        <v>37173.21</v>
      </c>
      <c r="W417">
        <f t="shared" si="19"/>
        <v>426.79</v>
      </c>
      <c r="X417">
        <f t="shared" si="21"/>
        <v>417</v>
      </c>
    </row>
    <row r="418" spans="1:24" ht="17.399999999999999" x14ac:dyDescent="0.3">
      <c r="A418" s="11">
        <v>45418</v>
      </c>
      <c r="B418" s="12">
        <v>250427</v>
      </c>
      <c r="C418" s="12" t="s">
        <v>343</v>
      </c>
      <c r="D418" s="12" t="s">
        <v>344</v>
      </c>
      <c r="E418" s="12" t="s">
        <v>345</v>
      </c>
      <c r="F418" s="12" t="s">
        <v>346</v>
      </c>
      <c r="G418" s="12" t="s">
        <v>347</v>
      </c>
      <c r="H418" s="12">
        <v>2.92</v>
      </c>
      <c r="I418" s="12">
        <v>21.08</v>
      </c>
      <c r="J418" s="12">
        <v>2.68</v>
      </c>
      <c r="K418" s="12">
        <v>0.23</v>
      </c>
      <c r="L418" s="12">
        <v>5.78</v>
      </c>
      <c r="M418" s="12">
        <v>2</v>
      </c>
      <c r="N418" s="12">
        <v>0</v>
      </c>
      <c r="O418" s="12">
        <v>0</v>
      </c>
      <c r="P418" s="12">
        <v>0</v>
      </c>
      <c r="Q418" s="12">
        <v>0</v>
      </c>
      <c r="R418" s="12">
        <v>1</v>
      </c>
      <c r="S418" s="12">
        <v>0</v>
      </c>
      <c r="T418" s="12">
        <v>0</v>
      </c>
      <c r="U418">
        <f t="shared" si="20"/>
        <v>1843.1700000000005</v>
      </c>
      <c r="V418" s="23">
        <f>'Listado Equipos'!$B$5-W418</f>
        <v>37181.74</v>
      </c>
      <c r="W418">
        <f t="shared" si="19"/>
        <v>418.26000000000005</v>
      </c>
      <c r="X418">
        <f t="shared" si="21"/>
        <v>418</v>
      </c>
    </row>
    <row r="419" spans="1:24" ht="17.399999999999999" x14ac:dyDescent="0.3">
      <c r="A419" s="11">
        <v>45419</v>
      </c>
      <c r="B419" s="12">
        <v>250427</v>
      </c>
      <c r="C419" s="12" t="s">
        <v>343</v>
      </c>
      <c r="D419" s="12" t="s">
        <v>344</v>
      </c>
      <c r="E419" s="12" t="s">
        <v>345</v>
      </c>
      <c r="F419" s="12" t="s">
        <v>346</v>
      </c>
      <c r="G419" s="12" t="s">
        <v>347</v>
      </c>
      <c r="H419" s="12">
        <v>7.02</v>
      </c>
      <c r="I419" s="12">
        <v>16.98</v>
      </c>
      <c r="J419" s="12">
        <v>7.02</v>
      </c>
      <c r="K419" s="12">
        <v>0</v>
      </c>
      <c r="L419" s="12">
        <v>15.65</v>
      </c>
      <c r="M419" s="12">
        <v>2</v>
      </c>
      <c r="N419" s="12">
        <v>0</v>
      </c>
      <c r="O419" s="12">
        <v>0</v>
      </c>
      <c r="P419" s="12">
        <v>0</v>
      </c>
      <c r="Q419" s="12">
        <v>0</v>
      </c>
      <c r="R419" s="12">
        <v>5</v>
      </c>
      <c r="S419" s="12">
        <v>0</v>
      </c>
      <c r="T419" s="12">
        <v>0</v>
      </c>
      <c r="U419">
        <f t="shared" si="20"/>
        <v>1850.1900000000005</v>
      </c>
      <c r="V419" s="23">
        <f>'Listado Equipos'!$B$5-W419</f>
        <v>37183.42</v>
      </c>
      <c r="W419">
        <f t="shared" si="19"/>
        <v>416.58000000000004</v>
      </c>
      <c r="X419">
        <f t="shared" si="21"/>
        <v>419</v>
      </c>
    </row>
    <row r="420" spans="1:24" ht="17.399999999999999" x14ac:dyDescent="0.3">
      <c r="A420" s="11">
        <v>45420</v>
      </c>
      <c r="B420" s="12">
        <v>250427</v>
      </c>
      <c r="C420" s="12" t="s">
        <v>343</v>
      </c>
      <c r="D420" s="12" t="s">
        <v>344</v>
      </c>
      <c r="E420" s="12" t="s">
        <v>345</v>
      </c>
      <c r="F420" s="12" t="s">
        <v>346</v>
      </c>
      <c r="G420" s="12" t="s">
        <v>347</v>
      </c>
      <c r="H420" s="12">
        <v>5.83</v>
      </c>
      <c r="I420" s="12">
        <v>18.170000000000002</v>
      </c>
      <c r="J420" s="12">
        <v>5.22</v>
      </c>
      <c r="K420" s="12">
        <v>0.62</v>
      </c>
      <c r="L420" s="12">
        <v>12.16</v>
      </c>
      <c r="M420" s="12">
        <v>2</v>
      </c>
      <c r="N420" s="12">
        <v>0</v>
      </c>
      <c r="O420" s="12">
        <v>0</v>
      </c>
      <c r="P420" s="12">
        <v>0</v>
      </c>
      <c r="Q420" s="12">
        <v>0</v>
      </c>
      <c r="R420" s="12">
        <v>4</v>
      </c>
      <c r="S420" s="12">
        <v>0</v>
      </c>
      <c r="T420" s="12">
        <v>0</v>
      </c>
      <c r="U420">
        <f t="shared" si="20"/>
        <v>1856.0200000000004</v>
      </c>
      <c r="V420" s="23">
        <f>'Listado Equipos'!$B$5-W420</f>
        <v>37186.370000000003</v>
      </c>
      <c r="W420">
        <f t="shared" si="19"/>
        <v>413.63000000000005</v>
      </c>
      <c r="X420">
        <f t="shared" si="21"/>
        <v>420</v>
      </c>
    </row>
    <row r="421" spans="1:24" ht="17.399999999999999" x14ac:dyDescent="0.3">
      <c r="A421" s="11">
        <v>45421</v>
      </c>
      <c r="B421" s="12">
        <v>250427</v>
      </c>
      <c r="C421" s="12" t="s">
        <v>343</v>
      </c>
      <c r="D421" s="12" t="s">
        <v>344</v>
      </c>
      <c r="E421" s="12" t="s">
        <v>345</v>
      </c>
      <c r="F421" s="12" t="s">
        <v>346</v>
      </c>
      <c r="G421" s="12" t="s">
        <v>347</v>
      </c>
      <c r="H421" s="12">
        <v>8.15</v>
      </c>
      <c r="I421" s="12">
        <v>15.85</v>
      </c>
      <c r="J421" s="12">
        <v>6.98</v>
      </c>
      <c r="K421" s="12">
        <v>1.17</v>
      </c>
      <c r="L421" s="12">
        <v>13.84</v>
      </c>
      <c r="M421" s="12">
        <v>2</v>
      </c>
      <c r="N421" s="12">
        <v>0</v>
      </c>
      <c r="O421" s="12">
        <v>0</v>
      </c>
      <c r="P421" s="12">
        <v>0</v>
      </c>
      <c r="Q421" s="12">
        <v>0</v>
      </c>
      <c r="R421" s="12">
        <v>9</v>
      </c>
      <c r="S421" s="12">
        <v>0</v>
      </c>
      <c r="T421" s="12">
        <v>0</v>
      </c>
      <c r="U421">
        <f t="shared" si="20"/>
        <v>1864.1700000000005</v>
      </c>
      <c r="V421" s="23">
        <f>'Listado Equipos'!$B$5-W421</f>
        <v>37187.47</v>
      </c>
      <c r="W421">
        <f t="shared" si="19"/>
        <v>412.53000000000003</v>
      </c>
      <c r="X421">
        <f t="shared" si="21"/>
        <v>421</v>
      </c>
    </row>
    <row r="422" spans="1:24" ht="17.399999999999999" x14ac:dyDescent="0.3">
      <c r="A422" s="11">
        <v>45422</v>
      </c>
      <c r="B422" s="12">
        <v>250427</v>
      </c>
      <c r="C422" s="12" t="s">
        <v>343</v>
      </c>
      <c r="D422" s="12" t="s">
        <v>344</v>
      </c>
      <c r="E422" s="12" t="s">
        <v>345</v>
      </c>
      <c r="F422" s="12" t="s">
        <v>346</v>
      </c>
      <c r="G422" s="12" t="s">
        <v>347</v>
      </c>
      <c r="H422" s="12">
        <v>7.25</v>
      </c>
      <c r="I422" s="12">
        <v>16.75</v>
      </c>
      <c r="J422" s="12">
        <v>6.55</v>
      </c>
      <c r="K422" s="12">
        <v>0.7</v>
      </c>
      <c r="L422" s="12">
        <v>14.12</v>
      </c>
      <c r="M422" s="12">
        <v>2</v>
      </c>
      <c r="N422" s="12">
        <v>0</v>
      </c>
      <c r="O422" s="12">
        <v>1</v>
      </c>
      <c r="P422" s="12">
        <v>0</v>
      </c>
      <c r="Q422" s="12">
        <v>0</v>
      </c>
      <c r="R422" s="12">
        <v>8</v>
      </c>
      <c r="S422" s="12">
        <v>0</v>
      </c>
      <c r="T422" s="12">
        <v>0</v>
      </c>
      <c r="U422">
        <f t="shared" si="20"/>
        <v>1871.4200000000005</v>
      </c>
      <c r="V422" s="23">
        <f>'Listado Equipos'!$B$5-W422</f>
        <v>37192.39</v>
      </c>
      <c r="W422">
        <f t="shared" si="19"/>
        <v>407.61</v>
      </c>
      <c r="X422">
        <f t="shared" si="21"/>
        <v>422</v>
      </c>
    </row>
    <row r="423" spans="1:24" ht="17.399999999999999" x14ac:dyDescent="0.3">
      <c r="A423" s="11">
        <v>45423</v>
      </c>
      <c r="B423" s="12">
        <v>250427</v>
      </c>
      <c r="C423" s="12" t="s">
        <v>343</v>
      </c>
      <c r="D423" s="12" t="s">
        <v>344</v>
      </c>
      <c r="E423" s="12" t="s">
        <v>345</v>
      </c>
      <c r="F423" s="12" t="s">
        <v>346</v>
      </c>
      <c r="G423" s="12" t="s">
        <v>347</v>
      </c>
      <c r="H423" s="12">
        <v>6.03</v>
      </c>
      <c r="I423" s="12">
        <v>17.97</v>
      </c>
      <c r="J423" s="12">
        <v>6.03</v>
      </c>
      <c r="K423" s="12">
        <v>0</v>
      </c>
      <c r="L423" s="12">
        <v>13.61</v>
      </c>
      <c r="M423" s="12">
        <v>2</v>
      </c>
      <c r="N423" s="12">
        <v>0</v>
      </c>
      <c r="O423" s="12">
        <v>0</v>
      </c>
      <c r="P423" s="12">
        <v>0</v>
      </c>
      <c r="Q423" s="12">
        <v>0</v>
      </c>
      <c r="R423" s="12">
        <v>3</v>
      </c>
      <c r="S423" s="12">
        <v>0</v>
      </c>
      <c r="T423" s="12">
        <v>0</v>
      </c>
      <c r="U423">
        <f t="shared" si="20"/>
        <v>1877.4500000000005</v>
      </c>
      <c r="V423" s="23">
        <f>'Listado Equipos'!$B$5-W423</f>
        <v>37199.51</v>
      </c>
      <c r="W423">
        <f t="shared" si="19"/>
        <v>400.49</v>
      </c>
      <c r="X423">
        <f t="shared" si="21"/>
        <v>423</v>
      </c>
    </row>
    <row r="424" spans="1:24" ht="17.399999999999999" x14ac:dyDescent="0.3">
      <c r="A424" s="11">
        <v>45424</v>
      </c>
      <c r="B424" s="12">
        <v>250427</v>
      </c>
      <c r="C424" s="12" t="s">
        <v>343</v>
      </c>
      <c r="D424" s="12" t="s">
        <v>344</v>
      </c>
      <c r="E424" s="12" t="s">
        <v>345</v>
      </c>
      <c r="F424" s="12" t="s">
        <v>346</v>
      </c>
      <c r="G424" s="12" t="s">
        <v>347</v>
      </c>
      <c r="H424" s="12">
        <v>0</v>
      </c>
      <c r="I424" s="12">
        <v>24</v>
      </c>
      <c r="J424" s="12">
        <v>0</v>
      </c>
      <c r="K424" s="12">
        <v>0</v>
      </c>
      <c r="L424" s="12">
        <v>0</v>
      </c>
      <c r="M424" s="12">
        <v>0</v>
      </c>
      <c r="N424" s="12">
        <v>0</v>
      </c>
      <c r="O424" s="12">
        <v>0</v>
      </c>
      <c r="P424" s="12">
        <v>0</v>
      </c>
      <c r="Q424" s="12">
        <v>0</v>
      </c>
      <c r="R424" s="12">
        <v>0</v>
      </c>
      <c r="S424" s="12">
        <v>0</v>
      </c>
      <c r="T424" s="12">
        <v>0</v>
      </c>
      <c r="U424">
        <f t="shared" si="20"/>
        <v>1877.4500000000005</v>
      </c>
      <c r="V424" s="23">
        <f>'Listado Equipos'!$B$5-W424</f>
        <v>37204.089999999997</v>
      </c>
      <c r="W424">
        <f t="shared" si="19"/>
        <v>395.91</v>
      </c>
      <c r="X424">
        <f t="shared" si="21"/>
        <v>424</v>
      </c>
    </row>
    <row r="425" spans="1:24" ht="17.399999999999999" x14ac:dyDescent="0.3">
      <c r="A425" s="11">
        <v>45425</v>
      </c>
      <c r="B425" s="12">
        <v>250427</v>
      </c>
      <c r="C425" s="12" t="s">
        <v>343</v>
      </c>
      <c r="D425" s="12" t="s">
        <v>344</v>
      </c>
      <c r="E425" s="12" t="s">
        <v>345</v>
      </c>
      <c r="F425" s="12" t="s">
        <v>346</v>
      </c>
      <c r="G425" s="12" t="s">
        <v>347</v>
      </c>
      <c r="H425" s="12">
        <v>0</v>
      </c>
      <c r="I425" s="12">
        <v>24</v>
      </c>
      <c r="J425" s="12">
        <v>0</v>
      </c>
      <c r="K425" s="12">
        <v>0</v>
      </c>
      <c r="L425" s="12">
        <v>0</v>
      </c>
      <c r="M425" s="12">
        <v>0</v>
      </c>
      <c r="N425" s="12">
        <v>0</v>
      </c>
      <c r="O425" s="12">
        <v>0</v>
      </c>
      <c r="P425" s="12">
        <v>0</v>
      </c>
      <c r="Q425" s="12">
        <v>0</v>
      </c>
      <c r="R425" s="12">
        <v>0</v>
      </c>
      <c r="S425" s="12">
        <v>0</v>
      </c>
      <c r="T425" s="12">
        <v>0</v>
      </c>
      <c r="U425">
        <f t="shared" si="20"/>
        <v>1877.4500000000005</v>
      </c>
      <c r="V425" s="23">
        <f>'Listado Equipos'!$B$5-W425</f>
        <v>37208.089999999997</v>
      </c>
      <c r="W425">
        <f t="shared" si="19"/>
        <v>391.91</v>
      </c>
      <c r="X425">
        <f t="shared" si="21"/>
        <v>425</v>
      </c>
    </row>
    <row r="426" spans="1:24" ht="17.399999999999999" x14ac:dyDescent="0.3">
      <c r="A426" s="11">
        <v>45426</v>
      </c>
      <c r="B426" s="12">
        <v>250427</v>
      </c>
      <c r="C426" s="12" t="s">
        <v>343</v>
      </c>
      <c r="D426" s="12" t="s">
        <v>344</v>
      </c>
      <c r="E426" s="12" t="s">
        <v>345</v>
      </c>
      <c r="F426" s="12" t="s">
        <v>346</v>
      </c>
      <c r="G426" s="12" t="s">
        <v>347</v>
      </c>
      <c r="H426" s="12">
        <v>3.68</v>
      </c>
      <c r="I426" s="12">
        <v>20.32</v>
      </c>
      <c r="J426" s="12">
        <v>3.67</v>
      </c>
      <c r="K426" s="12">
        <v>0.02</v>
      </c>
      <c r="L426" s="12">
        <v>7.32</v>
      </c>
      <c r="M426" s="12">
        <v>2</v>
      </c>
      <c r="N426" s="12">
        <v>0</v>
      </c>
      <c r="O426" s="12">
        <v>0</v>
      </c>
      <c r="P426" s="12">
        <v>0</v>
      </c>
      <c r="Q426" s="12">
        <v>0</v>
      </c>
      <c r="R426" s="12">
        <v>0</v>
      </c>
      <c r="S426" s="12">
        <v>0</v>
      </c>
      <c r="T426" s="12">
        <v>0</v>
      </c>
      <c r="U426">
        <f t="shared" si="20"/>
        <v>1881.1300000000006</v>
      </c>
      <c r="V426" s="23">
        <f>'Listado Equipos'!$B$5-W426</f>
        <v>37210.769999999997</v>
      </c>
      <c r="W426">
        <f t="shared" si="19"/>
        <v>389.23</v>
      </c>
      <c r="X426">
        <f t="shared" si="21"/>
        <v>426</v>
      </c>
    </row>
    <row r="427" spans="1:24" ht="17.399999999999999" x14ac:dyDescent="0.3">
      <c r="A427" s="11">
        <v>45427</v>
      </c>
      <c r="B427" s="12">
        <v>250427</v>
      </c>
      <c r="C427" s="12" t="s">
        <v>343</v>
      </c>
      <c r="D427" s="12" t="s">
        <v>344</v>
      </c>
      <c r="E427" s="12" t="s">
        <v>345</v>
      </c>
      <c r="F427" s="12" t="s">
        <v>346</v>
      </c>
      <c r="G427" s="12" t="s">
        <v>347</v>
      </c>
      <c r="H427" s="12">
        <v>5.82</v>
      </c>
      <c r="I427" s="12">
        <v>18.18</v>
      </c>
      <c r="J427" s="12">
        <v>5.82</v>
      </c>
      <c r="K427" s="12">
        <v>0</v>
      </c>
      <c r="L427" s="12">
        <v>11.83</v>
      </c>
      <c r="M427" s="12">
        <v>2</v>
      </c>
      <c r="N427" s="12">
        <v>0</v>
      </c>
      <c r="O427" s="12">
        <v>0</v>
      </c>
      <c r="P427" s="12">
        <v>0</v>
      </c>
      <c r="Q427" s="12">
        <v>0</v>
      </c>
      <c r="R427" s="12">
        <v>0</v>
      </c>
      <c r="S427" s="12">
        <v>0</v>
      </c>
      <c r="T427" s="12">
        <v>0</v>
      </c>
      <c r="U427">
        <f t="shared" si="20"/>
        <v>1886.9500000000005</v>
      </c>
      <c r="V427" s="23">
        <f>'Listado Equipos'!$B$5-W427</f>
        <v>37214.35</v>
      </c>
      <c r="W427">
        <f t="shared" si="19"/>
        <v>385.65000000000003</v>
      </c>
      <c r="X427">
        <f t="shared" si="21"/>
        <v>427</v>
      </c>
    </row>
    <row r="428" spans="1:24" ht="17.399999999999999" x14ac:dyDescent="0.3">
      <c r="A428" s="11">
        <v>45428</v>
      </c>
      <c r="B428" s="12">
        <v>250427</v>
      </c>
      <c r="C428" s="12" t="s">
        <v>343</v>
      </c>
      <c r="D428" s="12" t="s">
        <v>344</v>
      </c>
      <c r="E428" s="12" t="s">
        <v>345</v>
      </c>
      <c r="F428" s="12" t="s">
        <v>346</v>
      </c>
      <c r="G428" s="12" t="s">
        <v>347</v>
      </c>
      <c r="H428" s="12">
        <v>2.58</v>
      </c>
      <c r="I428" s="12">
        <v>21.42</v>
      </c>
      <c r="J428" s="12">
        <v>2.58</v>
      </c>
      <c r="K428" s="12">
        <v>0</v>
      </c>
      <c r="L428" s="12">
        <v>5.59</v>
      </c>
      <c r="M428" s="12">
        <v>2</v>
      </c>
      <c r="N428" s="12">
        <v>0</v>
      </c>
      <c r="O428" s="12">
        <v>0</v>
      </c>
      <c r="P428" s="12">
        <v>0</v>
      </c>
      <c r="Q428" s="12">
        <v>0</v>
      </c>
      <c r="R428" s="12">
        <v>0</v>
      </c>
      <c r="S428" s="12">
        <v>0</v>
      </c>
      <c r="T428" s="12">
        <v>0</v>
      </c>
      <c r="U428">
        <f t="shared" si="20"/>
        <v>1889.5300000000004</v>
      </c>
      <c r="V428" s="23">
        <f>'Listado Equipos'!$B$5-W428</f>
        <v>37214.629999999997</v>
      </c>
      <c r="W428">
        <f t="shared" si="19"/>
        <v>385.37000000000006</v>
      </c>
      <c r="X428">
        <f t="shared" si="21"/>
        <v>428</v>
      </c>
    </row>
    <row r="429" spans="1:24" ht="17.399999999999999" x14ac:dyDescent="0.3">
      <c r="A429" s="11">
        <v>45429</v>
      </c>
      <c r="B429" s="12">
        <v>250427</v>
      </c>
      <c r="C429" s="12" t="s">
        <v>343</v>
      </c>
      <c r="D429" s="12" t="s">
        <v>344</v>
      </c>
      <c r="E429" s="12" t="s">
        <v>345</v>
      </c>
      <c r="F429" s="12" t="s">
        <v>346</v>
      </c>
      <c r="G429" s="12" t="s">
        <v>347</v>
      </c>
      <c r="H429" s="12">
        <v>4.07</v>
      </c>
      <c r="I429" s="12">
        <v>19.93</v>
      </c>
      <c r="J429" s="12">
        <v>4.07</v>
      </c>
      <c r="K429" s="12">
        <v>0</v>
      </c>
      <c r="L429" s="12">
        <v>9.7799999999999994</v>
      </c>
      <c r="M429" s="12">
        <v>2</v>
      </c>
      <c r="N429" s="12">
        <v>0</v>
      </c>
      <c r="O429" s="12">
        <v>0</v>
      </c>
      <c r="P429" s="12">
        <v>0</v>
      </c>
      <c r="Q429" s="12">
        <v>0</v>
      </c>
      <c r="R429" s="12">
        <v>1</v>
      </c>
      <c r="S429" s="12">
        <v>0</v>
      </c>
      <c r="T429" s="12">
        <v>0</v>
      </c>
      <c r="U429">
        <f t="shared" si="20"/>
        <v>1893.6000000000004</v>
      </c>
      <c r="V429" s="23">
        <f>'Listado Equipos'!$B$5-W429</f>
        <v>37220.199999999997</v>
      </c>
      <c r="W429">
        <f t="shared" si="19"/>
        <v>379.80000000000007</v>
      </c>
      <c r="X429">
        <f t="shared" si="21"/>
        <v>429</v>
      </c>
    </row>
    <row r="430" spans="1:24" ht="17.399999999999999" x14ac:dyDescent="0.3">
      <c r="A430" s="11">
        <v>45430</v>
      </c>
      <c r="B430" s="12">
        <v>250427</v>
      </c>
      <c r="C430" s="12" t="s">
        <v>343</v>
      </c>
      <c r="D430" s="12" t="s">
        <v>344</v>
      </c>
      <c r="E430" s="12" t="s">
        <v>345</v>
      </c>
      <c r="F430" s="12" t="s">
        <v>346</v>
      </c>
      <c r="G430" s="12" t="s">
        <v>347</v>
      </c>
      <c r="H430" s="12">
        <v>4.3</v>
      </c>
      <c r="I430" s="12">
        <v>19.7</v>
      </c>
      <c r="J430" s="12">
        <v>4.13</v>
      </c>
      <c r="K430" s="12">
        <v>0.17</v>
      </c>
      <c r="L430" s="12">
        <v>9.31</v>
      </c>
      <c r="M430" s="12">
        <v>2</v>
      </c>
      <c r="N430" s="12">
        <v>0</v>
      </c>
      <c r="O430" s="12">
        <v>0</v>
      </c>
      <c r="P430" s="12">
        <v>0</v>
      </c>
      <c r="Q430" s="12">
        <v>0</v>
      </c>
      <c r="R430" s="12">
        <v>1</v>
      </c>
      <c r="S430" s="12">
        <v>0</v>
      </c>
      <c r="T430" s="12">
        <v>0</v>
      </c>
      <c r="U430">
        <f t="shared" si="20"/>
        <v>1897.9000000000003</v>
      </c>
      <c r="V430" s="23">
        <f>'Listado Equipos'!$B$5-W430</f>
        <v>37225.08</v>
      </c>
      <c r="W430">
        <f t="shared" si="19"/>
        <v>374.92000000000007</v>
      </c>
      <c r="X430">
        <f t="shared" si="21"/>
        <v>430</v>
      </c>
    </row>
    <row r="431" spans="1:24" ht="17.399999999999999" x14ac:dyDescent="0.3">
      <c r="A431" s="11">
        <v>45431</v>
      </c>
      <c r="B431" s="12">
        <v>250427</v>
      </c>
      <c r="C431" s="12" t="s">
        <v>343</v>
      </c>
      <c r="D431" s="12" t="s">
        <v>344</v>
      </c>
      <c r="E431" s="12" t="s">
        <v>345</v>
      </c>
      <c r="F431" s="12" t="s">
        <v>346</v>
      </c>
      <c r="G431" s="12" t="s">
        <v>347</v>
      </c>
      <c r="H431" s="12">
        <v>0</v>
      </c>
      <c r="I431" s="12">
        <v>24</v>
      </c>
      <c r="J431" s="12">
        <v>0</v>
      </c>
      <c r="K431" s="12">
        <v>0</v>
      </c>
      <c r="L431" s="12">
        <v>0</v>
      </c>
      <c r="M431" s="12">
        <v>0</v>
      </c>
      <c r="N431" s="12">
        <v>0</v>
      </c>
      <c r="O431" s="12">
        <v>0</v>
      </c>
      <c r="P431" s="12">
        <v>0</v>
      </c>
      <c r="Q431" s="12">
        <v>0</v>
      </c>
      <c r="R431" s="12">
        <v>0</v>
      </c>
      <c r="S431" s="12">
        <v>0</v>
      </c>
      <c r="T431" s="12">
        <v>0</v>
      </c>
      <c r="U431">
        <f t="shared" si="20"/>
        <v>1897.9000000000003</v>
      </c>
      <c r="V431" s="23">
        <f>'Listado Equipos'!$B$5-W431</f>
        <v>37231.360000000001</v>
      </c>
      <c r="W431">
        <f t="shared" si="19"/>
        <v>368.6400000000001</v>
      </c>
      <c r="X431">
        <f t="shared" si="21"/>
        <v>431</v>
      </c>
    </row>
    <row r="432" spans="1:24" ht="17.399999999999999" x14ac:dyDescent="0.3">
      <c r="A432" s="11">
        <v>45432</v>
      </c>
      <c r="B432" s="12">
        <v>250427</v>
      </c>
      <c r="C432" s="12" t="s">
        <v>343</v>
      </c>
      <c r="D432" s="12" t="s">
        <v>344</v>
      </c>
      <c r="E432" s="12" t="s">
        <v>345</v>
      </c>
      <c r="F432" s="12" t="s">
        <v>346</v>
      </c>
      <c r="G432" s="12" t="s">
        <v>347</v>
      </c>
      <c r="H432" s="12">
        <v>1.57</v>
      </c>
      <c r="I432" s="12">
        <v>22.43</v>
      </c>
      <c r="J432" s="12">
        <v>1.57</v>
      </c>
      <c r="K432" s="12">
        <v>0</v>
      </c>
      <c r="L432" s="12">
        <v>3.31</v>
      </c>
      <c r="M432" s="12">
        <v>2</v>
      </c>
      <c r="N432" s="12">
        <v>0</v>
      </c>
      <c r="O432" s="12">
        <v>0</v>
      </c>
      <c r="P432" s="12">
        <v>0</v>
      </c>
      <c r="Q432" s="12">
        <v>0</v>
      </c>
      <c r="R432" s="12">
        <v>0</v>
      </c>
      <c r="S432" s="12">
        <v>0</v>
      </c>
      <c r="T432" s="12">
        <v>0</v>
      </c>
      <c r="U432">
        <f t="shared" si="20"/>
        <v>1899.4700000000003</v>
      </c>
      <c r="V432" s="23">
        <f>'Listado Equipos'!$B$5-W432</f>
        <v>37237.78</v>
      </c>
      <c r="W432">
        <f t="shared" si="19"/>
        <v>362.22000000000008</v>
      </c>
      <c r="X432">
        <f t="shared" si="21"/>
        <v>432</v>
      </c>
    </row>
    <row r="433" spans="1:24" ht="17.399999999999999" x14ac:dyDescent="0.3">
      <c r="A433" s="11">
        <v>45433</v>
      </c>
      <c r="B433" s="12">
        <v>250427</v>
      </c>
      <c r="C433" s="12" t="s">
        <v>343</v>
      </c>
      <c r="D433" s="12" t="s">
        <v>344</v>
      </c>
      <c r="E433" s="12" t="s">
        <v>345</v>
      </c>
      <c r="F433" s="12" t="s">
        <v>346</v>
      </c>
      <c r="G433" s="12" t="s">
        <v>347</v>
      </c>
      <c r="H433" s="12">
        <v>3.27</v>
      </c>
      <c r="I433" s="12">
        <v>20.73</v>
      </c>
      <c r="J433" s="12">
        <v>2.95</v>
      </c>
      <c r="K433" s="12">
        <v>0.32</v>
      </c>
      <c r="L433" s="12">
        <v>6.88</v>
      </c>
      <c r="M433" s="12">
        <v>3</v>
      </c>
      <c r="N433" s="12">
        <v>0</v>
      </c>
      <c r="O433" s="12">
        <v>0</v>
      </c>
      <c r="P433" s="12">
        <v>0</v>
      </c>
      <c r="Q433" s="12">
        <v>0</v>
      </c>
      <c r="R433" s="12">
        <v>5</v>
      </c>
      <c r="S433" s="12">
        <v>0</v>
      </c>
      <c r="T433" s="12">
        <v>0</v>
      </c>
      <c r="U433">
        <f t="shared" si="20"/>
        <v>1902.7400000000002</v>
      </c>
      <c r="V433" s="23">
        <f>'Listado Equipos'!$B$5-W433</f>
        <v>37243.83</v>
      </c>
      <c r="W433">
        <f t="shared" si="19"/>
        <v>356.17000000000007</v>
      </c>
      <c r="X433">
        <f t="shared" si="21"/>
        <v>433</v>
      </c>
    </row>
    <row r="434" spans="1:24" ht="17.399999999999999" x14ac:dyDescent="0.3">
      <c r="A434" s="11">
        <v>45434</v>
      </c>
      <c r="B434" s="12">
        <v>250427</v>
      </c>
      <c r="C434" s="12" t="s">
        <v>343</v>
      </c>
      <c r="D434" s="12" t="s">
        <v>344</v>
      </c>
      <c r="E434" s="12" t="s">
        <v>345</v>
      </c>
      <c r="F434" s="12" t="s">
        <v>346</v>
      </c>
      <c r="G434" s="12" t="s">
        <v>347</v>
      </c>
      <c r="H434" s="12">
        <v>7.03</v>
      </c>
      <c r="I434" s="12">
        <v>16.97</v>
      </c>
      <c r="J434" s="12">
        <v>7.03</v>
      </c>
      <c r="K434" s="12">
        <v>0</v>
      </c>
      <c r="L434" s="12">
        <v>15.55</v>
      </c>
      <c r="M434" s="12">
        <v>2</v>
      </c>
      <c r="N434" s="12">
        <v>0</v>
      </c>
      <c r="O434" s="12">
        <v>0</v>
      </c>
      <c r="P434" s="12">
        <v>0</v>
      </c>
      <c r="Q434" s="12">
        <v>0</v>
      </c>
      <c r="R434" s="12">
        <v>1</v>
      </c>
      <c r="S434" s="12">
        <v>0</v>
      </c>
      <c r="T434" s="12">
        <v>0</v>
      </c>
      <c r="U434">
        <f t="shared" si="20"/>
        <v>1909.7700000000002</v>
      </c>
      <c r="V434" s="23">
        <f>'Listado Equipos'!$B$5-W434</f>
        <v>37243.83</v>
      </c>
      <c r="W434">
        <f t="shared" si="19"/>
        <v>356.17000000000007</v>
      </c>
      <c r="X434">
        <f t="shared" si="21"/>
        <v>434</v>
      </c>
    </row>
    <row r="435" spans="1:24" ht="17.399999999999999" x14ac:dyDescent="0.3">
      <c r="A435" s="11">
        <v>45435</v>
      </c>
      <c r="B435" s="12">
        <v>250427</v>
      </c>
      <c r="C435" s="12" t="s">
        <v>343</v>
      </c>
      <c r="D435" s="12" t="s">
        <v>344</v>
      </c>
      <c r="E435" s="12" t="s">
        <v>345</v>
      </c>
      <c r="F435" s="12" t="s">
        <v>346</v>
      </c>
      <c r="G435" s="12" t="s">
        <v>347</v>
      </c>
      <c r="H435" s="12">
        <v>6.9</v>
      </c>
      <c r="I435" s="12">
        <v>17.100000000000001</v>
      </c>
      <c r="J435" s="12">
        <v>5.7</v>
      </c>
      <c r="K435" s="12">
        <v>1.2</v>
      </c>
      <c r="L435" s="12">
        <v>12.57</v>
      </c>
      <c r="M435" s="12">
        <v>2</v>
      </c>
      <c r="N435" s="12">
        <v>0</v>
      </c>
      <c r="O435" s="12">
        <v>0</v>
      </c>
      <c r="P435" s="12">
        <v>0</v>
      </c>
      <c r="Q435" s="12">
        <v>0</v>
      </c>
      <c r="R435" s="12">
        <v>12</v>
      </c>
      <c r="S435" s="12">
        <v>0</v>
      </c>
      <c r="T435" s="12">
        <v>0</v>
      </c>
      <c r="U435">
        <f t="shared" si="20"/>
        <v>1916.6700000000003</v>
      </c>
      <c r="V435" s="23">
        <f>'Listado Equipos'!$B$5-W435</f>
        <v>37244.9</v>
      </c>
      <c r="W435">
        <f t="shared" si="19"/>
        <v>355.10000000000008</v>
      </c>
      <c r="X435">
        <f t="shared" si="21"/>
        <v>435</v>
      </c>
    </row>
    <row r="436" spans="1:24" ht="17.399999999999999" x14ac:dyDescent="0.3">
      <c r="A436" s="11">
        <v>45436</v>
      </c>
      <c r="B436" s="12">
        <v>250427</v>
      </c>
      <c r="C436" s="12" t="s">
        <v>343</v>
      </c>
      <c r="D436" s="12" t="s">
        <v>344</v>
      </c>
      <c r="E436" s="12" t="s">
        <v>345</v>
      </c>
      <c r="F436" s="12" t="s">
        <v>346</v>
      </c>
      <c r="G436" s="12" t="s">
        <v>347</v>
      </c>
      <c r="H436" s="12">
        <v>11.17</v>
      </c>
      <c r="I436" s="12">
        <v>12.83</v>
      </c>
      <c r="J436" s="12">
        <v>8.73</v>
      </c>
      <c r="K436" s="12">
        <v>2.4300000000000002</v>
      </c>
      <c r="L436" s="12">
        <v>19.46</v>
      </c>
      <c r="M436" s="12">
        <v>2</v>
      </c>
      <c r="N436" s="12">
        <v>0</v>
      </c>
      <c r="O436" s="12">
        <v>0</v>
      </c>
      <c r="P436" s="12">
        <v>0</v>
      </c>
      <c r="Q436" s="12">
        <v>0</v>
      </c>
      <c r="R436" s="12">
        <v>22</v>
      </c>
      <c r="S436" s="12">
        <v>0</v>
      </c>
      <c r="T436" s="12">
        <v>2</v>
      </c>
      <c r="U436">
        <f t="shared" si="20"/>
        <v>1927.8400000000004</v>
      </c>
      <c r="V436" s="23">
        <f>'Listado Equipos'!$B$5-W436</f>
        <v>37252.949999999997</v>
      </c>
      <c r="W436">
        <f t="shared" si="19"/>
        <v>347.05000000000007</v>
      </c>
      <c r="X436">
        <f t="shared" si="21"/>
        <v>436</v>
      </c>
    </row>
    <row r="437" spans="1:24" ht="17.399999999999999" x14ac:dyDescent="0.3">
      <c r="A437" s="11">
        <v>45437</v>
      </c>
      <c r="B437" s="12">
        <v>250427</v>
      </c>
      <c r="C437" s="12" t="s">
        <v>343</v>
      </c>
      <c r="D437" s="12" t="s">
        <v>344</v>
      </c>
      <c r="E437" s="12" t="s">
        <v>345</v>
      </c>
      <c r="F437" s="12" t="s">
        <v>346</v>
      </c>
      <c r="G437" s="12" t="s">
        <v>347</v>
      </c>
      <c r="H437" s="12">
        <v>1.33</v>
      </c>
      <c r="I437" s="12">
        <v>22.67</v>
      </c>
      <c r="J437" s="12">
        <v>1.33</v>
      </c>
      <c r="K437" s="12">
        <v>0</v>
      </c>
      <c r="L437" s="12">
        <v>3.13</v>
      </c>
      <c r="M437" s="12">
        <v>3</v>
      </c>
      <c r="N437" s="12">
        <v>0</v>
      </c>
      <c r="O437" s="12">
        <v>0</v>
      </c>
      <c r="P437" s="12">
        <v>0</v>
      </c>
      <c r="Q437" s="12">
        <v>0</v>
      </c>
      <c r="R437" s="12">
        <v>0</v>
      </c>
      <c r="S437" s="12">
        <v>0</v>
      </c>
      <c r="T437" s="12">
        <v>0</v>
      </c>
      <c r="U437">
        <f t="shared" si="20"/>
        <v>1929.1700000000003</v>
      </c>
      <c r="V437" s="23">
        <f>'Listado Equipos'!$B$5-W437</f>
        <v>37262.67</v>
      </c>
      <c r="W437">
        <f t="shared" si="19"/>
        <v>337.33000000000004</v>
      </c>
      <c r="X437">
        <f t="shared" si="21"/>
        <v>437</v>
      </c>
    </row>
    <row r="438" spans="1:24" ht="17.399999999999999" x14ac:dyDescent="0.3">
      <c r="A438" s="11">
        <v>45438</v>
      </c>
      <c r="B438" s="12">
        <v>250427</v>
      </c>
      <c r="C438" s="12" t="s">
        <v>343</v>
      </c>
      <c r="D438" s="12" t="s">
        <v>344</v>
      </c>
      <c r="E438" s="12" t="s">
        <v>345</v>
      </c>
      <c r="F438" s="12" t="s">
        <v>346</v>
      </c>
      <c r="G438" s="12" t="s">
        <v>347</v>
      </c>
      <c r="H438" s="12">
        <v>0</v>
      </c>
      <c r="I438" s="12">
        <v>24</v>
      </c>
      <c r="J438" s="12">
        <v>0</v>
      </c>
      <c r="K438" s="12">
        <v>0</v>
      </c>
      <c r="L438" s="12">
        <v>0</v>
      </c>
      <c r="M438" s="12">
        <v>0</v>
      </c>
      <c r="N438" s="12">
        <v>0</v>
      </c>
      <c r="O438" s="12">
        <v>0</v>
      </c>
      <c r="P438" s="12">
        <v>0</v>
      </c>
      <c r="Q438" s="12">
        <v>0</v>
      </c>
      <c r="R438" s="12">
        <v>0</v>
      </c>
      <c r="S438" s="12">
        <v>0</v>
      </c>
      <c r="T438" s="12">
        <v>0</v>
      </c>
      <c r="U438">
        <f t="shared" si="20"/>
        <v>1929.1700000000003</v>
      </c>
      <c r="V438" s="23">
        <f>'Listado Equipos'!$B$5-W438</f>
        <v>37268.15</v>
      </c>
      <c r="W438">
        <f t="shared" si="19"/>
        <v>331.85</v>
      </c>
      <c r="X438">
        <f t="shared" si="21"/>
        <v>438</v>
      </c>
    </row>
    <row r="439" spans="1:24" ht="17.399999999999999" x14ac:dyDescent="0.3">
      <c r="A439" s="11">
        <v>45439</v>
      </c>
      <c r="B439" s="12">
        <v>250427</v>
      </c>
      <c r="C439" s="12" t="s">
        <v>343</v>
      </c>
      <c r="D439" s="12" t="s">
        <v>344</v>
      </c>
      <c r="E439" s="12" t="s">
        <v>345</v>
      </c>
      <c r="F439" s="12" t="s">
        <v>346</v>
      </c>
      <c r="G439" s="12" t="s">
        <v>347</v>
      </c>
      <c r="H439" s="12">
        <v>3.43</v>
      </c>
      <c r="I439" s="12">
        <v>20.57</v>
      </c>
      <c r="J439" s="12">
        <v>3.43</v>
      </c>
      <c r="K439" s="12">
        <v>0</v>
      </c>
      <c r="L439" s="12">
        <v>7.93</v>
      </c>
      <c r="M439" s="12">
        <v>2</v>
      </c>
      <c r="N439" s="12">
        <v>0</v>
      </c>
      <c r="O439" s="12">
        <v>0</v>
      </c>
      <c r="P439" s="12">
        <v>0</v>
      </c>
      <c r="Q439" s="12">
        <v>0</v>
      </c>
      <c r="R439" s="12">
        <v>0</v>
      </c>
      <c r="S439" s="12">
        <v>0</v>
      </c>
      <c r="T439" s="12">
        <v>0</v>
      </c>
      <c r="U439">
        <f t="shared" si="20"/>
        <v>1932.6000000000004</v>
      </c>
      <c r="V439" s="23">
        <f>'Listado Equipos'!$B$5-W439</f>
        <v>37272.230000000003</v>
      </c>
      <c r="W439">
        <f t="shared" si="19"/>
        <v>327.77000000000004</v>
      </c>
      <c r="X439">
        <f t="shared" si="21"/>
        <v>439</v>
      </c>
    </row>
    <row r="440" spans="1:24" ht="17.399999999999999" x14ac:dyDescent="0.3">
      <c r="A440" s="11">
        <v>45440</v>
      </c>
      <c r="B440" s="12">
        <v>250427</v>
      </c>
      <c r="C440" s="12" t="s">
        <v>343</v>
      </c>
      <c r="D440" s="12" t="s">
        <v>344</v>
      </c>
      <c r="E440" s="12" t="s">
        <v>345</v>
      </c>
      <c r="F440" s="12" t="s">
        <v>346</v>
      </c>
      <c r="G440" s="12" t="s">
        <v>347</v>
      </c>
      <c r="H440" s="12">
        <v>8.6199999999999992</v>
      </c>
      <c r="I440" s="12">
        <v>15.38</v>
      </c>
      <c r="J440" s="12">
        <v>7.78</v>
      </c>
      <c r="K440" s="12">
        <v>0.83</v>
      </c>
      <c r="L440" s="12">
        <v>19.38</v>
      </c>
      <c r="M440" s="12">
        <v>2</v>
      </c>
      <c r="N440" s="12">
        <v>0</v>
      </c>
      <c r="O440" s="12">
        <v>2</v>
      </c>
      <c r="P440" s="12">
        <v>1</v>
      </c>
      <c r="Q440" s="12">
        <v>0</v>
      </c>
      <c r="R440" s="12">
        <v>7</v>
      </c>
      <c r="S440" s="12">
        <v>0</v>
      </c>
      <c r="T440" s="12">
        <v>1</v>
      </c>
      <c r="U440">
        <f t="shared" si="20"/>
        <v>1941.2200000000003</v>
      </c>
      <c r="V440" s="23">
        <f>'Listado Equipos'!$B$5-W440</f>
        <v>37273.980000000003</v>
      </c>
      <c r="W440">
        <f t="shared" si="19"/>
        <v>326.02000000000004</v>
      </c>
      <c r="X440">
        <f t="shared" si="21"/>
        <v>440</v>
      </c>
    </row>
    <row r="441" spans="1:24" ht="17.399999999999999" x14ac:dyDescent="0.3">
      <c r="A441" s="11">
        <v>45441</v>
      </c>
      <c r="B441" s="12">
        <v>250427</v>
      </c>
      <c r="C441" s="12" t="s">
        <v>343</v>
      </c>
      <c r="D441" s="12" t="s">
        <v>344</v>
      </c>
      <c r="E441" s="12" t="s">
        <v>345</v>
      </c>
      <c r="F441" s="12" t="s">
        <v>346</v>
      </c>
      <c r="G441" s="12" t="s">
        <v>347</v>
      </c>
      <c r="H441" s="12">
        <v>7.38</v>
      </c>
      <c r="I441" s="12">
        <v>16.62</v>
      </c>
      <c r="J441" s="12">
        <v>6</v>
      </c>
      <c r="K441" s="12">
        <v>1.38</v>
      </c>
      <c r="L441" s="12">
        <v>12.79</v>
      </c>
      <c r="M441" s="12">
        <v>3</v>
      </c>
      <c r="N441" s="12">
        <v>0</v>
      </c>
      <c r="O441" s="12">
        <v>1</v>
      </c>
      <c r="P441" s="12">
        <v>0</v>
      </c>
      <c r="Q441" s="12">
        <v>0</v>
      </c>
      <c r="R441" s="12">
        <v>9</v>
      </c>
      <c r="S441" s="12">
        <v>0</v>
      </c>
      <c r="T441" s="12">
        <v>1</v>
      </c>
      <c r="U441">
        <f t="shared" si="20"/>
        <v>1948.6000000000004</v>
      </c>
      <c r="V441" s="23">
        <f>'Listado Equipos'!$B$5-W441</f>
        <v>37274.699999999997</v>
      </c>
      <c r="W441">
        <f t="shared" si="19"/>
        <v>325.3</v>
      </c>
      <c r="X441">
        <f t="shared" si="21"/>
        <v>441</v>
      </c>
    </row>
    <row r="442" spans="1:24" ht="17.399999999999999" x14ac:dyDescent="0.3">
      <c r="A442" s="11">
        <v>45442</v>
      </c>
      <c r="B442" s="12">
        <v>250427</v>
      </c>
      <c r="C442" s="12" t="s">
        <v>343</v>
      </c>
      <c r="D442" s="12" t="s">
        <v>344</v>
      </c>
      <c r="E442" s="12" t="s">
        <v>345</v>
      </c>
      <c r="F442" s="12" t="s">
        <v>346</v>
      </c>
      <c r="G442" s="12" t="s">
        <v>347</v>
      </c>
      <c r="H442" s="12">
        <v>3.7</v>
      </c>
      <c r="I442" s="12">
        <v>20.3</v>
      </c>
      <c r="J442" s="12">
        <v>3.7</v>
      </c>
      <c r="K442" s="12">
        <v>0</v>
      </c>
      <c r="L442" s="12">
        <v>8.09</v>
      </c>
      <c r="M442" s="12">
        <v>3</v>
      </c>
      <c r="N442" s="12">
        <v>0</v>
      </c>
      <c r="O442" s="12">
        <v>0</v>
      </c>
      <c r="P442" s="12">
        <v>1</v>
      </c>
      <c r="Q442" s="12">
        <v>0</v>
      </c>
      <c r="R442" s="12">
        <v>1</v>
      </c>
      <c r="S442" s="12">
        <v>0</v>
      </c>
      <c r="T442" s="12">
        <v>0</v>
      </c>
      <c r="U442">
        <f t="shared" si="20"/>
        <v>1952.3000000000004</v>
      </c>
      <c r="V442" s="23">
        <f>'Listado Equipos'!$B$5-W442</f>
        <v>37274.699999999997</v>
      </c>
      <c r="W442">
        <f t="shared" si="19"/>
        <v>325.3</v>
      </c>
      <c r="X442">
        <f t="shared" si="21"/>
        <v>442</v>
      </c>
    </row>
    <row r="443" spans="1:24" ht="17.399999999999999" x14ac:dyDescent="0.3">
      <c r="A443" s="11">
        <v>45443</v>
      </c>
      <c r="B443" s="12">
        <v>250427</v>
      </c>
      <c r="C443" s="12" t="s">
        <v>343</v>
      </c>
      <c r="D443" s="12" t="s">
        <v>344</v>
      </c>
      <c r="E443" s="12" t="s">
        <v>345</v>
      </c>
      <c r="F443" s="12" t="s">
        <v>346</v>
      </c>
      <c r="G443" s="12" t="s">
        <v>347</v>
      </c>
      <c r="H443" s="12">
        <v>3.68</v>
      </c>
      <c r="I443" s="12">
        <v>20.32</v>
      </c>
      <c r="J443" s="12">
        <v>3.68</v>
      </c>
      <c r="K443" s="12">
        <v>0</v>
      </c>
      <c r="L443" s="12">
        <v>8.86</v>
      </c>
      <c r="M443" s="12">
        <v>2</v>
      </c>
      <c r="N443" s="12">
        <v>0</v>
      </c>
      <c r="O443" s="12">
        <v>0</v>
      </c>
      <c r="P443" s="12">
        <v>0</v>
      </c>
      <c r="Q443" s="12">
        <v>0</v>
      </c>
      <c r="R443" s="12">
        <v>0</v>
      </c>
      <c r="S443" s="12">
        <v>0</v>
      </c>
      <c r="T443" s="12">
        <v>0</v>
      </c>
      <c r="U443">
        <f t="shared" si="20"/>
        <v>1955.9800000000005</v>
      </c>
      <c r="V443" s="23">
        <f>'Listado Equipos'!$B$5-W443</f>
        <v>37279.949999999997</v>
      </c>
      <c r="W443">
        <f t="shared" si="19"/>
        <v>320.05</v>
      </c>
      <c r="X443">
        <f t="shared" si="21"/>
        <v>443</v>
      </c>
    </row>
    <row r="444" spans="1:24" ht="17.399999999999999" x14ac:dyDescent="0.3">
      <c r="A444" s="11">
        <v>45444</v>
      </c>
      <c r="B444" s="12">
        <v>250427</v>
      </c>
      <c r="C444" s="12" t="s">
        <v>343</v>
      </c>
      <c r="D444" s="12" t="s">
        <v>344</v>
      </c>
      <c r="E444" s="12" t="s">
        <v>345</v>
      </c>
      <c r="F444" s="12" t="s">
        <v>346</v>
      </c>
      <c r="G444" s="12" t="s">
        <v>347</v>
      </c>
      <c r="H444" s="12">
        <v>1.2</v>
      </c>
      <c r="I444" s="12">
        <v>22.8</v>
      </c>
      <c r="J444" s="12">
        <v>1.2</v>
      </c>
      <c r="K444" s="12">
        <v>0</v>
      </c>
      <c r="L444" s="12">
        <v>3.32</v>
      </c>
      <c r="M444" s="12">
        <v>3</v>
      </c>
      <c r="N444" s="12">
        <v>0</v>
      </c>
      <c r="O444" s="12">
        <v>0</v>
      </c>
      <c r="P444" s="12">
        <v>0</v>
      </c>
      <c r="Q444" s="12">
        <v>0</v>
      </c>
      <c r="R444" s="12">
        <v>0</v>
      </c>
      <c r="S444" s="12">
        <v>0</v>
      </c>
      <c r="T444" s="12">
        <v>0</v>
      </c>
      <c r="U444">
        <f t="shared" si="20"/>
        <v>1957.1800000000005</v>
      </c>
      <c r="V444" s="23">
        <f>'Listado Equipos'!$B$5-W444</f>
        <v>37287.269999999997</v>
      </c>
      <c r="W444">
        <f t="shared" si="19"/>
        <v>312.73</v>
      </c>
      <c r="X444">
        <f t="shared" si="21"/>
        <v>444</v>
      </c>
    </row>
    <row r="445" spans="1:24" ht="17.399999999999999" x14ac:dyDescent="0.3">
      <c r="A445" s="11">
        <v>45445</v>
      </c>
      <c r="B445" s="12">
        <v>250427</v>
      </c>
      <c r="C445" s="12" t="s">
        <v>343</v>
      </c>
      <c r="D445" s="12" t="s">
        <v>344</v>
      </c>
      <c r="E445" s="12" t="s">
        <v>345</v>
      </c>
      <c r="F445" s="12" t="s">
        <v>346</v>
      </c>
      <c r="G445" s="12" t="s">
        <v>347</v>
      </c>
      <c r="H445" s="12">
        <v>0</v>
      </c>
      <c r="I445" s="12">
        <v>24</v>
      </c>
      <c r="J445" s="12">
        <v>0</v>
      </c>
      <c r="K445" s="12">
        <v>0</v>
      </c>
      <c r="L445" s="12">
        <v>0</v>
      </c>
      <c r="M445" s="12">
        <v>0</v>
      </c>
      <c r="N445" s="12">
        <v>0</v>
      </c>
      <c r="O445" s="12">
        <v>0</v>
      </c>
      <c r="P445" s="12">
        <v>0</v>
      </c>
      <c r="Q445" s="12">
        <v>0</v>
      </c>
      <c r="R445" s="12">
        <v>0</v>
      </c>
      <c r="S445" s="12">
        <v>0</v>
      </c>
      <c r="T445" s="12">
        <v>0</v>
      </c>
      <c r="U445">
        <f t="shared" si="20"/>
        <v>1957.1800000000005</v>
      </c>
      <c r="V445" s="23">
        <f>'Listado Equipos'!$B$5-W445</f>
        <v>37294.199999999997</v>
      </c>
      <c r="W445">
        <f t="shared" si="19"/>
        <v>305.8</v>
      </c>
      <c r="X445">
        <f t="shared" si="21"/>
        <v>445</v>
      </c>
    </row>
    <row r="446" spans="1:24" ht="17.399999999999999" x14ac:dyDescent="0.3">
      <c r="A446" s="11">
        <v>45446</v>
      </c>
      <c r="B446" s="12">
        <v>250427</v>
      </c>
      <c r="C446" s="12" t="s">
        <v>343</v>
      </c>
      <c r="D446" s="12" t="s">
        <v>344</v>
      </c>
      <c r="E446" s="12" t="s">
        <v>345</v>
      </c>
      <c r="F446" s="12" t="s">
        <v>346</v>
      </c>
      <c r="G446" s="12" t="s">
        <v>347</v>
      </c>
      <c r="H446" s="12">
        <v>0</v>
      </c>
      <c r="I446" s="12">
        <v>24</v>
      </c>
      <c r="J446" s="12">
        <v>0</v>
      </c>
      <c r="K446" s="12">
        <v>0</v>
      </c>
      <c r="L446" s="12">
        <v>0</v>
      </c>
      <c r="M446" s="12">
        <v>0</v>
      </c>
      <c r="N446" s="12">
        <v>0</v>
      </c>
      <c r="O446" s="12">
        <v>0</v>
      </c>
      <c r="P446" s="12">
        <v>0</v>
      </c>
      <c r="Q446" s="12">
        <v>0</v>
      </c>
      <c r="R446" s="12">
        <v>0</v>
      </c>
      <c r="S446" s="12">
        <v>0</v>
      </c>
      <c r="T446" s="12">
        <v>0</v>
      </c>
      <c r="U446">
        <f t="shared" si="20"/>
        <v>1957.1800000000005</v>
      </c>
      <c r="V446" s="23">
        <f>'Listado Equipos'!$B$5-W446</f>
        <v>37302.9</v>
      </c>
      <c r="W446">
        <f t="shared" si="19"/>
        <v>297.10000000000002</v>
      </c>
      <c r="X446">
        <f t="shared" si="21"/>
        <v>446</v>
      </c>
    </row>
    <row r="447" spans="1:24" ht="17.399999999999999" x14ac:dyDescent="0.3">
      <c r="A447" s="11">
        <v>45447</v>
      </c>
      <c r="B447" s="12">
        <v>250427</v>
      </c>
      <c r="C447" s="12" t="s">
        <v>343</v>
      </c>
      <c r="D447" s="12" t="s">
        <v>344</v>
      </c>
      <c r="E447" s="12" t="s">
        <v>345</v>
      </c>
      <c r="F447" s="12" t="s">
        <v>346</v>
      </c>
      <c r="G447" s="12" t="s">
        <v>347</v>
      </c>
      <c r="H447" s="12">
        <v>2.65</v>
      </c>
      <c r="I447" s="12">
        <v>21.35</v>
      </c>
      <c r="J447" s="12">
        <v>2.65</v>
      </c>
      <c r="K447" s="12">
        <v>0</v>
      </c>
      <c r="L447" s="12">
        <v>5.59</v>
      </c>
      <c r="M447" s="12">
        <v>2</v>
      </c>
      <c r="N447" s="12">
        <v>0</v>
      </c>
      <c r="O447" s="12">
        <v>0</v>
      </c>
      <c r="P447" s="12">
        <v>0</v>
      </c>
      <c r="Q447" s="12">
        <v>0</v>
      </c>
      <c r="R447" s="12">
        <v>1</v>
      </c>
      <c r="S447" s="12">
        <v>0</v>
      </c>
      <c r="T447" s="12">
        <v>0</v>
      </c>
      <c r="U447">
        <f t="shared" si="20"/>
        <v>1959.8300000000006</v>
      </c>
      <c r="V447" s="23">
        <f>'Listado Equipos'!$B$5-W447</f>
        <v>37306.080000000002</v>
      </c>
      <c r="W447">
        <f t="shared" si="19"/>
        <v>293.92</v>
      </c>
      <c r="X447">
        <f t="shared" si="21"/>
        <v>447</v>
      </c>
    </row>
    <row r="448" spans="1:24" ht="17.399999999999999" x14ac:dyDescent="0.3">
      <c r="A448" s="11">
        <v>45448</v>
      </c>
      <c r="B448" s="12">
        <v>250427</v>
      </c>
      <c r="C448" s="12" t="s">
        <v>343</v>
      </c>
      <c r="D448" s="12" t="s">
        <v>344</v>
      </c>
      <c r="E448" s="12" t="s">
        <v>345</v>
      </c>
      <c r="F448" s="12" t="s">
        <v>346</v>
      </c>
      <c r="G448" s="12" t="s">
        <v>347</v>
      </c>
      <c r="H448" s="12">
        <v>11.95</v>
      </c>
      <c r="I448" s="12">
        <v>12.05</v>
      </c>
      <c r="J448" s="12">
        <v>9.48</v>
      </c>
      <c r="K448" s="12">
        <v>2.4700000000000002</v>
      </c>
      <c r="L448" s="12">
        <v>20.8</v>
      </c>
      <c r="M448" s="12">
        <v>2</v>
      </c>
      <c r="N448" s="12">
        <v>0</v>
      </c>
      <c r="O448" s="12">
        <v>0</v>
      </c>
      <c r="P448" s="12">
        <v>0</v>
      </c>
      <c r="Q448" s="12">
        <v>0</v>
      </c>
      <c r="R448" s="12">
        <v>19</v>
      </c>
      <c r="S448" s="12">
        <v>0</v>
      </c>
      <c r="T448" s="12">
        <v>0</v>
      </c>
      <c r="U448">
        <f t="shared" si="20"/>
        <v>1971.7800000000007</v>
      </c>
      <c r="V448" s="23">
        <f>'Listado Equipos'!$B$5-W448</f>
        <v>37311.160000000003</v>
      </c>
      <c r="W448">
        <f t="shared" si="19"/>
        <v>288.84000000000003</v>
      </c>
      <c r="X448">
        <f t="shared" si="21"/>
        <v>448</v>
      </c>
    </row>
    <row r="449" spans="1:24" ht="17.399999999999999" x14ac:dyDescent="0.3">
      <c r="A449" s="11">
        <v>45449</v>
      </c>
      <c r="B449" s="12">
        <v>250427</v>
      </c>
      <c r="C449" s="12" t="s">
        <v>343</v>
      </c>
      <c r="D449" s="12" t="s">
        <v>344</v>
      </c>
      <c r="E449" s="12" t="s">
        <v>345</v>
      </c>
      <c r="F449" s="12" t="s">
        <v>346</v>
      </c>
      <c r="G449" s="12" t="s">
        <v>347</v>
      </c>
      <c r="H449" s="12">
        <v>5.5</v>
      </c>
      <c r="I449" s="12">
        <v>18.5</v>
      </c>
      <c r="J449" s="12">
        <v>5.12</v>
      </c>
      <c r="K449" s="12">
        <v>0.38</v>
      </c>
      <c r="L449" s="12">
        <v>11.29</v>
      </c>
      <c r="M449" s="12">
        <v>2</v>
      </c>
      <c r="N449" s="12">
        <v>0</v>
      </c>
      <c r="O449" s="12">
        <v>0</v>
      </c>
      <c r="P449" s="12">
        <v>0</v>
      </c>
      <c r="Q449" s="12">
        <v>0</v>
      </c>
      <c r="R449" s="12">
        <v>3</v>
      </c>
      <c r="S449" s="12">
        <v>0</v>
      </c>
      <c r="T449" s="12">
        <v>0</v>
      </c>
      <c r="U449">
        <f t="shared" si="20"/>
        <v>1977.2800000000007</v>
      </c>
      <c r="V449" s="23">
        <f>'Listado Equipos'!$B$5-W449</f>
        <v>37319.89</v>
      </c>
      <c r="W449">
        <f t="shared" si="19"/>
        <v>280.11</v>
      </c>
      <c r="X449">
        <f t="shared" si="21"/>
        <v>449</v>
      </c>
    </row>
    <row r="450" spans="1:24" ht="17.399999999999999" x14ac:dyDescent="0.3">
      <c r="A450" s="11">
        <v>45450</v>
      </c>
      <c r="B450" s="12">
        <v>250427</v>
      </c>
      <c r="C450" s="12" t="s">
        <v>343</v>
      </c>
      <c r="D450" s="12" t="s">
        <v>344</v>
      </c>
      <c r="E450" s="12" t="s">
        <v>345</v>
      </c>
      <c r="F450" s="12" t="s">
        <v>346</v>
      </c>
      <c r="G450" s="12" t="s">
        <v>347</v>
      </c>
      <c r="H450" s="12">
        <v>8.1</v>
      </c>
      <c r="I450" s="12">
        <v>15.9</v>
      </c>
      <c r="J450" s="12">
        <v>6.2</v>
      </c>
      <c r="K450" s="12">
        <v>1.9</v>
      </c>
      <c r="L450" s="12">
        <v>12.72</v>
      </c>
      <c r="M450" s="12">
        <v>2</v>
      </c>
      <c r="N450" s="12">
        <v>0</v>
      </c>
      <c r="O450" s="12">
        <v>0</v>
      </c>
      <c r="P450" s="12">
        <v>0</v>
      </c>
      <c r="Q450" s="12">
        <v>0</v>
      </c>
      <c r="R450" s="12">
        <v>15</v>
      </c>
      <c r="S450" s="12">
        <v>0</v>
      </c>
      <c r="T450" s="12">
        <v>1</v>
      </c>
      <c r="U450">
        <f t="shared" si="20"/>
        <v>1985.3800000000006</v>
      </c>
      <c r="V450" s="23">
        <f>'Listado Equipos'!$B$5-W450</f>
        <v>37331.71</v>
      </c>
      <c r="W450">
        <f t="shared" si="19"/>
        <v>268.29000000000002</v>
      </c>
      <c r="X450">
        <f t="shared" si="21"/>
        <v>450</v>
      </c>
    </row>
    <row r="451" spans="1:24" ht="17.399999999999999" x14ac:dyDescent="0.3">
      <c r="A451" s="11">
        <v>45451</v>
      </c>
      <c r="B451" s="12">
        <v>250427</v>
      </c>
      <c r="C451" s="12" t="s">
        <v>343</v>
      </c>
      <c r="D451" s="12" t="s">
        <v>344</v>
      </c>
      <c r="E451" s="12" t="s">
        <v>345</v>
      </c>
      <c r="F451" s="12" t="s">
        <v>346</v>
      </c>
      <c r="G451" s="12" t="s">
        <v>347</v>
      </c>
      <c r="H451" s="12">
        <v>7.12</v>
      </c>
      <c r="I451" s="12">
        <v>16.88</v>
      </c>
      <c r="J451" s="12">
        <v>5.77</v>
      </c>
      <c r="K451" s="12">
        <v>1.35</v>
      </c>
      <c r="L451" s="12">
        <v>12.76</v>
      </c>
      <c r="M451" s="12">
        <v>3</v>
      </c>
      <c r="N451" s="12">
        <v>0</v>
      </c>
      <c r="O451" s="12">
        <v>0</v>
      </c>
      <c r="P451" s="12">
        <v>0</v>
      </c>
      <c r="Q451" s="12">
        <v>0</v>
      </c>
      <c r="R451" s="12">
        <v>12</v>
      </c>
      <c r="S451" s="12">
        <v>0</v>
      </c>
      <c r="T451" s="12">
        <v>1</v>
      </c>
      <c r="U451">
        <f t="shared" si="20"/>
        <v>1992.5000000000005</v>
      </c>
      <c r="V451" s="23">
        <f>'Listado Equipos'!$B$5-W451</f>
        <v>37338.89</v>
      </c>
      <c r="W451">
        <f t="shared" ref="W451:W514" si="22">LARGE($U$2:$U$514,X451-1)</f>
        <v>261.11</v>
      </c>
      <c r="X451">
        <f t="shared" si="21"/>
        <v>451</v>
      </c>
    </row>
    <row r="452" spans="1:24" ht="17.399999999999999" x14ac:dyDescent="0.3">
      <c r="A452" s="11">
        <v>45452</v>
      </c>
      <c r="B452" s="12">
        <v>250427</v>
      </c>
      <c r="C452" s="12" t="s">
        <v>343</v>
      </c>
      <c r="D452" s="12" t="s">
        <v>344</v>
      </c>
      <c r="E452" s="12" t="s">
        <v>345</v>
      </c>
      <c r="F452" s="12" t="s">
        <v>346</v>
      </c>
      <c r="G452" s="12" t="s">
        <v>347</v>
      </c>
      <c r="H452" s="12">
        <v>0</v>
      </c>
      <c r="I452" s="12">
        <v>24</v>
      </c>
      <c r="J452" s="12">
        <v>0</v>
      </c>
      <c r="K452" s="12">
        <v>0</v>
      </c>
      <c r="L452" s="12">
        <v>0</v>
      </c>
      <c r="M452" s="12">
        <v>0</v>
      </c>
      <c r="N452" s="12">
        <v>0</v>
      </c>
      <c r="O452" s="12">
        <v>0</v>
      </c>
      <c r="P452" s="12">
        <v>0</v>
      </c>
      <c r="Q452" s="12">
        <v>0</v>
      </c>
      <c r="R452" s="12">
        <v>0</v>
      </c>
      <c r="S452" s="12">
        <v>0</v>
      </c>
      <c r="T452" s="12">
        <v>0</v>
      </c>
      <c r="U452">
        <f t="shared" ref="U452:U514" si="23">H452+U451</f>
        <v>1992.5000000000005</v>
      </c>
      <c r="V452" s="23">
        <f>'Listado Equipos'!$B$5-W452</f>
        <v>37348.97</v>
      </c>
      <c r="W452">
        <f t="shared" si="22"/>
        <v>251.03</v>
      </c>
      <c r="X452">
        <f t="shared" si="21"/>
        <v>452</v>
      </c>
    </row>
    <row r="453" spans="1:24" ht="17.399999999999999" x14ac:dyDescent="0.3">
      <c r="A453" s="11">
        <v>45453</v>
      </c>
      <c r="B453" s="12">
        <v>250427</v>
      </c>
      <c r="C453" s="12" t="s">
        <v>343</v>
      </c>
      <c r="D453" s="12" t="s">
        <v>344</v>
      </c>
      <c r="E453" s="12" t="s">
        <v>345</v>
      </c>
      <c r="F453" s="12" t="s">
        <v>346</v>
      </c>
      <c r="G453" s="12" t="s">
        <v>347</v>
      </c>
      <c r="H453" s="12">
        <v>0</v>
      </c>
      <c r="I453" s="12">
        <v>24</v>
      </c>
      <c r="J453" s="12">
        <v>0</v>
      </c>
      <c r="K453" s="12">
        <v>0</v>
      </c>
      <c r="L453" s="12">
        <v>0</v>
      </c>
      <c r="M453" s="12">
        <v>0</v>
      </c>
      <c r="N453" s="12">
        <v>0</v>
      </c>
      <c r="O453" s="12">
        <v>0</v>
      </c>
      <c r="P453" s="12">
        <v>0</v>
      </c>
      <c r="Q453" s="12">
        <v>0</v>
      </c>
      <c r="R453" s="12">
        <v>0</v>
      </c>
      <c r="S453" s="12">
        <v>0</v>
      </c>
      <c r="T453" s="12">
        <v>0</v>
      </c>
      <c r="U453">
        <f t="shared" si="23"/>
        <v>1992.5000000000005</v>
      </c>
      <c r="V453" s="23">
        <f>'Listado Equipos'!$B$5-W453</f>
        <v>37351.089999999997</v>
      </c>
      <c r="W453">
        <f t="shared" si="22"/>
        <v>248.91</v>
      </c>
      <c r="X453">
        <f t="shared" si="21"/>
        <v>453</v>
      </c>
    </row>
    <row r="454" spans="1:24" ht="17.399999999999999" x14ac:dyDescent="0.3">
      <c r="A454" s="11">
        <v>45454</v>
      </c>
      <c r="B454" s="12">
        <v>250427</v>
      </c>
      <c r="C454" s="12" t="s">
        <v>343</v>
      </c>
      <c r="D454" s="12" t="s">
        <v>344</v>
      </c>
      <c r="E454" s="12" t="s">
        <v>345</v>
      </c>
      <c r="F454" s="12" t="s">
        <v>346</v>
      </c>
      <c r="G454" s="12" t="s">
        <v>347</v>
      </c>
      <c r="H454" s="12">
        <v>1.67</v>
      </c>
      <c r="I454" s="12">
        <v>22.33</v>
      </c>
      <c r="J454" s="12">
        <v>1.67</v>
      </c>
      <c r="K454" s="12">
        <v>0</v>
      </c>
      <c r="L454" s="12">
        <v>3.15</v>
      </c>
      <c r="M454" s="12">
        <v>3</v>
      </c>
      <c r="N454" s="12">
        <v>0</v>
      </c>
      <c r="O454" s="12">
        <v>0</v>
      </c>
      <c r="P454" s="12">
        <v>0</v>
      </c>
      <c r="Q454" s="12">
        <v>0</v>
      </c>
      <c r="R454" s="12">
        <v>0</v>
      </c>
      <c r="S454" s="12">
        <v>0</v>
      </c>
      <c r="T454" s="12">
        <v>0</v>
      </c>
      <c r="U454">
        <f t="shared" si="23"/>
        <v>1994.1700000000005</v>
      </c>
      <c r="V454" s="23">
        <f>'Listado Equipos'!$B$5-W454</f>
        <v>37353.72</v>
      </c>
      <c r="W454">
        <f t="shared" si="22"/>
        <v>246.28</v>
      </c>
      <c r="X454">
        <f t="shared" si="21"/>
        <v>454</v>
      </c>
    </row>
    <row r="455" spans="1:24" ht="17.399999999999999" x14ac:dyDescent="0.3">
      <c r="A455" s="11">
        <v>45455</v>
      </c>
      <c r="B455" s="12">
        <v>250427</v>
      </c>
      <c r="C455" s="12" t="s">
        <v>343</v>
      </c>
      <c r="D455" s="12" t="s">
        <v>344</v>
      </c>
      <c r="E455" s="12" t="s">
        <v>345</v>
      </c>
      <c r="F455" s="12" t="s">
        <v>346</v>
      </c>
      <c r="G455" s="12" t="s">
        <v>347</v>
      </c>
      <c r="H455" s="12">
        <v>5.93</v>
      </c>
      <c r="I455" s="12">
        <v>18.07</v>
      </c>
      <c r="J455" s="12">
        <v>4.87</v>
      </c>
      <c r="K455" s="12">
        <v>1.07</v>
      </c>
      <c r="L455" s="12">
        <v>11</v>
      </c>
      <c r="M455" s="12">
        <v>2</v>
      </c>
      <c r="N455" s="12">
        <v>0</v>
      </c>
      <c r="O455" s="12">
        <v>1</v>
      </c>
      <c r="P455" s="12">
        <v>1</v>
      </c>
      <c r="Q455" s="12">
        <v>0</v>
      </c>
      <c r="R455" s="12">
        <v>7</v>
      </c>
      <c r="S455" s="12">
        <v>0</v>
      </c>
      <c r="T455" s="12">
        <v>1</v>
      </c>
      <c r="U455">
        <f t="shared" si="23"/>
        <v>2000.1000000000006</v>
      </c>
      <c r="V455" s="23">
        <f>'Listado Equipos'!$B$5-W455</f>
        <v>37354.769999999997</v>
      </c>
      <c r="W455">
        <f t="shared" si="22"/>
        <v>245.23</v>
      </c>
      <c r="X455">
        <f t="shared" si="21"/>
        <v>455</v>
      </c>
    </row>
    <row r="456" spans="1:24" ht="17.399999999999999" x14ac:dyDescent="0.3">
      <c r="A456" s="11">
        <v>45456</v>
      </c>
      <c r="B456" s="12">
        <v>250427</v>
      </c>
      <c r="C456" s="12" t="s">
        <v>343</v>
      </c>
      <c r="D456" s="12" t="s">
        <v>344</v>
      </c>
      <c r="E456" s="12" t="s">
        <v>345</v>
      </c>
      <c r="F456" s="12" t="s">
        <v>346</v>
      </c>
      <c r="G456" s="12" t="s">
        <v>347</v>
      </c>
      <c r="H456" s="12">
        <v>8</v>
      </c>
      <c r="I456" s="12">
        <v>16</v>
      </c>
      <c r="J456" s="12">
        <v>7.05</v>
      </c>
      <c r="K456" s="12">
        <v>0.95</v>
      </c>
      <c r="L456" s="12">
        <v>14.91</v>
      </c>
      <c r="M456" s="12">
        <v>3</v>
      </c>
      <c r="N456" s="12">
        <v>0</v>
      </c>
      <c r="O456" s="12">
        <v>0</v>
      </c>
      <c r="P456" s="12">
        <v>0</v>
      </c>
      <c r="Q456" s="12">
        <v>0</v>
      </c>
      <c r="R456" s="12">
        <v>6</v>
      </c>
      <c r="S456" s="12">
        <v>0</v>
      </c>
      <c r="T456" s="12">
        <v>0</v>
      </c>
      <c r="U456">
        <f t="shared" si="23"/>
        <v>2008.1000000000006</v>
      </c>
      <c r="V456" s="23">
        <f>'Listado Equipos'!$B$5-W456</f>
        <v>37363.75</v>
      </c>
      <c r="W456">
        <f t="shared" si="22"/>
        <v>236.25</v>
      </c>
      <c r="X456">
        <f t="shared" si="21"/>
        <v>456</v>
      </c>
    </row>
    <row r="457" spans="1:24" ht="17.399999999999999" x14ac:dyDescent="0.3">
      <c r="A457" s="11">
        <v>45457</v>
      </c>
      <c r="B457" s="12">
        <v>250427</v>
      </c>
      <c r="C457" s="12" t="s">
        <v>343</v>
      </c>
      <c r="D457" s="12" t="s">
        <v>344</v>
      </c>
      <c r="E457" s="12" t="s">
        <v>345</v>
      </c>
      <c r="F457" s="12" t="s">
        <v>346</v>
      </c>
      <c r="G457" s="12" t="s">
        <v>347</v>
      </c>
      <c r="H457" s="12">
        <v>7.05</v>
      </c>
      <c r="I457" s="12">
        <v>16.95</v>
      </c>
      <c r="J457" s="12">
        <v>7.05</v>
      </c>
      <c r="K457" s="12">
        <v>0</v>
      </c>
      <c r="L457" s="12">
        <v>17.350000000000001</v>
      </c>
      <c r="M457" s="12">
        <v>3</v>
      </c>
      <c r="N457" s="12">
        <v>0</v>
      </c>
      <c r="O457" s="12">
        <v>0</v>
      </c>
      <c r="P457" s="12">
        <v>0</v>
      </c>
      <c r="Q457" s="12">
        <v>0</v>
      </c>
      <c r="R457" s="12">
        <v>1</v>
      </c>
      <c r="S457" s="12">
        <v>0</v>
      </c>
      <c r="T457" s="12">
        <v>0</v>
      </c>
      <c r="U457">
        <f t="shared" si="23"/>
        <v>2015.1500000000005</v>
      </c>
      <c r="V457" s="23">
        <f>'Listado Equipos'!$B$5-W457</f>
        <v>37368.17</v>
      </c>
      <c r="W457">
        <f t="shared" si="22"/>
        <v>231.83</v>
      </c>
      <c r="X457">
        <f t="shared" si="21"/>
        <v>457</v>
      </c>
    </row>
    <row r="458" spans="1:24" ht="17.399999999999999" x14ac:dyDescent="0.3">
      <c r="A458" s="11">
        <v>45458</v>
      </c>
      <c r="B458" s="12">
        <v>250427</v>
      </c>
      <c r="C458" s="12" t="s">
        <v>343</v>
      </c>
      <c r="D458" s="12" t="s">
        <v>344</v>
      </c>
      <c r="E458" s="12" t="s">
        <v>345</v>
      </c>
      <c r="F458" s="12" t="s">
        <v>346</v>
      </c>
      <c r="G458" s="12" t="s">
        <v>347</v>
      </c>
      <c r="H458" s="12">
        <v>7.27</v>
      </c>
      <c r="I458" s="12">
        <v>16.73</v>
      </c>
      <c r="J458" s="12">
        <v>6.62</v>
      </c>
      <c r="K458" s="12">
        <v>0.65</v>
      </c>
      <c r="L458" s="12">
        <v>13.08</v>
      </c>
      <c r="M458" s="12">
        <v>2</v>
      </c>
      <c r="N458" s="12">
        <v>0</v>
      </c>
      <c r="O458" s="12">
        <v>0</v>
      </c>
      <c r="P458" s="12">
        <v>2</v>
      </c>
      <c r="Q458" s="12">
        <v>0</v>
      </c>
      <c r="R458" s="12">
        <v>5</v>
      </c>
      <c r="S458" s="12">
        <v>0</v>
      </c>
      <c r="T458" s="12">
        <v>0</v>
      </c>
      <c r="U458">
        <f t="shared" si="23"/>
        <v>2022.4200000000005</v>
      </c>
      <c r="V458" s="23">
        <f>'Listado Equipos'!$B$5-W458</f>
        <v>37375.35</v>
      </c>
      <c r="W458">
        <f t="shared" si="22"/>
        <v>224.65</v>
      </c>
      <c r="X458">
        <f t="shared" si="21"/>
        <v>458</v>
      </c>
    </row>
    <row r="459" spans="1:24" ht="17.399999999999999" x14ac:dyDescent="0.3">
      <c r="A459" s="11">
        <v>45459</v>
      </c>
      <c r="B459" s="12">
        <v>250427</v>
      </c>
      <c r="C459" s="12" t="s">
        <v>343</v>
      </c>
      <c r="D459" s="12" t="s">
        <v>344</v>
      </c>
      <c r="E459" s="12" t="s">
        <v>345</v>
      </c>
      <c r="F459" s="12" t="s">
        <v>346</v>
      </c>
      <c r="G459" s="12" t="s">
        <v>347</v>
      </c>
      <c r="H459" s="12">
        <v>7.78</v>
      </c>
      <c r="I459" s="12">
        <v>16.22</v>
      </c>
      <c r="J459" s="12">
        <v>5.6</v>
      </c>
      <c r="K459" s="12">
        <v>2.1800000000000002</v>
      </c>
      <c r="L459" s="12">
        <v>12.14</v>
      </c>
      <c r="M459" s="12">
        <v>3</v>
      </c>
      <c r="N459" s="12">
        <v>0</v>
      </c>
      <c r="O459" s="12">
        <v>0</v>
      </c>
      <c r="P459" s="12">
        <v>0</v>
      </c>
      <c r="Q459" s="12">
        <v>0</v>
      </c>
      <c r="R459" s="12">
        <v>14</v>
      </c>
      <c r="S459" s="12">
        <v>0</v>
      </c>
      <c r="T459" s="12">
        <v>0</v>
      </c>
      <c r="U459">
        <f t="shared" si="23"/>
        <v>2030.2000000000005</v>
      </c>
      <c r="V459" s="23">
        <f>'Listado Equipos'!$B$5-W459</f>
        <v>37379.83</v>
      </c>
      <c r="W459">
        <f t="shared" si="22"/>
        <v>220.17000000000002</v>
      </c>
      <c r="X459">
        <f t="shared" si="21"/>
        <v>459</v>
      </c>
    </row>
    <row r="460" spans="1:24" ht="17.399999999999999" x14ac:dyDescent="0.3">
      <c r="A460" s="11">
        <v>45460</v>
      </c>
      <c r="B460" s="12">
        <v>250427</v>
      </c>
      <c r="C460" s="12" t="s">
        <v>343</v>
      </c>
      <c r="D460" s="12" t="s">
        <v>344</v>
      </c>
      <c r="E460" s="12" t="s">
        <v>345</v>
      </c>
      <c r="F460" s="12" t="s">
        <v>346</v>
      </c>
      <c r="G460" s="12" t="s">
        <v>347</v>
      </c>
      <c r="H460" s="12">
        <v>2.93</v>
      </c>
      <c r="I460" s="12">
        <v>21.07</v>
      </c>
      <c r="J460" s="12">
        <v>2.93</v>
      </c>
      <c r="K460" s="12">
        <v>0</v>
      </c>
      <c r="L460" s="12">
        <v>5.77</v>
      </c>
      <c r="M460" s="12">
        <v>2</v>
      </c>
      <c r="N460" s="12">
        <v>0</v>
      </c>
      <c r="O460" s="12">
        <v>0</v>
      </c>
      <c r="P460" s="12">
        <v>0</v>
      </c>
      <c r="Q460" s="12">
        <v>0</v>
      </c>
      <c r="R460" s="12">
        <v>0</v>
      </c>
      <c r="S460" s="12">
        <v>0</v>
      </c>
      <c r="T460" s="12">
        <v>0</v>
      </c>
      <c r="U460">
        <f t="shared" si="23"/>
        <v>2033.1300000000006</v>
      </c>
      <c r="V460" s="23">
        <f>'Listado Equipos'!$B$5-W460</f>
        <v>37384.080000000002</v>
      </c>
      <c r="W460">
        <f t="shared" si="22"/>
        <v>215.92000000000002</v>
      </c>
      <c r="X460">
        <f t="shared" si="21"/>
        <v>460</v>
      </c>
    </row>
    <row r="461" spans="1:24" ht="17.399999999999999" x14ac:dyDescent="0.3">
      <c r="A461" s="11">
        <v>45461</v>
      </c>
      <c r="B461" s="12">
        <v>250427</v>
      </c>
      <c r="C461" s="12" t="s">
        <v>343</v>
      </c>
      <c r="D461" s="12" t="s">
        <v>344</v>
      </c>
      <c r="E461" s="12" t="s">
        <v>345</v>
      </c>
      <c r="F461" s="12" t="s">
        <v>346</v>
      </c>
      <c r="G461" s="12" t="s">
        <v>347</v>
      </c>
      <c r="H461" s="12">
        <v>0.72</v>
      </c>
      <c r="I461" s="12">
        <v>23.28</v>
      </c>
      <c r="J461" s="12">
        <v>0.72</v>
      </c>
      <c r="K461" s="12">
        <v>0</v>
      </c>
      <c r="L461" s="12">
        <v>1.29</v>
      </c>
      <c r="M461" s="12">
        <v>2</v>
      </c>
      <c r="N461" s="12">
        <v>0</v>
      </c>
      <c r="O461" s="12">
        <v>0</v>
      </c>
      <c r="P461" s="12">
        <v>0</v>
      </c>
      <c r="Q461" s="12">
        <v>0</v>
      </c>
      <c r="R461" s="12">
        <v>0</v>
      </c>
      <c r="S461" s="12">
        <v>0</v>
      </c>
      <c r="T461" s="12">
        <v>0</v>
      </c>
      <c r="U461">
        <f t="shared" si="23"/>
        <v>2033.8500000000006</v>
      </c>
      <c r="V461" s="23">
        <f>'Listado Equipos'!$B$5-W461</f>
        <v>37385.660000000003</v>
      </c>
      <c r="W461">
        <f t="shared" si="22"/>
        <v>214.34</v>
      </c>
      <c r="X461">
        <f t="shared" si="21"/>
        <v>461</v>
      </c>
    </row>
    <row r="462" spans="1:24" ht="17.399999999999999" x14ac:dyDescent="0.3">
      <c r="A462" s="11">
        <v>45462</v>
      </c>
      <c r="B462" s="12">
        <v>250427</v>
      </c>
      <c r="C462" s="12" t="s">
        <v>343</v>
      </c>
      <c r="D462" s="12" t="s">
        <v>344</v>
      </c>
      <c r="E462" s="12" t="s">
        <v>345</v>
      </c>
      <c r="F462" s="12" t="s">
        <v>346</v>
      </c>
      <c r="G462" s="12" t="s">
        <v>347</v>
      </c>
      <c r="H462" s="12">
        <v>1.57</v>
      </c>
      <c r="I462" s="12">
        <v>22.43</v>
      </c>
      <c r="J462" s="12">
        <v>1.57</v>
      </c>
      <c r="K462" s="12">
        <v>0</v>
      </c>
      <c r="L462" s="12">
        <v>2.68</v>
      </c>
      <c r="M462" s="12">
        <v>2</v>
      </c>
      <c r="N462" s="12">
        <v>0</v>
      </c>
      <c r="O462" s="12">
        <v>0</v>
      </c>
      <c r="P462" s="12">
        <v>0</v>
      </c>
      <c r="Q462" s="12">
        <v>0</v>
      </c>
      <c r="R462" s="12">
        <v>0</v>
      </c>
      <c r="S462" s="12">
        <v>0</v>
      </c>
      <c r="T462" s="12">
        <v>0</v>
      </c>
      <c r="U462">
        <f t="shared" si="23"/>
        <v>2035.4200000000005</v>
      </c>
      <c r="V462" s="23">
        <f>'Listado Equipos'!$B$5-W462</f>
        <v>37391.68</v>
      </c>
      <c r="W462">
        <f t="shared" si="22"/>
        <v>208.32</v>
      </c>
      <c r="X462">
        <f t="shared" ref="X462:X514" si="24">X461+1</f>
        <v>462</v>
      </c>
    </row>
    <row r="463" spans="1:24" ht="17.399999999999999" x14ac:dyDescent="0.3">
      <c r="A463" s="11">
        <v>45463</v>
      </c>
      <c r="B463" s="12">
        <v>250427</v>
      </c>
      <c r="C463" s="12" t="s">
        <v>343</v>
      </c>
      <c r="D463" s="12" t="s">
        <v>344</v>
      </c>
      <c r="E463" s="12" t="s">
        <v>345</v>
      </c>
      <c r="F463" s="12" t="s">
        <v>346</v>
      </c>
      <c r="G463" s="12" t="s">
        <v>347</v>
      </c>
      <c r="H463" s="12">
        <v>5.92</v>
      </c>
      <c r="I463" s="12">
        <v>18.079999999999998</v>
      </c>
      <c r="J463" s="12">
        <v>5.33</v>
      </c>
      <c r="K463" s="12">
        <v>0.57999999999999996</v>
      </c>
      <c r="L463" s="12">
        <v>11.53</v>
      </c>
      <c r="M463" s="12">
        <v>2</v>
      </c>
      <c r="N463" s="12">
        <v>0</v>
      </c>
      <c r="O463" s="12">
        <v>1</v>
      </c>
      <c r="P463" s="12">
        <v>0</v>
      </c>
      <c r="Q463" s="12">
        <v>0</v>
      </c>
      <c r="R463" s="12">
        <v>9</v>
      </c>
      <c r="S463" s="12">
        <v>0</v>
      </c>
      <c r="T463" s="12">
        <v>1</v>
      </c>
      <c r="U463">
        <f t="shared" si="23"/>
        <v>2041.3400000000006</v>
      </c>
      <c r="V463" s="23">
        <f>'Listado Equipos'!$B$5-W463</f>
        <v>37398.31</v>
      </c>
      <c r="W463">
        <f t="shared" si="22"/>
        <v>201.69</v>
      </c>
      <c r="X463">
        <f t="shared" si="24"/>
        <v>463</v>
      </c>
    </row>
    <row r="464" spans="1:24" ht="17.399999999999999" x14ac:dyDescent="0.3">
      <c r="A464" s="11">
        <v>45464</v>
      </c>
      <c r="B464" s="12">
        <v>250427</v>
      </c>
      <c r="C464" s="12" t="s">
        <v>343</v>
      </c>
      <c r="D464" s="12" t="s">
        <v>344</v>
      </c>
      <c r="E464" s="12" t="s">
        <v>345</v>
      </c>
      <c r="F464" s="12" t="s">
        <v>346</v>
      </c>
      <c r="G464" s="12" t="s">
        <v>347</v>
      </c>
      <c r="H464" s="12">
        <v>8.73</v>
      </c>
      <c r="I464" s="12">
        <v>15.27</v>
      </c>
      <c r="J464" s="12">
        <v>6.2</v>
      </c>
      <c r="K464" s="12">
        <v>2.5299999999999998</v>
      </c>
      <c r="L464" s="12">
        <v>13.51</v>
      </c>
      <c r="M464" s="12">
        <v>2</v>
      </c>
      <c r="N464" s="12">
        <v>0</v>
      </c>
      <c r="O464" s="12">
        <v>0</v>
      </c>
      <c r="P464" s="12">
        <v>1</v>
      </c>
      <c r="Q464" s="12">
        <v>0</v>
      </c>
      <c r="R464" s="12">
        <v>19</v>
      </c>
      <c r="S464" s="12">
        <v>0</v>
      </c>
      <c r="T464" s="12">
        <v>0</v>
      </c>
      <c r="U464">
        <f t="shared" si="23"/>
        <v>2050.0700000000006</v>
      </c>
      <c r="V464" s="23">
        <f>'Listado Equipos'!$B$5-W464</f>
        <v>37404.33</v>
      </c>
      <c r="W464">
        <f t="shared" si="22"/>
        <v>195.67</v>
      </c>
      <c r="X464">
        <f t="shared" si="24"/>
        <v>464</v>
      </c>
    </row>
    <row r="465" spans="1:24" ht="17.399999999999999" x14ac:dyDescent="0.3">
      <c r="A465" s="11">
        <v>45465</v>
      </c>
      <c r="B465" s="12">
        <v>250427</v>
      </c>
      <c r="C465" s="12" t="s">
        <v>343</v>
      </c>
      <c r="D465" s="12" t="s">
        <v>344</v>
      </c>
      <c r="E465" s="12" t="s">
        <v>345</v>
      </c>
      <c r="F465" s="12" t="s">
        <v>346</v>
      </c>
      <c r="G465" s="12" t="s">
        <v>347</v>
      </c>
      <c r="H465" s="12">
        <v>10.65</v>
      </c>
      <c r="I465" s="12">
        <v>13.35</v>
      </c>
      <c r="J465" s="12">
        <v>8.6300000000000008</v>
      </c>
      <c r="K465" s="12">
        <v>2.02</v>
      </c>
      <c r="L465" s="12">
        <v>18.77</v>
      </c>
      <c r="M465" s="12">
        <v>2</v>
      </c>
      <c r="N465" s="12">
        <v>0</v>
      </c>
      <c r="O465" s="12">
        <v>0</v>
      </c>
      <c r="P465" s="12">
        <v>0</v>
      </c>
      <c r="Q465" s="12">
        <v>0</v>
      </c>
      <c r="R465" s="12">
        <v>15</v>
      </c>
      <c r="S465" s="12">
        <v>0</v>
      </c>
      <c r="T465" s="12">
        <v>0</v>
      </c>
      <c r="U465">
        <f t="shared" si="23"/>
        <v>2060.7200000000007</v>
      </c>
      <c r="V465" s="23">
        <f>'Listado Equipos'!$B$5-W465</f>
        <v>37405.760000000002</v>
      </c>
      <c r="W465">
        <f t="shared" si="22"/>
        <v>194.23999999999998</v>
      </c>
      <c r="X465">
        <f t="shared" si="24"/>
        <v>465</v>
      </c>
    </row>
    <row r="466" spans="1:24" ht="17.399999999999999" x14ac:dyDescent="0.3">
      <c r="A466" s="11">
        <v>45466</v>
      </c>
      <c r="B466" s="12">
        <v>250427</v>
      </c>
      <c r="C466" s="12" t="s">
        <v>343</v>
      </c>
      <c r="D466" s="12" t="s">
        <v>344</v>
      </c>
      <c r="E466" s="12" t="s">
        <v>345</v>
      </c>
      <c r="F466" s="12" t="s">
        <v>346</v>
      </c>
      <c r="G466" s="12" t="s">
        <v>347</v>
      </c>
      <c r="H466" s="12">
        <v>0</v>
      </c>
      <c r="I466" s="12">
        <v>24</v>
      </c>
      <c r="J466" s="12">
        <v>0</v>
      </c>
      <c r="K466" s="12">
        <v>0</v>
      </c>
      <c r="L466" s="12">
        <v>0</v>
      </c>
      <c r="M466" s="12">
        <v>0</v>
      </c>
      <c r="N466" s="12">
        <v>0</v>
      </c>
      <c r="O466" s="12">
        <v>0</v>
      </c>
      <c r="P466" s="12">
        <v>0</v>
      </c>
      <c r="Q466" s="12">
        <v>0</v>
      </c>
      <c r="R466" s="12">
        <v>0</v>
      </c>
      <c r="S466" s="12">
        <v>0</v>
      </c>
      <c r="T466" s="12">
        <v>0</v>
      </c>
      <c r="U466">
        <f t="shared" si="23"/>
        <v>2060.7200000000007</v>
      </c>
      <c r="V466" s="23">
        <f>'Listado Equipos'!$B$5-W466</f>
        <v>37406.44</v>
      </c>
      <c r="W466">
        <f t="shared" si="22"/>
        <v>193.55999999999997</v>
      </c>
      <c r="X466">
        <f t="shared" si="24"/>
        <v>466</v>
      </c>
    </row>
    <row r="467" spans="1:24" ht="17.399999999999999" x14ac:dyDescent="0.3">
      <c r="A467" s="11">
        <v>45467</v>
      </c>
      <c r="B467" s="12">
        <v>250427</v>
      </c>
      <c r="C467" s="12" t="s">
        <v>343</v>
      </c>
      <c r="D467" s="12" t="s">
        <v>344</v>
      </c>
      <c r="E467" s="12" t="s">
        <v>345</v>
      </c>
      <c r="F467" s="12" t="s">
        <v>346</v>
      </c>
      <c r="G467" s="12" t="s">
        <v>347</v>
      </c>
      <c r="H467" s="12">
        <v>2.0699999999999998</v>
      </c>
      <c r="I467" s="12">
        <v>21.93</v>
      </c>
      <c r="J467" s="12">
        <v>1.78</v>
      </c>
      <c r="K467" s="12">
        <v>0.28000000000000003</v>
      </c>
      <c r="L467" s="12">
        <v>3.67</v>
      </c>
      <c r="M467" s="12">
        <v>3</v>
      </c>
      <c r="N467" s="12">
        <v>0</v>
      </c>
      <c r="O467" s="12">
        <v>0</v>
      </c>
      <c r="P467" s="12">
        <v>0</v>
      </c>
      <c r="Q467" s="12">
        <v>0</v>
      </c>
      <c r="R467" s="12">
        <v>3</v>
      </c>
      <c r="S467" s="12">
        <v>0</v>
      </c>
      <c r="T467" s="12">
        <v>0</v>
      </c>
      <c r="U467">
        <f t="shared" si="23"/>
        <v>2062.7900000000009</v>
      </c>
      <c r="V467" s="23">
        <f>'Listado Equipos'!$B$5-W467</f>
        <v>37409.81</v>
      </c>
      <c r="W467">
        <f t="shared" si="22"/>
        <v>190.18999999999997</v>
      </c>
      <c r="X467">
        <f t="shared" si="24"/>
        <v>467</v>
      </c>
    </row>
    <row r="468" spans="1:24" ht="17.399999999999999" x14ac:dyDescent="0.3">
      <c r="A468" s="11">
        <v>45468</v>
      </c>
      <c r="B468" s="12">
        <v>250427</v>
      </c>
      <c r="C468" s="12" t="s">
        <v>343</v>
      </c>
      <c r="D468" s="12" t="s">
        <v>344</v>
      </c>
      <c r="E468" s="12" t="s">
        <v>345</v>
      </c>
      <c r="F468" s="12" t="s">
        <v>346</v>
      </c>
      <c r="G468" s="12" t="s">
        <v>347</v>
      </c>
      <c r="H468" s="12">
        <v>8.68</v>
      </c>
      <c r="I468" s="12">
        <v>15.32</v>
      </c>
      <c r="J468" s="12">
        <v>8.68</v>
      </c>
      <c r="K468" s="12">
        <v>0</v>
      </c>
      <c r="L468" s="12">
        <v>18.48</v>
      </c>
      <c r="M468" s="12">
        <v>2</v>
      </c>
      <c r="N468" s="12">
        <v>0</v>
      </c>
      <c r="O468" s="12">
        <v>0</v>
      </c>
      <c r="P468" s="12">
        <v>0</v>
      </c>
      <c r="Q468" s="12">
        <v>0</v>
      </c>
      <c r="R468" s="12">
        <v>1</v>
      </c>
      <c r="S468" s="12">
        <v>0</v>
      </c>
      <c r="T468" s="12">
        <v>0</v>
      </c>
      <c r="U468">
        <f t="shared" si="23"/>
        <v>2071.4700000000007</v>
      </c>
      <c r="V468" s="23">
        <f>'Listado Equipos'!$B$5-W468</f>
        <v>37411.879999999997</v>
      </c>
      <c r="W468">
        <f t="shared" si="22"/>
        <v>188.11999999999998</v>
      </c>
      <c r="X468">
        <f t="shared" si="24"/>
        <v>468</v>
      </c>
    </row>
    <row r="469" spans="1:24" ht="17.399999999999999" x14ac:dyDescent="0.3">
      <c r="A469" s="11">
        <v>45469</v>
      </c>
      <c r="B469" s="12">
        <v>250427</v>
      </c>
      <c r="C469" s="12" t="s">
        <v>343</v>
      </c>
      <c r="D469" s="12" t="s">
        <v>344</v>
      </c>
      <c r="E469" s="12" t="s">
        <v>345</v>
      </c>
      <c r="F469" s="12" t="s">
        <v>346</v>
      </c>
      <c r="G469" s="12" t="s">
        <v>347</v>
      </c>
      <c r="H469" s="12">
        <v>5.78</v>
      </c>
      <c r="I469" s="12">
        <v>18.22</v>
      </c>
      <c r="J469" s="12">
        <v>4.2699999999999996</v>
      </c>
      <c r="K469" s="12">
        <v>1.52</v>
      </c>
      <c r="L469" s="12">
        <v>8.4499999999999993</v>
      </c>
      <c r="M469" s="12">
        <v>2</v>
      </c>
      <c r="N469" s="12">
        <v>0</v>
      </c>
      <c r="O469" s="12">
        <v>1</v>
      </c>
      <c r="P469" s="12">
        <v>0</v>
      </c>
      <c r="Q469" s="12">
        <v>0</v>
      </c>
      <c r="R469" s="12">
        <v>12</v>
      </c>
      <c r="S469" s="12">
        <v>0</v>
      </c>
      <c r="T469" s="12">
        <v>0</v>
      </c>
      <c r="U469">
        <f t="shared" si="23"/>
        <v>2077.2500000000009</v>
      </c>
      <c r="V469" s="23">
        <f>'Listado Equipos'!$B$5-W469</f>
        <v>37417.35</v>
      </c>
      <c r="W469">
        <f t="shared" si="22"/>
        <v>182.64999999999998</v>
      </c>
      <c r="X469">
        <f t="shared" si="24"/>
        <v>469</v>
      </c>
    </row>
    <row r="470" spans="1:24" ht="17.399999999999999" x14ac:dyDescent="0.3">
      <c r="A470" s="11">
        <v>45470</v>
      </c>
      <c r="B470" s="12">
        <v>250427</v>
      </c>
      <c r="C470" s="12" t="s">
        <v>343</v>
      </c>
      <c r="D470" s="12" t="s">
        <v>344</v>
      </c>
      <c r="E470" s="12" t="s">
        <v>345</v>
      </c>
      <c r="F470" s="12" t="s">
        <v>346</v>
      </c>
      <c r="G470" s="12" t="s">
        <v>347</v>
      </c>
      <c r="H470" s="12">
        <v>2.2999999999999998</v>
      </c>
      <c r="I470" s="12">
        <v>21.7</v>
      </c>
      <c r="J470" s="12">
        <v>2.2999999999999998</v>
      </c>
      <c r="K470" s="12">
        <v>0</v>
      </c>
      <c r="L470" s="12">
        <v>3.77</v>
      </c>
      <c r="M470" s="12">
        <v>2</v>
      </c>
      <c r="N470" s="12">
        <v>0</v>
      </c>
      <c r="O470" s="12">
        <v>0</v>
      </c>
      <c r="P470" s="12">
        <v>0</v>
      </c>
      <c r="Q470" s="12">
        <v>0</v>
      </c>
      <c r="R470" s="12">
        <v>1</v>
      </c>
      <c r="S470" s="12">
        <v>0</v>
      </c>
      <c r="T470" s="12">
        <v>0</v>
      </c>
      <c r="U470">
        <f t="shared" si="23"/>
        <v>2079.5500000000011</v>
      </c>
      <c r="V470" s="23">
        <f>'Listado Equipos'!$B$5-W470</f>
        <v>37424.699999999997</v>
      </c>
      <c r="W470">
        <f t="shared" si="22"/>
        <v>175.29999999999998</v>
      </c>
      <c r="X470">
        <f t="shared" si="24"/>
        <v>470</v>
      </c>
    </row>
    <row r="471" spans="1:24" ht="17.399999999999999" x14ac:dyDescent="0.3">
      <c r="A471" s="11">
        <v>45471</v>
      </c>
      <c r="B471" s="12">
        <v>250427</v>
      </c>
      <c r="C471" s="12" t="s">
        <v>343</v>
      </c>
      <c r="D471" s="12" t="s">
        <v>344</v>
      </c>
      <c r="E471" s="12" t="s">
        <v>345</v>
      </c>
      <c r="F471" s="12" t="s">
        <v>346</v>
      </c>
      <c r="G471" s="12" t="s">
        <v>347</v>
      </c>
      <c r="H471" s="12">
        <v>8.1</v>
      </c>
      <c r="I471" s="12">
        <v>15.9</v>
      </c>
      <c r="J471" s="12">
        <v>7.15</v>
      </c>
      <c r="K471" s="12">
        <v>0.95</v>
      </c>
      <c r="L471" s="12">
        <v>15.68</v>
      </c>
      <c r="M471" s="12">
        <v>2</v>
      </c>
      <c r="N471" s="12">
        <v>0</v>
      </c>
      <c r="O471" s="12">
        <v>0</v>
      </c>
      <c r="P471" s="12">
        <v>0</v>
      </c>
      <c r="Q471" s="12">
        <v>0</v>
      </c>
      <c r="R471" s="12">
        <v>12</v>
      </c>
      <c r="S471" s="12">
        <v>0</v>
      </c>
      <c r="T471" s="12">
        <v>1</v>
      </c>
      <c r="U471">
        <f t="shared" si="23"/>
        <v>2087.650000000001</v>
      </c>
      <c r="V471" s="23">
        <f>'Listado Equipos'!$B$5-W471</f>
        <v>37432.42</v>
      </c>
      <c r="W471">
        <f t="shared" si="22"/>
        <v>167.57999999999998</v>
      </c>
      <c r="X471">
        <f t="shared" si="24"/>
        <v>471</v>
      </c>
    </row>
    <row r="472" spans="1:24" ht="17.399999999999999" x14ac:dyDescent="0.3">
      <c r="A472" s="11">
        <v>45472</v>
      </c>
      <c r="B472" s="12">
        <v>250427</v>
      </c>
      <c r="C472" s="12" t="s">
        <v>343</v>
      </c>
      <c r="D472" s="12" t="s">
        <v>344</v>
      </c>
      <c r="E472" s="12" t="s">
        <v>345</v>
      </c>
      <c r="F472" s="12" t="s">
        <v>346</v>
      </c>
      <c r="G472" s="12" t="s">
        <v>347</v>
      </c>
      <c r="H472" s="12">
        <v>3.48</v>
      </c>
      <c r="I472" s="12">
        <v>20.52</v>
      </c>
      <c r="J472" s="12">
        <v>3.48</v>
      </c>
      <c r="K472" s="12">
        <v>0</v>
      </c>
      <c r="L472" s="12">
        <v>6.66</v>
      </c>
      <c r="M472" s="12">
        <v>3</v>
      </c>
      <c r="N472" s="12">
        <v>0</v>
      </c>
      <c r="O472" s="12">
        <v>0</v>
      </c>
      <c r="P472" s="12">
        <v>0</v>
      </c>
      <c r="Q472" s="12">
        <v>0</v>
      </c>
      <c r="R472" s="12">
        <v>2</v>
      </c>
      <c r="S472" s="12">
        <v>0</v>
      </c>
      <c r="T472" s="12">
        <v>0</v>
      </c>
      <c r="U472">
        <f t="shared" si="23"/>
        <v>2091.130000000001</v>
      </c>
      <c r="V472" s="23">
        <f>'Listado Equipos'!$B$5-W472</f>
        <v>37441.050000000003</v>
      </c>
      <c r="W472">
        <f t="shared" si="22"/>
        <v>158.94999999999999</v>
      </c>
      <c r="X472">
        <f t="shared" si="24"/>
        <v>472</v>
      </c>
    </row>
    <row r="473" spans="1:24" ht="17.399999999999999" x14ac:dyDescent="0.3">
      <c r="A473" s="11">
        <v>45473</v>
      </c>
      <c r="B473" s="12">
        <v>250427</v>
      </c>
      <c r="C473" s="12" t="s">
        <v>343</v>
      </c>
      <c r="D473" s="12" t="s">
        <v>344</v>
      </c>
      <c r="E473" s="12" t="s">
        <v>345</v>
      </c>
      <c r="F473" s="12" t="s">
        <v>346</v>
      </c>
      <c r="G473" s="12" t="s">
        <v>347</v>
      </c>
      <c r="H473" s="12">
        <v>5.13</v>
      </c>
      <c r="I473" s="12">
        <v>18.87</v>
      </c>
      <c r="J473" s="12">
        <v>4.9000000000000004</v>
      </c>
      <c r="K473" s="12">
        <v>0.23</v>
      </c>
      <c r="L473" s="12">
        <v>10.98</v>
      </c>
      <c r="M473" s="12">
        <v>2</v>
      </c>
      <c r="N473" s="12">
        <v>0</v>
      </c>
      <c r="O473" s="12">
        <v>0</v>
      </c>
      <c r="P473" s="12">
        <v>0</v>
      </c>
      <c r="Q473" s="12">
        <v>0</v>
      </c>
      <c r="R473" s="12">
        <v>6</v>
      </c>
      <c r="S473" s="12">
        <v>0</v>
      </c>
      <c r="T473" s="12">
        <v>0</v>
      </c>
      <c r="U473">
        <f t="shared" si="23"/>
        <v>2096.2600000000011</v>
      </c>
      <c r="V473" s="23">
        <f>'Listado Equipos'!$B$5-W473</f>
        <v>37447.730000000003</v>
      </c>
      <c r="W473">
        <f t="shared" si="22"/>
        <v>152.26999999999998</v>
      </c>
      <c r="X473">
        <f t="shared" si="24"/>
        <v>473</v>
      </c>
    </row>
    <row r="474" spans="1:24" ht="17.399999999999999" x14ac:dyDescent="0.3">
      <c r="A474" s="11">
        <v>45474</v>
      </c>
      <c r="B474" s="12">
        <v>250427</v>
      </c>
      <c r="C474" s="12" t="s">
        <v>343</v>
      </c>
      <c r="D474" s="12" t="s">
        <v>344</v>
      </c>
      <c r="E474" s="12" t="s">
        <v>345</v>
      </c>
      <c r="F474" s="12" t="s">
        <v>346</v>
      </c>
      <c r="G474" s="12" t="s">
        <v>347</v>
      </c>
      <c r="H474" s="12">
        <v>0</v>
      </c>
      <c r="I474" s="12">
        <v>24</v>
      </c>
      <c r="J474" s="12">
        <v>0</v>
      </c>
      <c r="K474" s="12">
        <v>0</v>
      </c>
      <c r="L474" s="12">
        <v>0</v>
      </c>
      <c r="M474" s="12">
        <v>0</v>
      </c>
      <c r="N474" s="12">
        <v>0</v>
      </c>
      <c r="O474" s="12">
        <v>0</v>
      </c>
      <c r="P474" s="12">
        <v>0</v>
      </c>
      <c r="Q474" s="12">
        <v>0</v>
      </c>
      <c r="R474" s="12">
        <v>0</v>
      </c>
      <c r="S474" s="12">
        <v>0</v>
      </c>
      <c r="T474" s="12">
        <v>0</v>
      </c>
      <c r="U474">
        <f t="shared" si="23"/>
        <v>2096.2600000000011</v>
      </c>
      <c r="V474" s="23">
        <f>'Listado Equipos'!$B$5-W474</f>
        <v>37453.65</v>
      </c>
      <c r="W474">
        <f t="shared" si="22"/>
        <v>146.35</v>
      </c>
      <c r="X474">
        <f t="shared" si="24"/>
        <v>474</v>
      </c>
    </row>
    <row r="475" spans="1:24" ht="17.399999999999999" x14ac:dyDescent="0.3">
      <c r="A475" s="11">
        <v>45475</v>
      </c>
      <c r="B475" s="12">
        <v>250427</v>
      </c>
      <c r="C475" s="12" t="s">
        <v>343</v>
      </c>
      <c r="D475" s="12" t="s">
        <v>344</v>
      </c>
      <c r="E475" s="12" t="s">
        <v>345</v>
      </c>
      <c r="F475" s="12" t="s">
        <v>346</v>
      </c>
      <c r="G475" s="12" t="s">
        <v>347</v>
      </c>
      <c r="H475" s="12">
        <v>2.5499999999999998</v>
      </c>
      <c r="I475" s="12">
        <v>21.45</v>
      </c>
      <c r="J475" s="12">
        <v>2.5499999999999998</v>
      </c>
      <c r="K475" s="12">
        <v>0</v>
      </c>
      <c r="L475" s="12">
        <v>5</v>
      </c>
      <c r="M475" s="12">
        <v>3</v>
      </c>
      <c r="N475" s="12">
        <v>0</v>
      </c>
      <c r="O475" s="12">
        <v>0</v>
      </c>
      <c r="P475" s="12">
        <v>0</v>
      </c>
      <c r="Q475" s="12">
        <v>0</v>
      </c>
      <c r="R475" s="12">
        <v>0</v>
      </c>
      <c r="S475" s="12">
        <v>0</v>
      </c>
      <c r="T475" s="12">
        <v>0</v>
      </c>
      <c r="U475">
        <f t="shared" si="23"/>
        <v>2098.8100000000013</v>
      </c>
      <c r="V475" s="23">
        <f>'Listado Equipos'!$B$5-W475</f>
        <v>37456.82</v>
      </c>
      <c r="W475">
        <f t="shared" si="22"/>
        <v>143.18</v>
      </c>
      <c r="X475">
        <f t="shared" si="24"/>
        <v>475</v>
      </c>
    </row>
    <row r="476" spans="1:24" ht="17.399999999999999" x14ac:dyDescent="0.3">
      <c r="A476" s="11">
        <v>45476</v>
      </c>
      <c r="B476" s="12">
        <v>250427</v>
      </c>
      <c r="C476" s="12" t="s">
        <v>343</v>
      </c>
      <c r="D476" s="12" t="s">
        <v>344</v>
      </c>
      <c r="E476" s="12" t="s">
        <v>345</v>
      </c>
      <c r="F476" s="12" t="s">
        <v>346</v>
      </c>
      <c r="G476" s="12" t="s">
        <v>347</v>
      </c>
      <c r="H476" s="12">
        <v>1.62</v>
      </c>
      <c r="I476" s="12">
        <v>22.38</v>
      </c>
      <c r="J476" s="12">
        <v>1</v>
      </c>
      <c r="K476" s="12">
        <v>0.62</v>
      </c>
      <c r="L476" s="12">
        <v>1.63</v>
      </c>
      <c r="M476" s="12">
        <v>2</v>
      </c>
      <c r="N476" s="12">
        <v>0</v>
      </c>
      <c r="O476" s="12">
        <v>0</v>
      </c>
      <c r="P476" s="12">
        <v>0</v>
      </c>
      <c r="Q476" s="12">
        <v>0</v>
      </c>
      <c r="R476" s="12">
        <v>5</v>
      </c>
      <c r="S476" s="12">
        <v>0</v>
      </c>
      <c r="T476" s="12">
        <v>1</v>
      </c>
      <c r="U476">
        <f t="shared" si="23"/>
        <v>2100.4300000000012</v>
      </c>
      <c r="V476" s="23">
        <f>'Listado Equipos'!$B$5-W476</f>
        <v>37460.67</v>
      </c>
      <c r="W476">
        <f t="shared" si="22"/>
        <v>139.33000000000001</v>
      </c>
      <c r="X476">
        <f t="shared" si="24"/>
        <v>476</v>
      </c>
    </row>
    <row r="477" spans="1:24" ht="17.399999999999999" x14ac:dyDescent="0.3">
      <c r="A477" s="11">
        <v>45477</v>
      </c>
      <c r="B477" s="12">
        <v>250427</v>
      </c>
      <c r="C477" s="12" t="s">
        <v>343</v>
      </c>
      <c r="D477" s="12" t="s">
        <v>344</v>
      </c>
      <c r="E477" s="12" t="s">
        <v>345</v>
      </c>
      <c r="F477" s="12" t="s">
        <v>346</v>
      </c>
      <c r="G477" s="12" t="s">
        <v>347</v>
      </c>
      <c r="H477" s="12">
        <v>9.02</v>
      </c>
      <c r="I477" s="12">
        <v>14.98</v>
      </c>
      <c r="J477" s="12">
        <v>7.8</v>
      </c>
      <c r="K477" s="12">
        <v>1.22</v>
      </c>
      <c r="L477" s="12">
        <v>16.2</v>
      </c>
      <c r="M477" s="12">
        <v>2</v>
      </c>
      <c r="N477" s="12">
        <v>0</v>
      </c>
      <c r="O477" s="12">
        <v>0</v>
      </c>
      <c r="P477" s="12">
        <v>0</v>
      </c>
      <c r="Q477" s="12">
        <v>0</v>
      </c>
      <c r="R477" s="12">
        <v>11</v>
      </c>
      <c r="S477" s="12">
        <v>0</v>
      </c>
      <c r="T477" s="12">
        <v>0</v>
      </c>
      <c r="U477">
        <f t="shared" si="23"/>
        <v>2109.4500000000012</v>
      </c>
      <c r="V477" s="23">
        <f>'Listado Equipos'!$B$5-W477</f>
        <v>37463.42</v>
      </c>
      <c r="W477">
        <f t="shared" si="22"/>
        <v>136.58000000000001</v>
      </c>
      <c r="X477">
        <f t="shared" si="24"/>
        <v>477</v>
      </c>
    </row>
    <row r="478" spans="1:24" ht="17.399999999999999" x14ac:dyDescent="0.3">
      <c r="A478" s="11">
        <v>45478</v>
      </c>
      <c r="B478" s="12">
        <v>250427</v>
      </c>
      <c r="C478" s="12" t="s">
        <v>343</v>
      </c>
      <c r="D478" s="12" t="s">
        <v>344</v>
      </c>
      <c r="E478" s="12" t="s">
        <v>345</v>
      </c>
      <c r="F478" s="12" t="s">
        <v>346</v>
      </c>
      <c r="G478" s="12" t="s">
        <v>347</v>
      </c>
      <c r="H478" s="12">
        <v>8.92</v>
      </c>
      <c r="I478" s="12">
        <v>15.08</v>
      </c>
      <c r="J478" s="12">
        <v>8.92</v>
      </c>
      <c r="K478" s="12">
        <v>0</v>
      </c>
      <c r="L478" s="12">
        <v>20.48</v>
      </c>
      <c r="M478" s="12">
        <v>2</v>
      </c>
      <c r="N478" s="12">
        <v>0</v>
      </c>
      <c r="O478" s="12">
        <v>0</v>
      </c>
      <c r="P478" s="12">
        <v>0</v>
      </c>
      <c r="Q478" s="12">
        <v>1</v>
      </c>
      <c r="R478" s="12">
        <v>3</v>
      </c>
      <c r="S478" s="12">
        <v>0</v>
      </c>
      <c r="T478" s="12">
        <v>0</v>
      </c>
      <c r="U478">
        <f t="shared" si="23"/>
        <v>2118.3700000000013</v>
      </c>
      <c r="V478" s="23">
        <f>'Listado Equipos'!$B$5-W478</f>
        <v>37463.42</v>
      </c>
      <c r="W478">
        <f t="shared" si="22"/>
        <v>136.58000000000001</v>
      </c>
      <c r="X478">
        <f t="shared" si="24"/>
        <v>478</v>
      </c>
    </row>
    <row r="479" spans="1:24" ht="17.399999999999999" x14ac:dyDescent="0.3">
      <c r="A479" s="11">
        <v>45479</v>
      </c>
      <c r="B479" s="12">
        <v>250427</v>
      </c>
      <c r="C479" s="12" t="s">
        <v>343</v>
      </c>
      <c r="D479" s="12" t="s">
        <v>344</v>
      </c>
      <c r="E479" s="12" t="s">
        <v>345</v>
      </c>
      <c r="F479" s="12" t="s">
        <v>346</v>
      </c>
      <c r="G479" s="12" t="s">
        <v>347</v>
      </c>
      <c r="H479" s="12">
        <v>8.7799999999999994</v>
      </c>
      <c r="I479" s="12">
        <v>15.22</v>
      </c>
      <c r="J479" s="12">
        <v>8.7799999999999994</v>
      </c>
      <c r="K479" s="12">
        <v>0</v>
      </c>
      <c r="L479" s="12">
        <v>19.7</v>
      </c>
      <c r="M479" s="12">
        <v>2</v>
      </c>
      <c r="N479" s="12">
        <v>0</v>
      </c>
      <c r="O479" s="12">
        <v>1</v>
      </c>
      <c r="P479" s="12">
        <v>0</v>
      </c>
      <c r="Q479" s="12">
        <v>0</v>
      </c>
      <c r="R479" s="12">
        <v>3</v>
      </c>
      <c r="S479" s="12">
        <v>0</v>
      </c>
      <c r="T479" s="12">
        <v>0</v>
      </c>
      <c r="U479">
        <f t="shared" si="23"/>
        <v>2127.1500000000015</v>
      </c>
      <c r="V479" s="23">
        <f>'Listado Equipos'!$B$5-W479</f>
        <v>37465.79</v>
      </c>
      <c r="W479">
        <f t="shared" si="22"/>
        <v>134.21</v>
      </c>
      <c r="X479">
        <f t="shared" si="24"/>
        <v>479</v>
      </c>
    </row>
    <row r="480" spans="1:24" ht="17.399999999999999" x14ac:dyDescent="0.3">
      <c r="A480" s="11">
        <v>45480</v>
      </c>
      <c r="B480" s="12">
        <v>250427</v>
      </c>
      <c r="C480" s="12" t="s">
        <v>343</v>
      </c>
      <c r="D480" s="12" t="s">
        <v>344</v>
      </c>
      <c r="E480" s="12" t="s">
        <v>345</v>
      </c>
      <c r="F480" s="12" t="s">
        <v>346</v>
      </c>
      <c r="G480" s="12" t="s">
        <v>347</v>
      </c>
      <c r="H480" s="12">
        <v>5.98</v>
      </c>
      <c r="I480" s="12">
        <v>18.02</v>
      </c>
      <c r="J480" s="12">
        <v>5.18</v>
      </c>
      <c r="K480" s="12">
        <v>0.8</v>
      </c>
      <c r="L480" s="12">
        <v>11.75</v>
      </c>
      <c r="M480" s="12">
        <v>2</v>
      </c>
      <c r="N480" s="12">
        <v>0</v>
      </c>
      <c r="O480" s="12">
        <v>0</v>
      </c>
      <c r="P480" s="12">
        <v>0</v>
      </c>
      <c r="Q480" s="12">
        <v>0</v>
      </c>
      <c r="R480" s="12">
        <v>5</v>
      </c>
      <c r="S480" s="12">
        <v>0</v>
      </c>
      <c r="T480" s="12">
        <v>0</v>
      </c>
      <c r="U480">
        <f t="shared" si="23"/>
        <v>2133.1300000000015</v>
      </c>
      <c r="V480" s="23">
        <f>'Listado Equipos'!$B$5-W480</f>
        <v>37478.519999999997</v>
      </c>
      <c r="W480">
        <f t="shared" si="22"/>
        <v>121.48</v>
      </c>
      <c r="X480">
        <f t="shared" si="24"/>
        <v>480</v>
      </c>
    </row>
    <row r="481" spans="1:24" ht="17.399999999999999" x14ac:dyDescent="0.3">
      <c r="A481" s="11">
        <v>45481</v>
      </c>
      <c r="B481" s="12">
        <v>250427</v>
      </c>
      <c r="C481" s="12" t="s">
        <v>343</v>
      </c>
      <c r="D481" s="12" t="s">
        <v>344</v>
      </c>
      <c r="E481" s="12" t="s">
        <v>345</v>
      </c>
      <c r="F481" s="12" t="s">
        <v>346</v>
      </c>
      <c r="G481" s="12" t="s">
        <v>347</v>
      </c>
      <c r="H481" s="12">
        <v>3.6</v>
      </c>
      <c r="I481" s="12">
        <v>20.399999999999999</v>
      </c>
      <c r="J481" s="12">
        <v>3.6</v>
      </c>
      <c r="K481" s="12">
        <v>0</v>
      </c>
      <c r="L481" s="12">
        <v>7.03</v>
      </c>
      <c r="M481" s="12">
        <v>2</v>
      </c>
      <c r="N481" s="12">
        <v>0</v>
      </c>
      <c r="O481" s="12">
        <v>0</v>
      </c>
      <c r="P481" s="12">
        <v>0</v>
      </c>
      <c r="Q481" s="12">
        <v>0</v>
      </c>
      <c r="R481" s="12">
        <v>0</v>
      </c>
      <c r="S481" s="12">
        <v>0</v>
      </c>
      <c r="T481" s="12">
        <v>0</v>
      </c>
      <c r="U481">
        <f t="shared" si="23"/>
        <v>2136.7300000000014</v>
      </c>
      <c r="V481" s="23">
        <f>'Listado Equipos'!$B$5-W481</f>
        <v>37484.47</v>
      </c>
      <c r="W481">
        <f t="shared" si="22"/>
        <v>115.53</v>
      </c>
      <c r="X481">
        <f t="shared" si="24"/>
        <v>481</v>
      </c>
    </row>
    <row r="482" spans="1:24" ht="17.399999999999999" x14ac:dyDescent="0.3">
      <c r="A482" s="11">
        <v>45482</v>
      </c>
      <c r="B482" s="12">
        <v>250427</v>
      </c>
      <c r="C482" s="12" t="s">
        <v>343</v>
      </c>
      <c r="D482" s="12" t="s">
        <v>344</v>
      </c>
      <c r="E482" s="12" t="s">
        <v>345</v>
      </c>
      <c r="F482" s="12" t="s">
        <v>346</v>
      </c>
      <c r="G482" s="12" t="s">
        <v>347</v>
      </c>
      <c r="H482" s="12">
        <v>3.35</v>
      </c>
      <c r="I482" s="12">
        <v>20.65</v>
      </c>
      <c r="J482" s="12">
        <v>3.32</v>
      </c>
      <c r="K482" s="12">
        <v>0.03</v>
      </c>
      <c r="L482" s="12">
        <v>6.5</v>
      </c>
      <c r="M482" s="12">
        <v>2</v>
      </c>
      <c r="N482" s="12">
        <v>0</v>
      </c>
      <c r="O482" s="12">
        <v>0</v>
      </c>
      <c r="P482" s="12">
        <v>0</v>
      </c>
      <c r="Q482" s="12">
        <v>0</v>
      </c>
      <c r="R482" s="12">
        <v>0</v>
      </c>
      <c r="S482" s="12">
        <v>0</v>
      </c>
      <c r="T482" s="12">
        <v>0</v>
      </c>
      <c r="U482">
        <f t="shared" si="23"/>
        <v>2140.0800000000013</v>
      </c>
      <c r="V482" s="23">
        <f>'Listado Equipos'!$B$5-W482</f>
        <v>37485.599999999999</v>
      </c>
      <c r="W482">
        <f t="shared" si="22"/>
        <v>114.4</v>
      </c>
      <c r="X482">
        <f t="shared" si="24"/>
        <v>482</v>
      </c>
    </row>
    <row r="483" spans="1:24" ht="17.399999999999999" x14ac:dyDescent="0.3">
      <c r="A483" s="11">
        <v>45483</v>
      </c>
      <c r="B483" s="12">
        <v>250427</v>
      </c>
      <c r="C483" s="12" t="s">
        <v>343</v>
      </c>
      <c r="D483" s="12" t="s">
        <v>344</v>
      </c>
      <c r="E483" s="12" t="s">
        <v>345</v>
      </c>
      <c r="F483" s="12" t="s">
        <v>346</v>
      </c>
      <c r="G483" s="12" t="s">
        <v>347</v>
      </c>
      <c r="H483" s="12">
        <v>2.48</v>
      </c>
      <c r="I483" s="12">
        <v>21.52</v>
      </c>
      <c r="J483" s="12">
        <v>2.48</v>
      </c>
      <c r="K483" s="12">
        <v>0</v>
      </c>
      <c r="L483" s="12">
        <v>5.51</v>
      </c>
      <c r="M483" s="12">
        <v>2</v>
      </c>
      <c r="N483" s="12">
        <v>0</v>
      </c>
      <c r="O483" s="12">
        <v>0</v>
      </c>
      <c r="P483" s="12">
        <v>0</v>
      </c>
      <c r="Q483" s="12">
        <v>0</v>
      </c>
      <c r="R483" s="12">
        <v>0</v>
      </c>
      <c r="S483" s="12">
        <v>0</v>
      </c>
      <c r="T483" s="12">
        <v>0</v>
      </c>
      <c r="U483">
        <f t="shared" si="23"/>
        <v>2142.5600000000013</v>
      </c>
      <c r="V483" s="23">
        <f>'Listado Equipos'!$B$5-W483</f>
        <v>37485.599999999999</v>
      </c>
      <c r="W483">
        <f t="shared" si="22"/>
        <v>114.4</v>
      </c>
      <c r="X483">
        <f t="shared" si="24"/>
        <v>483</v>
      </c>
    </row>
    <row r="484" spans="1:24" ht="17.399999999999999" x14ac:dyDescent="0.3">
      <c r="A484" s="11">
        <v>45484</v>
      </c>
      <c r="B484" s="12">
        <v>250427</v>
      </c>
      <c r="C484" s="12" t="s">
        <v>343</v>
      </c>
      <c r="D484" s="12" t="s">
        <v>344</v>
      </c>
      <c r="E484" s="12" t="s">
        <v>345</v>
      </c>
      <c r="F484" s="12" t="s">
        <v>346</v>
      </c>
      <c r="G484" s="12" t="s">
        <v>347</v>
      </c>
      <c r="H484" s="12">
        <v>1.92</v>
      </c>
      <c r="I484" s="12">
        <v>22.08</v>
      </c>
      <c r="J484" s="12">
        <v>1.8</v>
      </c>
      <c r="K484" s="12">
        <v>0.12</v>
      </c>
      <c r="L484" s="12">
        <v>2.57</v>
      </c>
      <c r="M484" s="12">
        <v>2</v>
      </c>
      <c r="N484" s="12">
        <v>0</v>
      </c>
      <c r="O484" s="12">
        <v>0</v>
      </c>
      <c r="P484" s="12">
        <v>0</v>
      </c>
      <c r="Q484" s="12">
        <v>0</v>
      </c>
      <c r="R484" s="12">
        <v>1</v>
      </c>
      <c r="S484" s="12">
        <v>0</v>
      </c>
      <c r="T484" s="12">
        <v>0</v>
      </c>
      <c r="U484">
        <f t="shared" si="23"/>
        <v>2144.4800000000014</v>
      </c>
      <c r="V484" s="23">
        <f>'Listado Equipos'!$B$5-W484</f>
        <v>37492</v>
      </c>
      <c r="W484">
        <f t="shared" si="22"/>
        <v>108</v>
      </c>
      <c r="X484">
        <f t="shared" si="24"/>
        <v>484</v>
      </c>
    </row>
    <row r="485" spans="1:24" ht="17.399999999999999" x14ac:dyDescent="0.3">
      <c r="A485" s="11">
        <v>45485</v>
      </c>
      <c r="B485" s="12">
        <v>250427</v>
      </c>
      <c r="C485" s="12" t="s">
        <v>343</v>
      </c>
      <c r="D485" s="12" t="s">
        <v>344</v>
      </c>
      <c r="E485" s="12" t="s">
        <v>345</v>
      </c>
      <c r="F485" s="12" t="s">
        <v>346</v>
      </c>
      <c r="G485" s="12" t="s">
        <v>347</v>
      </c>
      <c r="H485" s="12">
        <v>6.62</v>
      </c>
      <c r="I485" s="12">
        <v>17.38</v>
      </c>
      <c r="J485" s="12">
        <v>6.08</v>
      </c>
      <c r="K485" s="12">
        <v>0.53</v>
      </c>
      <c r="L485" s="12">
        <v>12.23</v>
      </c>
      <c r="M485" s="12">
        <v>2</v>
      </c>
      <c r="N485" s="12">
        <v>0</v>
      </c>
      <c r="O485" s="12">
        <v>0</v>
      </c>
      <c r="P485" s="12">
        <v>0</v>
      </c>
      <c r="Q485" s="12">
        <v>0</v>
      </c>
      <c r="R485" s="12">
        <v>4</v>
      </c>
      <c r="S485" s="12">
        <v>0</v>
      </c>
      <c r="T485" s="12">
        <v>0</v>
      </c>
      <c r="U485">
        <f t="shared" si="23"/>
        <v>2151.1000000000013</v>
      </c>
      <c r="V485" s="23">
        <f>'Listado Equipos'!$B$5-W485</f>
        <v>37495.199999999997</v>
      </c>
      <c r="W485">
        <f t="shared" si="22"/>
        <v>104.8</v>
      </c>
      <c r="X485">
        <f t="shared" si="24"/>
        <v>485</v>
      </c>
    </row>
    <row r="486" spans="1:24" ht="17.399999999999999" x14ac:dyDescent="0.3">
      <c r="A486" s="11">
        <v>45486</v>
      </c>
      <c r="B486" s="12">
        <v>250427</v>
      </c>
      <c r="C486" s="12" t="s">
        <v>343</v>
      </c>
      <c r="D486" s="12" t="s">
        <v>344</v>
      </c>
      <c r="E486" s="12" t="s">
        <v>345</v>
      </c>
      <c r="F486" s="12" t="s">
        <v>346</v>
      </c>
      <c r="G486" s="12" t="s">
        <v>347</v>
      </c>
      <c r="H486" s="12">
        <v>9.07</v>
      </c>
      <c r="I486" s="12">
        <v>14.93</v>
      </c>
      <c r="J486" s="12">
        <v>9.07</v>
      </c>
      <c r="K486" s="12">
        <v>0</v>
      </c>
      <c r="L486" s="12">
        <v>21.67</v>
      </c>
      <c r="M486" s="12">
        <v>2</v>
      </c>
      <c r="N486" s="12">
        <v>0</v>
      </c>
      <c r="O486" s="12">
        <v>1</v>
      </c>
      <c r="P486" s="12">
        <v>3</v>
      </c>
      <c r="Q486" s="12">
        <v>0</v>
      </c>
      <c r="R486" s="12">
        <v>1</v>
      </c>
      <c r="S486" s="12">
        <v>0</v>
      </c>
      <c r="T486" s="12">
        <v>0</v>
      </c>
      <c r="U486">
        <f t="shared" si="23"/>
        <v>2160.1700000000014</v>
      </c>
      <c r="V486" s="23">
        <f>'Listado Equipos'!$B$5-W486</f>
        <v>37499.1</v>
      </c>
      <c r="W486">
        <f t="shared" si="22"/>
        <v>100.89999999999999</v>
      </c>
      <c r="X486">
        <f t="shared" si="24"/>
        <v>486</v>
      </c>
    </row>
    <row r="487" spans="1:24" ht="17.399999999999999" x14ac:dyDescent="0.3">
      <c r="A487" s="11">
        <v>45487</v>
      </c>
      <c r="B487" s="12">
        <v>250427</v>
      </c>
      <c r="C487" s="12" t="s">
        <v>343</v>
      </c>
      <c r="D487" s="12" t="s">
        <v>344</v>
      </c>
      <c r="E487" s="12" t="s">
        <v>345</v>
      </c>
      <c r="F487" s="12" t="s">
        <v>346</v>
      </c>
      <c r="G487" s="12" t="s">
        <v>347</v>
      </c>
      <c r="H487" s="12">
        <v>3.68</v>
      </c>
      <c r="I487" s="12">
        <v>20.32</v>
      </c>
      <c r="J487" s="12">
        <v>3.05</v>
      </c>
      <c r="K487" s="12">
        <v>0.63</v>
      </c>
      <c r="L487" s="12">
        <v>6.66</v>
      </c>
      <c r="M487" s="12">
        <v>2</v>
      </c>
      <c r="N487" s="12">
        <v>0</v>
      </c>
      <c r="O487" s="12">
        <v>1</v>
      </c>
      <c r="P487" s="12">
        <v>1</v>
      </c>
      <c r="Q487" s="12">
        <v>0</v>
      </c>
      <c r="R487" s="12">
        <v>4</v>
      </c>
      <c r="S487" s="12">
        <v>0</v>
      </c>
      <c r="T487" s="12">
        <v>0</v>
      </c>
      <c r="U487">
        <f t="shared" si="23"/>
        <v>2163.8500000000013</v>
      </c>
      <c r="V487" s="23">
        <f>'Listado Equipos'!$B$5-W487</f>
        <v>37505.480000000003</v>
      </c>
      <c r="W487">
        <f t="shared" si="22"/>
        <v>94.52</v>
      </c>
      <c r="X487">
        <f t="shared" si="24"/>
        <v>487</v>
      </c>
    </row>
    <row r="488" spans="1:24" ht="17.399999999999999" x14ac:dyDescent="0.3">
      <c r="A488" s="11">
        <v>45488</v>
      </c>
      <c r="B488" s="12">
        <v>250427</v>
      </c>
      <c r="C488" s="12" t="s">
        <v>343</v>
      </c>
      <c r="D488" s="12" t="s">
        <v>344</v>
      </c>
      <c r="E488" s="12" t="s">
        <v>345</v>
      </c>
      <c r="F488" s="12" t="s">
        <v>346</v>
      </c>
      <c r="G488" s="12" t="s">
        <v>347</v>
      </c>
      <c r="H488" s="12">
        <v>1.65</v>
      </c>
      <c r="I488" s="12">
        <v>22.35</v>
      </c>
      <c r="J488" s="12">
        <v>1.65</v>
      </c>
      <c r="K488" s="12">
        <v>0</v>
      </c>
      <c r="L488" s="12">
        <v>3.1</v>
      </c>
      <c r="M488" s="12">
        <v>2</v>
      </c>
      <c r="N488" s="12">
        <v>0</v>
      </c>
      <c r="O488" s="12">
        <v>0</v>
      </c>
      <c r="P488" s="12">
        <v>0</v>
      </c>
      <c r="Q488" s="12">
        <v>0</v>
      </c>
      <c r="R488" s="12">
        <v>0</v>
      </c>
      <c r="S488" s="12">
        <v>0</v>
      </c>
      <c r="T488" s="12">
        <v>0</v>
      </c>
      <c r="U488">
        <f t="shared" si="23"/>
        <v>2165.5000000000014</v>
      </c>
      <c r="V488" s="23">
        <f>'Listado Equipos'!$B$5-W488</f>
        <v>37510.730000000003</v>
      </c>
      <c r="W488">
        <f t="shared" si="22"/>
        <v>89.27</v>
      </c>
      <c r="X488">
        <f t="shared" si="24"/>
        <v>488</v>
      </c>
    </row>
    <row r="489" spans="1:24" ht="17.399999999999999" x14ac:dyDescent="0.3">
      <c r="A489" s="11">
        <v>45489</v>
      </c>
      <c r="B489" s="12">
        <v>250427</v>
      </c>
      <c r="C489" s="12" t="s">
        <v>343</v>
      </c>
      <c r="D489" s="12" t="s">
        <v>344</v>
      </c>
      <c r="E489" s="12" t="s">
        <v>345</v>
      </c>
      <c r="F489" s="12" t="s">
        <v>346</v>
      </c>
      <c r="G489" s="12" t="s">
        <v>347</v>
      </c>
      <c r="H489" s="12">
        <v>4.18</v>
      </c>
      <c r="I489" s="12">
        <v>19.82</v>
      </c>
      <c r="J489" s="12">
        <v>4.13</v>
      </c>
      <c r="K489" s="12">
        <v>0.05</v>
      </c>
      <c r="L489" s="12">
        <v>9.4700000000000006</v>
      </c>
      <c r="M489" s="12">
        <v>2</v>
      </c>
      <c r="N489" s="12">
        <v>0</v>
      </c>
      <c r="O489" s="12">
        <v>0</v>
      </c>
      <c r="P489" s="12">
        <v>0</v>
      </c>
      <c r="Q489" s="12">
        <v>0</v>
      </c>
      <c r="R489" s="12">
        <v>3</v>
      </c>
      <c r="S489" s="12">
        <v>0</v>
      </c>
      <c r="T489" s="12">
        <v>0</v>
      </c>
      <c r="U489">
        <f t="shared" si="23"/>
        <v>2169.6800000000012</v>
      </c>
      <c r="V489" s="23">
        <f>'Listado Equipos'!$B$5-W489</f>
        <v>37512.949999999997</v>
      </c>
      <c r="W489">
        <f t="shared" si="22"/>
        <v>87.05</v>
      </c>
      <c r="X489">
        <f t="shared" si="24"/>
        <v>489</v>
      </c>
    </row>
    <row r="490" spans="1:24" ht="17.399999999999999" x14ac:dyDescent="0.3">
      <c r="A490" s="11">
        <v>45490</v>
      </c>
      <c r="B490" s="12">
        <v>250427</v>
      </c>
      <c r="C490" s="12" t="s">
        <v>343</v>
      </c>
      <c r="D490" s="12" t="s">
        <v>344</v>
      </c>
      <c r="E490" s="12" t="s">
        <v>345</v>
      </c>
      <c r="F490" s="12" t="s">
        <v>346</v>
      </c>
      <c r="G490" s="12" t="s">
        <v>347</v>
      </c>
      <c r="H490" s="12">
        <v>4.8499999999999996</v>
      </c>
      <c r="I490" s="12">
        <v>19.149999999999999</v>
      </c>
      <c r="J490" s="12">
        <v>4.43</v>
      </c>
      <c r="K490" s="12">
        <v>0.42</v>
      </c>
      <c r="L490" s="12">
        <v>10.02</v>
      </c>
      <c r="M490" s="12">
        <v>2</v>
      </c>
      <c r="N490" s="12">
        <v>0</v>
      </c>
      <c r="O490" s="12">
        <v>0</v>
      </c>
      <c r="P490" s="12">
        <v>0</v>
      </c>
      <c r="Q490" s="12">
        <v>0</v>
      </c>
      <c r="R490" s="12">
        <v>1</v>
      </c>
      <c r="S490" s="12">
        <v>0</v>
      </c>
      <c r="T490" s="12">
        <v>0</v>
      </c>
      <c r="U490">
        <f t="shared" si="23"/>
        <v>2174.5300000000011</v>
      </c>
      <c r="V490" s="23">
        <f>'Listado Equipos'!$B$5-W490</f>
        <v>37512.949999999997</v>
      </c>
      <c r="W490">
        <f t="shared" si="22"/>
        <v>87.05</v>
      </c>
      <c r="X490">
        <f t="shared" si="24"/>
        <v>490</v>
      </c>
    </row>
    <row r="491" spans="1:24" ht="17.399999999999999" x14ac:dyDescent="0.3">
      <c r="A491" s="11">
        <v>45491</v>
      </c>
      <c r="B491" s="12">
        <v>250427</v>
      </c>
      <c r="C491" s="12" t="s">
        <v>343</v>
      </c>
      <c r="D491" s="12" t="s">
        <v>344</v>
      </c>
      <c r="E491" s="12" t="s">
        <v>345</v>
      </c>
      <c r="F491" s="12" t="s">
        <v>346</v>
      </c>
      <c r="G491" s="12" t="s">
        <v>347</v>
      </c>
      <c r="H491" s="12">
        <v>5.73</v>
      </c>
      <c r="I491" s="12">
        <v>18.27</v>
      </c>
      <c r="J491" s="12">
        <v>5.73</v>
      </c>
      <c r="K491" s="12">
        <v>0</v>
      </c>
      <c r="L491" s="12">
        <v>12.73</v>
      </c>
      <c r="M491" s="12">
        <v>2</v>
      </c>
      <c r="N491" s="12">
        <v>0</v>
      </c>
      <c r="O491" s="12">
        <v>0</v>
      </c>
      <c r="P491" s="12">
        <v>0</v>
      </c>
      <c r="Q491" s="12">
        <v>0</v>
      </c>
      <c r="R491" s="12">
        <v>1</v>
      </c>
      <c r="S491" s="12">
        <v>0</v>
      </c>
      <c r="T491" s="12">
        <v>0</v>
      </c>
      <c r="U491">
        <f t="shared" si="23"/>
        <v>2180.2600000000011</v>
      </c>
      <c r="V491" s="23">
        <f>'Listado Equipos'!$B$5-W491</f>
        <v>37514.720000000001</v>
      </c>
      <c r="W491">
        <f t="shared" si="22"/>
        <v>85.28</v>
      </c>
      <c r="X491">
        <f t="shared" si="24"/>
        <v>491</v>
      </c>
    </row>
    <row r="492" spans="1:24" ht="17.399999999999999" x14ac:dyDescent="0.3">
      <c r="A492" s="11">
        <v>45492</v>
      </c>
      <c r="B492" s="12">
        <v>250427</v>
      </c>
      <c r="C492" s="12" t="s">
        <v>343</v>
      </c>
      <c r="D492" s="12" t="s">
        <v>344</v>
      </c>
      <c r="E492" s="12" t="s">
        <v>345</v>
      </c>
      <c r="F492" s="12" t="s">
        <v>346</v>
      </c>
      <c r="G492" s="12" t="s">
        <v>347</v>
      </c>
      <c r="H492" s="12">
        <v>4.63</v>
      </c>
      <c r="I492" s="12">
        <v>19.37</v>
      </c>
      <c r="J492" s="12">
        <v>4.63</v>
      </c>
      <c r="K492" s="12">
        <v>0</v>
      </c>
      <c r="L492" s="12">
        <v>9.56</v>
      </c>
      <c r="M492" s="12">
        <v>2</v>
      </c>
      <c r="N492" s="12">
        <v>0</v>
      </c>
      <c r="O492" s="12">
        <v>0</v>
      </c>
      <c r="P492" s="12">
        <v>1</v>
      </c>
      <c r="Q492" s="12">
        <v>0</v>
      </c>
      <c r="R492" s="12">
        <v>0</v>
      </c>
      <c r="S492" s="12">
        <v>0</v>
      </c>
      <c r="T492" s="12">
        <v>0</v>
      </c>
      <c r="U492">
        <f t="shared" si="23"/>
        <v>2184.8900000000012</v>
      </c>
      <c r="V492" s="23">
        <f>'Listado Equipos'!$B$5-W492</f>
        <v>37520.769999999997</v>
      </c>
      <c r="W492">
        <f t="shared" si="22"/>
        <v>79.23</v>
      </c>
      <c r="X492">
        <f t="shared" si="24"/>
        <v>492</v>
      </c>
    </row>
    <row r="493" spans="1:24" ht="17.399999999999999" x14ac:dyDescent="0.3">
      <c r="A493" s="11">
        <v>45493</v>
      </c>
      <c r="B493" s="12">
        <v>250427</v>
      </c>
      <c r="C493" s="12" t="s">
        <v>343</v>
      </c>
      <c r="D493" s="12" t="s">
        <v>344</v>
      </c>
      <c r="E493" s="12" t="s">
        <v>345</v>
      </c>
      <c r="F493" s="12" t="s">
        <v>346</v>
      </c>
      <c r="G493" s="12" t="s">
        <v>347</v>
      </c>
      <c r="H493" s="12">
        <v>7.48</v>
      </c>
      <c r="I493" s="12">
        <v>16.52</v>
      </c>
      <c r="J493" s="12">
        <v>7.48</v>
      </c>
      <c r="K493" s="12">
        <v>0</v>
      </c>
      <c r="L493" s="12">
        <v>17.52</v>
      </c>
      <c r="M493" s="12">
        <v>2</v>
      </c>
      <c r="N493" s="12">
        <v>0</v>
      </c>
      <c r="O493" s="12">
        <v>2</v>
      </c>
      <c r="P493" s="12">
        <v>0</v>
      </c>
      <c r="Q493" s="12">
        <v>2</v>
      </c>
      <c r="R493" s="12">
        <v>2</v>
      </c>
      <c r="S493" s="12">
        <v>0</v>
      </c>
      <c r="T493" s="12">
        <v>0</v>
      </c>
      <c r="U493">
        <f t="shared" si="23"/>
        <v>2192.3700000000013</v>
      </c>
      <c r="V493" s="23">
        <f>'Listado Equipos'!$B$5-W493</f>
        <v>37527.040000000001</v>
      </c>
      <c r="W493">
        <f t="shared" si="22"/>
        <v>72.960000000000008</v>
      </c>
      <c r="X493">
        <f t="shared" si="24"/>
        <v>493</v>
      </c>
    </row>
    <row r="494" spans="1:24" ht="17.399999999999999" x14ac:dyDescent="0.3">
      <c r="A494" s="11">
        <v>45494</v>
      </c>
      <c r="B494" s="12">
        <v>250427</v>
      </c>
      <c r="C494" s="12" t="s">
        <v>343</v>
      </c>
      <c r="D494" s="12" t="s">
        <v>344</v>
      </c>
      <c r="E494" s="12" t="s">
        <v>345</v>
      </c>
      <c r="F494" s="12" t="s">
        <v>346</v>
      </c>
      <c r="G494" s="12" t="s">
        <v>347</v>
      </c>
      <c r="H494" s="12">
        <v>1.1499999999999999</v>
      </c>
      <c r="I494" s="12">
        <v>22.85</v>
      </c>
      <c r="J494" s="12">
        <v>0.68</v>
      </c>
      <c r="K494" s="12">
        <v>0.47</v>
      </c>
      <c r="L494" s="12">
        <v>1.89</v>
      </c>
      <c r="M494" s="12">
        <v>2</v>
      </c>
      <c r="N494" s="12">
        <v>0</v>
      </c>
      <c r="O494" s="12">
        <v>0</v>
      </c>
      <c r="P494" s="12">
        <v>0</v>
      </c>
      <c r="Q494" s="12">
        <v>0</v>
      </c>
      <c r="R494" s="12">
        <v>5</v>
      </c>
      <c r="S494" s="12">
        <v>0</v>
      </c>
      <c r="T494" s="12">
        <v>1</v>
      </c>
      <c r="U494">
        <f t="shared" si="23"/>
        <v>2193.5200000000013</v>
      </c>
      <c r="V494" s="23">
        <f>'Listado Equipos'!$B$5-W494</f>
        <v>37535.24</v>
      </c>
      <c r="W494">
        <f t="shared" si="22"/>
        <v>64.760000000000005</v>
      </c>
      <c r="X494">
        <f t="shared" si="24"/>
        <v>494</v>
      </c>
    </row>
    <row r="495" spans="1:24" ht="17.399999999999999" x14ac:dyDescent="0.3">
      <c r="A495" s="11">
        <v>45495</v>
      </c>
      <c r="B495" s="12">
        <v>250427</v>
      </c>
      <c r="C495" s="12" t="s">
        <v>343</v>
      </c>
      <c r="D495" s="12" t="s">
        <v>344</v>
      </c>
      <c r="E495" s="12" t="s">
        <v>345</v>
      </c>
      <c r="F495" s="12" t="s">
        <v>346</v>
      </c>
      <c r="G495" s="12" t="s">
        <v>347</v>
      </c>
      <c r="H495" s="12">
        <v>3.25</v>
      </c>
      <c r="I495" s="12">
        <v>20.75</v>
      </c>
      <c r="J495" s="12">
        <v>3.03</v>
      </c>
      <c r="K495" s="12">
        <v>0.22</v>
      </c>
      <c r="L495" s="12">
        <v>5.69</v>
      </c>
      <c r="M495" s="12">
        <v>2</v>
      </c>
      <c r="N495" s="12">
        <v>0</v>
      </c>
      <c r="O495" s="12">
        <v>0</v>
      </c>
      <c r="P495" s="12">
        <v>0</v>
      </c>
      <c r="Q495" s="12">
        <v>0</v>
      </c>
      <c r="R495" s="12">
        <v>1</v>
      </c>
      <c r="S495" s="12">
        <v>0</v>
      </c>
      <c r="T495" s="12">
        <v>0</v>
      </c>
      <c r="U495">
        <f t="shared" si="23"/>
        <v>2196.7700000000013</v>
      </c>
      <c r="V495" s="23">
        <f>'Listado Equipos'!$B$5-W495</f>
        <v>37540.19</v>
      </c>
      <c r="W495">
        <f t="shared" si="22"/>
        <v>59.81</v>
      </c>
      <c r="X495">
        <f t="shared" si="24"/>
        <v>495</v>
      </c>
    </row>
    <row r="496" spans="1:24" ht="17.399999999999999" x14ac:dyDescent="0.3">
      <c r="A496" s="11">
        <v>45496</v>
      </c>
      <c r="B496" s="12">
        <v>250427</v>
      </c>
      <c r="C496" s="12" t="s">
        <v>343</v>
      </c>
      <c r="D496" s="12" t="s">
        <v>344</v>
      </c>
      <c r="E496" s="12" t="s">
        <v>345</v>
      </c>
      <c r="F496" s="12" t="s">
        <v>346</v>
      </c>
      <c r="G496" s="12" t="s">
        <v>347</v>
      </c>
      <c r="H496" s="12">
        <v>3.08</v>
      </c>
      <c r="I496" s="12">
        <v>20.92</v>
      </c>
      <c r="J496" s="12">
        <v>2.95</v>
      </c>
      <c r="K496" s="12">
        <v>0.13</v>
      </c>
      <c r="L496" s="12">
        <v>4.8899999999999997</v>
      </c>
      <c r="M496" s="12">
        <v>2</v>
      </c>
      <c r="N496" s="12">
        <v>0</v>
      </c>
      <c r="O496" s="12">
        <v>0</v>
      </c>
      <c r="P496" s="12">
        <v>0</v>
      </c>
      <c r="Q496" s="12">
        <v>0</v>
      </c>
      <c r="R496" s="12">
        <v>0</v>
      </c>
      <c r="S496" s="12">
        <v>0</v>
      </c>
      <c r="T496" s="12">
        <v>0</v>
      </c>
      <c r="U496">
        <f t="shared" si="23"/>
        <v>2199.8500000000013</v>
      </c>
      <c r="V496" s="23">
        <f>'Listado Equipos'!$B$5-W496</f>
        <v>37540.19</v>
      </c>
      <c r="W496">
        <f t="shared" si="22"/>
        <v>59.81</v>
      </c>
      <c r="X496">
        <f t="shared" si="24"/>
        <v>496</v>
      </c>
    </row>
    <row r="497" spans="1:24" ht="17.399999999999999" x14ac:dyDescent="0.3">
      <c r="A497" s="11">
        <v>45497</v>
      </c>
      <c r="B497" s="12">
        <v>250427</v>
      </c>
      <c r="C497" s="12" t="s">
        <v>343</v>
      </c>
      <c r="D497" s="12" t="s">
        <v>344</v>
      </c>
      <c r="E497" s="12" t="s">
        <v>345</v>
      </c>
      <c r="F497" s="12" t="s">
        <v>346</v>
      </c>
      <c r="G497" s="12" t="s">
        <v>347</v>
      </c>
      <c r="H497" s="12">
        <v>7.4</v>
      </c>
      <c r="I497" s="12">
        <v>16.600000000000001</v>
      </c>
      <c r="J497" s="12">
        <v>6.95</v>
      </c>
      <c r="K497" s="12">
        <v>0.45</v>
      </c>
      <c r="L497" s="12">
        <v>15.96</v>
      </c>
      <c r="M497" s="12">
        <v>2</v>
      </c>
      <c r="N497" s="12">
        <v>0</v>
      </c>
      <c r="O497" s="12">
        <v>0</v>
      </c>
      <c r="P497" s="12">
        <v>2</v>
      </c>
      <c r="Q497" s="12">
        <v>0</v>
      </c>
      <c r="R497" s="12">
        <v>4</v>
      </c>
      <c r="S497" s="12">
        <v>0</v>
      </c>
      <c r="T497" s="12">
        <v>0</v>
      </c>
      <c r="U497">
        <f t="shared" si="23"/>
        <v>2207.2500000000014</v>
      </c>
      <c r="V497" s="23">
        <f>'Listado Equipos'!$B$5-W497</f>
        <v>37542.519999999997</v>
      </c>
      <c r="W497">
        <f t="shared" si="22"/>
        <v>57.480000000000004</v>
      </c>
      <c r="X497">
        <f t="shared" si="24"/>
        <v>497</v>
      </c>
    </row>
    <row r="498" spans="1:24" ht="17.399999999999999" x14ac:dyDescent="0.3">
      <c r="A498" s="11">
        <v>45498</v>
      </c>
      <c r="B498" s="12">
        <v>250427</v>
      </c>
      <c r="C498" s="12" t="s">
        <v>343</v>
      </c>
      <c r="D498" s="12" t="s">
        <v>344</v>
      </c>
      <c r="E498" s="12" t="s">
        <v>345</v>
      </c>
      <c r="F498" s="12" t="s">
        <v>346</v>
      </c>
      <c r="G498" s="12" t="s">
        <v>347</v>
      </c>
      <c r="H498" s="12">
        <v>4.7300000000000004</v>
      </c>
      <c r="I498" s="12">
        <v>19.27</v>
      </c>
      <c r="J498" s="12">
        <v>4.58</v>
      </c>
      <c r="K498" s="12">
        <v>0.15</v>
      </c>
      <c r="L498" s="12">
        <v>10.81</v>
      </c>
      <c r="M498" s="12">
        <v>2</v>
      </c>
      <c r="N498" s="12">
        <v>0</v>
      </c>
      <c r="O498" s="12">
        <v>0</v>
      </c>
      <c r="P498" s="12">
        <v>0</v>
      </c>
      <c r="Q498" s="12">
        <v>1</v>
      </c>
      <c r="R498" s="12">
        <v>1</v>
      </c>
      <c r="S498" s="12">
        <v>0</v>
      </c>
      <c r="T498" s="12">
        <v>0</v>
      </c>
      <c r="U498">
        <f t="shared" si="23"/>
        <v>2211.9800000000014</v>
      </c>
      <c r="V498" s="23">
        <f>'Listado Equipos'!$B$5-W498</f>
        <v>37551.370000000003</v>
      </c>
      <c r="W498">
        <f t="shared" si="22"/>
        <v>48.63</v>
      </c>
      <c r="X498">
        <f t="shared" si="24"/>
        <v>498</v>
      </c>
    </row>
    <row r="499" spans="1:24" ht="17.399999999999999" x14ac:dyDescent="0.3">
      <c r="A499" s="11">
        <v>45499</v>
      </c>
      <c r="B499" s="12">
        <v>250427</v>
      </c>
      <c r="C499" s="12" t="s">
        <v>343</v>
      </c>
      <c r="D499" s="12" t="s">
        <v>344</v>
      </c>
      <c r="E499" s="12" t="s">
        <v>345</v>
      </c>
      <c r="F499" s="12" t="s">
        <v>346</v>
      </c>
      <c r="G499" s="12" t="s">
        <v>347</v>
      </c>
      <c r="H499" s="12">
        <v>6.7</v>
      </c>
      <c r="I499" s="12">
        <v>17.3</v>
      </c>
      <c r="J499" s="12">
        <v>6.7</v>
      </c>
      <c r="K499" s="12">
        <v>0</v>
      </c>
      <c r="L499" s="12">
        <v>15.5</v>
      </c>
      <c r="M499" s="12">
        <v>3</v>
      </c>
      <c r="N499" s="12">
        <v>0</v>
      </c>
      <c r="O499" s="12">
        <v>0</v>
      </c>
      <c r="P499" s="12">
        <v>0</v>
      </c>
      <c r="Q499" s="12">
        <v>0</v>
      </c>
      <c r="R499" s="12">
        <v>2</v>
      </c>
      <c r="S499" s="12">
        <v>0</v>
      </c>
      <c r="T499" s="12">
        <v>0</v>
      </c>
      <c r="U499">
        <f t="shared" si="23"/>
        <v>2218.6800000000012</v>
      </c>
      <c r="V499" s="23">
        <f>'Listado Equipos'!$B$5-W499</f>
        <v>37558.57</v>
      </c>
      <c r="W499">
        <f t="shared" si="22"/>
        <v>41.43</v>
      </c>
      <c r="X499">
        <f t="shared" si="24"/>
        <v>499</v>
      </c>
    </row>
    <row r="500" spans="1:24" ht="17.399999999999999" x14ac:dyDescent="0.3">
      <c r="A500" s="11">
        <v>45500</v>
      </c>
      <c r="B500" s="12">
        <v>250427</v>
      </c>
      <c r="C500" s="12" t="s">
        <v>343</v>
      </c>
      <c r="D500" s="12" t="s">
        <v>344</v>
      </c>
      <c r="E500" s="12" t="s">
        <v>345</v>
      </c>
      <c r="F500" s="12" t="s">
        <v>346</v>
      </c>
      <c r="G500" s="12" t="s">
        <v>347</v>
      </c>
      <c r="H500" s="12">
        <v>4.88</v>
      </c>
      <c r="I500" s="12">
        <v>19.12</v>
      </c>
      <c r="J500" s="12">
        <v>4.88</v>
      </c>
      <c r="K500" s="12">
        <v>0</v>
      </c>
      <c r="L500" s="12">
        <v>10.87</v>
      </c>
      <c r="M500" s="12">
        <v>2</v>
      </c>
      <c r="N500" s="12">
        <v>0</v>
      </c>
      <c r="O500" s="12">
        <v>0</v>
      </c>
      <c r="P500" s="12">
        <v>0</v>
      </c>
      <c r="Q500" s="12">
        <v>0</v>
      </c>
      <c r="R500" s="12">
        <v>5</v>
      </c>
      <c r="S500" s="12">
        <v>0</v>
      </c>
      <c r="T500" s="12">
        <v>0</v>
      </c>
      <c r="U500">
        <f t="shared" si="23"/>
        <v>2223.5600000000013</v>
      </c>
      <c r="V500" s="23">
        <f>'Listado Equipos'!$B$5-W500</f>
        <v>37567.07</v>
      </c>
      <c r="W500">
        <f t="shared" si="22"/>
        <v>32.93</v>
      </c>
      <c r="X500">
        <f t="shared" si="24"/>
        <v>500</v>
      </c>
    </row>
    <row r="501" spans="1:24" ht="17.399999999999999" x14ac:dyDescent="0.3">
      <c r="A501" s="11">
        <v>45501</v>
      </c>
      <c r="B501" s="12">
        <v>250427</v>
      </c>
      <c r="C501" s="12" t="s">
        <v>343</v>
      </c>
      <c r="D501" s="12" t="s">
        <v>344</v>
      </c>
      <c r="E501" s="12" t="s">
        <v>345</v>
      </c>
      <c r="F501" s="12" t="s">
        <v>346</v>
      </c>
      <c r="G501" s="12" t="s">
        <v>347</v>
      </c>
      <c r="H501" s="12">
        <v>0.13</v>
      </c>
      <c r="I501" s="12">
        <v>23.87</v>
      </c>
      <c r="J501" s="12">
        <v>0.13</v>
      </c>
      <c r="K501" s="12">
        <v>0</v>
      </c>
      <c r="L501" s="12">
        <v>0.3</v>
      </c>
      <c r="M501" s="12">
        <v>2</v>
      </c>
      <c r="N501" s="12">
        <v>0</v>
      </c>
      <c r="O501" s="12">
        <v>0</v>
      </c>
      <c r="P501" s="12">
        <v>0</v>
      </c>
      <c r="Q501" s="12">
        <v>0</v>
      </c>
      <c r="R501" s="12">
        <v>0</v>
      </c>
      <c r="S501" s="12">
        <v>0</v>
      </c>
      <c r="T501" s="12">
        <v>0</v>
      </c>
      <c r="U501">
        <f t="shared" si="23"/>
        <v>2223.6900000000014</v>
      </c>
      <c r="V501" s="23">
        <f>'Listado Equipos'!$B$5-W501</f>
        <v>37572.050000000003</v>
      </c>
      <c r="W501">
        <f t="shared" si="22"/>
        <v>27.95</v>
      </c>
      <c r="X501">
        <f t="shared" si="24"/>
        <v>501</v>
      </c>
    </row>
    <row r="502" spans="1:24" ht="17.399999999999999" x14ac:dyDescent="0.3">
      <c r="A502" s="11">
        <v>45502</v>
      </c>
      <c r="B502" s="12">
        <v>250427</v>
      </c>
      <c r="C502" s="12" t="s">
        <v>343</v>
      </c>
      <c r="D502" s="12" t="s">
        <v>344</v>
      </c>
      <c r="E502" s="12" t="s">
        <v>345</v>
      </c>
      <c r="F502" s="12" t="s">
        <v>346</v>
      </c>
      <c r="G502" s="12" t="s">
        <v>347</v>
      </c>
      <c r="H502" s="12">
        <v>2.23</v>
      </c>
      <c r="I502" s="12">
        <v>21.77</v>
      </c>
      <c r="J502" s="12">
        <v>2.23</v>
      </c>
      <c r="K502" s="12">
        <v>0</v>
      </c>
      <c r="L502" s="12">
        <v>5.35</v>
      </c>
      <c r="M502" s="12">
        <v>3</v>
      </c>
      <c r="N502" s="12">
        <v>0</v>
      </c>
      <c r="O502" s="12">
        <v>0</v>
      </c>
      <c r="P502" s="12">
        <v>0</v>
      </c>
      <c r="Q502" s="12">
        <v>0</v>
      </c>
      <c r="R502" s="12">
        <v>1</v>
      </c>
      <c r="S502" s="12">
        <v>0</v>
      </c>
      <c r="T502" s="12">
        <v>0</v>
      </c>
      <c r="U502">
        <f t="shared" si="23"/>
        <v>2225.9200000000014</v>
      </c>
      <c r="V502" s="23">
        <f>'Listado Equipos'!$B$5-W502</f>
        <v>37576.519999999997</v>
      </c>
      <c r="W502">
        <f t="shared" si="22"/>
        <v>23.48</v>
      </c>
      <c r="X502">
        <f t="shared" si="24"/>
        <v>502</v>
      </c>
    </row>
    <row r="503" spans="1:24" ht="17.399999999999999" x14ac:dyDescent="0.3">
      <c r="A503" s="11">
        <v>45503</v>
      </c>
      <c r="B503" s="12">
        <v>250427</v>
      </c>
      <c r="C503" s="12" t="s">
        <v>343</v>
      </c>
      <c r="D503" s="12" t="s">
        <v>344</v>
      </c>
      <c r="E503" s="12" t="s">
        <v>345</v>
      </c>
      <c r="F503" s="12" t="s">
        <v>346</v>
      </c>
      <c r="G503" s="12" t="s">
        <v>347</v>
      </c>
      <c r="H503" s="12">
        <v>4.38</v>
      </c>
      <c r="I503" s="12">
        <v>19.62</v>
      </c>
      <c r="J503" s="12">
        <v>4.38</v>
      </c>
      <c r="K503" s="12">
        <v>0</v>
      </c>
      <c r="L503" s="12">
        <v>10.87</v>
      </c>
      <c r="M503" s="12">
        <v>2</v>
      </c>
      <c r="N503" s="12">
        <v>0</v>
      </c>
      <c r="O503" s="12">
        <v>0</v>
      </c>
      <c r="P503" s="12">
        <v>0</v>
      </c>
      <c r="Q503" s="12">
        <v>0</v>
      </c>
      <c r="R503" s="12">
        <v>1</v>
      </c>
      <c r="S503" s="12">
        <v>0</v>
      </c>
      <c r="T503" s="12">
        <v>0</v>
      </c>
      <c r="U503">
        <f t="shared" si="23"/>
        <v>2230.3000000000015</v>
      </c>
      <c r="V503" s="23">
        <f>'Listado Equipos'!$B$5-W503</f>
        <v>37579.5</v>
      </c>
      <c r="W503">
        <f t="shared" si="22"/>
        <v>20.5</v>
      </c>
      <c r="X503">
        <f t="shared" si="24"/>
        <v>503</v>
      </c>
    </row>
    <row r="504" spans="1:24" ht="17.399999999999999" x14ac:dyDescent="0.3">
      <c r="A504" s="11">
        <v>45504</v>
      </c>
      <c r="B504" s="12">
        <v>250427</v>
      </c>
      <c r="C504" s="12" t="s">
        <v>343</v>
      </c>
      <c r="D504" s="12" t="s">
        <v>344</v>
      </c>
      <c r="E504" s="12" t="s">
        <v>345</v>
      </c>
      <c r="F504" s="12" t="s">
        <v>346</v>
      </c>
      <c r="G504" s="12" t="s">
        <v>347</v>
      </c>
      <c r="H504" s="12">
        <v>4.32</v>
      </c>
      <c r="I504" s="12">
        <v>19.68</v>
      </c>
      <c r="J504" s="12">
        <v>4.32</v>
      </c>
      <c r="K504" s="12">
        <v>0</v>
      </c>
      <c r="L504" s="12">
        <v>10.48</v>
      </c>
      <c r="M504" s="12">
        <v>2</v>
      </c>
      <c r="N504" s="12">
        <v>0</v>
      </c>
      <c r="O504" s="12">
        <v>0</v>
      </c>
      <c r="P504" s="12">
        <v>2</v>
      </c>
      <c r="Q504" s="12">
        <v>0</v>
      </c>
      <c r="R504" s="12">
        <v>1</v>
      </c>
      <c r="S504" s="12">
        <v>0</v>
      </c>
      <c r="T504" s="12">
        <v>0</v>
      </c>
      <c r="U504">
        <f t="shared" si="23"/>
        <v>2234.6200000000017</v>
      </c>
      <c r="V504" s="23">
        <f>'Listado Equipos'!$B$5-W504</f>
        <v>37581.480000000003</v>
      </c>
      <c r="W504">
        <f t="shared" si="22"/>
        <v>18.52</v>
      </c>
      <c r="X504">
        <f t="shared" si="24"/>
        <v>504</v>
      </c>
    </row>
    <row r="505" spans="1:24" ht="17.399999999999999" x14ac:dyDescent="0.3">
      <c r="A505" s="11">
        <v>45505</v>
      </c>
      <c r="B505" s="12">
        <v>250427</v>
      </c>
      <c r="C505" s="12" t="s">
        <v>343</v>
      </c>
      <c r="D505" s="12" t="s">
        <v>344</v>
      </c>
      <c r="E505" s="12" t="s">
        <v>345</v>
      </c>
      <c r="F505" s="12" t="s">
        <v>346</v>
      </c>
      <c r="G505" s="12" t="s">
        <v>347</v>
      </c>
      <c r="H505" s="12">
        <v>4.63</v>
      </c>
      <c r="I505" s="12">
        <v>19.37</v>
      </c>
      <c r="J505" s="12">
        <v>4.62</v>
      </c>
      <c r="K505" s="12">
        <v>0.02</v>
      </c>
      <c r="L505" s="12">
        <v>10.25</v>
      </c>
      <c r="M505" s="12">
        <v>3</v>
      </c>
      <c r="N505" s="12">
        <v>0</v>
      </c>
      <c r="O505" s="12">
        <v>0</v>
      </c>
      <c r="P505" s="12">
        <v>0</v>
      </c>
      <c r="Q505" s="12">
        <v>0</v>
      </c>
      <c r="R505" s="12">
        <v>2</v>
      </c>
      <c r="S505" s="12">
        <v>0</v>
      </c>
      <c r="T505" s="12">
        <v>0</v>
      </c>
      <c r="U505">
        <f t="shared" si="23"/>
        <v>2239.2500000000018</v>
      </c>
      <c r="V505" s="23">
        <f>'Listado Equipos'!$B$5-W505</f>
        <v>37585.5</v>
      </c>
      <c r="W505">
        <f t="shared" si="22"/>
        <v>14.5</v>
      </c>
      <c r="X505">
        <f t="shared" si="24"/>
        <v>505</v>
      </c>
    </row>
    <row r="506" spans="1:24" ht="17.399999999999999" x14ac:dyDescent="0.3">
      <c r="A506" s="11">
        <v>45506</v>
      </c>
      <c r="B506" s="12">
        <v>250427</v>
      </c>
      <c r="C506" s="12" t="s">
        <v>343</v>
      </c>
      <c r="D506" s="12" t="s">
        <v>344</v>
      </c>
      <c r="E506" s="12" t="s">
        <v>345</v>
      </c>
      <c r="F506" s="12" t="s">
        <v>346</v>
      </c>
      <c r="G506" s="12" t="s">
        <v>347</v>
      </c>
      <c r="H506" s="12">
        <v>0</v>
      </c>
      <c r="I506" s="12">
        <v>24</v>
      </c>
      <c r="J506" s="12">
        <v>0</v>
      </c>
      <c r="K506" s="12">
        <v>0</v>
      </c>
      <c r="L506" s="12">
        <v>0</v>
      </c>
      <c r="M506" s="12">
        <v>0</v>
      </c>
      <c r="N506" s="12">
        <v>0</v>
      </c>
      <c r="O506" s="12">
        <v>0</v>
      </c>
      <c r="P506" s="12">
        <v>0</v>
      </c>
      <c r="Q506" s="12">
        <v>0</v>
      </c>
      <c r="R506" s="12">
        <v>0</v>
      </c>
      <c r="S506" s="12">
        <v>0</v>
      </c>
      <c r="T506" s="12">
        <v>0</v>
      </c>
      <c r="U506">
        <f t="shared" si="23"/>
        <v>2239.2500000000018</v>
      </c>
      <c r="V506" s="23">
        <f>'Listado Equipos'!$B$5-W506</f>
        <v>37588.07</v>
      </c>
      <c r="W506">
        <f t="shared" si="22"/>
        <v>11.93</v>
      </c>
      <c r="X506">
        <f t="shared" si="24"/>
        <v>506</v>
      </c>
    </row>
    <row r="507" spans="1:24" ht="17.399999999999999" x14ac:dyDescent="0.3">
      <c r="A507" s="11">
        <v>45507</v>
      </c>
      <c r="B507" s="12">
        <v>250427</v>
      </c>
      <c r="C507" s="12" t="s">
        <v>343</v>
      </c>
      <c r="D507" s="12" t="s">
        <v>344</v>
      </c>
      <c r="E507" s="12" t="s">
        <v>345</v>
      </c>
      <c r="F507" s="12" t="s">
        <v>346</v>
      </c>
      <c r="G507" s="12" t="s">
        <v>347</v>
      </c>
      <c r="H507" s="12">
        <v>0</v>
      </c>
      <c r="I507" s="12">
        <v>24</v>
      </c>
      <c r="J507" s="12">
        <v>0</v>
      </c>
      <c r="K507" s="12">
        <v>0</v>
      </c>
      <c r="L507" s="12">
        <v>0</v>
      </c>
      <c r="M507" s="12">
        <v>0</v>
      </c>
      <c r="N507" s="12">
        <v>0</v>
      </c>
      <c r="O507" s="12">
        <v>0</v>
      </c>
      <c r="P507" s="12">
        <v>0</v>
      </c>
      <c r="Q507" s="12">
        <v>0</v>
      </c>
      <c r="R507" s="12">
        <v>0</v>
      </c>
      <c r="S507" s="12">
        <v>0</v>
      </c>
      <c r="T507" s="12">
        <v>0</v>
      </c>
      <c r="U507">
        <f t="shared" si="23"/>
        <v>2239.2500000000018</v>
      </c>
      <c r="V507" s="23">
        <f>'Listado Equipos'!$B$5-W507</f>
        <v>37590.1</v>
      </c>
      <c r="W507">
        <f t="shared" si="22"/>
        <v>9.9</v>
      </c>
      <c r="X507">
        <f t="shared" si="24"/>
        <v>507</v>
      </c>
    </row>
    <row r="508" spans="1:24" ht="17.399999999999999" x14ac:dyDescent="0.3">
      <c r="A508" s="11">
        <v>45508</v>
      </c>
      <c r="B508" s="12">
        <v>250427</v>
      </c>
      <c r="C508" s="12" t="s">
        <v>343</v>
      </c>
      <c r="D508" s="12" t="s">
        <v>344</v>
      </c>
      <c r="E508" s="12" t="s">
        <v>345</v>
      </c>
      <c r="F508" s="12" t="s">
        <v>346</v>
      </c>
      <c r="G508" s="12" t="s">
        <v>347</v>
      </c>
      <c r="H508" s="12">
        <v>0</v>
      </c>
      <c r="I508" s="12">
        <v>24</v>
      </c>
      <c r="J508" s="12">
        <v>0</v>
      </c>
      <c r="K508" s="12">
        <v>0</v>
      </c>
      <c r="L508" s="12">
        <v>0</v>
      </c>
      <c r="M508" s="12">
        <v>0</v>
      </c>
      <c r="N508" s="12">
        <v>0</v>
      </c>
      <c r="O508" s="12">
        <v>0</v>
      </c>
      <c r="P508" s="12">
        <v>0</v>
      </c>
      <c r="Q508" s="12">
        <v>0</v>
      </c>
      <c r="R508" s="12">
        <v>0</v>
      </c>
      <c r="S508" s="12">
        <v>0</v>
      </c>
      <c r="T508" s="12">
        <v>0</v>
      </c>
      <c r="U508">
        <f t="shared" si="23"/>
        <v>2239.2500000000018</v>
      </c>
      <c r="V508" s="23">
        <f>'Listado Equipos'!$B$5-W508</f>
        <v>37591.1</v>
      </c>
      <c r="W508">
        <f t="shared" si="22"/>
        <v>8.9</v>
      </c>
      <c r="X508">
        <f t="shared" si="24"/>
        <v>508</v>
      </c>
    </row>
    <row r="509" spans="1:24" ht="17.399999999999999" x14ac:dyDescent="0.3">
      <c r="A509" s="11">
        <v>45509</v>
      </c>
      <c r="B509" s="12">
        <v>250427</v>
      </c>
      <c r="C509" s="12" t="s">
        <v>343</v>
      </c>
      <c r="D509" s="12" t="s">
        <v>344</v>
      </c>
      <c r="E509" s="12" t="s">
        <v>345</v>
      </c>
      <c r="F509" s="12" t="s">
        <v>346</v>
      </c>
      <c r="G509" s="12" t="s">
        <v>347</v>
      </c>
      <c r="H509" s="12">
        <v>0</v>
      </c>
      <c r="I509" s="12">
        <v>24</v>
      </c>
      <c r="J509" s="12">
        <v>0</v>
      </c>
      <c r="K509" s="12">
        <v>0</v>
      </c>
      <c r="L509" s="12">
        <v>0</v>
      </c>
      <c r="M509" s="12">
        <v>0</v>
      </c>
      <c r="N509" s="12">
        <v>0</v>
      </c>
      <c r="O509" s="12">
        <v>0</v>
      </c>
      <c r="P509" s="12">
        <v>0</v>
      </c>
      <c r="Q509" s="12">
        <v>0</v>
      </c>
      <c r="R509" s="12">
        <v>0</v>
      </c>
      <c r="S509" s="12">
        <v>0</v>
      </c>
      <c r="T509" s="12">
        <v>0</v>
      </c>
      <c r="U509">
        <f t="shared" si="23"/>
        <v>2239.2500000000018</v>
      </c>
      <c r="V509" s="23">
        <f>'Listado Equipos'!$B$5-W509</f>
        <v>37591.279999999999</v>
      </c>
      <c r="W509">
        <f t="shared" si="22"/>
        <v>8.7200000000000006</v>
      </c>
      <c r="X509">
        <f t="shared" si="24"/>
        <v>509</v>
      </c>
    </row>
    <row r="510" spans="1:24" ht="17.399999999999999" x14ac:dyDescent="0.3">
      <c r="A510" s="11">
        <v>45510</v>
      </c>
      <c r="B510" s="12">
        <v>250427</v>
      </c>
      <c r="C510" s="12" t="s">
        <v>343</v>
      </c>
      <c r="D510" s="12" t="s">
        <v>344</v>
      </c>
      <c r="E510" s="12" t="s">
        <v>345</v>
      </c>
      <c r="F510" s="12" t="s">
        <v>346</v>
      </c>
      <c r="G510" s="12" t="s">
        <v>347</v>
      </c>
      <c r="H510" s="12">
        <v>0</v>
      </c>
      <c r="I510" s="12">
        <v>24</v>
      </c>
      <c r="J510" s="12">
        <v>0</v>
      </c>
      <c r="K510" s="12">
        <v>0</v>
      </c>
      <c r="L510" s="12">
        <v>0</v>
      </c>
      <c r="M510" s="12">
        <v>0</v>
      </c>
      <c r="N510" s="12">
        <v>0</v>
      </c>
      <c r="O510" s="12">
        <v>0</v>
      </c>
      <c r="P510" s="12">
        <v>0</v>
      </c>
      <c r="Q510" s="12">
        <v>0</v>
      </c>
      <c r="R510" s="12">
        <v>0</v>
      </c>
      <c r="S510" s="12">
        <v>0</v>
      </c>
      <c r="T510" s="12">
        <v>0</v>
      </c>
      <c r="U510">
        <f t="shared" si="23"/>
        <v>2239.2500000000018</v>
      </c>
      <c r="V510" s="23">
        <f>'Listado Equipos'!$B$5-W510</f>
        <v>37591.5</v>
      </c>
      <c r="W510">
        <f t="shared" si="22"/>
        <v>8.5</v>
      </c>
      <c r="X510">
        <f t="shared" si="24"/>
        <v>510</v>
      </c>
    </row>
    <row r="511" spans="1:24" ht="17.399999999999999" x14ac:dyDescent="0.3">
      <c r="A511" s="11">
        <v>45511</v>
      </c>
      <c r="B511" s="12">
        <v>250427</v>
      </c>
      <c r="C511" s="12" t="s">
        <v>343</v>
      </c>
      <c r="D511" s="12" t="s">
        <v>344</v>
      </c>
      <c r="E511" s="12" t="s">
        <v>345</v>
      </c>
      <c r="F511" s="12" t="s">
        <v>346</v>
      </c>
      <c r="G511" s="12" t="s">
        <v>347</v>
      </c>
      <c r="H511" s="12">
        <v>0</v>
      </c>
      <c r="I511" s="12">
        <v>24</v>
      </c>
      <c r="J511" s="12">
        <v>0</v>
      </c>
      <c r="K511" s="12">
        <v>0</v>
      </c>
      <c r="L511" s="12">
        <v>0</v>
      </c>
      <c r="M511" s="12">
        <v>0</v>
      </c>
      <c r="N511" s="12">
        <v>0</v>
      </c>
      <c r="O511" s="12">
        <v>0</v>
      </c>
      <c r="P511" s="12">
        <v>0</v>
      </c>
      <c r="Q511" s="12">
        <v>0</v>
      </c>
      <c r="R511" s="12">
        <v>0</v>
      </c>
      <c r="S511" s="12">
        <v>0</v>
      </c>
      <c r="T511" s="12">
        <v>0</v>
      </c>
      <c r="U511">
        <f t="shared" si="23"/>
        <v>2239.2500000000018</v>
      </c>
      <c r="V511" s="23">
        <f>'Listado Equipos'!$B$5-W511</f>
        <v>37591.5</v>
      </c>
      <c r="W511">
        <f t="shared" si="22"/>
        <v>8.5</v>
      </c>
      <c r="X511">
        <f t="shared" si="24"/>
        <v>511</v>
      </c>
    </row>
    <row r="512" spans="1:24" ht="17.399999999999999" x14ac:dyDescent="0.3">
      <c r="A512" s="11">
        <v>45512</v>
      </c>
      <c r="B512" s="12">
        <v>250427</v>
      </c>
      <c r="C512" s="12" t="s">
        <v>343</v>
      </c>
      <c r="D512" s="12" t="s">
        <v>344</v>
      </c>
      <c r="E512" s="12" t="s">
        <v>345</v>
      </c>
      <c r="F512" s="12" t="s">
        <v>346</v>
      </c>
      <c r="G512" s="12" t="s">
        <v>347</v>
      </c>
      <c r="H512" s="12">
        <v>0</v>
      </c>
      <c r="I512" s="12">
        <v>24</v>
      </c>
      <c r="J512" s="12">
        <v>0</v>
      </c>
      <c r="K512" s="12">
        <v>0</v>
      </c>
      <c r="L512" s="12">
        <v>0</v>
      </c>
      <c r="M512" s="12">
        <v>0</v>
      </c>
      <c r="N512" s="12">
        <v>0</v>
      </c>
      <c r="O512" s="12">
        <v>0</v>
      </c>
      <c r="P512" s="12">
        <v>0</v>
      </c>
      <c r="Q512" s="12">
        <v>0</v>
      </c>
      <c r="R512" s="12">
        <v>0</v>
      </c>
      <c r="S512" s="12">
        <v>0</v>
      </c>
      <c r="T512" s="12">
        <v>0</v>
      </c>
      <c r="U512">
        <f t="shared" si="23"/>
        <v>2239.2500000000018</v>
      </c>
      <c r="V512" s="23">
        <f>'Listado Equipos'!$B$5-W512</f>
        <v>37593.519999999997</v>
      </c>
      <c r="W512">
        <f t="shared" si="22"/>
        <v>6.4799999999999995</v>
      </c>
      <c r="X512">
        <f t="shared" si="24"/>
        <v>512</v>
      </c>
    </row>
    <row r="513" spans="1:24" ht="17.399999999999999" x14ac:dyDescent="0.3">
      <c r="A513" s="11">
        <v>45513</v>
      </c>
      <c r="B513" s="12">
        <v>250427</v>
      </c>
      <c r="C513" s="12" t="s">
        <v>343</v>
      </c>
      <c r="D513" s="12" t="s">
        <v>344</v>
      </c>
      <c r="E513" s="12" t="s">
        <v>345</v>
      </c>
      <c r="F513" s="12" t="s">
        <v>346</v>
      </c>
      <c r="G513" s="12" t="s">
        <v>347</v>
      </c>
      <c r="H513" s="12">
        <v>0</v>
      </c>
      <c r="I513" s="12">
        <v>24</v>
      </c>
      <c r="J513" s="12">
        <v>0</v>
      </c>
      <c r="K513" s="12">
        <v>0</v>
      </c>
      <c r="L513" s="12">
        <v>0</v>
      </c>
      <c r="M513" s="12">
        <v>0</v>
      </c>
      <c r="N513" s="12">
        <v>0</v>
      </c>
      <c r="O513" s="12">
        <v>0</v>
      </c>
      <c r="P513" s="12">
        <v>0</v>
      </c>
      <c r="Q513" s="12">
        <v>0</v>
      </c>
      <c r="R513" s="12">
        <v>0</v>
      </c>
      <c r="S513" s="12">
        <v>0</v>
      </c>
      <c r="T513" s="12">
        <v>0</v>
      </c>
      <c r="U513">
        <f t="shared" si="23"/>
        <v>2239.2500000000018</v>
      </c>
      <c r="V513" s="23">
        <f>'Listado Equipos'!$B$5-W513</f>
        <v>37596.82</v>
      </c>
      <c r="W513">
        <f t="shared" si="22"/>
        <v>3.1799999999999997</v>
      </c>
      <c r="X513">
        <f t="shared" si="24"/>
        <v>513</v>
      </c>
    </row>
    <row r="514" spans="1:24" ht="17.399999999999999" x14ac:dyDescent="0.3">
      <c r="A514" s="11">
        <v>45514</v>
      </c>
      <c r="B514" s="12">
        <v>250427</v>
      </c>
      <c r="C514" s="12" t="s">
        <v>343</v>
      </c>
      <c r="D514" s="12" t="s">
        <v>344</v>
      </c>
      <c r="E514" s="12" t="s">
        <v>345</v>
      </c>
      <c r="F514" s="12" t="s">
        <v>346</v>
      </c>
      <c r="G514" s="12" t="s">
        <v>347</v>
      </c>
      <c r="H514" s="12">
        <v>0</v>
      </c>
      <c r="I514" s="12">
        <v>24</v>
      </c>
      <c r="J514" s="12">
        <v>0</v>
      </c>
      <c r="K514" s="12">
        <v>0</v>
      </c>
      <c r="L514" s="12">
        <v>0</v>
      </c>
      <c r="M514" s="12">
        <v>0</v>
      </c>
      <c r="N514" s="12">
        <v>0</v>
      </c>
      <c r="O514" s="12">
        <v>0</v>
      </c>
      <c r="P514" s="12">
        <v>0</v>
      </c>
      <c r="Q514" s="12">
        <v>0</v>
      </c>
      <c r="R514" s="12">
        <v>0</v>
      </c>
      <c r="S514" s="12">
        <v>0</v>
      </c>
      <c r="T514" s="12">
        <v>0</v>
      </c>
      <c r="U514">
        <f t="shared" si="23"/>
        <v>2239.2500000000018</v>
      </c>
      <c r="V514" s="23">
        <f>'Listado Equipos'!$B$5-W514</f>
        <v>37599.620000000003</v>
      </c>
      <c r="W514">
        <f t="shared" si="22"/>
        <v>0.38</v>
      </c>
      <c r="X514">
        <f t="shared" si="24"/>
        <v>514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308"/>
  <sheetViews>
    <sheetView topLeftCell="H302" workbookViewId="0">
      <selection activeCell="V308" sqref="V308"/>
    </sheetView>
  </sheetViews>
  <sheetFormatPr defaultColWidth="11.5546875" defaultRowHeight="14.4" x14ac:dyDescent="0.3"/>
  <cols>
    <col min="23" max="24" width="0" hidden="1" customWidth="1"/>
  </cols>
  <sheetData>
    <row r="1" spans="1:24" ht="25.2" x14ac:dyDescent="0.3">
      <c r="A1" s="10" t="s">
        <v>323</v>
      </c>
      <c r="B1" s="10" t="s">
        <v>324</v>
      </c>
      <c r="C1" s="10" t="s">
        <v>325</v>
      </c>
      <c r="D1" s="10" t="s">
        <v>326</v>
      </c>
      <c r="E1" s="10" t="s">
        <v>327</v>
      </c>
      <c r="F1" s="10" t="s">
        <v>328</v>
      </c>
      <c r="G1" s="10" t="s">
        <v>329</v>
      </c>
      <c r="H1" s="10" t="s">
        <v>330</v>
      </c>
      <c r="I1" s="10" t="s">
        <v>331</v>
      </c>
      <c r="J1" s="10" t="s">
        <v>332</v>
      </c>
      <c r="K1" s="10" t="s">
        <v>333</v>
      </c>
      <c r="L1" s="10" t="s">
        <v>334</v>
      </c>
      <c r="M1" s="10" t="s">
        <v>335</v>
      </c>
      <c r="N1" s="10" t="s">
        <v>336</v>
      </c>
      <c r="O1" s="10" t="s">
        <v>337</v>
      </c>
      <c r="P1" s="10" t="s">
        <v>338</v>
      </c>
      <c r="Q1" s="10" t="s">
        <v>339</v>
      </c>
      <c r="R1" s="10" t="s">
        <v>340</v>
      </c>
      <c r="S1" s="10" t="s">
        <v>341</v>
      </c>
      <c r="T1" s="10" t="s">
        <v>342</v>
      </c>
      <c r="U1" s="24" t="s">
        <v>429</v>
      </c>
      <c r="V1" s="24" t="s">
        <v>430</v>
      </c>
      <c r="W1" s="10" t="s">
        <v>431</v>
      </c>
      <c r="X1" s="10" t="s">
        <v>432</v>
      </c>
    </row>
    <row r="2" spans="1:24" x14ac:dyDescent="0.3">
      <c r="A2" s="11">
        <v>44986</v>
      </c>
      <c r="B2" s="12">
        <v>250477</v>
      </c>
      <c r="C2" s="12" t="s">
        <v>343</v>
      </c>
      <c r="D2" s="12" t="s">
        <v>348</v>
      </c>
      <c r="E2" s="12" t="s">
        <v>345</v>
      </c>
      <c r="F2" s="12"/>
      <c r="G2" s="12"/>
      <c r="H2" s="12">
        <v>15.82</v>
      </c>
      <c r="I2" s="12">
        <v>8.18</v>
      </c>
      <c r="J2" s="12">
        <v>14.63</v>
      </c>
      <c r="K2" s="12">
        <v>1.18</v>
      </c>
      <c r="L2" s="12">
        <v>62.18</v>
      </c>
      <c r="M2" s="12">
        <v>4</v>
      </c>
      <c r="N2" s="12">
        <v>0</v>
      </c>
      <c r="O2" s="12">
        <v>68</v>
      </c>
      <c r="P2" s="12">
        <v>0</v>
      </c>
      <c r="Q2" s="12">
        <v>0</v>
      </c>
      <c r="R2" s="12">
        <v>5</v>
      </c>
      <c r="S2" s="12">
        <v>63</v>
      </c>
      <c r="T2" s="12">
        <v>0</v>
      </c>
      <c r="U2">
        <f>H2</f>
        <v>15.82</v>
      </c>
      <c r="V2" s="23">
        <f>'Listado Equipos'!$B$6-W2</f>
        <v>37759.58</v>
      </c>
      <c r="W2">
        <f>LARGE($U$2:$U$308,X2-1)</f>
        <v>3740.4199999999973</v>
      </c>
      <c r="X2" s="12">
        <v>2</v>
      </c>
    </row>
    <row r="3" spans="1:24" x14ac:dyDescent="0.3">
      <c r="A3" s="11">
        <v>44987</v>
      </c>
      <c r="B3" s="12">
        <v>250477</v>
      </c>
      <c r="C3" s="12" t="s">
        <v>343</v>
      </c>
      <c r="D3" s="12" t="s">
        <v>348</v>
      </c>
      <c r="E3" s="12" t="s">
        <v>345</v>
      </c>
      <c r="F3" s="12"/>
      <c r="G3" s="12"/>
      <c r="H3" s="12">
        <v>10.85</v>
      </c>
      <c r="I3" s="12">
        <v>13.15</v>
      </c>
      <c r="J3" s="12">
        <v>10.62</v>
      </c>
      <c r="K3" s="12">
        <v>0.23</v>
      </c>
      <c r="L3" s="12">
        <v>51.45</v>
      </c>
      <c r="M3" s="12">
        <v>5</v>
      </c>
      <c r="N3" s="12">
        <v>0</v>
      </c>
      <c r="O3" s="12">
        <v>92</v>
      </c>
      <c r="P3" s="12">
        <v>2</v>
      </c>
      <c r="Q3" s="12">
        <v>0</v>
      </c>
      <c r="R3" s="12">
        <v>0</v>
      </c>
      <c r="S3" s="12">
        <v>78</v>
      </c>
      <c r="T3" s="12">
        <v>0</v>
      </c>
      <c r="U3">
        <f>H3+U2</f>
        <v>26.67</v>
      </c>
      <c r="V3" s="23">
        <f>'Listado Equipos'!$B$6-W3</f>
        <v>37759.58</v>
      </c>
      <c r="W3">
        <f t="shared" ref="W3:W66" si="0">LARGE($U$2:$U$308,X3-1)</f>
        <v>3740.4199999999973</v>
      </c>
      <c r="X3">
        <f>X2+1</f>
        <v>3</v>
      </c>
    </row>
    <row r="4" spans="1:24" x14ac:dyDescent="0.3">
      <c r="A4" s="11">
        <v>44988</v>
      </c>
      <c r="B4" s="12">
        <v>250477</v>
      </c>
      <c r="C4" s="12" t="s">
        <v>343</v>
      </c>
      <c r="D4" s="12" t="s">
        <v>348</v>
      </c>
      <c r="E4" s="12" t="s">
        <v>345</v>
      </c>
      <c r="F4" s="12"/>
      <c r="G4" s="12"/>
      <c r="H4" s="12">
        <v>15.1</v>
      </c>
      <c r="I4" s="12">
        <v>8.9</v>
      </c>
      <c r="J4" s="12">
        <v>13.78</v>
      </c>
      <c r="K4" s="12">
        <v>1.32</v>
      </c>
      <c r="L4" s="12">
        <v>59.31</v>
      </c>
      <c r="M4" s="12">
        <v>5</v>
      </c>
      <c r="N4" s="12">
        <v>0</v>
      </c>
      <c r="O4" s="12">
        <v>98</v>
      </c>
      <c r="P4" s="12">
        <v>4</v>
      </c>
      <c r="Q4" s="12">
        <v>0</v>
      </c>
      <c r="R4" s="12">
        <v>4</v>
      </c>
      <c r="S4" s="12">
        <v>115</v>
      </c>
      <c r="T4" s="12">
        <v>0</v>
      </c>
      <c r="U4">
        <f t="shared" ref="U4:U67" si="1">H4+U3</f>
        <v>41.77</v>
      </c>
      <c r="V4" s="23">
        <f>'Listado Equipos'!$B$6-W4</f>
        <v>37759.58</v>
      </c>
      <c r="W4">
        <f t="shared" si="0"/>
        <v>3740.4199999999973</v>
      </c>
      <c r="X4">
        <f t="shared" ref="X4:X67" si="2">X3+1</f>
        <v>4</v>
      </c>
    </row>
    <row r="5" spans="1:24" x14ac:dyDescent="0.3">
      <c r="A5" s="11">
        <v>44989</v>
      </c>
      <c r="B5" s="12">
        <v>250477</v>
      </c>
      <c r="C5" s="12" t="s">
        <v>343</v>
      </c>
      <c r="D5" s="12" t="s">
        <v>348</v>
      </c>
      <c r="E5" s="12" t="s">
        <v>345</v>
      </c>
      <c r="F5" s="12"/>
      <c r="G5" s="12"/>
      <c r="H5" s="12">
        <v>10.119999999999999</v>
      </c>
      <c r="I5" s="12">
        <v>13.88</v>
      </c>
      <c r="J5" s="12">
        <v>8.6199999999999992</v>
      </c>
      <c r="K5" s="12">
        <v>1.5</v>
      </c>
      <c r="L5" s="12">
        <v>28.65</v>
      </c>
      <c r="M5" s="12">
        <v>4</v>
      </c>
      <c r="N5" s="12">
        <v>0</v>
      </c>
      <c r="O5" s="12">
        <v>27</v>
      </c>
      <c r="P5" s="12">
        <v>0</v>
      </c>
      <c r="Q5" s="12">
        <v>0</v>
      </c>
      <c r="R5" s="12">
        <v>6</v>
      </c>
      <c r="S5" s="12">
        <v>31</v>
      </c>
      <c r="T5" s="12">
        <v>0</v>
      </c>
      <c r="U5">
        <f t="shared" si="1"/>
        <v>51.89</v>
      </c>
      <c r="V5" s="23">
        <f>'Listado Equipos'!$B$6-W5</f>
        <v>37759.78</v>
      </c>
      <c r="W5">
        <f t="shared" si="0"/>
        <v>3740.2199999999975</v>
      </c>
      <c r="X5">
        <f t="shared" si="2"/>
        <v>5</v>
      </c>
    </row>
    <row r="6" spans="1:24" x14ac:dyDescent="0.3">
      <c r="A6" s="11">
        <v>44990</v>
      </c>
      <c r="B6" s="12">
        <v>250477</v>
      </c>
      <c r="C6" s="12" t="s">
        <v>343</v>
      </c>
      <c r="D6" s="12" t="s">
        <v>348</v>
      </c>
      <c r="E6" s="12" t="s">
        <v>345</v>
      </c>
      <c r="F6" s="12"/>
      <c r="G6" s="12"/>
      <c r="H6" s="12">
        <v>2.02</v>
      </c>
      <c r="I6" s="12">
        <v>21.98</v>
      </c>
      <c r="J6" s="12">
        <v>1.47</v>
      </c>
      <c r="K6" s="12">
        <v>0.55000000000000004</v>
      </c>
      <c r="L6" s="12">
        <v>4.8600000000000003</v>
      </c>
      <c r="M6" s="12">
        <v>4</v>
      </c>
      <c r="N6" s="12">
        <v>0</v>
      </c>
      <c r="O6" s="12">
        <v>4</v>
      </c>
      <c r="P6" s="12">
        <v>0</v>
      </c>
      <c r="Q6" s="12">
        <v>0</v>
      </c>
      <c r="R6" s="12">
        <v>4</v>
      </c>
      <c r="S6" s="12">
        <v>4</v>
      </c>
      <c r="T6" s="12">
        <v>0</v>
      </c>
      <c r="U6">
        <f t="shared" si="1"/>
        <v>53.910000000000004</v>
      </c>
      <c r="V6" s="23">
        <f>'Listado Equipos'!$B$6-W6</f>
        <v>37759.78</v>
      </c>
      <c r="W6">
        <f t="shared" si="0"/>
        <v>3740.2199999999975</v>
      </c>
      <c r="X6">
        <f t="shared" si="2"/>
        <v>6</v>
      </c>
    </row>
    <row r="7" spans="1:24" x14ac:dyDescent="0.3">
      <c r="A7" s="11">
        <v>44991</v>
      </c>
      <c r="B7" s="12">
        <v>250477</v>
      </c>
      <c r="C7" s="12" t="s">
        <v>343</v>
      </c>
      <c r="D7" s="12" t="s">
        <v>348</v>
      </c>
      <c r="E7" s="12" t="s">
        <v>345</v>
      </c>
      <c r="F7" s="12"/>
      <c r="G7" s="12"/>
      <c r="H7" s="12">
        <v>9.1300000000000008</v>
      </c>
      <c r="I7" s="12">
        <v>14.87</v>
      </c>
      <c r="J7" s="12">
        <v>7.52</v>
      </c>
      <c r="K7" s="12">
        <v>1.62</v>
      </c>
      <c r="L7" s="12">
        <v>22.64</v>
      </c>
      <c r="M7" s="12">
        <v>4</v>
      </c>
      <c r="N7" s="12">
        <v>0</v>
      </c>
      <c r="O7" s="12">
        <v>34</v>
      </c>
      <c r="P7" s="12">
        <v>0</v>
      </c>
      <c r="Q7" s="12">
        <v>0</v>
      </c>
      <c r="R7" s="12">
        <v>7</v>
      </c>
      <c r="S7" s="12">
        <v>39</v>
      </c>
      <c r="T7" s="12">
        <v>0</v>
      </c>
      <c r="U7">
        <f t="shared" si="1"/>
        <v>63.040000000000006</v>
      </c>
      <c r="V7" s="23">
        <f>'Listado Equipos'!$B$6-W7</f>
        <v>37760.18</v>
      </c>
      <c r="W7">
        <f t="shared" si="0"/>
        <v>3739.8199999999974</v>
      </c>
      <c r="X7">
        <f t="shared" si="2"/>
        <v>7</v>
      </c>
    </row>
    <row r="8" spans="1:24" x14ac:dyDescent="0.3">
      <c r="A8" s="11">
        <v>44992</v>
      </c>
      <c r="B8" s="12">
        <v>250477</v>
      </c>
      <c r="C8" s="12" t="s">
        <v>343</v>
      </c>
      <c r="D8" s="12" t="s">
        <v>348</v>
      </c>
      <c r="E8" s="12" t="s">
        <v>345</v>
      </c>
      <c r="F8" s="12"/>
      <c r="G8" s="12"/>
      <c r="H8" s="12">
        <v>0.62</v>
      </c>
      <c r="I8" s="12">
        <v>23.38</v>
      </c>
      <c r="J8" s="12">
        <v>0.13</v>
      </c>
      <c r="K8" s="12">
        <v>0.48</v>
      </c>
      <c r="L8" s="12">
        <v>0.21</v>
      </c>
      <c r="M8" s="12">
        <v>3</v>
      </c>
      <c r="N8" s="12">
        <v>0</v>
      </c>
      <c r="O8" s="12">
        <v>0</v>
      </c>
      <c r="P8" s="12">
        <v>0</v>
      </c>
      <c r="Q8" s="12">
        <v>0</v>
      </c>
      <c r="R8" s="12">
        <v>4</v>
      </c>
      <c r="S8" s="12">
        <v>0</v>
      </c>
      <c r="T8" s="12">
        <v>0</v>
      </c>
      <c r="U8">
        <f t="shared" si="1"/>
        <v>63.660000000000004</v>
      </c>
      <c r="V8" s="23">
        <f>'Listado Equipos'!$B$6-W8</f>
        <v>37760.230000000003</v>
      </c>
      <c r="W8">
        <f t="shared" si="0"/>
        <v>3739.7699999999973</v>
      </c>
      <c r="X8">
        <f t="shared" si="2"/>
        <v>8</v>
      </c>
    </row>
    <row r="9" spans="1:24" x14ac:dyDescent="0.3">
      <c r="A9" s="11">
        <v>44993</v>
      </c>
      <c r="B9" s="12">
        <v>250477</v>
      </c>
      <c r="C9" s="12" t="s">
        <v>343</v>
      </c>
      <c r="D9" s="12" t="s">
        <v>348</v>
      </c>
      <c r="E9" s="12" t="s">
        <v>345</v>
      </c>
      <c r="F9" s="12"/>
      <c r="G9" s="12"/>
      <c r="H9" s="12">
        <v>9.6199999999999992</v>
      </c>
      <c r="I9" s="12">
        <v>14.38</v>
      </c>
      <c r="J9" s="12">
        <v>9.2200000000000006</v>
      </c>
      <c r="K9" s="12">
        <v>0.4</v>
      </c>
      <c r="L9" s="12">
        <v>34.840000000000003</v>
      </c>
      <c r="M9" s="12">
        <v>5</v>
      </c>
      <c r="N9" s="12">
        <v>0</v>
      </c>
      <c r="O9" s="12">
        <v>49</v>
      </c>
      <c r="P9" s="12">
        <v>0</v>
      </c>
      <c r="Q9" s="12">
        <v>0</v>
      </c>
      <c r="R9" s="12">
        <v>0</v>
      </c>
      <c r="S9" s="12">
        <v>51</v>
      </c>
      <c r="T9" s="12">
        <v>0</v>
      </c>
      <c r="U9">
        <f t="shared" si="1"/>
        <v>73.28</v>
      </c>
      <c r="V9" s="23">
        <f>'Listado Equipos'!$B$6-W9</f>
        <v>37761.050000000003</v>
      </c>
      <c r="W9">
        <f t="shared" si="0"/>
        <v>3738.9499999999971</v>
      </c>
      <c r="X9">
        <f t="shared" si="2"/>
        <v>9</v>
      </c>
    </row>
    <row r="10" spans="1:24" x14ac:dyDescent="0.3">
      <c r="A10" s="11">
        <v>44994</v>
      </c>
      <c r="B10" s="12">
        <v>250477</v>
      </c>
      <c r="C10" s="12" t="s">
        <v>343</v>
      </c>
      <c r="D10" s="12" t="s">
        <v>348</v>
      </c>
      <c r="E10" s="12" t="s">
        <v>345</v>
      </c>
      <c r="F10" s="12"/>
      <c r="G10" s="12"/>
      <c r="H10" s="12">
        <v>2.9</v>
      </c>
      <c r="I10" s="12">
        <v>21.1</v>
      </c>
      <c r="J10" s="12">
        <v>2.58</v>
      </c>
      <c r="K10" s="12">
        <v>0.32</v>
      </c>
      <c r="L10" s="12">
        <v>8.32</v>
      </c>
      <c r="M10" s="12">
        <v>3</v>
      </c>
      <c r="N10" s="12">
        <v>0</v>
      </c>
      <c r="O10" s="12">
        <v>0</v>
      </c>
      <c r="P10" s="12">
        <v>1</v>
      </c>
      <c r="Q10" s="12">
        <v>0</v>
      </c>
      <c r="R10" s="12">
        <v>0</v>
      </c>
      <c r="S10" s="12">
        <v>0</v>
      </c>
      <c r="T10" s="12">
        <v>0</v>
      </c>
      <c r="U10">
        <f t="shared" si="1"/>
        <v>76.180000000000007</v>
      </c>
      <c r="V10" s="23">
        <f>'Listado Equipos'!$B$6-W10</f>
        <v>37774.22</v>
      </c>
      <c r="W10">
        <f t="shared" si="0"/>
        <v>3725.779999999997</v>
      </c>
      <c r="X10">
        <f t="shared" si="2"/>
        <v>10</v>
      </c>
    </row>
    <row r="11" spans="1:24" x14ac:dyDescent="0.3">
      <c r="A11" s="11">
        <v>44995</v>
      </c>
      <c r="B11" s="12">
        <v>250477</v>
      </c>
      <c r="C11" s="12" t="s">
        <v>343</v>
      </c>
      <c r="D11" s="12" t="s">
        <v>348</v>
      </c>
      <c r="E11" s="12" t="s">
        <v>345</v>
      </c>
      <c r="F11" s="12"/>
      <c r="G11" s="12"/>
      <c r="H11" s="12">
        <v>1.87</v>
      </c>
      <c r="I11" s="12">
        <v>22.13</v>
      </c>
      <c r="J11" s="12">
        <v>7.0000000000000007E-2</v>
      </c>
      <c r="K11" s="12">
        <v>1.8</v>
      </c>
      <c r="L11" s="12">
        <v>0.06</v>
      </c>
      <c r="M11" s="12">
        <v>0</v>
      </c>
      <c r="N11" s="12">
        <v>0</v>
      </c>
      <c r="O11" s="12">
        <v>0</v>
      </c>
      <c r="P11" s="12">
        <v>0</v>
      </c>
      <c r="Q11" s="12">
        <v>0</v>
      </c>
      <c r="R11" s="12">
        <v>19</v>
      </c>
      <c r="S11" s="12">
        <v>0</v>
      </c>
      <c r="T11" s="12">
        <v>1</v>
      </c>
      <c r="U11">
        <f t="shared" si="1"/>
        <v>78.050000000000011</v>
      </c>
      <c r="V11" s="23">
        <f>'Listado Equipos'!$B$6-W11</f>
        <v>37775.4</v>
      </c>
      <c r="W11">
        <f t="shared" si="0"/>
        <v>3724.5999999999972</v>
      </c>
      <c r="X11">
        <f t="shared" si="2"/>
        <v>11</v>
      </c>
    </row>
    <row r="12" spans="1:24" x14ac:dyDescent="0.3">
      <c r="A12" s="11">
        <v>44996</v>
      </c>
      <c r="B12" s="12">
        <v>250477</v>
      </c>
      <c r="C12" s="12" t="s">
        <v>343</v>
      </c>
      <c r="D12" s="12" t="s">
        <v>348</v>
      </c>
      <c r="E12" s="12" t="s">
        <v>345</v>
      </c>
      <c r="F12" s="12"/>
      <c r="G12" s="12"/>
      <c r="H12" s="12">
        <v>1.5</v>
      </c>
      <c r="I12" s="12">
        <v>22.5</v>
      </c>
      <c r="J12" s="12">
        <v>0.25</v>
      </c>
      <c r="K12" s="12">
        <v>1.25</v>
      </c>
      <c r="L12" s="12">
        <v>0.12</v>
      </c>
      <c r="M12" s="12">
        <v>0</v>
      </c>
      <c r="N12" s="12">
        <v>0</v>
      </c>
      <c r="O12" s="12">
        <v>0</v>
      </c>
      <c r="P12" s="12">
        <v>0</v>
      </c>
      <c r="Q12" s="12">
        <v>0</v>
      </c>
      <c r="R12" s="12">
        <v>12</v>
      </c>
      <c r="S12" s="12">
        <v>0</v>
      </c>
      <c r="T12" s="12">
        <v>1</v>
      </c>
      <c r="U12">
        <f t="shared" si="1"/>
        <v>79.550000000000011</v>
      </c>
      <c r="V12" s="23">
        <f>'Listado Equipos'!$B$6-W12</f>
        <v>37775.4</v>
      </c>
      <c r="W12">
        <f t="shared" si="0"/>
        <v>3724.5999999999972</v>
      </c>
      <c r="X12">
        <f t="shared" si="2"/>
        <v>12</v>
      </c>
    </row>
    <row r="13" spans="1:24" x14ac:dyDescent="0.3">
      <c r="A13" s="11">
        <v>44997</v>
      </c>
      <c r="B13" s="12">
        <v>250477</v>
      </c>
      <c r="C13" s="12" t="s">
        <v>343</v>
      </c>
      <c r="D13" s="12" t="s">
        <v>348</v>
      </c>
      <c r="E13" s="12" t="s">
        <v>345</v>
      </c>
      <c r="F13" s="12"/>
      <c r="G13" s="12"/>
      <c r="H13" s="12">
        <v>0</v>
      </c>
      <c r="I13" s="12">
        <v>24</v>
      </c>
      <c r="J13" s="12">
        <v>0</v>
      </c>
      <c r="K13" s="12">
        <v>0</v>
      </c>
      <c r="L13" s="12">
        <v>0</v>
      </c>
      <c r="M13" s="12">
        <v>0</v>
      </c>
      <c r="N13" s="12">
        <v>0</v>
      </c>
      <c r="O13" s="12">
        <v>0</v>
      </c>
      <c r="P13" s="12">
        <v>0</v>
      </c>
      <c r="Q13" s="12">
        <v>0</v>
      </c>
      <c r="R13" s="12">
        <v>0</v>
      </c>
      <c r="S13" s="12">
        <v>0</v>
      </c>
      <c r="T13" s="12">
        <v>0</v>
      </c>
      <c r="U13">
        <f t="shared" si="1"/>
        <v>79.550000000000011</v>
      </c>
      <c r="V13" s="23">
        <f>'Listado Equipos'!$B$6-W13</f>
        <v>37782.120000000003</v>
      </c>
      <c r="W13">
        <f t="shared" si="0"/>
        <v>3717.8799999999974</v>
      </c>
      <c r="X13">
        <f t="shared" si="2"/>
        <v>13</v>
      </c>
    </row>
    <row r="14" spans="1:24" x14ac:dyDescent="0.3">
      <c r="A14" s="11">
        <v>44998</v>
      </c>
      <c r="B14" s="12">
        <v>250477</v>
      </c>
      <c r="C14" s="12" t="s">
        <v>343</v>
      </c>
      <c r="D14" s="12" t="s">
        <v>348</v>
      </c>
      <c r="E14" s="12" t="s">
        <v>345</v>
      </c>
      <c r="F14" s="12"/>
      <c r="G14" s="12"/>
      <c r="H14" s="12">
        <v>1.28</v>
      </c>
      <c r="I14" s="12">
        <v>22.72</v>
      </c>
      <c r="J14" s="12">
        <v>0.18</v>
      </c>
      <c r="K14" s="12">
        <v>1.1000000000000001</v>
      </c>
      <c r="L14" s="12">
        <v>0.09</v>
      </c>
      <c r="M14" s="12">
        <v>0</v>
      </c>
      <c r="N14" s="12">
        <v>0</v>
      </c>
      <c r="O14" s="12">
        <v>0</v>
      </c>
      <c r="P14" s="12">
        <v>0</v>
      </c>
      <c r="Q14" s="12">
        <v>0</v>
      </c>
      <c r="R14" s="12">
        <v>5</v>
      </c>
      <c r="S14" s="12">
        <v>0</v>
      </c>
      <c r="T14" s="12">
        <v>0</v>
      </c>
      <c r="U14">
        <f t="shared" si="1"/>
        <v>80.830000000000013</v>
      </c>
      <c r="V14" s="23">
        <f>'Listado Equipos'!$B$6-W14</f>
        <v>37799.590000000004</v>
      </c>
      <c r="W14">
        <f t="shared" si="0"/>
        <v>3700.4099999999976</v>
      </c>
      <c r="X14">
        <f t="shared" si="2"/>
        <v>14</v>
      </c>
    </row>
    <row r="15" spans="1:24" x14ac:dyDescent="0.3">
      <c r="A15" s="11">
        <v>44999</v>
      </c>
      <c r="B15" s="12">
        <v>250477</v>
      </c>
      <c r="C15" s="12" t="s">
        <v>343</v>
      </c>
      <c r="D15" s="12" t="s">
        <v>348</v>
      </c>
      <c r="E15" s="12" t="s">
        <v>345</v>
      </c>
      <c r="F15" s="12"/>
      <c r="G15" s="12"/>
      <c r="H15" s="12">
        <v>0</v>
      </c>
      <c r="I15" s="12">
        <v>24</v>
      </c>
      <c r="J15" s="12">
        <v>0</v>
      </c>
      <c r="K15" s="12">
        <v>0</v>
      </c>
      <c r="L15" s="12">
        <v>0</v>
      </c>
      <c r="M15" s="12">
        <v>0</v>
      </c>
      <c r="N15" s="12">
        <v>0</v>
      </c>
      <c r="O15" s="12">
        <v>0</v>
      </c>
      <c r="P15" s="12">
        <v>0</v>
      </c>
      <c r="Q15" s="12">
        <v>0</v>
      </c>
      <c r="R15" s="12">
        <v>0</v>
      </c>
      <c r="S15" s="12">
        <v>0</v>
      </c>
      <c r="T15" s="12">
        <v>0</v>
      </c>
      <c r="U15">
        <f t="shared" si="1"/>
        <v>80.830000000000013</v>
      </c>
      <c r="V15" s="23">
        <f>'Listado Equipos'!$B$6-W15</f>
        <v>37805.420000000006</v>
      </c>
      <c r="W15">
        <f t="shared" si="0"/>
        <v>3694.5799999999977</v>
      </c>
      <c r="X15">
        <f t="shared" si="2"/>
        <v>15</v>
      </c>
    </row>
    <row r="16" spans="1:24" x14ac:dyDescent="0.3">
      <c r="A16" s="11">
        <v>45000</v>
      </c>
      <c r="B16" s="12">
        <v>250477</v>
      </c>
      <c r="C16" s="12" t="s">
        <v>343</v>
      </c>
      <c r="D16" s="12" t="s">
        <v>348</v>
      </c>
      <c r="E16" s="12" t="s">
        <v>345</v>
      </c>
      <c r="F16" s="12"/>
      <c r="G16" s="12"/>
      <c r="H16" s="12">
        <v>0</v>
      </c>
      <c r="I16" s="12">
        <v>24</v>
      </c>
      <c r="J16" s="12">
        <v>0</v>
      </c>
      <c r="K16" s="12">
        <v>0</v>
      </c>
      <c r="L16" s="12">
        <v>0</v>
      </c>
      <c r="M16" s="12">
        <v>0</v>
      </c>
      <c r="N16" s="12">
        <v>0</v>
      </c>
      <c r="O16" s="12">
        <v>0</v>
      </c>
      <c r="P16" s="12">
        <v>0</v>
      </c>
      <c r="Q16" s="12">
        <v>0</v>
      </c>
      <c r="R16" s="12">
        <v>0</v>
      </c>
      <c r="S16" s="12">
        <v>0</v>
      </c>
      <c r="T16" s="12">
        <v>0</v>
      </c>
      <c r="U16">
        <f t="shared" si="1"/>
        <v>80.830000000000013</v>
      </c>
      <c r="V16" s="23">
        <f>'Listado Equipos'!$B$6-W16</f>
        <v>37805.420000000006</v>
      </c>
      <c r="W16">
        <f t="shared" si="0"/>
        <v>3694.5799999999977</v>
      </c>
      <c r="X16">
        <f t="shared" si="2"/>
        <v>16</v>
      </c>
    </row>
    <row r="17" spans="1:24" ht="17.399999999999999" x14ac:dyDescent="0.3">
      <c r="A17" s="11">
        <v>45001</v>
      </c>
      <c r="B17" s="12">
        <v>250477</v>
      </c>
      <c r="C17" s="12" t="s">
        <v>343</v>
      </c>
      <c r="D17" s="12" t="s">
        <v>344</v>
      </c>
      <c r="E17" s="12" t="s">
        <v>345</v>
      </c>
      <c r="F17" s="12"/>
      <c r="G17" s="12"/>
      <c r="H17" s="12">
        <v>0</v>
      </c>
      <c r="I17" s="12">
        <v>24</v>
      </c>
      <c r="J17" s="12">
        <v>0</v>
      </c>
      <c r="K17" s="12">
        <v>0</v>
      </c>
      <c r="L17" s="12">
        <v>0</v>
      </c>
      <c r="M17" s="12">
        <v>0</v>
      </c>
      <c r="N17" s="12">
        <v>0</v>
      </c>
      <c r="O17" s="12">
        <v>0</v>
      </c>
      <c r="P17" s="12">
        <v>0</v>
      </c>
      <c r="Q17" s="12">
        <v>0</v>
      </c>
      <c r="R17" s="12">
        <v>0</v>
      </c>
      <c r="S17" s="12">
        <v>0</v>
      </c>
      <c r="T17" s="12">
        <v>0</v>
      </c>
      <c r="U17">
        <f t="shared" si="1"/>
        <v>80.830000000000013</v>
      </c>
      <c r="V17" s="23">
        <f>'Listado Equipos'!$B$6-W17</f>
        <v>37805.700000000004</v>
      </c>
      <c r="W17">
        <f t="shared" si="0"/>
        <v>3694.2999999999975</v>
      </c>
      <c r="X17">
        <f t="shared" si="2"/>
        <v>17</v>
      </c>
    </row>
    <row r="18" spans="1:24" ht="17.399999999999999" x14ac:dyDescent="0.3">
      <c r="A18" s="11">
        <v>45002</v>
      </c>
      <c r="B18" s="12">
        <v>250477</v>
      </c>
      <c r="C18" s="12" t="s">
        <v>343</v>
      </c>
      <c r="D18" s="12" t="s">
        <v>344</v>
      </c>
      <c r="E18" s="12" t="s">
        <v>345</v>
      </c>
      <c r="F18" s="12"/>
      <c r="G18" s="12"/>
      <c r="H18" s="12">
        <v>4.67</v>
      </c>
      <c r="I18" s="12">
        <v>19.329999999999998</v>
      </c>
      <c r="J18" s="12">
        <v>3.4</v>
      </c>
      <c r="K18" s="12">
        <v>1.27</v>
      </c>
      <c r="L18" s="12">
        <v>9.58</v>
      </c>
      <c r="M18" s="12">
        <v>4</v>
      </c>
      <c r="N18" s="12">
        <v>0</v>
      </c>
      <c r="O18" s="12">
        <v>11</v>
      </c>
      <c r="P18" s="12">
        <v>1</v>
      </c>
      <c r="Q18" s="12">
        <v>0</v>
      </c>
      <c r="R18" s="12">
        <v>10</v>
      </c>
      <c r="S18" s="12">
        <v>11</v>
      </c>
      <c r="T18" s="12">
        <v>2</v>
      </c>
      <c r="U18">
        <f t="shared" si="1"/>
        <v>85.500000000000014</v>
      </c>
      <c r="V18" s="23">
        <f>'Listado Equipos'!$B$6-W18</f>
        <v>37814.170000000006</v>
      </c>
      <c r="W18">
        <f t="shared" si="0"/>
        <v>3685.8299999999977</v>
      </c>
      <c r="X18">
        <f t="shared" si="2"/>
        <v>18</v>
      </c>
    </row>
    <row r="19" spans="1:24" ht="17.399999999999999" x14ac:dyDescent="0.3">
      <c r="A19" s="11">
        <v>45003</v>
      </c>
      <c r="B19" s="12">
        <v>250477</v>
      </c>
      <c r="C19" s="12" t="s">
        <v>343</v>
      </c>
      <c r="D19" s="12" t="s">
        <v>344</v>
      </c>
      <c r="E19" s="12" t="s">
        <v>345</v>
      </c>
      <c r="F19" s="12"/>
      <c r="G19" s="12"/>
      <c r="H19" s="12">
        <v>17.38</v>
      </c>
      <c r="I19" s="12">
        <v>6.62</v>
      </c>
      <c r="J19" s="12">
        <v>15.47</v>
      </c>
      <c r="K19" s="12">
        <v>1.92</v>
      </c>
      <c r="L19" s="12">
        <v>70.239999999999995</v>
      </c>
      <c r="M19" s="12">
        <v>5</v>
      </c>
      <c r="N19" s="12">
        <v>0</v>
      </c>
      <c r="O19" s="12">
        <v>97</v>
      </c>
      <c r="P19" s="12">
        <v>4</v>
      </c>
      <c r="Q19" s="12">
        <v>0</v>
      </c>
      <c r="R19" s="12">
        <v>14</v>
      </c>
      <c r="S19" s="12">
        <v>116</v>
      </c>
      <c r="T19" s="12">
        <v>1</v>
      </c>
      <c r="U19">
        <f t="shared" si="1"/>
        <v>102.88000000000001</v>
      </c>
      <c r="V19" s="23">
        <f>'Listado Equipos'!$B$6-W19</f>
        <v>37830.590000000004</v>
      </c>
      <c r="W19">
        <f t="shared" si="0"/>
        <v>3669.4099999999976</v>
      </c>
      <c r="X19">
        <f t="shared" si="2"/>
        <v>19</v>
      </c>
    </row>
    <row r="20" spans="1:24" ht="17.399999999999999" x14ac:dyDescent="0.3">
      <c r="A20" s="11">
        <v>45004</v>
      </c>
      <c r="B20" s="12">
        <v>250477</v>
      </c>
      <c r="C20" s="12" t="s">
        <v>343</v>
      </c>
      <c r="D20" s="12" t="s">
        <v>344</v>
      </c>
      <c r="E20" s="12" t="s">
        <v>345</v>
      </c>
      <c r="F20" s="12"/>
      <c r="G20" s="12"/>
      <c r="H20" s="12">
        <v>12.18</v>
      </c>
      <c r="I20" s="12">
        <v>11.82</v>
      </c>
      <c r="J20" s="12">
        <v>9.57</v>
      </c>
      <c r="K20" s="12">
        <v>2.62</v>
      </c>
      <c r="L20" s="12">
        <v>30.57</v>
      </c>
      <c r="M20" s="12">
        <v>4</v>
      </c>
      <c r="N20" s="12">
        <v>0</v>
      </c>
      <c r="O20" s="12">
        <v>28</v>
      </c>
      <c r="P20" s="12">
        <v>0</v>
      </c>
      <c r="Q20" s="12">
        <v>0</v>
      </c>
      <c r="R20" s="12">
        <v>21</v>
      </c>
      <c r="S20" s="12">
        <v>30</v>
      </c>
      <c r="T20" s="12">
        <v>1</v>
      </c>
      <c r="U20">
        <f t="shared" si="1"/>
        <v>115.06</v>
      </c>
      <c r="V20" s="23">
        <f>'Listado Equipos'!$B$6-W20</f>
        <v>37850.870000000003</v>
      </c>
      <c r="W20">
        <f t="shared" si="0"/>
        <v>3649.1299999999974</v>
      </c>
      <c r="X20">
        <f t="shared" si="2"/>
        <v>20</v>
      </c>
    </row>
    <row r="21" spans="1:24" ht="17.399999999999999" x14ac:dyDescent="0.3">
      <c r="A21" s="11">
        <v>45005</v>
      </c>
      <c r="B21" s="12">
        <v>250477</v>
      </c>
      <c r="C21" s="12" t="s">
        <v>343</v>
      </c>
      <c r="D21" s="12" t="s">
        <v>344</v>
      </c>
      <c r="E21" s="12" t="s">
        <v>345</v>
      </c>
      <c r="F21" s="12"/>
      <c r="G21" s="12"/>
      <c r="H21" s="12">
        <v>7.08</v>
      </c>
      <c r="I21" s="12">
        <v>16.920000000000002</v>
      </c>
      <c r="J21" s="12">
        <v>6.6</v>
      </c>
      <c r="K21" s="12">
        <v>0.48</v>
      </c>
      <c r="L21" s="12">
        <v>35.409999999999997</v>
      </c>
      <c r="M21" s="12">
        <v>6</v>
      </c>
      <c r="N21" s="12">
        <v>0</v>
      </c>
      <c r="O21" s="12">
        <v>120</v>
      </c>
      <c r="P21" s="12">
        <v>1</v>
      </c>
      <c r="Q21" s="12">
        <v>0</v>
      </c>
      <c r="R21" s="12">
        <v>1</v>
      </c>
      <c r="S21" s="12">
        <v>150</v>
      </c>
      <c r="T21" s="12">
        <v>0</v>
      </c>
      <c r="U21">
        <f t="shared" si="1"/>
        <v>122.14</v>
      </c>
      <c r="V21" s="23">
        <f>'Listado Equipos'!$B$6-W21</f>
        <v>37871.020000000004</v>
      </c>
      <c r="W21">
        <f t="shared" si="0"/>
        <v>3628.9799999999973</v>
      </c>
      <c r="X21">
        <f t="shared" si="2"/>
        <v>21</v>
      </c>
    </row>
    <row r="22" spans="1:24" ht="17.399999999999999" x14ac:dyDescent="0.3">
      <c r="A22" s="11">
        <v>45006</v>
      </c>
      <c r="B22" s="12">
        <v>250477</v>
      </c>
      <c r="C22" s="12" t="s">
        <v>343</v>
      </c>
      <c r="D22" s="12" t="s">
        <v>344</v>
      </c>
      <c r="E22" s="12" t="s">
        <v>345</v>
      </c>
      <c r="F22" s="12"/>
      <c r="G22" s="12"/>
      <c r="H22" s="12">
        <v>1.27</v>
      </c>
      <c r="I22" s="12">
        <v>22.73</v>
      </c>
      <c r="J22" s="12">
        <v>1.08</v>
      </c>
      <c r="K22" s="12">
        <v>0.18</v>
      </c>
      <c r="L22" s="12">
        <v>2.64</v>
      </c>
      <c r="M22" s="12">
        <v>4</v>
      </c>
      <c r="N22" s="12">
        <v>0</v>
      </c>
      <c r="O22" s="12">
        <v>1</v>
      </c>
      <c r="P22" s="12">
        <v>0</v>
      </c>
      <c r="Q22" s="12">
        <v>0</v>
      </c>
      <c r="R22" s="12">
        <v>0</v>
      </c>
      <c r="S22" s="12">
        <v>1</v>
      </c>
      <c r="T22" s="12">
        <v>0</v>
      </c>
      <c r="U22">
        <f t="shared" si="1"/>
        <v>123.41</v>
      </c>
      <c r="V22" s="23">
        <f>'Listado Equipos'!$B$6-W22</f>
        <v>37890.340000000004</v>
      </c>
      <c r="W22">
        <f t="shared" si="0"/>
        <v>3609.6599999999971</v>
      </c>
      <c r="X22">
        <f t="shared" si="2"/>
        <v>22</v>
      </c>
    </row>
    <row r="23" spans="1:24" ht="17.399999999999999" x14ac:dyDescent="0.3">
      <c r="A23" s="11">
        <v>45007</v>
      </c>
      <c r="B23" s="12">
        <v>250477</v>
      </c>
      <c r="C23" s="12" t="s">
        <v>343</v>
      </c>
      <c r="D23" s="12" t="s">
        <v>344</v>
      </c>
      <c r="E23" s="12" t="s">
        <v>345</v>
      </c>
      <c r="F23" s="12"/>
      <c r="G23" s="12"/>
      <c r="H23" s="12">
        <v>5.88</v>
      </c>
      <c r="I23" s="12">
        <v>18.12</v>
      </c>
      <c r="J23" s="12">
        <v>4.72</v>
      </c>
      <c r="K23" s="12">
        <v>1.17</v>
      </c>
      <c r="L23" s="12">
        <v>16.39</v>
      </c>
      <c r="M23" s="12">
        <v>5</v>
      </c>
      <c r="N23" s="12">
        <v>0</v>
      </c>
      <c r="O23" s="12">
        <v>11</v>
      </c>
      <c r="P23" s="12">
        <v>0</v>
      </c>
      <c r="Q23" s="12">
        <v>0</v>
      </c>
      <c r="R23" s="12">
        <v>7</v>
      </c>
      <c r="S23" s="12">
        <v>12</v>
      </c>
      <c r="T23" s="12">
        <v>0</v>
      </c>
      <c r="U23">
        <f t="shared" si="1"/>
        <v>129.29</v>
      </c>
      <c r="V23" s="23">
        <f>'Listado Equipos'!$B$6-W23</f>
        <v>37909.07</v>
      </c>
      <c r="W23">
        <f t="shared" si="0"/>
        <v>3590.9299999999971</v>
      </c>
      <c r="X23">
        <f t="shared" si="2"/>
        <v>23</v>
      </c>
    </row>
    <row r="24" spans="1:24" ht="17.399999999999999" x14ac:dyDescent="0.3">
      <c r="A24" s="11">
        <v>45008</v>
      </c>
      <c r="B24" s="12">
        <v>250477</v>
      </c>
      <c r="C24" s="12" t="s">
        <v>343</v>
      </c>
      <c r="D24" s="12" t="s">
        <v>344</v>
      </c>
      <c r="E24" s="12" t="s">
        <v>345</v>
      </c>
      <c r="F24" s="12"/>
      <c r="G24" s="12"/>
      <c r="H24" s="12">
        <v>13.52</v>
      </c>
      <c r="I24" s="12">
        <v>10.48</v>
      </c>
      <c r="J24" s="12">
        <v>12.63</v>
      </c>
      <c r="K24" s="12">
        <v>0.88</v>
      </c>
      <c r="L24" s="12">
        <v>46.19</v>
      </c>
      <c r="M24" s="12">
        <v>4</v>
      </c>
      <c r="N24" s="12">
        <v>0</v>
      </c>
      <c r="O24" s="12">
        <v>42</v>
      </c>
      <c r="P24" s="12">
        <v>3</v>
      </c>
      <c r="Q24" s="12">
        <v>0</v>
      </c>
      <c r="R24" s="12">
        <v>2</v>
      </c>
      <c r="S24" s="12">
        <v>46</v>
      </c>
      <c r="T24" s="12">
        <v>0</v>
      </c>
      <c r="U24">
        <f t="shared" si="1"/>
        <v>142.81</v>
      </c>
      <c r="V24" s="23">
        <f>'Listado Equipos'!$B$6-W24</f>
        <v>37925.020000000004</v>
      </c>
      <c r="W24">
        <f t="shared" si="0"/>
        <v>3574.9799999999973</v>
      </c>
      <c r="X24">
        <f t="shared" si="2"/>
        <v>24</v>
      </c>
    </row>
    <row r="25" spans="1:24" ht="17.399999999999999" x14ac:dyDescent="0.3">
      <c r="A25" s="11">
        <v>45009</v>
      </c>
      <c r="B25" s="12">
        <v>250477</v>
      </c>
      <c r="C25" s="12" t="s">
        <v>343</v>
      </c>
      <c r="D25" s="12" t="s">
        <v>344</v>
      </c>
      <c r="E25" s="12" t="s">
        <v>345</v>
      </c>
      <c r="F25" s="12"/>
      <c r="G25" s="12"/>
      <c r="H25" s="12">
        <v>7.9</v>
      </c>
      <c r="I25" s="12">
        <v>16.100000000000001</v>
      </c>
      <c r="J25" s="12">
        <v>7.08</v>
      </c>
      <c r="K25" s="12">
        <v>0.82</v>
      </c>
      <c r="L25" s="12">
        <v>25.81</v>
      </c>
      <c r="M25" s="12">
        <v>4</v>
      </c>
      <c r="N25" s="12">
        <v>0</v>
      </c>
      <c r="O25" s="12">
        <v>16</v>
      </c>
      <c r="P25" s="12">
        <v>0</v>
      </c>
      <c r="Q25" s="12">
        <v>0</v>
      </c>
      <c r="R25" s="12">
        <v>4</v>
      </c>
      <c r="S25" s="12">
        <v>21</v>
      </c>
      <c r="T25" s="12">
        <v>0</v>
      </c>
      <c r="U25">
        <f t="shared" si="1"/>
        <v>150.71</v>
      </c>
      <c r="V25" s="23">
        <f>'Listado Equipos'!$B$6-W25</f>
        <v>37942.670000000006</v>
      </c>
      <c r="W25">
        <f t="shared" si="0"/>
        <v>3557.3299999999972</v>
      </c>
      <c r="X25">
        <f t="shared" si="2"/>
        <v>25</v>
      </c>
    </row>
    <row r="26" spans="1:24" ht="17.399999999999999" x14ac:dyDescent="0.3">
      <c r="A26" s="11">
        <v>45010</v>
      </c>
      <c r="B26" s="12">
        <v>250477</v>
      </c>
      <c r="C26" s="12" t="s">
        <v>343</v>
      </c>
      <c r="D26" s="12" t="s">
        <v>344</v>
      </c>
      <c r="E26" s="12" t="s">
        <v>345</v>
      </c>
      <c r="F26" s="12"/>
      <c r="G26" s="12"/>
      <c r="H26" s="12">
        <v>10.42</v>
      </c>
      <c r="I26" s="12">
        <v>13.58</v>
      </c>
      <c r="J26" s="12">
        <v>9.83</v>
      </c>
      <c r="K26" s="12">
        <v>0.57999999999999996</v>
      </c>
      <c r="L26" s="12">
        <v>41.54</v>
      </c>
      <c r="M26" s="12">
        <v>6</v>
      </c>
      <c r="N26" s="12">
        <v>0</v>
      </c>
      <c r="O26" s="12">
        <v>104</v>
      </c>
      <c r="P26" s="12">
        <v>0</v>
      </c>
      <c r="Q26" s="12">
        <v>0</v>
      </c>
      <c r="R26" s="12">
        <v>3</v>
      </c>
      <c r="S26" s="12">
        <v>130</v>
      </c>
      <c r="T26" s="12">
        <v>1</v>
      </c>
      <c r="U26">
        <f t="shared" si="1"/>
        <v>161.13</v>
      </c>
      <c r="V26" s="23">
        <f>'Listado Equipos'!$B$6-W26</f>
        <v>37957.990000000005</v>
      </c>
      <c r="W26">
        <f t="shared" si="0"/>
        <v>3542.009999999997</v>
      </c>
      <c r="X26">
        <f t="shared" si="2"/>
        <v>26</v>
      </c>
    </row>
    <row r="27" spans="1:24" ht="17.399999999999999" x14ac:dyDescent="0.3">
      <c r="A27" s="11">
        <v>45011</v>
      </c>
      <c r="B27" s="12">
        <v>250477</v>
      </c>
      <c r="C27" s="12" t="s">
        <v>343</v>
      </c>
      <c r="D27" s="12" t="s">
        <v>344</v>
      </c>
      <c r="E27" s="12" t="s">
        <v>345</v>
      </c>
      <c r="F27" s="12"/>
      <c r="G27" s="12"/>
      <c r="H27" s="12">
        <v>0.08</v>
      </c>
      <c r="I27" s="12">
        <v>23.92</v>
      </c>
      <c r="J27" s="12">
        <v>7.0000000000000007E-2</v>
      </c>
      <c r="K27" s="12">
        <v>0.02</v>
      </c>
      <c r="L27" s="12">
        <v>0.06</v>
      </c>
      <c r="M27" s="12">
        <v>0</v>
      </c>
      <c r="N27" s="12">
        <v>0</v>
      </c>
      <c r="O27" s="12">
        <v>0</v>
      </c>
      <c r="P27" s="12">
        <v>0</v>
      </c>
      <c r="Q27" s="12">
        <v>0</v>
      </c>
      <c r="R27" s="12">
        <v>0</v>
      </c>
      <c r="S27" s="12">
        <v>0</v>
      </c>
      <c r="T27" s="12">
        <v>0</v>
      </c>
      <c r="U27">
        <f t="shared" si="1"/>
        <v>161.21</v>
      </c>
      <c r="V27" s="23">
        <f>'Listado Equipos'!$B$6-W27</f>
        <v>37979.47</v>
      </c>
      <c r="W27">
        <f t="shared" si="0"/>
        <v>3520.529999999997</v>
      </c>
      <c r="X27">
        <f t="shared" si="2"/>
        <v>27</v>
      </c>
    </row>
    <row r="28" spans="1:24" ht="17.399999999999999" x14ac:dyDescent="0.3">
      <c r="A28" s="11">
        <v>45012</v>
      </c>
      <c r="B28" s="12">
        <v>250477</v>
      </c>
      <c r="C28" s="12" t="s">
        <v>343</v>
      </c>
      <c r="D28" s="12" t="s">
        <v>344</v>
      </c>
      <c r="E28" s="12" t="s">
        <v>345</v>
      </c>
      <c r="F28" s="12"/>
      <c r="G28" s="12"/>
      <c r="H28" s="12">
        <v>10.98</v>
      </c>
      <c r="I28" s="12">
        <v>13.02</v>
      </c>
      <c r="J28" s="12">
        <v>10.23</v>
      </c>
      <c r="K28" s="12">
        <v>0.75</v>
      </c>
      <c r="L28" s="12">
        <v>36.97</v>
      </c>
      <c r="M28" s="12">
        <v>5</v>
      </c>
      <c r="N28" s="12">
        <v>0</v>
      </c>
      <c r="O28" s="12">
        <v>85</v>
      </c>
      <c r="P28" s="12">
        <v>1</v>
      </c>
      <c r="Q28" s="12">
        <v>0</v>
      </c>
      <c r="R28" s="12">
        <v>3</v>
      </c>
      <c r="S28" s="12">
        <v>97</v>
      </c>
      <c r="T28" s="12">
        <v>1</v>
      </c>
      <c r="U28">
        <f t="shared" si="1"/>
        <v>172.19</v>
      </c>
      <c r="V28" s="23">
        <f>'Listado Equipos'!$B$6-W28</f>
        <v>38001.920000000006</v>
      </c>
      <c r="W28">
        <f t="shared" si="0"/>
        <v>3498.0799999999972</v>
      </c>
      <c r="X28">
        <f t="shared" si="2"/>
        <v>28</v>
      </c>
    </row>
    <row r="29" spans="1:24" ht="17.399999999999999" x14ac:dyDescent="0.3">
      <c r="A29" s="11">
        <v>45013</v>
      </c>
      <c r="B29" s="12">
        <v>250477</v>
      </c>
      <c r="C29" s="12" t="s">
        <v>343</v>
      </c>
      <c r="D29" s="12" t="s">
        <v>344</v>
      </c>
      <c r="E29" s="12" t="s">
        <v>345</v>
      </c>
      <c r="F29" s="12"/>
      <c r="G29" s="12"/>
      <c r="H29" s="12">
        <v>12.85</v>
      </c>
      <c r="I29" s="12">
        <v>11.15</v>
      </c>
      <c r="J29" s="12">
        <v>11.82</v>
      </c>
      <c r="K29" s="12">
        <v>1.03</v>
      </c>
      <c r="L29" s="12">
        <v>33.49</v>
      </c>
      <c r="M29" s="12">
        <v>4</v>
      </c>
      <c r="N29" s="12">
        <v>0</v>
      </c>
      <c r="O29" s="12">
        <v>10</v>
      </c>
      <c r="P29" s="12">
        <v>0</v>
      </c>
      <c r="Q29" s="12">
        <v>0</v>
      </c>
      <c r="R29" s="12">
        <v>3</v>
      </c>
      <c r="S29" s="12">
        <v>10</v>
      </c>
      <c r="T29" s="12">
        <v>0</v>
      </c>
      <c r="U29">
        <f t="shared" si="1"/>
        <v>185.04</v>
      </c>
      <c r="V29" s="23">
        <f>'Listado Equipos'!$B$6-W29</f>
        <v>38020.020000000004</v>
      </c>
      <c r="W29">
        <f t="shared" si="0"/>
        <v>3479.9799999999973</v>
      </c>
      <c r="X29">
        <f t="shared" si="2"/>
        <v>29</v>
      </c>
    </row>
    <row r="30" spans="1:24" ht="17.399999999999999" x14ac:dyDescent="0.3">
      <c r="A30" s="11">
        <v>45014</v>
      </c>
      <c r="B30" s="12">
        <v>250477</v>
      </c>
      <c r="C30" s="12" t="s">
        <v>343</v>
      </c>
      <c r="D30" s="12" t="s">
        <v>344</v>
      </c>
      <c r="E30" s="12" t="s">
        <v>345</v>
      </c>
      <c r="F30" s="12"/>
      <c r="G30" s="12"/>
      <c r="H30" s="12">
        <v>8.3000000000000007</v>
      </c>
      <c r="I30" s="12">
        <v>15.7</v>
      </c>
      <c r="J30" s="12">
        <v>7.4</v>
      </c>
      <c r="K30" s="12">
        <v>0.9</v>
      </c>
      <c r="L30" s="12">
        <v>24.23</v>
      </c>
      <c r="M30" s="12">
        <v>4</v>
      </c>
      <c r="N30" s="12">
        <v>0</v>
      </c>
      <c r="O30" s="12">
        <v>18</v>
      </c>
      <c r="P30" s="12">
        <v>1</v>
      </c>
      <c r="Q30" s="12">
        <v>0</v>
      </c>
      <c r="R30" s="12">
        <v>3</v>
      </c>
      <c r="S30" s="12">
        <v>18</v>
      </c>
      <c r="T30" s="12">
        <v>0</v>
      </c>
      <c r="U30">
        <f t="shared" si="1"/>
        <v>193.34</v>
      </c>
      <c r="V30" s="23">
        <f>'Listado Equipos'!$B$6-W30</f>
        <v>38042.25</v>
      </c>
      <c r="W30">
        <f t="shared" si="0"/>
        <v>3457.7499999999973</v>
      </c>
      <c r="X30">
        <f t="shared" si="2"/>
        <v>30</v>
      </c>
    </row>
    <row r="31" spans="1:24" ht="17.399999999999999" x14ac:dyDescent="0.3">
      <c r="A31" s="11">
        <v>45015</v>
      </c>
      <c r="B31" s="12">
        <v>250477</v>
      </c>
      <c r="C31" s="12" t="s">
        <v>343</v>
      </c>
      <c r="D31" s="12" t="s">
        <v>344</v>
      </c>
      <c r="E31" s="12" t="s">
        <v>345</v>
      </c>
      <c r="F31" s="12"/>
      <c r="G31" s="12"/>
      <c r="H31" s="12">
        <v>6.33</v>
      </c>
      <c r="I31" s="12">
        <v>17.670000000000002</v>
      </c>
      <c r="J31" s="12">
        <v>5.9</v>
      </c>
      <c r="K31" s="12">
        <v>0.43</v>
      </c>
      <c r="L31" s="12">
        <v>16.16</v>
      </c>
      <c r="M31" s="12">
        <v>4</v>
      </c>
      <c r="N31" s="12">
        <v>0</v>
      </c>
      <c r="O31" s="12">
        <v>11</v>
      </c>
      <c r="P31" s="12">
        <v>0</v>
      </c>
      <c r="Q31" s="12">
        <v>0</v>
      </c>
      <c r="R31" s="12">
        <v>0</v>
      </c>
      <c r="S31" s="12">
        <v>12</v>
      </c>
      <c r="T31" s="12">
        <v>0</v>
      </c>
      <c r="U31">
        <f t="shared" si="1"/>
        <v>199.67000000000002</v>
      </c>
      <c r="V31" s="23">
        <f>'Listado Equipos'!$B$6-W31</f>
        <v>38057.18</v>
      </c>
      <c r="W31">
        <f t="shared" si="0"/>
        <v>3442.8199999999974</v>
      </c>
      <c r="X31">
        <f t="shared" si="2"/>
        <v>31</v>
      </c>
    </row>
    <row r="32" spans="1:24" ht="17.399999999999999" x14ac:dyDescent="0.3">
      <c r="A32" s="11">
        <v>45016</v>
      </c>
      <c r="B32" s="12">
        <v>250477</v>
      </c>
      <c r="C32" s="12" t="s">
        <v>343</v>
      </c>
      <c r="D32" s="12" t="s">
        <v>344</v>
      </c>
      <c r="E32" s="12" t="s">
        <v>345</v>
      </c>
      <c r="F32" s="12"/>
      <c r="G32" s="12"/>
      <c r="H32" s="12">
        <v>4.87</v>
      </c>
      <c r="I32" s="12">
        <v>19.13</v>
      </c>
      <c r="J32" s="12">
        <v>4.2</v>
      </c>
      <c r="K32" s="12">
        <v>0.67</v>
      </c>
      <c r="L32" s="12">
        <v>12.5</v>
      </c>
      <c r="M32" s="12">
        <v>5</v>
      </c>
      <c r="N32" s="12">
        <v>0</v>
      </c>
      <c r="O32" s="12">
        <v>16</v>
      </c>
      <c r="P32" s="12">
        <v>1</v>
      </c>
      <c r="Q32" s="12">
        <v>0</v>
      </c>
      <c r="R32" s="12">
        <v>1</v>
      </c>
      <c r="S32" s="12">
        <v>18</v>
      </c>
      <c r="T32" s="12">
        <v>0</v>
      </c>
      <c r="U32">
        <f t="shared" si="1"/>
        <v>204.54000000000002</v>
      </c>
      <c r="V32" s="23">
        <f>'Listado Equipos'!$B$6-W32</f>
        <v>38077.75</v>
      </c>
      <c r="W32">
        <f t="shared" si="0"/>
        <v>3422.2499999999973</v>
      </c>
      <c r="X32">
        <f t="shared" si="2"/>
        <v>32</v>
      </c>
    </row>
    <row r="33" spans="1:24" ht="17.399999999999999" x14ac:dyDescent="0.3">
      <c r="A33" s="11">
        <v>45017</v>
      </c>
      <c r="B33" s="12">
        <v>250477</v>
      </c>
      <c r="C33" s="12" t="s">
        <v>343</v>
      </c>
      <c r="D33" s="12" t="s">
        <v>344</v>
      </c>
      <c r="E33" s="12" t="s">
        <v>345</v>
      </c>
      <c r="F33" s="12"/>
      <c r="G33" s="12"/>
      <c r="H33" s="12">
        <v>6.08</v>
      </c>
      <c r="I33" s="12">
        <v>17.920000000000002</v>
      </c>
      <c r="J33" s="12">
        <v>4.75</v>
      </c>
      <c r="K33" s="12">
        <v>1.33</v>
      </c>
      <c r="L33" s="12">
        <v>19.309999999999999</v>
      </c>
      <c r="M33" s="12">
        <v>5</v>
      </c>
      <c r="N33" s="12">
        <v>0</v>
      </c>
      <c r="O33" s="12">
        <v>27</v>
      </c>
      <c r="P33" s="12">
        <v>1</v>
      </c>
      <c r="Q33" s="12">
        <v>0</v>
      </c>
      <c r="R33" s="12">
        <v>9</v>
      </c>
      <c r="S33" s="12">
        <v>35</v>
      </c>
      <c r="T33" s="12">
        <v>0</v>
      </c>
      <c r="U33">
        <f t="shared" si="1"/>
        <v>210.62000000000003</v>
      </c>
      <c r="V33" s="23">
        <f>'Listado Equipos'!$B$6-W33</f>
        <v>38093.530000000006</v>
      </c>
      <c r="W33">
        <f t="shared" si="0"/>
        <v>3406.4699999999971</v>
      </c>
      <c r="X33">
        <f t="shared" si="2"/>
        <v>33</v>
      </c>
    </row>
    <row r="34" spans="1:24" ht="17.399999999999999" x14ac:dyDescent="0.3">
      <c r="A34" s="11">
        <v>45018</v>
      </c>
      <c r="B34" s="12">
        <v>250477</v>
      </c>
      <c r="C34" s="12" t="s">
        <v>343</v>
      </c>
      <c r="D34" s="12" t="s">
        <v>344</v>
      </c>
      <c r="E34" s="12" t="s">
        <v>345</v>
      </c>
      <c r="F34" s="12"/>
      <c r="G34" s="12"/>
      <c r="H34" s="12">
        <v>6.23</v>
      </c>
      <c r="I34" s="12">
        <v>17.77</v>
      </c>
      <c r="J34" s="12">
        <v>5.4</v>
      </c>
      <c r="K34" s="12">
        <v>0.83</v>
      </c>
      <c r="L34" s="12">
        <v>20.55</v>
      </c>
      <c r="M34" s="12">
        <v>4</v>
      </c>
      <c r="N34" s="12">
        <v>0</v>
      </c>
      <c r="O34" s="12">
        <v>28</v>
      </c>
      <c r="P34" s="12">
        <v>0</v>
      </c>
      <c r="Q34" s="12">
        <v>0</v>
      </c>
      <c r="R34" s="12">
        <v>5</v>
      </c>
      <c r="S34" s="12">
        <v>29</v>
      </c>
      <c r="T34" s="12">
        <v>0</v>
      </c>
      <c r="U34">
        <f t="shared" si="1"/>
        <v>216.85000000000002</v>
      </c>
      <c r="V34" s="23">
        <f>'Listado Equipos'!$B$6-W34</f>
        <v>38113.65</v>
      </c>
      <c r="W34">
        <f t="shared" si="0"/>
        <v>3386.3499999999972</v>
      </c>
      <c r="X34">
        <f t="shared" si="2"/>
        <v>34</v>
      </c>
    </row>
    <row r="35" spans="1:24" ht="17.399999999999999" x14ac:dyDescent="0.3">
      <c r="A35" s="11">
        <v>45019</v>
      </c>
      <c r="B35" s="12">
        <v>250477</v>
      </c>
      <c r="C35" s="12" t="s">
        <v>343</v>
      </c>
      <c r="D35" s="12" t="s">
        <v>344</v>
      </c>
      <c r="E35" s="12" t="s">
        <v>345</v>
      </c>
      <c r="F35" s="12"/>
      <c r="G35" s="12"/>
      <c r="H35" s="12">
        <v>6.02</v>
      </c>
      <c r="I35" s="12">
        <v>17.98</v>
      </c>
      <c r="J35" s="12">
        <v>5.47</v>
      </c>
      <c r="K35" s="12">
        <v>0.55000000000000004</v>
      </c>
      <c r="L35" s="12">
        <v>17.12</v>
      </c>
      <c r="M35" s="12">
        <v>5</v>
      </c>
      <c r="N35" s="12">
        <v>0</v>
      </c>
      <c r="O35" s="12">
        <v>18</v>
      </c>
      <c r="P35" s="12">
        <v>1</v>
      </c>
      <c r="Q35" s="12">
        <v>0</v>
      </c>
      <c r="R35" s="12">
        <v>1</v>
      </c>
      <c r="S35" s="12">
        <v>21</v>
      </c>
      <c r="T35" s="12">
        <v>0</v>
      </c>
      <c r="U35">
        <f t="shared" si="1"/>
        <v>222.87000000000003</v>
      </c>
      <c r="V35" s="23">
        <f>'Listado Equipos'!$B$6-W35</f>
        <v>38136.080000000002</v>
      </c>
      <c r="W35">
        <f t="shared" si="0"/>
        <v>3363.9199999999973</v>
      </c>
      <c r="X35">
        <f t="shared" si="2"/>
        <v>35</v>
      </c>
    </row>
    <row r="36" spans="1:24" ht="17.399999999999999" x14ac:dyDescent="0.3">
      <c r="A36" s="11">
        <v>45020</v>
      </c>
      <c r="B36" s="12">
        <v>250477</v>
      </c>
      <c r="C36" s="12" t="s">
        <v>343</v>
      </c>
      <c r="D36" s="12" t="s">
        <v>344</v>
      </c>
      <c r="E36" s="12" t="s">
        <v>345</v>
      </c>
      <c r="F36" s="12"/>
      <c r="G36" s="12"/>
      <c r="H36" s="12">
        <v>15.72</v>
      </c>
      <c r="I36" s="12">
        <v>8.2799999999999994</v>
      </c>
      <c r="J36" s="12">
        <v>14.2</v>
      </c>
      <c r="K36" s="12">
        <v>1.52</v>
      </c>
      <c r="L36" s="12">
        <v>53.15</v>
      </c>
      <c r="M36" s="12">
        <v>5</v>
      </c>
      <c r="N36" s="12">
        <v>0</v>
      </c>
      <c r="O36" s="12">
        <v>161</v>
      </c>
      <c r="P36" s="12">
        <v>6</v>
      </c>
      <c r="Q36" s="12">
        <v>1</v>
      </c>
      <c r="R36" s="12">
        <v>6</v>
      </c>
      <c r="S36" s="12">
        <v>184</v>
      </c>
      <c r="T36" s="12">
        <v>0</v>
      </c>
      <c r="U36">
        <f t="shared" si="1"/>
        <v>238.59000000000003</v>
      </c>
      <c r="V36" s="23">
        <f>'Listado Equipos'!$B$6-W36</f>
        <v>38151.560000000005</v>
      </c>
      <c r="W36">
        <f t="shared" si="0"/>
        <v>3348.4399999999973</v>
      </c>
      <c r="X36">
        <f t="shared" si="2"/>
        <v>36</v>
      </c>
    </row>
    <row r="37" spans="1:24" ht="17.399999999999999" x14ac:dyDescent="0.3">
      <c r="A37" s="11">
        <v>45021</v>
      </c>
      <c r="B37" s="12">
        <v>250477</v>
      </c>
      <c r="C37" s="12" t="s">
        <v>343</v>
      </c>
      <c r="D37" s="12" t="s">
        <v>344</v>
      </c>
      <c r="E37" s="12" t="s">
        <v>345</v>
      </c>
      <c r="F37" s="12"/>
      <c r="G37" s="12"/>
      <c r="H37" s="12">
        <v>13.18</v>
      </c>
      <c r="I37" s="12">
        <v>10.82</v>
      </c>
      <c r="J37" s="12">
        <v>12.53</v>
      </c>
      <c r="K37" s="12">
        <v>0.65</v>
      </c>
      <c r="L37" s="12">
        <v>39.86</v>
      </c>
      <c r="M37" s="12">
        <v>4</v>
      </c>
      <c r="N37" s="12">
        <v>0</v>
      </c>
      <c r="O37" s="12">
        <v>32</v>
      </c>
      <c r="P37" s="12">
        <v>3</v>
      </c>
      <c r="Q37" s="12">
        <v>1</v>
      </c>
      <c r="R37" s="12">
        <v>1</v>
      </c>
      <c r="S37" s="12">
        <v>36</v>
      </c>
      <c r="T37" s="12">
        <v>0</v>
      </c>
      <c r="U37">
        <f t="shared" si="1"/>
        <v>251.77000000000004</v>
      </c>
      <c r="V37" s="23">
        <f>'Listado Equipos'!$B$6-W37</f>
        <v>38164.36</v>
      </c>
      <c r="W37">
        <f t="shared" si="0"/>
        <v>3335.6399999999971</v>
      </c>
      <c r="X37">
        <f t="shared" si="2"/>
        <v>37</v>
      </c>
    </row>
    <row r="38" spans="1:24" ht="17.399999999999999" x14ac:dyDescent="0.3">
      <c r="A38" s="11">
        <v>45022</v>
      </c>
      <c r="B38" s="12">
        <v>250477</v>
      </c>
      <c r="C38" s="12" t="s">
        <v>343</v>
      </c>
      <c r="D38" s="12" t="s">
        <v>344</v>
      </c>
      <c r="E38" s="12" t="s">
        <v>345</v>
      </c>
      <c r="F38" s="12"/>
      <c r="G38" s="12"/>
      <c r="H38" s="12">
        <v>10.92</v>
      </c>
      <c r="I38" s="12">
        <v>13.08</v>
      </c>
      <c r="J38" s="12">
        <v>10.02</v>
      </c>
      <c r="K38" s="12">
        <v>0.9</v>
      </c>
      <c r="L38" s="12">
        <v>29.83</v>
      </c>
      <c r="M38" s="12">
        <v>4</v>
      </c>
      <c r="N38" s="12">
        <v>0</v>
      </c>
      <c r="O38" s="12">
        <v>12</v>
      </c>
      <c r="P38" s="12">
        <v>2</v>
      </c>
      <c r="Q38" s="12">
        <v>0</v>
      </c>
      <c r="R38" s="12">
        <v>0</v>
      </c>
      <c r="S38" s="12">
        <v>13</v>
      </c>
      <c r="T38" s="12">
        <v>0</v>
      </c>
      <c r="U38">
        <f t="shared" si="1"/>
        <v>262.69000000000005</v>
      </c>
      <c r="V38" s="23">
        <f>'Listado Equipos'!$B$6-W38</f>
        <v>38164.36</v>
      </c>
      <c r="W38">
        <f t="shared" si="0"/>
        <v>3335.6399999999971</v>
      </c>
      <c r="X38">
        <f t="shared" si="2"/>
        <v>38</v>
      </c>
    </row>
    <row r="39" spans="1:24" ht="17.399999999999999" x14ac:dyDescent="0.3">
      <c r="A39" s="11">
        <v>45023</v>
      </c>
      <c r="B39" s="12">
        <v>250477</v>
      </c>
      <c r="C39" s="12" t="s">
        <v>343</v>
      </c>
      <c r="D39" s="12" t="s">
        <v>344</v>
      </c>
      <c r="E39" s="12" t="s">
        <v>345</v>
      </c>
      <c r="F39" s="12"/>
      <c r="G39" s="12"/>
      <c r="H39" s="12">
        <v>2.82</v>
      </c>
      <c r="I39" s="12">
        <v>21.18</v>
      </c>
      <c r="J39" s="12">
        <v>2.4</v>
      </c>
      <c r="K39" s="12">
        <v>0.42</v>
      </c>
      <c r="L39" s="12">
        <v>10.34</v>
      </c>
      <c r="M39" s="12">
        <v>5</v>
      </c>
      <c r="N39" s="12">
        <v>0</v>
      </c>
      <c r="O39" s="12">
        <v>21</v>
      </c>
      <c r="P39" s="12">
        <v>0</v>
      </c>
      <c r="Q39" s="12">
        <v>0</v>
      </c>
      <c r="R39" s="12">
        <v>0</v>
      </c>
      <c r="S39" s="12">
        <v>23</v>
      </c>
      <c r="T39" s="12">
        <v>0</v>
      </c>
      <c r="U39">
        <f t="shared" si="1"/>
        <v>265.51000000000005</v>
      </c>
      <c r="V39" s="23">
        <f>'Listado Equipos'!$B$6-W39</f>
        <v>38168.310000000005</v>
      </c>
      <c r="W39">
        <f t="shared" si="0"/>
        <v>3331.6899999999973</v>
      </c>
      <c r="X39">
        <f t="shared" si="2"/>
        <v>39</v>
      </c>
    </row>
    <row r="40" spans="1:24" ht="17.399999999999999" x14ac:dyDescent="0.3">
      <c r="A40" s="11">
        <v>45024</v>
      </c>
      <c r="B40" s="12">
        <v>250477</v>
      </c>
      <c r="C40" s="12" t="s">
        <v>343</v>
      </c>
      <c r="D40" s="12" t="s">
        <v>344</v>
      </c>
      <c r="E40" s="12" t="s">
        <v>345</v>
      </c>
      <c r="F40" s="12"/>
      <c r="G40" s="12"/>
      <c r="H40" s="12">
        <v>10.68</v>
      </c>
      <c r="I40" s="12">
        <v>13.32</v>
      </c>
      <c r="J40" s="12">
        <v>9.7799999999999994</v>
      </c>
      <c r="K40" s="12">
        <v>0.9</v>
      </c>
      <c r="L40" s="12">
        <v>31.79</v>
      </c>
      <c r="M40" s="12">
        <v>4</v>
      </c>
      <c r="N40" s="12">
        <v>0</v>
      </c>
      <c r="O40" s="12">
        <v>16</v>
      </c>
      <c r="P40" s="12">
        <v>1</v>
      </c>
      <c r="Q40" s="12">
        <v>0</v>
      </c>
      <c r="R40" s="12">
        <v>2</v>
      </c>
      <c r="S40" s="12">
        <v>19</v>
      </c>
      <c r="T40" s="12">
        <v>0</v>
      </c>
      <c r="U40">
        <f t="shared" si="1"/>
        <v>276.19000000000005</v>
      </c>
      <c r="V40" s="23">
        <f>'Listado Equipos'!$B$6-W40</f>
        <v>38184.810000000005</v>
      </c>
      <c r="W40">
        <f t="shared" si="0"/>
        <v>3315.1899999999973</v>
      </c>
      <c r="X40">
        <f t="shared" si="2"/>
        <v>40</v>
      </c>
    </row>
    <row r="41" spans="1:24" ht="17.399999999999999" x14ac:dyDescent="0.3">
      <c r="A41" s="11">
        <v>45025</v>
      </c>
      <c r="B41" s="12">
        <v>250477</v>
      </c>
      <c r="C41" s="12" t="s">
        <v>343</v>
      </c>
      <c r="D41" s="12" t="s">
        <v>344</v>
      </c>
      <c r="E41" s="12" t="s">
        <v>345</v>
      </c>
      <c r="F41" s="12"/>
      <c r="G41" s="12"/>
      <c r="H41" s="12">
        <v>6.02</v>
      </c>
      <c r="I41" s="12">
        <v>17.98</v>
      </c>
      <c r="J41" s="12">
        <v>5.6</v>
      </c>
      <c r="K41" s="12">
        <v>0.42</v>
      </c>
      <c r="L41" s="12">
        <v>19.47</v>
      </c>
      <c r="M41" s="12">
        <v>4</v>
      </c>
      <c r="N41" s="12">
        <v>0</v>
      </c>
      <c r="O41" s="12">
        <v>18</v>
      </c>
      <c r="P41" s="12">
        <v>0</v>
      </c>
      <c r="Q41" s="12">
        <v>0</v>
      </c>
      <c r="R41" s="12">
        <v>0</v>
      </c>
      <c r="S41" s="12">
        <v>19</v>
      </c>
      <c r="T41" s="12">
        <v>0</v>
      </c>
      <c r="U41">
        <f t="shared" si="1"/>
        <v>282.21000000000004</v>
      </c>
      <c r="V41" s="23">
        <f>'Listado Equipos'!$B$6-W41</f>
        <v>38198.660000000003</v>
      </c>
      <c r="W41">
        <f t="shared" si="0"/>
        <v>3301.3399999999974</v>
      </c>
      <c r="X41">
        <f t="shared" si="2"/>
        <v>41</v>
      </c>
    </row>
    <row r="42" spans="1:24" ht="17.399999999999999" x14ac:dyDescent="0.3">
      <c r="A42" s="11">
        <v>45026</v>
      </c>
      <c r="B42" s="12">
        <v>250477</v>
      </c>
      <c r="C42" s="12" t="s">
        <v>343</v>
      </c>
      <c r="D42" s="12" t="s">
        <v>344</v>
      </c>
      <c r="E42" s="12" t="s">
        <v>345</v>
      </c>
      <c r="F42" s="12"/>
      <c r="G42" s="12"/>
      <c r="H42" s="12">
        <v>20.75</v>
      </c>
      <c r="I42" s="12">
        <v>3.25</v>
      </c>
      <c r="J42" s="12">
        <v>19.32</v>
      </c>
      <c r="K42" s="12">
        <v>1.43</v>
      </c>
      <c r="L42" s="12">
        <v>66.39</v>
      </c>
      <c r="M42" s="12">
        <v>4</v>
      </c>
      <c r="N42" s="12">
        <v>0</v>
      </c>
      <c r="O42" s="12">
        <v>45</v>
      </c>
      <c r="P42" s="12">
        <v>0</v>
      </c>
      <c r="Q42" s="12">
        <v>0</v>
      </c>
      <c r="R42" s="12">
        <v>4</v>
      </c>
      <c r="S42" s="12">
        <v>49</v>
      </c>
      <c r="T42" s="12">
        <v>0</v>
      </c>
      <c r="U42">
        <f t="shared" si="1"/>
        <v>302.96000000000004</v>
      </c>
      <c r="V42" s="23">
        <f>'Listado Equipos'!$B$6-W42</f>
        <v>38215.08</v>
      </c>
      <c r="W42">
        <f t="shared" si="0"/>
        <v>3284.9199999999973</v>
      </c>
      <c r="X42">
        <f t="shared" si="2"/>
        <v>42</v>
      </c>
    </row>
    <row r="43" spans="1:24" ht="17.399999999999999" x14ac:dyDescent="0.3">
      <c r="A43" s="11">
        <v>45027</v>
      </c>
      <c r="B43" s="12">
        <v>250477</v>
      </c>
      <c r="C43" s="12" t="s">
        <v>343</v>
      </c>
      <c r="D43" s="12" t="s">
        <v>344</v>
      </c>
      <c r="E43" s="12" t="s">
        <v>345</v>
      </c>
      <c r="F43" s="12"/>
      <c r="G43" s="12"/>
      <c r="H43" s="12">
        <v>19.78</v>
      </c>
      <c r="I43" s="12">
        <v>4.22</v>
      </c>
      <c r="J43" s="12">
        <v>18.52</v>
      </c>
      <c r="K43" s="12">
        <v>1.27</v>
      </c>
      <c r="L43" s="12">
        <v>65.19</v>
      </c>
      <c r="M43" s="12">
        <v>3</v>
      </c>
      <c r="N43" s="12">
        <v>0</v>
      </c>
      <c r="O43" s="12">
        <v>53</v>
      </c>
      <c r="P43" s="12">
        <v>2</v>
      </c>
      <c r="Q43" s="12">
        <v>1</v>
      </c>
      <c r="R43" s="12">
        <v>5</v>
      </c>
      <c r="S43" s="12">
        <v>56</v>
      </c>
      <c r="T43" s="12">
        <v>0</v>
      </c>
      <c r="U43">
        <f t="shared" si="1"/>
        <v>322.74</v>
      </c>
      <c r="V43" s="23">
        <f>'Listado Equipos'!$B$6-W43</f>
        <v>38233.410000000003</v>
      </c>
      <c r="W43">
        <f t="shared" si="0"/>
        <v>3266.5899999999974</v>
      </c>
      <c r="X43">
        <f t="shared" si="2"/>
        <v>43</v>
      </c>
    </row>
    <row r="44" spans="1:24" ht="17.399999999999999" x14ac:dyDescent="0.3">
      <c r="A44" s="11">
        <v>45028</v>
      </c>
      <c r="B44" s="12">
        <v>250477</v>
      </c>
      <c r="C44" s="12" t="s">
        <v>343</v>
      </c>
      <c r="D44" s="12" t="s">
        <v>344</v>
      </c>
      <c r="E44" s="12" t="s">
        <v>345</v>
      </c>
      <c r="F44" s="12"/>
      <c r="G44" s="12"/>
      <c r="H44" s="12">
        <v>20.38</v>
      </c>
      <c r="I44" s="12">
        <v>3.62</v>
      </c>
      <c r="J44" s="12">
        <v>17.670000000000002</v>
      </c>
      <c r="K44" s="12">
        <v>2.72</v>
      </c>
      <c r="L44" s="12">
        <v>63.65</v>
      </c>
      <c r="M44" s="12">
        <v>4</v>
      </c>
      <c r="N44" s="12">
        <v>0</v>
      </c>
      <c r="O44" s="12">
        <v>50</v>
      </c>
      <c r="P44" s="12">
        <v>3</v>
      </c>
      <c r="Q44" s="12">
        <v>0</v>
      </c>
      <c r="R44" s="12">
        <v>6</v>
      </c>
      <c r="S44" s="12">
        <v>53</v>
      </c>
      <c r="T44" s="12">
        <v>0</v>
      </c>
      <c r="U44">
        <f t="shared" si="1"/>
        <v>343.12</v>
      </c>
      <c r="V44" s="23">
        <f>'Listado Equipos'!$B$6-W44</f>
        <v>38253.740000000005</v>
      </c>
      <c r="W44">
        <f t="shared" si="0"/>
        <v>3246.2599999999975</v>
      </c>
      <c r="X44">
        <f t="shared" si="2"/>
        <v>44</v>
      </c>
    </row>
    <row r="45" spans="1:24" ht="17.399999999999999" x14ac:dyDescent="0.3">
      <c r="A45" s="11">
        <v>45029</v>
      </c>
      <c r="B45" s="12">
        <v>250477</v>
      </c>
      <c r="C45" s="12" t="s">
        <v>343</v>
      </c>
      <c r="D45" s="12" t="s">
        <v>344</v>
      </c>
      <c r="E45" s="12" t="s">
        <v>345</v>
      </c>
      <c r="F45" s="12"/>
      <c r="G45" s="12"/>
      <c r="H45" s="12">
        <v>18.149999999999999</v>
      </c>
      <c r="I45" s="12">
        <v>5.85</v>
      </c>
      <c r="J45" s="12">
        <v>16.25</v>
      </c>
      <c r="K45" s="12">
        <v>1.9</v>
      </c>
      <c r="L45" s="12">
        <v>46.53</v>
      </c>
      <c r="M45" s="12">
        <v>4</v>
      </c>
      <c r="N45" s="12">
        <v>0</v>
      </c>
      <c r="O45" s="12">
        <v>39</v>
      </c>
      <c r="P45" s="12">
        <v>4</v>
      </c>
      <c r="Q45" s="12">
        <v>0</v>
      </c>
      <c r="R45" s="12">
        <v>1</v>
      </c>
      <c r="S45" s="12">
        <v>40</v>
      </c>
      <c r="T45" s="12">
        <v>0</v>
      </c>
      <c r="U45">
        <f t="shared" si="1"/>
        <v>361.27</v>
      </c>
      <c r="V45" s="23">
        <f>'Listado Equipos'!$B$6-W45</f>
        <v>38271.310000000005</v>
      </c>
      <c r="W45">
        <f t="shared" si="0"/>
        <v>3228.6899999999973</v>
      </c>
      <c r="X45">
        <f t="shared" si="2"/>
        <v>45</v>
      </c>
    </row>
    <row r="46" spans="1:24" ht="17.399999999999999" x14ac:dyDescent="0.3">
      <c r="A46" s="11">
        <v>45030</v>
      </c>
      <c r="B46" s="12">
        <v>250477</v>
      </c>
      <c r="C46" s="12" t="s">
        <v>343</v>
      </c>
      <c r="D46" s="12" t="s">
        <v>344</v>
      </c>
      <c r="E46" s="12" t="s">
        <v>345</v>
      </c>
      <c r="F46" s="12"/>
      <c r="G46" s="12"/>
      <c r="H46" s="12">
        <v>17.57</v>
      </c>
      <c r="I46" s="12">
        <v>6.43</v>
      </c>
      <c r="J46" s="12">
        <v>16.63</v>
      </c>
      <c r="K46" s="12">
        <v>0.93</v>
      </c>
      <c r="L46" s="12">
        <v>50.56</v>
      </c>
      <c r="M46" s="12">
        <v>4</v>
      </c>
      <c r="N46" s="12">
        <v>0</v>
      </c>
      <c r="O46" s="12">
        <v>21</v>
      </c>
      <c r="P46" s="12">
        <v>1</v>
      </c>
      <c r="Q46" s="12">
        <v>1</v>
      </c>
      <c r="R46" s="12">
        <v>0</v>
      </c>
      <c r="S46" s="12">
        <v>20</v>
      </c>
      <c r="T46" s="12">
        <v>0</v>
      </c>
      <c r="U46">
        <f t="shared" si="1"/>
        <v>378.84</v>
      </c>
      <c r="V46" s="23">
        <f>'Listado Equipos'!$B$6-W46</f>
        <v>38285.210000000006</v>
      </c>
      <c r="W46">
        <f t="shared" si="0"/>
        <v>3214.7899999999972</v>
      </c>
      <c r="X46">
        <f t="shared" si="2"/>
        <v>46</v>
      </c>
    </row>
    <row r="47" spans="1:24" ht="17.399999999999999" x14ac:dyDescent="0.3">
      <c r="A47" s="11">
        <v>45031</v>
      </c>
      <c r="B47" s="12">
        <v>250477</v>
      </c>
      <c r="C47" s="12" t="s">
        <v>343</v>
      </c>
      <c r="D47" s="12" t="s">
        <v>344</v>
      </c>
      <c r="E47" s="12" t="s">
        <v>345</v>
      </c>
      <c r="F47" s="12"/>
      <c r="G47" s="12"/>
      <c r="H47" s="12">
        <v>16.55</v>
      </c>
      <c r="I47" s="12">
        <v>7.45</v>
      </c>
      <c r="J47" s="12">
        <v>15.37</v>
      </c>
      <c r="K47" s="12">
        <v>1.18</v>
      </c>
      <c r="L47" s="12">
        <v>46.41</v>
      </c>
      <c r="M47" s="12">
        <v>4</v>
      </c>
      <c r="N47" s="12">
        <v>0</v>
      </c>
      <c r="O47" s="12">
        <v>28</v>
      </c>
      <c r="P47" s="12">
        <v>0</v>
      </c>
      <c r="Q47" s="12">
        <v>0</v>
      </c>
      <c r="R47" s="12">
        <v>4</v>
      </c>
      <c r="S47" s="12">
        <v>27</v>
      </c>
      <c r="T47" s="12">
        <v>0</v>
      </c>
      <c r="U47">
        <f t="shared" si="1"/>
        <v>395.39</v>
      </c>
      <c r="V47" s="23">
        <f>'Listado Equipos'!$B$6-W47</f>
        <v>38295.730000000003</v>
      </c>
      <c r="W47">
        <f t="shared" si="0"/>
        <v>3204.2699999999973</v>
      </c>
      <c r="X47">
        <f t="shared" si="2"/>
        <v>47</v>
      </c>
    </row>
    <row r="48" spans="1:24" ht="17.399999999999999" x14ac:dyDescent="0.3">
      <c r="A48" s="11">
        <v>45032</v>
      </c>
      <c r="B48" s="12">
        <v>250477</v>
      </c>
      <c r="C48" s="12" t="s">
        <v>343</v>
      </c>
      <c r="D48" s="12" t="s">
        <v>344</v>
      </c>
      <c r="E48" s="12" t="s">
        <v>345</v>
      </c>
      <c r="F48" s="12"/>
      <c r="G48" s="12"/>
      <c r="H48" s="12">
        <v>14.1</v>
      </c>
      <c r="I48" s="12">
        <v>9.9</v>
      </c>
      <c r="J48" s="12">
        <v>12.27</v>
      </c>
      <c r="K48" s="12">
        <v>1.83</v>
      </c>
      <c r="L48" s="12">
        <v>39.729999999999997</v>
      </c>
      <c r="M48" s="12">
        <v>4</v>
      </c>
      <c r="N48" s="12">
        <v>0</v>
      </c>
      <c r="O48" s="12">
        <v>42</v>
      </c>
      <c r="P48" s="12">
        <v>1</v>
      </c>
      <c r="Q48" s="12">
        <v>0</v>
      </c>
      <c r="R48" s="12">
        <v>8</v>
      </c>
      <c r="S48" s="12">
        <v>50</v>
      </c>
      <c r="T48" s="12">
        <v>0</v>
      </c>
      <c r="U48">
        <f t="shared" si="1"/>
        <v>409.49</v>
      </c>
      <c r="V48" s="23">
        <f>'Listado Equipos'!$B$6-W48</f>
        <v>38310.58</v>
      </c>
      <c r="W48">
        <f t="shared" si="0"/>
        <v>3189.4199999999973</v>
      </c>
      <c r="X48">
        <f t="shared" si="2"/>
        <v>48</v>
      </c>
    </row>
    <row r="49" spans="1:24" ht="17.399999999999999" x14ac:dyDescent="0.3">
      <c r="A49" s="11">
        <v>45033</v>
      </c>
      <c r="B49" s="12">
        <v>250477</v>
      </c>
      <c r="C49" s="12" t="s">
        <v>343</v>
      </c>
      <c r="D49" s="12" t="s">
        <v>344</v>
      </c>
      <c r="E49" s="12" t="s">
        <v>345</v>
      </c>
      <c r="F49" s="12"/>
      <c r="G49" s="12"/>
      <c r="H49" s="12">
        <v>20.05</v>
      </c>
      <c r="I49" s="12">
        <v>3.95</v>
      </c>
      <c r="J49" s="12">
        <v>17.8</v>
      </c>
      <c r="K49" s="12">
        <v>2.25</v>
      </c>
      <c r="L49" s="12">
        <v>61.8</v>
      </c>
      <c r="M49" s="12">
        <v>4</v>
      </c>
      <c r="N49" s="12">
        <v>0</v>
      </c>
      <c r="O49" s="12">
        <v>84</v>
      </c>
      <c r="P49" s="12">
        <v>4</v>
      </c>
      <c r="Q49" s="12">
        <v>0</v>
      </c>
      <c r="R49" s="12">
        <v>10</v>
      </c>
      <c r="S49" s="12">
        <v>97</v>
      </c>
      <c r="T49" s="12">
        <v>1</v>
      </c>
      <c r="U49">
        <f t="shared" si="1"/>
        <v>429.54</v>
      </c>
      <c r="V49" s="23">
        <f>'Listado Equipos'!$B$6-W49</f>
        <v>38317.300000000003</v>
      </c>
      <c r="W49">
        <f t="shared" si="0"/>
        <v>3182.6999999999975</v>
      </c>
      <c r="X49">
        <f t="shared" si="2"/>
        <v>49</v>
      </c>
    </row>
    <row r="50" spans="1:24" ht="17.399999999999999" x14ac:dyDescent="0.3">
      <c r="A50" s="11">
        <v>45034</v>
      </c>
      <c r="B50" s="12">
        <v>250477</v>
      </c>
      <c r="C50" s="12" t="s">
        <v>343</v>
      </c>
      <c r="D50" s="12" t="s">
        <v>344</v>
      </c>
      <c r="E50" s="12" t="s">
        <v>345</v>
      </c>
      <c r="F50" s="12"/>
      <c r="G50" s="12"/>
      <c r="H50" s="12">
        <v>22.1</v>
      </c>
      <c r="I50" s="12">
        <v>1.9</v>
      </c>
      <c r="J50" s="12">
        <v>21.1</v>
      </c>
      <c r="K50" s="12">
        <v>1</v>
      </c>
      <c r="L50" s="12">
        <v>74.680000000000007</v>
      </c>
      <c r="M50" s="12">
        <v>4</v>
      </c>
      <c r="N50" s="12">
        <v>0</v>
      </c>
      <c r="O50" s="12">
        <v>131</v>
      </c>
      <c r="P50" s="12">
        <v>0</v>
      </c>
      <c r="Q50" s="12">
        <v>0</v>
      </c>
      <c r="R50" s="12">
        <v>2</v>
      </c>
      <c r="S50" s="12">
        <v>145</v>
      </c>
      <c r="T50" s="12">
        <v>0</v>
      </c>
      <c r="U50">
        <f t="shared" si="1"/>
        <v>451.64000000000004</v>
      </c>
      <c r="V50" s="23">
        <f>'Listado Equipos'!$B$6-W50</f>
        <v>38333.08</v>
      </c>
      <c r="W50">
        <f t="shared" si="0"/>
        <v>3166.9199999999973</v>
      </c>
      <c r="X50">
        <f t="shared" si="2"/>
        <v>50</v>
      </c>
    </row>
    <row r="51" spans="1:24" ht="17.399999999999999" x14ac:dyDescent="0.3">
      <c r="A51" s="11">
        <v>45035</v>
      </c>
      <c r="B51" s="12">
        <v>250477</v>
      </c>
      <c r="C51" s="12" t="s">
        <v>343</v>
      </c>
      <c r="D51" s="12" t="s">
        <v>344</v>
      </c>
      <c r="E51" s="12" t="s">
        <v>345</v>
      </c>
      <c r="F51" s="12"/>
      <c r="G51" s="12"/>
      <c r="H51" s="12">
        <v>21.67</v>
      </c>
      <c r="I51" s="12">
        <v>2.33</v>
      </c>
      <c r="J51" s="12">
        <v>19.38</v>
      </c>
      <c r="K51" s="12">
        <v>2.2799999999999998</v>
      </c>
      <c r="L51" s="12">
        <v>70.73</v>
      </c>
      <c r="M51" s="12">
        <v>4</v>
      </c>
      <c r="N51" s="12">
        <v>0</v>
      </c>
      <c r="O51" s="12">
        <v>109</v>
      </c>
      <c r="P51" s="12">
        <v>7</v>
      </c>
      <c r="Q51" s="12">
        <v>0</v>
      </c>
      <c r="R51" s="12">
        <v>5</v>
      </c>
      <c r="S51" s="12">
        <v>122</v>
      </c>
      <c r="T51" s="12">
        <v>0</v>
      </c>
      <c r="U51">
        <f t="shared" si="1"/>
        <v>473.31000000000006</v>
      </c>
      <c r="V51" s="23">
        <f>'Listado Equipos'!$B$6-W51</f>
        <v>38340.460000000006</v>
      </c>
      <c r="W51">
        <f t="shared" si="0"/>
        <v>3159.5399999999972</v>
      </c>
      <c r="X51">
        <f t="shared" si="2"/>
        <v>51</v>
      </c>
    </row>
    <row r="52" spans="1:24" ht="17.399999999999999" x14ac:dyDescent="0.3">
      <c r="A52" s="11">
        <v>45036</v>
      </c>
      <c r="B52" s="12">
        <v>250477</v>
      </c>
      <c r="C52" s="12" t="s">
        <v>343</v>
      </c>
      <c r="D52" s="12" t="s">
        <v>344</v>
      </c>
      <c r="E52" s="12" t="s">
        <v>345</v>
      </c>
      <c r="F52" s="12"/>
      <c r="G52" s="12"/>
      <c r="H52" s="12">
        <v>18.03</v>
      </c>
      <c r="I52" s="12">
        <v>5.97</v>
      </c>
      <c r="J52" s="12">
        <v>16.829999999999998</v>
      </c>
      <c r="K52" s="12">
        <v>1.2</v>
      </c>
      <c r="L52" s="12">
        <v>60.82</v>
      </c>
      <c r="M52" s="12">
        <v>4</v>
      </c>
      <c r="N52" s="12">
        <v>0</v>
      </c>
      <c r="O52" s="12">
        <v>129</v>
      </c>
      <c r="P52" s="12">
        <v>1</v>
      </c>
      <c r="Q52" s="12">
        <v>0</v>
      </c>
      <c r="R52" s="12">
        <v>1</v>
      </c>
      <c r="S52" s="12">
        <v>147</v>
      </c>
      <c r="T52" s="12">
        <v>0</v>
      </c>
      <c r="U52">
        <f t="shared" si="1"/>
        <v>491.34000000000003</v>
      </c>
      <c r="V52" s="23">
        <f>'Listado Equipos'!$B$6-W52</f>
        <v>38358.19</v>
      </c>
      <c r="W52">
        <f t="shared" si="0"/>
        <v>3141.8099999999972</v>
      </c>
      <c r="X52">
        <f t="shared" si="2"/>
        <v>52</v>
      </c>
    </row>
    <row r="53" spans="1:24" ht="17.399999999999999" x14ac:dyDescent="0.3">
      <c r="A53" s="11">
        <v>45037</v>
      </c>
      <c r="B53" s="12">
        <v>250477</v>
      </c>
      <c r="C53" s="12" t="s">
        <v>343</v>
      </c>
      <c r="D53" s="12" t="s">
        <v>344</v>
      </c>
      <c r="E53" s="12" t="s">
        <v>345</v>
      </c>
      <c r="F53" s="12"/>
      <c r="G53" s="12"/>
      <c r="H53" s="12">
        <v>21.27</v>
      </c>
      <c r="I53" s="12">
        <v>2.73</v>
      </c>
      <c r="J53" s="12">
        <v>19.670000000000002</v>
      </c>
      <c r="K53" s="12">
        <v>1.6</v>
      </c>
      <c r="L53" s="12">
        <v>76.099999999999994</v>
      </c>
      <c r="M53" s="12">
        <v>4</v>
      </c>
      <c r="N53" s="12">
        <v>0</v>
      </c>
      <c r="O53" s="12">
        <v>106</v>
      </c>
      <c r="P53" s="12">
        <v>3</v>
      </c>
      <c r="Q53" s="12">
        <v>0</v>
      </c>
      <c r="R53" s="12">
        <v>3</v>
      </c>
      <c r="S53" s="12">
        <v>124</v>
      </c>
      <c r="T53" s="12">
        <v>0</v>
      </c>
      <c r="U53">
        <f t="shared" si="1"/>
        <v>512.61</v>
      </c>
      <c r="V53" s="23">
        <f>'Listado Equipos'!$B$6-W53</f>
        <v>38378.19</v>
      </c>
      <c r="W53">
        <f t="shared" si="0"/>
        <v>3121.8099999999972</v>
      </c>
      <c r="X53">
        <f t="shared" si="2"/>
        <v>53</v>
      </c>
    </row>
    <row r="54" spans="1:24" ht="17.399999999999999" x14ac:dyDescent="0.3">
      <c r="A54" s="11">
        <v>45038</v>
      </c>
      <c r="B54" s="12">
        <v>250477</v>
      </c>
      <c r="C54" s="12" t="s">
        <v>343</v>
      </c>
      <c r="D54" s="12" t="s">
        <v>344</v>
      </c>
      <c r="E54" s="12" t="s">
        <v>345</v>
      </c>
      <c r="F54" s="12"/>
      <c r="G54" s="12"/>
      <c r="H54" s="12">
        <v>23.17</v>
      </c>
      <c r="I54" s="12">
        <v>0.83</v>
      </c>
      <c r="J54" s="12">
        <v>22</v>
      </c>
      <c r="K54" s="12">
        <v>1.17</v>
      </c>
      <c r="L54" s="12">
        <v>65.52</v>
      </c>
      <c r="M54" s="12">
        <v>3</v>
      </c>
      <c r="N54" s="12">
        <v>0</v>
      </c>
      <c r="O54" s="12">
        <v>15</v>
      </c>
      <c r="P54" s="12">
        <v>4</v>
      </c>
      <c r="Q54" s="12">
        <v>0</v>
      </c>
      <c r="R54" s="12">
        <v>1</v>
      </c>
      <c r="S54" s="12">
        <v>17</v>
      </c>
      <c r="T54" s="12">
        <v>0</v>
      </c>
      <c r="U54">
        <f t="shared" si="1"/>
        <v>535.78</v>
      </c>
      <c r="V54" s="23">
        <f>'Listado Equipos'!$B$6-W54</f>
        <v>38393.97</v>
      </c>
      <c r="W54">
        <f t="shared" si="0"/>
        <v>3106.029999999997</v>
      </c>
      <c r="X54">
        <f t="shared" si="2"/>
        <v>54</v>
      </c>
    </row>
    <row r="55" spans="1:24" ht="17.399999999999999" x14ac:dyDescent="0.3">
      <c r="A55" s="11">
        <v>45039</v>
      </c>
      <c r="B55" s="12">
        <v>250477</v>
      </c>
      <c r="C55" s="12" t="s">
        <v>343</v>
      </c>
      <c r="D55" s="12" t="s">
        <v>344</v>
      </c>
      <c r="E55" s="12" t="s">
        <v>345</v>
      </c>
      <c r="F55" s="12"/>
      <c r="G55" s="12"/>
      <c r="H55" s="12">
        <v>10.119999999999999</v>
      </c>
      <c r="I55" s="12">
        <v>13.88</v>
      </c>
      <c r="J55" s="12">
        <v>9.3800000000000008</v>
      </c>
      <c r="K55" s="12">
        <v>0.73</v>
      </c>
      <c r="L55" s="12">
        <v>37.9</v>
      </c>
      <c r="M55" s="12">
        <v>5</v>
      </c>
      <c r="N55" s="12">
        <v>0</v>
      </c>
      <c r="O55" s="12">
        <v>90</v>
      </c>
      <c r="P55" s="12">
        <v>1</v>
      </c>
      <c r="Q55" s="12">
        <v>0</v>
      </c>
      <c r="R55" s="12">
        <v>2</v>
      </c>
      <c r="S55" s="12">
        <v>99</v>
      </c>
      <c r="T55" s="12">
        <v>0</v>
      </c>
      <c r="U55">
        <f t="shared" si="1"/>
        <v>545.9</v>
      </c>
      <c r="V55" s="23">
        <f>'Listado Equipos'!$B$6-W55</f>
        <v>38415.700000000004</v>
      </c>
      <c r="W55">
        <f t="shared" si="0"/>
        <v>3084.299999999997</v>
      </c>
      <c r="X55">
        <f t="shared" si="2"/>
        <v>55</v>
      </c>
    </row>
    <row r="56" spans="1:24" ht="17.399999999999999" x14ac:dyDescent="0.3">
      <c r="A56" s="11">
        <v>45040</v>
      </c>
      <c r="B56" s="12">
        <v>250477</v>
      </c>
      <c r="C56" s="12" t="s">
        <v>343</v>
      </c>
      <c r="D56" s="12" t="s">
        <v>344</v>
      </c>
      <c r="E56" s="12" t="s">
        <v>345</v>
      </c>
      <c r="F56" s="12"/>
      <c r="G56" s="12"/>
      <c r="H56" s="12">
        <v>16.579999999999998</v>
      </c>
      <c r="I56" s="12">
        <v>7.42</v>
      </c>
      <c r="J56" s="12">
        <v>14.58</v>
      </c>
      <c r="K56" s="12">
        <v>2</v>
      </c>
      <c r="L56" s="12">
        <v>43.82</v>
      </c>
      <c r="M56" s="12">
        <v>4</v>
      </c>
      <c r="N56" s="12">
        <v>0</v>
      </c>
      <c r="O56" s="12">
        <v>24</v>
      </c>
      <c r="P56" s="12">
        <v>1</v>
      </c>
      <c r="Q56" s="12">
        <v>0</v>
      </c>
      <c r="R56" s="12">
        <v>8</v>
      </c>
      <c r="S56" s="12">
        <v>27</v>
      </c>
      <c r="T56" s="12">
        <v>0</v>
      </c>
      <c r="U56">
        <f t="shared" si="1"/>
        <v>562.48</v>
      </c>
      <c r="V56" s="23">
        <f>'Listado Equipos'!$B$6-W56</f>
        <v>38432.200000000004</v>
      </c>
      <c r="W56">
        <f t="shared" si="0"/>
        <v>3067.799999999997</v>
      </c>
      <c r="X56">
        <f t="shared" si="2"/>
        <v>56</v>
      </c>
    </row>
    <row r="57" spans="1:24" ht="17.399999999999999" x14ac:dyDescent="0.3">
      <c r="A57" s="11">
        <v>45041</v>
      </c>
      <c r="B57" s="12">
        <v>250477</v>
      </c>
      <c r="C57" s="12" t="s">
        <v>343</v>
      </c>
      <c r="D57" s="12" t="s">
        <v>344</v>
      </c>
      <c r="E57" s="12" t="s">
        <v>345</v>
      </c>
      <c r="F57" s="12"/>
      <c r="G57" s="12"/>
      <c r="H57" s="12">
        <v>21.43</v>
      </c>
      <c r="I57" s="12">
        <v>2.57</v>
      </c>
      <c r="J57" s="12">
        <v>19.53</v>
      </c>
      <c r="K57" s="12">
        <v>1.9</v>
      </c>
      <c r="L57" s="12">
        <v>67.13</v>
      </c>
      <c r="M57" s="12">
        <v>4</v>
      </c>
      <c r="N57" s="12">
        <v>0</v>
      </c>
      <c r="O57" s="12">
        <v>42</v>
      </c>
      <c r="P57" s="12">
        <v>2</v>
      </c>
      <c r="Q57" s="12">
        <v>0</v>
      </c>
      <c r="R57" s="12">
        <v>4</v>
      </c>
      <c r="S57" s="12">
        <v>45</v>
      </c>
      <c r="T57" s="12">
        <v>0</v>
      </c>
      <c r="U57">
        <f t="shared" si="1"/>
        <v>583.91</v>
      </c>
      <c r="V57" s="23">
        <f>'Listado Equipos'!$B$6-W57</f>
        <v>38452.65</v>
      </c>
      <c r="W57">
        <f t="shared" si="0"/>
        <v>3047.3499999999972</v>
      </c>
      <c r="X57">
        <f t="shared" si="2"/>
        <v>57</v>
      </c>
    </row>
    <row r="58" spans="1:24" ht="17.399999999999999" x14ac:dyDescent="0.3">
      <c r="A58" s="11">
        <v>45042</v>
      </c>
      <c r="B58" s="12">
        <v>250477</v>
      </c>
      <c r="C58" s="12" t="s">
        <v>343</v>
      </c>
      <c r="D58" s="12" t="s">
        <v>344</v>
      </c>
      <c r="E58" s="12" t="s">
        <v>345</v>
      </c>
      <c r="F58" s="12"/>
      <c r="G58" s="12"/>
      <c r="H58" s="12">
        <v>21.87</v>
      </c>
      <c r="I58" s="12">
        <v>2.13</v>
      </c>
      <c r="J58" s="12">
        <v>20.43</v>
      </c>
      <c r="K58" s="12">
        <v>1.43</v>
      </c>
      <c r="L58" s="12">
        <v>75.17</v>
      </c>
      <c r="M58" s="12">
        <v>4</v>
      </c>
      <c r="N58" s="12">
        <v>0</v>
      </c>
      <c r="O58" s="12">
        <v>115</v>
      </c>
      <c r="P58" s="12">
        <v>3</v>
      </c>
      <c r="Q58" s="12">
        <v>0</v>
      </c>
      <c r="R58" s="12">
        <v>3</v>
      </c>
      <c r="S58" s="12">
        <v>132</v>
      </c>
      <c r="T58" s="12">
        <v>0</v>
      </c>
      <c r="U58">
        <f t="shared" si="1"/>
        <v>605.78</v>
      </c>
      <c r="V58" s="23">
        <f>'Listado Equipos'!$B$6-W58</f>
        <v>38473.870000000003</v>
      </c>
      <c r="W58">
        <f t="shared" si="0"/>
        <v>3026.1299999999974</v>
      </c>
      <c r="X58">
        <f t="shared" si="2"/>
        <v>58</v>
      </c>
    </row>
    <row r="59" spans="1:24" ht="17.399999999999999" x14ac:dyDescent="0.3">
      <c r="A59" s="11">
        <v>45043</v>
      </c>
      <c r="B59" s="12">
        <v>250477</v>
      </c>
      <c r="C59" s="12" t="s">
        <v>343</v>
      </c>
      <c r="D59" s="12" t="s">
        <v>344</v>
      </c>
      <c r="E59" s="12" t="s">
        <v>345</v>
      </c>
      <c r="F59" s="12"/>
      <c r="G59" s="12"/>
      <c r="H59" s="12">
        <v>9.4</v>
      </c>
      <c r="I59" s="12">
        <v>14.6</v>
      </c>
      <c r="J59" s="12">
        <v>7.73</v>
      </c>
      <c r="K59" s="12">
        <v>1.67</v>
      </c>
      <c r="L59" s="12">
        <v>25.09</v>
      </c>
      <c r="M59" s="12">
        <v>4</v>
      </c>
      <c r="N59" s="12">
        <v>0</v>
      </c>
      <c r="O59" s="12">
        <v>36</v>
      </c>
      <c r="P59" s="12">
        <v>0</v>
      </c>
      <c r="Q59" s="12">
        <v>0</v>
      </c>
      <c r="R59" s="12">
        <v>8</v>
      </c>
      <c r="S59" s="12">
        <v>41</v>
      </c>
      <c r="T59" s="12">
        <v>0</v>
      </c>
      <c r="U59">
        <f t="shared" si="1"/>
        <v>615.17999999999995</v>
      </c>
      <c r="V59" s="23">
        <f>'Listado Equipos'!$B$6-W59</f>
        <v>38494.950000000004</v>
      </c>
      <c r="W59">
        <f t="shared" si="0"/>
        <v>3005.0499999999975</v>
      </c>
      <c r="X59">
        <f t="shared" si="2"/>
        <v>59</v>
      </c>
    </row>
    <row r="60" spans="1:24" ht="17.399999999999999" x14ac:dyDescent="0.3">
      <c r="A60" s="11">
        <v>45044</v>
      </c>
      <c r="B60" s="12">
        <v>250477</v>
      </c>
      <c r="C60" s="12" t="s">
        <v>343</v>
      </c>
      <c r="D60" s="12" t="s">
        <v>344</v>
      </c>
      <c r="E60" s="12" t="s">
        <v>345</v>
      </c>
      <c r="F60" s="12"/>
      <c r="G60" s="12"/>
      <c r="H60" s="12">
        <v>8.07</v>
      </c>
      <c r="I60" s="12">
        <v>15.93</v>
      </c>
      <c r="J60" s="12">
        <v>5.72</v>
      </c>
      <c r="K60" s="12">
        <v>2.35</v>
      </c>
      <c r="L60" s="12">
        <v>17.84</v>
      </c>
      <c r="M60" s="12">
        <v>4</v>
      </c>
      <c r="N60" s="12">
        <v>0</v>
      </c>
      <c r="O60" s="12">
        <v>1</v>
      </c>
      <c r="P60" s="12">
        <v>0</v>
      </c>
      <c r="Q60" s="12">
        <v>0</v>
      </c>
      <c r="R60" s="12">
        <v>19</v>
      </c>
      <c r="S60" s="12">
        <v>2</v>
      </c>
      <c r="T60" s="12">
        <v>4</v>
      </c>
      <c r="U60">
        <f t="shared" si="1"/>
        <v>623.25</v>
      </c>
      <c r="V60" s="23">
        <f>'Listado Equipos'!$B$6-W60</f>
        <v>38511.72</v>
      </c>
      <c r="W60">
        <f t="shared" si="0"/>
        <v>2988.2799999999975</v>
      </c>
      <c r="X60">
        <f t="shared" si="2"/>
        <v>60</v>
      </c>
    </row>
    <row r="61" spans="1:24" ht="17.399999999999999" x14ac:dyDescent="0.3">
      <c r="A61" s="11">
        <v>45045</v>
      </c>
      <c r="B61" s="12">
        <v>250477</v>
      </c>
      <c r="C61" s="12" t="s">
        <v>343</v>
      </c>
      <c r="D61" s="12" t="s">
        <v>344</v>
      </c>
      <c r="E61" s="12" t="s">
        <v>345</v>
      </c>
      <c r="F61" s="12"/>
      <c r="G61" s="12"/>
      <c r="H61" s="12">
        <v>13.75</v>
      </c>
      <c r="I61" s="12">
        <v>10.25</v>
      </c>
      <c r="J61" s="12">
        <v>12.12</v>
      </c>
      <c r="K61" s="12">
        <v>1.63</v>
      </c>
      <c r="L61" s="12">
        <v>41.98</v>
      </c>
      <c r="M61" s="12">
        <v>4</v>
      </c>
      <c r="N61" s="12">
        <v>0</v>
      </c>
      <c r="O61" s="12">
        <v>32</v>
      </c>
      <c r="P61" s="12">
        <v>1</v>
      </c>
      <c r="Q61" s="12">
        <v>0</v>
      </c>
      <c r="R61" s="12">
        <v>9</v>
      </c>
      <c r="S61" s="12">
        <v>37</v>
      </c>
      <c r="T61" s="12">
        <v>1</v>
      </c>
      <c r="U61">
        <f t="shared" si="1"/>
        <v>637</v>
      </c>
      <c r="V61" s="23">
        <f>'Listado Equipos'!$B$6-W61</f>
        <v>38522.400000000001</v>
      </c>
      <c r="W61">
        <f t="shared" si="0"/>
        <v>2977.5999999999976</v>
      </c>
      <c r="X61">
        <f t="shared" si="2"/>
        <v>61</v>
      </c>
    </row>
    <row r="62" spans="1:24" ht="17.399999999999999" x14ac:dyDescent="0.3">
      <c r="A62" s="11">
        <v>45046</v>
      </c>
      <c r="B62" s="12">
        <v>250477</v>
      </c>
      <c r="C62" s="12" t="s">
        <v>343</v>
      </c>
      <c r="D62" s="12" t="s">
        <v>344</v>
      </c>
      <c r="E62" s="12" t="s">
        <v>345</v>
      </c>
      <c r="F62" s="12"/>
      <c r="G62" s="12"/>
      <c r="H62" s="12">
        <v>11.98</v>
      </c>
      <c r="I62" s="12">
        <v>12.02</v>
      </c>
      <c r="J62" s="12">
        <v>10.62</v>
      </c>
      <c r="K62" s="12">
        <v>1.37</v>
      </c>
      <c r="L62" s="12">
        <v>35.25</v>
      </c>
      <c r="M62" s="12">
        <v>4</v>
      </c>
      <c r="N62" s="12">
        <v>0</v>
      </c>
      <c r="O62" s="12">
        <v>14</v>
      </c>
      <c r="P62" s="12">
        <v>0</v>
      </c>
      <c r="Q62" s="12">
        <v>0</v>
      </c>
      <c r="R62" s="12">
        <v>1</v>
      </c>
      <c r="S62" s="12">
        <v>15</v>
      </c>
      <c r="T62" s="12">
        <v>0</v>
      </c>
      <c r="U62">
        <f t="shared" si="1"/>
        <v>648.98</v>
      </c>
      <c r="V62" s="23">
        <f>'Listado Equipos'!$B$6-W62</f>
        <v>38540.730000000003</v>
      </c>
      <c r="W62">
        <f t="shared" si="0"/>
        <v>2959.2699999999977</v>
      </c>
      <c r="X62">
        <f t="shared" si="2"/>
        <v>62</v>
      </c>
    </row>
    <row r="63" spans="1:24" ht="17.399999999999999" x14ac:dyDescent="0.3">
      <c r="A63" s="11">
        <v>45047</v>
      </c>
      <c r="B63" s="12">
        <v>250477</v>
      </c>
      <c r="C63" s="12" t="s">
        <v>343</v>
      </c>
      <c r="D63" s="12" t="s">
        <v>344</v>
      </c>
      <c r="E63" s="12" t="s">
        <v>345</v>
      </c>
      <c r="F63" s="12"/>
      <c r="G63" s="12"/>
      <c r="H63" s="12">
        <v>4</v>
      </c>
      <c r="I63" s="12">
        <v>20</v>
      </c>
      <c r="J63" s="12">
        <v>3.6</v>
      </c>
      <c r="K63" s="12">
        <v>0.4</v>
      </c>
      <c r="L63" s="12">
        <v>11.93</v>
      </c>
      <c r="M63" s="12">
        <v>4</v>
      </c>
      <c r="N63" s="12">
        <v>0</v>
      </c>
      <c r="O63" s="12">
        <v>0</v>
      </c>
      <c r="P63" s="12">
        <v>0</v>
      </c>
      <c r="Q63" s="12">
        <v>0</v>
      </c>
      <c r="R63" s="12">
        <v>1</v>
      </c>
      <c r="S63" s="12">
        <v>0</v>
      </c>
      <c r="T63" s="12">
        <v>0</v>
      </c>
      <c r="U63">
        <f t="shared" si="1"/>
        <v>652.98</v>
      </c>
      <c r="V63" s="23">
        <f>'Listado Equipos'!$B$6-W63</f>
        <v>38544.93</v>
      </c>
      <c r="W63">
        <f t="shared" si="0"/>
        <v>2955.0699999999979</v>
      </c>
      <c r="X63">
        <f t="shared" si="2"/>
        <v>63</v>
      </c>
    </row>
    <row r="64" spans="1:24" ht="17.399999999999999" x14ac:dyDescent="0.3">
      <c r="A64" s="11">
        <v>45048</v>
      </c>
      <c r="B64" s="12">
        <v>250477</v>
      </c>
      <c r="C64" s="12" t="s">
        <v>343</v>
      </c>
      <c r="D64" s="12" t="s">
        <v>344</v>
      </c>
      <c r="E64" s="12" t="s">
        <v>345</v>
      </c>
      <c r="F64" s="12"/>
      <c r="G64" s="12"/>
      <c r="H64" s="12">
        <v>12.27</v>
      </c>
      <c r="I64" s="12">
        <v>11.73</v>
      </c>
      <c r="J64" s="12">
        <v>11.47</v>
      </c>
      <c r="K64" s="12">
        <v>0.8</v>
      </c>
      <c r="L64" s="12">
        <v>37.15</v>
      </c>
      <c r="M64" s="12">
        <v>4</v>
      </c>
      <c r="N64" s="12">
        <v>0</v>
      </c>
      <c r="O64" s="12">
        <v>18</v>
      </c>
      <c r="P64" s="12">
        <v>0</v>
      </c>
      <c r="Q64" s="12">
        <v>0</v>
      </c>
      <c r="R64" s="12">
        <v>1</v>
      </c>
      <c r="S64" s="12">
        <v>19</v>
      </c>
      <c r="T64" s="12">
        <v>0</v>
      </c>
      <c r="U64">
        <f t="shared" si="1"/>
        <v>665.25</v>
      </c>
      <c r="V64" s="23">
        <f>'Listado Equipos'!$B$6-W64</f>
        <v>38566.160000000003</v>
      </c>
      <c r="W64">
        <f t="shared" si="0"/>
        <v>2933.8399999999979</v>
      </c>
      <c r="X64">
        <f t="shared" si="2"/>
        <v>64</v>
      </c>
    </row>
    <row r="65" spans="1:24" ht="17.399999999999999" x14ac:dyDescent="0.3">
      <c r="A65" s="11">
        <v>45049</v>
      </c>
      <c r="B65" s="12">
        <v>250477</v>
      </c>
      <c r="C65" s="12" t="s">
        <v>343</v>
      </c>
      <c r="D65" s="12" t="s">
        <v>344</v>
      </c>
      <c r="E65" s="12" t="s">
        <v>345</v>
      </c>
      <c r="F65" s="12"/>
      <c r="G65" s="12"/>
      <c r="H65" s="12">
        <v>7.6</v>
      </c>
      <c r="I65" s="12">
        <v>16.399999999999999</v>
      </c>
      <c r="J65" s="12">
        <v>6.58</v>
      </c>
      <c r="K65" s="12">
        <v>1.02</v>
      </c>
      <c r="L65" s="12">
        <v>22.32</v>
      </c>
      <c r="M65" s="12">
        <v>4</v>
      </c>
      <c r="N65" s="12">
        <v>0</v>
      </c>
      <c r="O65" s="12">
        <v>6</v>
      </c>
      <c r="P65" s="12">
        <v>2</v>
      </c>
      <c r="Q65" s="12">
        <v>0</v>
      </c>
      <c r="R65" s="12">
        <v>2</v>
      </c>
      <c r="S65" s="12">
        <v>8</v>
      </c>
      <c r="T65" s="12">
        <v>0</v>
      </c>
      <c r="U65">
        <f t="shared" si="1"/>
        <v>672.85</v>
      </c>
      <c r="V65" s="23">
        <f>'Listado Equipos'!$B$6-W65</f>
        <v>38580.68</v>
      </c>
      <c r="W65">
        <f t="shared" si="0"/>
        <v>2919.3199999999979</v>
      </c>
      <c r="X65">
        <f t="shared" si="2"/>
        <v>65</v>
      </c>
    </row>
    <row r="66" spans="1:24" ht="17.399999999999999" x14ac:dyDescent="0.3">
      <c r="A66" s="11">
        <v>45050</v>
      </c>
      <c r="B66" s="12">
        <v>250477</v>
      </c>
      <c r="C66" s="12" t="s">
        <v>343</v>
      </c>
      <c r="D66" s="12" t="s">
        <v>344</v>
      </c>
      <c r="E66" s="12" t="s">
        <v>345</v>
      </c>
      <c r="F66" s="12"/>
      <c r="G66" s="12"/>
      <c r="H66" s="12">
        <v>0.02</v>
      </c>
      <c r="I66" s="12">
        <v>23.98</v>
      </c>
      <c r="J66" s="12">
        <v>0.02</v>
      </c>
      <c r="K66" s="12">
        <v>0</v>
      </c>
      <c r="L66" s="12">
        <v>0</v>
      </c>
      <c r="M66" s="12">
        <v>0</v>
      </c>
      <c r="N66" s="12">
        <v>0</v>
      </c>
      <c r="O66" s="12">
        <v>0</v>
      </c>
      <c r="P66" s="12">
        <v>0</v>
      </c>
      <c r="Q66" s="12">
        <v>0</v>
      </c>
      <c r="R66" s="12">
        <v>0</v>
      </c>
      <c r="S66" s="12">
        <v>0</v>
      </c>
      <c r="T66" s="12">
        <v>0</v>
      </c>
      <c r="U66">
        <f t="shared" si="1"/>
        <v>672.87</v>
      </c>
      <c r="V66" s="23">
        <f>'Listado Equipos'!$B$6-W66</f>
        <v>38599.65</v>
      </c>
      <c r="W66">
        <f t="shared" si="0"/>
        <v>2900.3499999999981</v>
      </c>
      <c r="X66">
        <f t="shared" si="2"/>
        <v>66</v>
      </c>
    </row>
    <row r="67" spans="1:24" ht="17.399999999999999" x14ac:dyDescent="0.3">
      <c r="A67" s="11">
        <v>45051</v>
      </c>
      <c r="B67" s="12">
        <v>250477</v>
      </c>
      <c r="C67" s="12" t="s">
        <v>343</v>
      </c>
      <c r="D67" s="12" t="s">
        <v>344</v>
      </c>
      <c r="E67" s="12" t="s">
        <v>345</v>
      </c>
      <c r="F67" s="12"/>
      <c r="G67" s="12"/>
      <c r="H67" s="12">
        <v>0</v>
      </c>
      <c r="I67" s="12">
        <v>24</v>
      </c>
      <c r="J67" s="12">
        <v>0</v>
      </c>
      <c r="K67" s="12">
        <v>0</v>
      </c>
      <c r="L67" s="12">
        <v>0</v>
      </c>
      <c r="M67" s="12">
        <v>0</v>
      </c>
      <c r="N67" s="12">
        <v>0</v>
      </c>
      <c r="O67" s="12">
        <v>0</v>
      </c>
      <c r="P67" s="12">
        <v>0</v>
      </c>
      <c r="Q67" s="12">
        <v>0</v>
      </c>
      <c r="R67" s="12">
        <v>0</v>
      </c>
      <c r="S67" s="12">
        <v>0</v>
      </c>
      <c r="T67" s="12">
        <v>0</v>
      </c>
      <c r="U67">
        <f t="shared" si="1"/>
        <v>672.87</v>
      </c>
      <c r="V67" s="23">
        <f>'Listado Equipos'!$B$6-W67</f>
        <v>38612.43</v>
      </c>
      <c r="W67">
        <f t="shared" ref="W67:W130" si="3">LARGE($U$2:$U$308,X67-1)</f>
        <v>2887.5699999999979</v>
      </c>
      <c r="X67">
        <f t="shared" si="2"/>
        <v>67</v>
      </c>
    </row>
    <row r="68" spans="1:24" ht="17.399999999999999" x14ac:dyDescent="0.3">
      <c r="A68" s="11">
        <v>45158</v>
      </c>
      <c r="B68" s="12">
        <v>250477</v>
      </c>
      <c r="C68" s="12" t="s">
        <v>343</v>
      </c>
      <c r="D68" s="12" t="s">
        <v>344</v>
      </c>
      <c r="E68" s="12" t="s">
        <v>345</v>
      </c>
      <c r="F68" s="12"/>
      <c r="G68" s="12"/>
      <c r="H68" s="12">
        <v>0.2</v>
      </c>
      <c r="I68" s="12">
        <v>23.8</v>
      </c>
      <c r="J68" s="12">
        <v>0</v>
      </c>
      <c r="K68" s="12">
        <v>0.2</v>
      </c>
      <c r="L68" s="12">
        <v>0</v>
      </c>
      <c r="M68" s="12">
        <v>0</v>
      </c>
      <c r="N68" s="12">
        <v>0</v>
      </c>
      <c r="O68" s="12">
        <v>0</v>
      </c>
      <c r="P68" s="12">
        <v>0</v>
      </c>
      <c r="Q68" s="12">
        <v>0</v>
      </c>
      <c r="R68" s="12">
        <v>3</v>
      </c>
      <c r="S68" s="12">
        <v>0</v>
      </c>
      <c r="T68" s="12">
        <v>1</v>
      </c>
      <c r="U68">
        <f t="shared" ref="U68:U131" si="4">H68+U67</f>
        <v>673.07</v>
      </c>
      <c r="V68" s="23">
        <f>'Listado Equipos'!$B$6-W68</f>
        <v>38620.26</v>
      </c>
      <c r="W68">
        <f t="shared" si="3"/>
        <v>2879.739999999998</v>
      </c>
      <c r="X68">
        <f t="shared" ref="X68:X131" si="5">X67+1</f>
        <v>68</v>
      </c>
    </row>
    <row r="69" spans="1:24" ht="17.399999999999999" x14ac:dyDescent="0.3">
      <c r="A69" s="11">
        <v>45163</v>
      </c>
      <c r="B69" s="12">
        <v>250477</v>
      </c>
      <c r="C69" s="12" t="s">
        <v>343</v>
      </c>
      <c r="D69" s="12" t="s">
        <v>344</v>
      </c>
      <c r="E69" s="12" t="s">
        <v>345</v>
      </c>
      <c r="F69" s="12"/>
      <c r="G69" s="12"/>
      <c r="H69" s="12">
        <v>0.47</v>
      </c>
      <c r="I69" s="12">
        <v>23.53</v>
      </c>
      <c r="J69" s="12">
        <v>0</v>
      </c>
      <c r="K69" s="12">
        <v>0.47</v>
      </c>
      <c r="L69" s="12">
        <v>0</v>
      </c>
      <c r="M69" s="12">
        <v>0</v>
      </c>
      <c r="N69" s="12">
        <v>0</v>
      </c>
      <c r="O69" s="12">
        <v>1</v>
      </c>
      <c r="P69" s="12">
        <v>0</v>
      </c>
      <c r="Q69" s="12">
        <v>0</v>
      </c>
      <c r="R69" s="12">
        <v>2</v>
      </c>
      <c r="S69" s="12">
        <v>0</v>
      </c>
      <c r="T69" s="12">
        <v>0</v>
      </c>
      <c r="U69">
        <f t="shared" si="4"/>
        <v>673.54000000000008</v>
      </c>
      <c r="V69" s="23">
        <f>'Listado Equipos'!$B$6-W69</f>
        <v>38628.36</v>
      </c>
      <c r="W69">
        <f t="shared" si="3"/>
        <v>2871.6399999999981</v>
      </c>
      <c r="X69">
        <f t="shared" si="5"/>
        <v>69</v>
      </c>
    </row>
    <row r="70" spans="1:24" ht="17.399999999999999" x14ac:dyDescent="0.3">
      <c r="A70" s="11">
        <v>45164</v>
      </c>
      <c r="B70" s="12">
        <v>250477</v>
      </c>
      <c r="C70" s="12" t="s">
        <v>343</v>
      </c>
      <c r="D70" s="12" t="s">
        <v>344</v>
      </c>
      <c r="E70" s="12" t="s">
        <v>345</v>
      </c>
      <c r="F70" s="12"/>
      <c r="G70" s="12"/>
      <c r="H70" s="12">
        <v>0</v>
      </c>
      <c r="I70" s="12">
        <v>24</v>
      </c>
      <c r="J70" s="12">
        <v>0</v>
      </c>
      <c r="K70" s="12">
        <v>0</v>
      </c>
      <c r="L70" s="12">
        <v>0</v>
      </c>
      <c r="M70" s="12">
        <v>0</v>
      </c>
      <c r="N70" s="12">
        <v>0</v>
      </c>
      <c r="O70" s="12">
        <v>0</v>
      </c>
      <c r="P70" s="12">
        <v>0</v>
      </c>
      <c r="Q70" s="12">
        <v>0</v>
      </c>
      <c r="R70" s="12">
        <v>0</v>
      </c>
      <c r="S70" s="12">
        <v>0</v>
      </c>
      <c r="T70" s="12">
        <v>0</v>
      </c>
      <c r="U70">
        <f t="shared" si="4"/>
        <v>673.54000000000008</v>
      </c>
      <c r="V70" s="23">
        <f>'Listado Equipos'!$B$6-W70</f>
        <v>38647.01</v>
      </c>
      <c r="W70">
        <f t="shared" si="3"/>
        <v>2852.989999999998</v>
      </c>
      <c r="X70">
        <f t="shared" si="5"/>
        <v>70</v>
      </c>
    </row>
    <row r="71" spans="1:24" ht="17.399999999999999" x14ac:dyDescent="0.3">
      <c r="A71" s="11">
        <v>45166</v>
      </c>
      <c r="B71" s="12">
        <v>250477</v>
      </c>
      <c r="C71" s="12" t="s">
        <v>343</v>
      </c>
      <c r="D71" s="12" t="s">
        <v>344</v>
      </c>
      <c r="E71" s="12" t="s">
        <v>345</v>
      </c>
      <c r="F71" s="12"/>
      <c r="G71" s="12"/>
      <c r="H71" s="12">
        <v>1.93</v>
      </c>
      <c r="I71" s="12">
        <v>22.07</v>
      </c>
      <c r="J71" s="12">
        <v>0.08</v>
      </c>
      <c r="K71" s="12">
        <v>1.85</v>
      </c>
      <c r="L71" s="12">
        <v>0.24</v>
      </c>
      <c r="M71" s="12">
        <v>0</v>
      </c>
      <c r="N71" s="12">
        <v>0</v>
      </c>
      <c r="O71" s="12">
        <v>0</v>
      </c>
      <c r="P71" s="12">
        <v>0</v>
      </c>
      <c r="Q71" s="12">
        <v>0</v>
      </c>
      <c r="R71" s="12">
        <v>11</v>
      </c>
      <c r="S71" s="12">
        <v>0</v>
      </c>
      <c r="T71" s="12">
        <v>2</v>
      </c>
      <c r="U71">
        <f t="shared" si="4"/>
        <v>675.47</v>
      </c>
      <c r="V71" s="23">
        <f>'Listado Equipos'!$B$6-W71</f>
        <v>38653.68</v>
      </c>
      <c r="W71">
        <f t="shared" si="3"/>
        <v>2846.3199999999979</v>
      </c>
      <c r="X71">
        <f t="shared" si="5"/>
        <v>71</v>
      </c>
    </row>
    <row r="72" spans="1:24" ht="17.399999999999999" x14ac:dyDescent="0.3">
      <c r="A72" s="11">
        <v>45167</v>
      </c>
      <c r="B72" s="12">
        <v>250477</v>
      </c>
      <c r="C72" s="12" t="s">
        <v>343</v>
      </c>
      <c r="D72" s="12" t="s">
        <v>344</v>
      </c>
      <c r="E72" s="12" t="s">
        <v>345</v>
      </c>
      <c r="F72" s="12"/>
      <c r="G72" s="12"/>
      <c r="H72" s="12">
        <v>0.78</v>
      </c>
      <c r="I72" s="12">
        <v>23.22</v>
      </c>
      <c r="J72" s="12">
        <v>7.0000000000000007E-2</v>
      </c>
      <c r="K72" s="12">
        <v>0.72</v>
      </c>
      <c r="L72" s="12">
        <v>0.2</v>
      </c>
      <c r="M72" s="12">
        <v>2</v>
      </c>
      <c r="N72" s="12">
        <v>0</v>
      </c>
      <c r="O72" s="12">
        <v>0</v>
      </c>
      <c r="P72" s="12">
        <v>0</v>
      </c>
      <c r="Q72" s="12">
        <v>0</v>
      </c>
      <c r="R72" s="12">
        <v>1</v>
      </c>
      <c r="S72" s="12">
        <v>0</v>
      </c>
      <c r="T72" s="12">
        <v>0</v>
      </c>
      <c r="U72">
        <f t="shared" si="4"/>
        <v>676.25</v>
      </c>
      <c r="V72" s="23">
        <f>'Listado Equipos'!$B$6-W72</f>
        <v>38653.68</v>
      </c>
      <c r="W72">
        <f t="shared" si="3"/>
        <v>2846.3199999999979</v>
      </c>
      <c r="X72">
        <f t="shared" si="5"/>
        <v>72</v>
      </c>
    </row>
    <row r="73" spans="1:24" ht="17.399999999999999" x14ac:dyDescent="0.3">
      <c r="A73" s="11">
        <v>45168</v>
      </c>
      <c r="B73" s="12">
        <v>250477</v>
      </c>
      <c r="C73" s="12" t="s">
        <v>343</v>
      </c>
      <c r="D73" s="12" t="s">
        <v>344</v>
      </c>
      <c r="E73" s="12" t="s">
        <v>345</v>
      </c>
      <c r="F73" s="12"/>
      <c r="G73" s="12"/>
      <c r="H73" s="12">
        <v>0.75</v>
      </c>
      <c r="I73" s="12">
        <v>23.25</v>
      </c>
      <c r="J73" s="12">
        <v>7.0000000000000007E-2</v>
      </c>
      <c r="K73" s="12">
        <v>0.68</v>
      </c>
      <c r="L73" s="12">
        <v>0.01</v>
      </c>
      <c r="M73" s="12">
        <v>0</v>
      </c>
      <c r="N73" s="12">
        <v>0</v>
      </c>
      <c r="O73" s="12">
        <v>0</v>
      </c>
      <c r="P73" s="12">
        <v>0</v>
      </c>
      <c r="Q73" s="12">
        <v>0</v>
      </c>
      <c r="R73" s="12">
        <v>2</v>
      </c>
      <c r="S73" s="12">
        <v>0</v>
      </c>
      <c r="T73" s="12">
        <v>0</v>
      </c>
      <c r="U73">
        <f t="shared" si="4"/>
        <v>677</v>
      </c>
      <c r="V73" s="23">
        <f>'Listado Equipos'!$B$6-W73</f>
        <v>38654.33</v>
      </c>
      <c r="W73">
        <f t="shared" si="3"/>
        <v>2845.6699999999978</v>
      </c>
      <c r="X73">
        <f t="shared" si="5"/>
        <v>73</v>
      </c>
    </row>
    <row r="74" spans="1:24" ht="17.399999999999999" x14ac:dyDescent="0.3">
      <c r="A74" s="11">
        <v>45169</v>
      </c>
      <c r="B74" s="12">
        <v>250477</v>
      </c>
      <c r="C74" s="12" t="s">
        <v>343</v>
      </c>
      <c r="D74" s="12" t="s">
        <v>344</v>
      </c>
      <c r="E74" s="12" t="s">
        <v>345</v>
      </c>
      <c r="F74" s="12"/>
      <c r="G74" s="12"/>
      <c r="H74" s="12">
        <v>0.6</v>
      </c>
      <c r="I74" s="12">
        <v>23.4</v>
      </c>
      <c r="J74" s="12">
        <v>0.17</v>
      </c>
      <c r="K74" s="12">
        <v>0.43</v>
      </c>
      <c r="L74" s="12">
        <v>0.38</v>
      </c>
      <c r="M74" s="12">
        <v>3</v>
      </c>
      <c r="N74" s="12">
        <v>0</v>
      </c>
      <c r="O74" s="12">
        <v>4</v>
      </c>
      <c r="P74" s="12">
        <v>0</v>
      </c>
      <c r="Q74" s="12">
        <v>0</v>
      </c>
      <c r="R74" s="12">
        <v>1</v>
      </c>
      <c r="S74" s="12">
        <v>0</v>
      </c>
      <c r="T74" s="12">
        <v>0</v>
      </c>
      <c r="U74">
        <f t="shared" si="4"/>
        <v>677.6</v>
      </c>
      <c r="V74" s="23">
        <f>'Listado Equipos'!$B$6-W74</f>
        <v>38656.76</v>
      </c>
      <c r="W74">
        <f t="shared" si="3"/>
        <v>2843.239999999998</v>
      </c>
      <c r="X74">
        <f t="shared" si="5"/>
        <v>74</v>
      </c>
    </row>
    <row r="75" spans="1:24" ht="17.399999999999999" x14ac:dyDescent="0.3">
      <c r="A75" s="11">
        <v>45170</v>
      </c>
      <c r="B75" s="12">
        <v>250477</v>
      </c>
      <c r="C75" s="12" t="s">
        <v>343</v>
      </c>
      <c r="D75" s="12" t="s">
        <v>344</v>
      </c>
      <c r="E75" s="12" t="s">
        <v>345</v>
      </c>
      <c r="F75" s="12"/>
      <c r="G75" s="12"/>
      <c r="H75" s="12">
        <v>6.83</v>
      </c>
      <c r="I75" s="12">
        <v>17.170000000000002</v>
      </c>
      <c r="J75" s="12">
        <v>3.5</v>
      </c>
      <c r="K75" s="12">
        <v>3.33</v>
      </c>
      <c r="L75" s="12">
        <v>6.7</v>
      </c>
      <c r="M75" s="12">
        <v>6</v>
      </c>
      <c r="N75" s="12">
        <v>0</v>
      </c>
      <c r="O75" s="12">
        <v>16</v>
      </c>
      <c r="P75" s="12">
        <v>1</v>
      </c>
      <c r="Q75" s="12">
        <v>0</v>
      </c>
      <c r="R75" s="12">
        <v>23</v>
      </c>
      <c r="S75" s="12">
        <v>0</v>
      </c>
      <c r="T75" s="12">
        <v>2</v>
      </c>
      <c r="U75">
        <f t="shared" si="4"/>
        <v>684.43000000000006</v>
      </c>
      <c r="V75" s="23">
        <f>'Listado Equipos'!$B$6-W75</f>
        <v>38668.53</v>
      </c>
      <c r="W75">
        <f t="shared" si="3"/>
        <v>2831.469999999998</v>
      </c>
      <c r="X75">
        <f t="shared" si="5"/>
        <v>75</v>
      </c>
    </row>
    <row r="76" spans="1:24" ht="17.399999999999999" x14ac:dyDescent="0.3">
      <c r="A76" s="11">
        <v>45171</v>
      </c>
      <c r="B76" s="12">
        <v>250477</v>
      </c>
      <c r="C76" s="12" t="s">
        <v>343</v>
      </c>
      <c r="D76" s="12" t="s">
        <v>344</v>
      </c>
      <c r="E76" s="12" t="s">
        <v>345</v>
      </c>
      <c r="F76" s="12"/>
      <c r="G76" s="12"/>
      <c r="H76" s="12">
        <v>3.72</v>
      </c>
      <c r="I76" s="12">
        <v>20.28</v>
      </c>
      <c r="J76" s="12">
        <v>0.28000000000000003</v>
      </c>
      <c r="K76" s="12">
        <v>3.43</v>
      </c>
      <c r="L76" s="12">
        <v>0.52</v>
      </c>
      <c r="M76" s="12">
        <v>6</v>
      </c>
      <c r="N76" s="12">
        <v>0</v>
      </c>
      <c r="O76" s="12">
        <v>2</v>
      </c>
      <c r="P76" s="12">
        <v>0</v>
      </c>
      <c r="Q76" s="12">
        <v>0</v>
      </c>
      <c r="R76" s="12">
        <v>26</v>
      </c>
      <c r="S76" s="12">
        <v>0</v>
      </c>
      <c r="T76" s="12">
        <v>2</v>
      </c>
      <c r="U76">
        <f t="shared" si="4"/>
        <v>688.15000000000009</v>
      </c>
      <c r="V76" s="23">
        <f>'Listado Equipos'!$B$6-W76</f>
        <v>38688.800000000003</v>
      </c>
      <c r="W76">
        <f t="shared" si="3"/>
        <v>2811.199999999998</v>
      </c>
      <c r="X76">
        <f t="shared" si="5"/>
        <v>76</v>
      </c>
    </row>
    <row r="77" spans="1:24" ht="17.399999999999999" x14ac:dyDescent="0.3">
      <c r="A77" s="11">
        <v>45172</v>
      </c>
      <c r="B77" s="12">
        <v>250477</v>
      </c>
      <c r="C77" s="12" t="s">
        <v>343</v>
      </c>
      <c r="D77" s="12" t="s">
        <v>344</v>
      </c>
      <c r="E77" s="12" t="s">
        <v>345</v>
      </c>
      <c r="F77" s="12"/>
      <c r="G77" s="12"/>
      <c r="H77" s="12">
        <v>1.05</v>
      </c>
      <c r="I77" s="12">
        <v>22.95</v>
      </c>
      <c r="J77" s="12">
        <v>0.62</v>
      </c>
      <c r="K77" s="12">
        <v>0.43</v>
      </c>
      <c r="L77" s="12">
        <v>2.39</v>
      </c>
      <c r="M77" s="12">
        <v>5</v>
      </c>
      <c r="N77" s="12">
        <v>0</v>
      </c>
      <c r="O77" s="12">
        <v>6</v>
      </c>
      <c r="P77" s="12">
        <v>0</v>
      </c>
      <c r="Q77" s="12">
        <v>0</v>
      </c>
      <c r="R77" s="12">
        <v>2</v>
      </c>
      <c r="S77" s="12">
        <v>0</v>
      </c>
      <c r="T77" s="12">
        <v>0</v>
      </c>
      <c r="U77">
        <f t="shared" si="4"/>
        <v>689.2</v>
      </c>
      <c r="V77" s="23">
        <f>'Listado Equipos'!$B$6-W77</f>
        <v>38707.07</v>
      </c>
      <c r="W77">
        <f t="shared" si="3"/>
        <v>2792.929999999998</v>
      </c>
      <c r="X77">
        <f t="shared" si="5"/>
        <v>77</v>
      </c>
    </row>
    <row r="78" spans="1:24" ht="17.399999999999999" x14ac:dyDescent="0.3">
      <c r="A78" s="11">
        <v>45173</v>
      </c>
      <c r="B78" s="12">
        <v>250477</v>
      </c>
      <c r="C78" s="12" t="s">
        <v>343</v>
      </c>
      <c r="D78" s="12" t="s">
        <v>344</v>
      </c>
      <c r="E78" s="12" t="s">
        <v>345</v>
      </c>
      <c r="F78" s="12"/>
      <c r="G78" s="12"/>
      <c r="H78" s="12">
        <v>7.5</v>
      </c>
      <c r="I78" s="12">
        <v>16.5</v>
      </c>
      <c r="J78" s="12">
        <v>6.52</v>
      </c>
      <c r="K78" s="12">
        <v>0.98</v>
      </c>
      <c r="L78" s="12">
        <v>20.34</v>
      </c>
      <c r="M78" s="12">
        <v>4</v>
      </c>
      <c r="N78" s="12">
        <v>0</v>
      </c>
      <c r="O78" s="12">
        <v>7</v>
      </c>
      <c r="P78" s="12">
        <v>0</v>
      </c>
      <c r="Q78" s="12">
        <v>0</v>
      </c>
      <c r="R78" s="12">
        <v>5</v>
      </c>
      <c r="S78" s="12">
        <v>0</v>
      </c>
      <c r="T78" s="12">
        <v>1</v>
      </c>
      <c r="U78">
        <f t="shared" si="4"/>
        <v>696.7</v>
      </c>
      <c r="V78" s="23">
        <f>'Listado Equipos'!$B$6-W78</f>
        <v>38724.42</v>
      </c>
      <c r="W78">
        <f t="shared" si="3"/>
        <v>2775.5799999999981</v>
      </c>
      <c r="X78">
        <f t="shared" si="5"/>
        <v>78</v>
      </c>
    </row>
    <row r="79" spans="1:24" ht="17.399999999999999" x14ac:dyDescent="0.3">
      <c r="A79" s="11">
        <v>45174</v>
      </c>
      <c r="B79" s="12">
        <v>250477</v>
      </c>
      <c r="C79" s="12" t="s">
        <v>343</v>
      </c>
      <c r="D79" s="12" t="s">
        <v>344</v>
      </c>
      <c r="E79" s="12" t="s">
        <v>345</v>
      </c>
      <c r="F79" s="12"/>
      <c r="G79" s="12"/>
      <c r="H79" s="12">
        <v>5.0999999999999996</v>
      </c>
      <c r="I79" s="12">
        <v>18.899999999999999</v>
      </c>
      <c r="J79" s="12">
        <v>4.45</v>
      </c>
      <c r="K79" s="12">
        <v>0.65</v>
      </c>
      <c r="L79" s="12">
        <v>13.77</v>
      </c>
      <c r="M79" s="12">
        <v>5</v>
      </c>
      <c r="N79" s="12">
        <v>0</v>
      </c>
      <c r="O79" s="12">
        <v>15</v>
      </c>
      <c r="P79" s="12">
        <v>1</v>
      </c>
      <c r="Q79" s="12">
        <v>0</v>
      </c>
      <c r="R79" s="12">
        <v>5</v>
      </c>
      <c r="S79" s="12">
        <v>18</v>
      </c>
      <c r="T79" s="12">
        <v>0</v>
      </c>
      <c r="U79">
        <f t="shared" si="4"/>
        <v>701.80000000000007</v>
      </c>
      <c r="V79" s="23">
        <f>'Listado Equipos'!$B$6-W79</f>
        <v>38746.22</v>
      </c>
      <c r="W79">
        <f t="shared" si="3"/>
        <v>2753.7799999999979</v>
      </c>
      <c r="X79">
        <f t="shared" si="5"/>
        <v>79</v>
      </c>
    </row>
    <row r="80" spans="1:24" ht="17.399999999999999" x14ac:dyDescent="0.3">
      <c r="A80" s="11">
        <v>45175</v>
      </c>
      <c r="B80" s="12">
        <v>250477</v>
      </c>
      <c r="C80" s="12" t="s">
        <v>343</v>
      </c>
      <c r="D80" s="12" t="s">
        <v>344</v>
      </c>
      <c r="E80" s="12" t="s">
        <v>345</v>
      </c>
      <c r="F80" s="12"/>
      <c r="G80" s="12"/>
      <c r="H80" s="12">
        <v>0.6</v>
      </c>
      <c r="I80" s="12">
        <v>23.4</v>
      </c>
      <c r="J80" s="12">
        <v>0.2</v>
      </c>
      <c r="K80" s="12">
        <v>0.4</v>
      </c>
      <c r="L80" s="12">
        <v>0.08</v>
      </c>
      <c r="M80" s="12">
        <v>2</v>
      </c>
      <c r="N80" s="12">
        <v>0</v>
      </c>
      <c r="O80" s="12">
        <v>0</v>
      </c>
      <c r="P80" s="12">
        <v>0</v>
      </c>
      <c r="Q80" s="12">
        <v>0</v>
      </c>
      <c r="R80" s="12">
        <v>2</v>
      </c>
      <c r="S80" s="12">
        <v>0</v>
      </c>
      <c r="T80" s="12">
        <v>0</v>
      </c>
      <c r="U80">
        <f t="shared" si="4"/>
        <v>702.40000000000009</v>
      </c>
      <c r="V80" s="23">
        <f>'Listado Equipos'!$B$6-W80</f>
        <v>38765.57</v>
      </c>
      <c r="W80">
        <f t="shared" si="3"/>
        <v>2734.429999999998</v>
      </c>
      <c r="X80">
        <f t="shared" si="5"/>
        <v>80</v>
      </c>
    </row>
    <row r="81" spans="1:24" ht="17.399999999999999" x14ac:dyDescent="0.3">
      <c r="A81" s="11">
        <v>45176</v>
      </c>
      <c r="B81" s="12">
        <v>250477</v>
      </c>
      <c r="C81" s="12" t="s">
        <v>343</v>
      </c>
      <c r="D81" s="12" t="s">
        <v>344</v>
      </c>
      <c r="E81" s="12" t="s">
        <v>345</v>
      </c>
      <c r="F81" s="12"/>
      <c r="G81" s="12"/>
      <c r="H81" s="12">
        <v>9.6</v>
      </c>
      <c r="I81" s="12">
        <v>14.4</v>
      </c>
      <c r="J81" s="12">
        <v>8.73</v>
      </c>
      <c r="K81" s="12">
        <v>0.87</v>
      </c>
      <c r="L81" s="12">
        <v>26.73</v>
      </c>
      <c r="M81" s="12">
        <v>4</v>
      </c>
      <c r="N81" s="12">
        <v>0</v>
      </c>
      <c r="O81" s="12">
        <v>49</v>
      </c>
      <c r="P81" s="12">
        <v>3</v>
      </c>
      <c r="Q81" s="12">
        <v>1</v>
      </c>
      <c r="R81" s="12">
        <v>2</v>
      </c>
      <c r="S81" s="12">
        <v>50</v>
      </c>
      <c r="T81" s="12">
        <v>0</v>
      </c>
      <c r="U81">
        <f t="shared" si="4"/>
        <v>712.00000000000011</v>
      </c>
      <c r="V81" s="23">
        <f>'Listado Equipos'!$B$6-W81</f>
        <v>38771.9</v>
      </c>
      <c r="W81">
        <f t="shared" si="3"/>
        <v>2728.0999999999981</v>
      </c>
      <c r="X81">
        <f t="shared" si="5"/>
        <v>81</v>
      </c>
    </row>
    <row r="82" spans="1:24" ht="17.399999999999999" x14ac:dyDescent="0.3">
      <c r="A82" s="11">
        <v>45177</v>
      </c>
      <c r="B82" s="12">
        <v>250477</v>
      </c>
      <c r="C82" s="12" t="s">
        <v>343</v>
      </c>
      <c r="D82" s="12" t="s">
        <v>344</v>
      </c>
      <c r="E82" s="12" t="s">
        <v>345</v>
      </c>
      <c r="F82" s="12"/>
      <c r="G82" s="12"/>
      <c r="H82" s="12">
        <v>10.15</v>
      </c>
      <c r="I82" s="12">
        <v>13.85</v>
      </c>
      <c r="J82" s="12">
        <v>9</v>
      </c>
      <c r="K82" s="12">
        <v>1.1499999999999999</v>
      </c>
      <c r="L82" s="12">
        <v>23.37</v>
      </c>
      <c r="M82" s="12">
        <v>4</v>
      </c>
      <c r="N82" s="12">
        <v>0</v>
      </c>
      <c r="O82" s="12">
        <v>23</v>
      </c>
      <c r="P82" s="12">
        <v>0</v>
      </c>
      <c r="Q82" s="12">
        <v>0</v>
      </c>
      <c r="R82" s="12">
        <v>2</v>
      </c>
      <c r="S82" s="12">
        <v>27</v>
      </c>
      <c r="T82" s="12">
        <v>0</v>
      </c>
      <c r="U82">
        <f t="shared" si="4"/>
        <v>722.15000000000009</v>
      </c>
      <c r="V82" s="23">
        <f>'Listado Equipos'!$B$6-W82</f>
        <v>38787.75</v>
      </c>
      <c r="W82">
        <f t="shared" si="3"/>
        <v>2712.2499999999982</v>
      </c>
      <c r="X82">
        <f t="shared" si="5"/>
        <v>82</v>
      </c>
    </row>
    <row r="83" spans="1:24" ht="17.399999999999999" x14ac:dyDescent="0.3">
      <c r="A83" s="11">
        <v>45178</v>
      </c>
      <c r="B83" s="12">
        <v>250477</v>
      </c>
      <c r="C83" s="12" t="s">
        <v>343</v>
      </c>
      <c r="D83" s="12" t="s">
        <v>344</v>
      </c>
      <c r="E83" s="12" t="s">
        <v>345</v>
      </c>
      <c r="F83" s="12"/>
      <c r="G83" s="12"/>
      <c r="H83" s="12">
        <v>8.4499999999999993</v>
      </c>
      <c r="I83" s="12">
        <v>15.55</v>
      </c>
      <c r="J83" s="12">
        <v>7.63</v>
      </c>
      <c r="K83" s="12">
        <v>0.82</v>
      </c>
      <c r="L83" s="12">
        <v>27.51</v>
      </c>
      <c r="M83" s="12">
        <v>5</v>
      </c>
      <c r="N83" s="12">
        <v>0</v>
      </c>
      <c r="O83" s="12">
        <v>63</v>
      </c>
      <c r="P83" s="12">
        <v>3</v>
      </c>
      <c r="Q83" s="12">
        <v>1</v>
      </c>
      <c r="R83" s="12">
        <v>3</v>
      </c>
      <c r="S83" s="12">
        <v>71</v>
      </c>
      <c r="T83" s="12">
        <v>0</v>
      </c>
      <c r="U83">
        <f t="shared" si="4"/>
        <v>730.60000000000014</v>
      </c>
      <c r="V83" s="23">
        <f>'Listado Equipos'!$B$6-W83</f>
        <v>38805.78</v>
      </c>
      <c r="W83">
        <f t="shared" si="3"/>
        <v>2694.219999999998</v>
      </c>
      <c r="X83">
        <f t="shared" si="5"/>
        <v>83</v>
      </c>
    </row>
    <row r="84" spans="1:24" ht="17.399999999999999" x14ac:dyDescent="0.3">
      <c r="A84" s="11">
        <v>45179</v>
      </c>
      <c r="B84" s="12">
        <v>250477</v>
      </c>
      <c r="C84" s="12" t="s">
        <v>343</v>
      </c>
      <c r="D84" s="12" t="s">
        <v>344</v>
      </c>
      <c r="E84" s="12" t="s">
        <v>345</v>
      </c>
      <c r="F84" s="12"/>
      <c r="G84" s="12"/>
      <c r="H84" s="12">
        <v>5.75</v>
      </c>
      <c r="I84" s="12">
        <v>18.25</v>
      </c>
      <c r="J84" s="12">
        <v>5.38</v>
      </c>
      <c r="K84" s="12">
        <v>0.37</v>
      </c>
      <c r="L84" s="12">
        <v>16.14</v>
      </c>
      <c r="M84" s="12">
        <v>5</v>
      </c>
      <c r="N84" s="12">
        <v>0</v>
      </c>
      <c r="O84" s="12">
        <v>23</v>
      </c>
      <c r="P84" s="12">
        <v>0</v>
      </c>
      <c r="Q84" s="12">
        <v>0</v>
      </c>
      <c r="R84" s="12">
        <v>0</v>
      </c>
      <c r="S84" s="12">
        <v>24</v>
      </c>
      <c r="T84" s="12">
        <v>0</v>
      </c>
      <c r="U84">
        <f t="shared" si="4"/>
        <v>736.35000000000014</v>
      </c>
      <c r="V84" s="23">
        <f>'Listado Equipos'!$B$6-W84</f>
        <v>38825.410000000003</v>
      </c>
      <c r="W84">
        <f t="shared" si="3"/>
        <v>2674.5899999999979</v>
      </c>
      <c r="X84">
        <f t="shared" si="5"/>
        <v>84</v>
      </c>
    </row>
    <row r="85" spans="1:24" ht="17.399999999999999" x14ac:dyDescent="0.3">
      <c r="A85" s="11">
        <v>45180</v>
      </c>
      <c r="B85" s="12">
        <v>250477</v>
      </c>
      <c r="C85" s="12" t="s">
        <v>343</v>
      </c>
      <c r="D85" s="12" t="s">
        <v>344</v>
      </c>
      <c r="E85" s="12" t="s">
        <v>345</v>
      </c>
      <c r="F85" s="12"/>
      <c r="G85" s="12"/>
      <c r="H85" s="12">
        <v>7.4</v>
      </c>
      <c r="I85" s="12">
        <v>16.600000000000001</v>
      </c>
      <c r="J85" s="12">
        <v>6.4</v>
      </c>
      <c r="K85" s="12">
        <v>1</v>
      </c>
      <c r="L85" s="12">
        <v>17.489999999999998</v>
      </c>
      <c r="M85" s="12">
        <v>4</v>
      </c>
      <c r="N85" s="12">
        <v>0</v>
      </c>
      <c r="O85" s="12">
        <v>14</v>
      </c>
      <c r="P85" s="12">
        <v>2</v>
      </c>
      <c r="Q85" s="12">
        <v>0</v>
      </c>
      <c r="R85" s="12">
        <v>2</v>
      </c>
      <c r="S85" s="12">
        <v>15</v>
      </c>
      <c r="T85" s="12">
        <v>0</v>
      </c>
      <c r="U85">
        <f t="shared" si="4"/>
        <v>743.75000000000011</v>
      </c>
      <c r="V85" s="23">
        <f>'Listado Equipos'!$B$6-W85</f>
        <v>38845.990000000005</v>
      </c>
      <c r="W85">
        <f t="shared" si="3"/>
        <v>2654.0099999999979</v>
      </c>
      <c r="X85">
        <f t="shared" si="5"/>
        <v>85</v>
      </c>
    </row>
    <row r="86" spans="1:24" ht="17.399999999999999" x14ac:dyDescent="0.3">
      <c r="A86" s="11">
        <v>45181</v>
      </c>
      <c r="B86" s="12">
        <v>250477</v>
      </c>
      <c r="C86" s="12" t="s">
        <v>343</v>
      </c>
      <c r="D86" s="12" t="s">
        <v>344</v>
      </c>
      <c r="E86" s="12" t="s">
        <v>345</v>
      </c>
      <c r="F86" s="12"/>
      <c r="G86" s="12"/>
      <c r="H86" s="12">
        <v>10.57</v>
      </c>
      <c r="I86" s="12">
        <v>13.43</v>
      </c>
      <c r="J86" s="12">
        <v>9.4499999999999993</v>
      </c>
      <c r="K86" s="12">
        <v>1.1200000000000001</v>
      </c>
      <c r="L86" s="12">
        <v>25.88</v>
      </c>
      <c r="M86" s="12">
        <v>4</v>
      </c>
      <c r="N86" s="12">
        <v>0</v>
      </c>
      <c r="O86" s="12">
        <v>34</v>
      </c>
      <c r="P86" s="12">
        <v>5</v>
      </c>
      <c r="Q86" s="12">
        <v>0</v>
      </c>
      <c r="R86" s="12">
        <v>5</v>
      </c>
      <c r="S86" s="12">
        <v>39</v>
      </c>
      <c r="T86" s="12">
        <v>0</v>
      </c>
      <c r="U86">
        <f t="shared" si="4"/>
        <v>754.32000000000016</v>
      </c>
      <c r="V86" s="23">
        <f>'Listado Equipos'!$B$6-W86</f>
        <v>38864.22</v>
      </c>
      <c r="W86">
        <f t="shared" si="3"/>
        <v>2635.7799999999979</v>
      </c>
      <c r="X86">
        <f t="shared" si="5"/>
        <v>86</v>
      </c>
    </row>
    <row r="87" spans="1:24" ht="17.399999999999999" x14ac:dyDescent="0.3">
      <c r="A87" s="11">
        <v>45182</v>
      </c>
      <c r="B87" s="12">
        <v>250477</v>
      </c>
      <c r="C87" s="12" t="s">
        <v>343</v>
      </c>
      <c r="D87" s="12" t="s">
        <v>344</v>
      </c>
      <c r="E87" s="12" t="s">
        <v>345</v>
      </c>
      <c r="F87" s="12"/>
      <c r="G87" s="12"/>
      <c r="H87" s="12">
        <v>10.92</v>
      </c>
      <c r="I87" s="12">
        <v>13.08</v>
      </c>
      <c r="J87" s="12">
        <v>10.32</v>
      </c>
      <c r="K87" s="12">
        <v>0.6</v>
      </c>
      <c r="L87" s="12">
        <v>30.23</v>
      </c>
      <c r="M87" s="12">
        <v>4</v>
      </c>
      <c r="N87" s="12">
        <v>0</v>
      </c>
      <c r="O87" s="12">
        <v>23</v>
      </c>
      <c r="P87" s="12">
        <v>3</v>
      </c>
      <c r="Q87" s="12">
        <v>0</v>
      </c>
      <c r="R87" s="12">
        <v>2</v>
      </c>
      <c r="S87" s="12">
        <v>24</v>
      </c>
      <c r="T87" s="12">
        <v>0</v>
      </c>
      <c r="U87">
        <f t="shared" si="4"/>
        <v>765.24000000000012</v>
      </c>
      <c r="V87" s="23">
        <f>'Listado Equipos'!$B$6-W87</f>
        <v>38883.090000000004</v>
      </c>
      <c r="W87">
        <f t="shared" si="3"/>
        <v>2616.909999999998</v>
      </c>
      <c r="X87">
        <f t="shared" si="5"/>
        <v>87</v>
      </c>
    </row>
    <row r="88" spans="1:24" ht="17.399999999999999" x14ac:dyDescent="0.3">
      <c r="A88" s="11">
        <v>45183</v>
      </c>
      <c r="B88" s="12">
        <v>250477</v>
      </c>
      <c r="C88" s="12" t="s">
        <v>343</v>
      </c>
      <c r="D88" s="12" t="s">
        <v>344</v>
      </c>
      <c r="E88" s="12" t="s">
        <v>345</v>
      </c>
      <c r="F88" s="12"/>
      <c r="G88" s="12"/>
      <c r="H88" s="12">
        <v>0.45</v>
      </c>
      <c r="I88" s="12">
        <v>23.55</v>
      </c>
      <c r="J88" s="12">
        <v>7.0000000000000007E-2</v>
      </c>
      <c r="K88" s="12">
        <v>0.38</v>
      </c>
      <c r="L88" s="12">
        <v>7.0000000000000007E-2</v>
      </c>
      <c r="M88" s="12">
        <v>0</v>
      </c>
      <c r="N88" s="12">
        <v>0</v>
      </c>
      <c r="O88" s="12">
        <v>0</v>
      </c>
      <c r="P88" s="12">
        <v>0</v>
      </c>
      <c r="Q88" s="12">
        <v>0</v>
      </c>
      <c r="R88" s="12">
        <v>3</v>
      </c>
      <c r="S88" s="12">
        <v>0</v>
      </c>
      <c r="T88" s="12">
        <v>1</v>
      </c>
      <c r="U88">
        <f t="shared" si="4"/>
        <v>765.69000000000017</v>
      </c>
      <c r="V88" s="23">
        <f>'Listado Equipos'!$B$6-W88</f>
        <v>38897.410000000003</v>
      </c>
      <c r="W88">
        <f t="shared" si="3"/>
        <v>2602.5899999999979</v>
      </c>
      <c r="X88">
        <f t="shared" si="5"/>
        <v>88</v>
      </c>
    </row>
    <row r="89" spans="1:24" ht="17.399999999999999" x14ac:dyDescent="0.3">
      <c r="A89" s="11">
        <v>45184</v>
      </c>
      <c r="B89" s="12">
        <v>250477</v>
      </c>
      <c r="C89" s="12" t="s">
        <v>343</v>
      </c>
      <c r="D89" s="12" t="s">
        <v>344</v>
      </c>
      <c r="E89" s="12" t="s">
        <v>345</v>
      </c>
      <c r="F89" s="12"/>
      <c r="G89" s="12"/>
      <c r="H89" s="12">
        <v>7.55</v>
      </c>
      <c r="I89" s="12">
        <v>16.45</v>
      </c>
      <c r="J89" s="12">
        <v>7.03</v>
      </c>
      <c r="K89" s="12">
        <v>0.52</v>
      </c>
      <c r="L89" s="12">
        <v>24.39</v>
      </c>
      <c r="M89" s="12">
        <v>5</v>
      </c>
      <c r="N89" s="12">
        <v>0</v>
      </c>
      <c r="O89" s="12">
        <v>2</v>
      </c>
      <c r="P89" s="12">
        <v>0</v>
      </c>
      <c r="Q89" s="12">
        <v>0</v>
      </c>
      <c r="R89" s="12">
        <v>0</v>
      </c>
      <c r="S89" s="12">
        <v>2</v>
      </c>
      <c r="T89" s="12">
        <v>0</v>
      </c>
      <c r="U89">
        <f t="shared" si="4"/>
        <v>773.24000000000012</v>
      </c>
      <c r="V89" s="23">
        <f>'Listado Equipos'!$B$6-W89</f>
        <v>38919.760000000002</v>
      </c>
      <c r="W89">
        <f t="shared" si="3"/>
        <v>2580.239999999998</v>
      </c>
      <c r="X89">
        <f t="shared" si="5"/>
        <v>89</v>
      </c>
    </row>
    <row r="90" spans="1:24" ht="17.399999999999999" x14ac:dyDescent="0.3">
      <c r="A90" s="11">
        <v>45185</v>
      </c>
      <c r="B90" s="12">
        <v>250477</v>
      </c>
      <c r="C90" s="12" t="s">
        <v>343</v>
      </c>
      <c r="D90" s="12" t="s">
        <v>344</v>
      </c>
      <c r="E90" s="12" t="s">
        <v>345</v>
      </c>
      <c r="F90" s="12"/>
      <c r="G90" s="12"/>
      <c r="H90" s="12">
        <v>8.7799999999999994</v>
      </c>
      <c r="I90" s="12">
        <v>15.22</v>
      </c>
      <c r="J90" s="12">
        <v>8.3699999999999992</v>
      </c>
      <c r="K90" s="12">
        <v>0.42</v>
      </c>
      <c r="L90" s="12">
        <v>30.17</v>
      </c>
      <c r="M90" s="12">
        <v>5</v>
      </c>
      <c r="N90" s="12">
        <v>0</v>
      </c>
      <c r="O90" s="12">
        <v>47</v>
      </c>
      <c r="P90" s="12">
        <v>3</v>
      </c>
      <c r="Q90" s="12">
        <v>0</v>
      </c>
      <c r="R90" s="12">
        <v>0</v>
      </c>
      <c r="S90" s="12">
        <v>53</v>
      </c>
      <c r="T90" s="12">
        <v>0</v>
      </c>
      <c r="U90">
        <f t="shared" si="4"/>
        <v>782.0200000000001</v>
      </c>
      <c r="V90" s="23">
        <f>'Listado Equipos'!$B$6-W90</f>
        <v>38924.89</v>
      </c>
      <c r="W90">
        <f t="shared" si="3"/>
        <v>2575.1099999999979</v>
      </c>
      <c r="X90">
        <f t="shared" si="5"/>
        <v>90</v>
      </c>
    </row>
    <row r="91" spans="1:24" ht="17.399999999999999" x14ac:dyDescent="0.3">
      <c r="A91" s="11">
        <v>45186</v>
      </c>
      <c r="B91" s="12">
        <v>250477</v>
      </c>
      <c r="C91" s="12" t="s">
        <v>343</v>
      </c>
      <c r="D91" s="12" t="s">
        <v>344</v>
      </c>
      <c r="E91" s="12" t="s">
        <v>345</v>
      </c>
      <c r="F91" s="12"/>
      <c r="G91" s="12"/>
      <c r="H91" s="12">
        <v>5.63</v>
      </c>
      <c r="I91" s="12">
        <v>18.37</v>
      </c>
      <c r="J91" s="12">
        <v>4.67</v>
      </c>
      <c r="K91" s="12">
        <v>0.97</v>
      </c>
      <c r="L91" s="12">
        <v>16.86</v>
      </c>
      <c r="M91" s="12">
        <v>5</v>
      </c>
      <c r="N91" s="12">
        <v>0</v>
      </c>
      <c r="O91" s="12">
        <v>19</v>
      </c>
      <c r="P91" s="12">
        <v>2</v>
      </c>
      <c r="Q91" s="12">
        <v>0</v>
      </c>
      <c r="R91" s="12">
        <v>3</v>
      </c>
      <c r="S91" s="12">
        <v>20</v>
      </c>
      <c r="T91" s="12">
        <v>0</v>
      </c>
      <c r="U91">
        <f t="shared" si="4"/>
        <v>787.65000000000009</v>
      </c>
      <c r="V91" s="23">
        <f>'Listado Equipos'!$B$6-W91</f>
        <v>38944.520000000004</v>
      </c>
      <c r="W91">
        <f t="shared" si="3"/>
        <v>2555.4799999999977</v>
      </c>
      <c r="X91">
        <f t="shared" si="5"/>
        <v>91</v>
      </c>
    </row>
    <row r="92" spans="1:24" ht="17.399999999999999" x14ac:dyDescent="0.3">
      <c r="A92" s="11">
        <v>45187</v>
      </c>
      <c r="B92" s="12">
        <v>250477</v>
      </c>
      <c r="C92" s="12" t="s">
        <v>343</v>
      </c>
      <c r="D92" s="12" t="s">
        <v>344</v>
      </c>
      <c r="E92" s="12" t="s">
        <v>345</v>
      </c>
      <c r="F92" s="12"/>
      <c r="G92" s="12"/>
      <c r="H92" s="12">
        <v>12.83</v>
      </c>
      <c r="I92" s="12">
        <v>11.17</v>
      </c>
      <c r="J92" s="12">
        <v>12.52</v>
      </c>
      <c r="K92" s="12">
        <v>0.32</v>
      </c>
      <c r="L92" s="12">
        <v>44.38</v>
      </c>
      <c r="M92" s="12">
        <v>5</v>
      </c>
      <c r="N92" s="12">
        <v>0</v>
      </c>
      <c r="O92" s="12">
        <v>53</v>
      </c>
      <c r="P92" s="12">
        <v>3</v>
      </c>
      <c r="Q92" s="12">
        <v>0</v>
      </c>
      <c r="R92" s="12">
        <v>0</v>
      </c>
      <c r="S92" s="12">
        <v>54</v>
      </c>
      <c r="T92" s="12">
        <v>0</v>
      </c>
      <c r="U92">
        <f t="shared" si="4"/>
        <v>800.48000000000013</v>
      </c>
      <c r="V92" s="23">
        <f>'Listado Equipos'!$B$6-W92</f>
        <v>38965.350000000006</v>
      </c>
      <c r="W92">
        <f t="shared" si="3"/>
        <v>2534.6499999999978</v>
      </c>
      <c r="X92">
        <f t="shared" si="5"/>
        <v>92</v>
      </c>
    </row>
    <row r="93" spans="1:24" ht="17.399999999999999" x14ac:dyDescent="0.3">
      <c r="A93" s="11">
        <v>45188</v>
      </c>
      <c r="B93" s="12">
        <v>250477</v>
      </c>
      <c r="C93" s="12" t="s">
        <v>343</v>
      </c>
      <c r="D93" s="12" t="s">
        <v>344</v>
      </c>
      <c r="E93" s="12" t="s">
        <v>345</v>
      </c>
      <c r="F93" s="12"/>
      <c r="G93" s="12"/>
      <c r="H93" s="12">
        <v>9.15</v>
      </c>
      <c r="I93" s="12">
        <v>14.85</v>
      </c>
      <c r="J93" s="12">
        <v>8.07</v>
      </c>
      <c r="K93" s="12">
        <v>1.08</v>
      </c>
      <c r="L93" s="12">
        <v>25.75</v>
      </c>
      <c r="M93" s="12">
        <v>4</v>
      </c>
      <c r="N93" s="12">
        <v>0</v>
      </c>
      <c r="O93" s="12">
        <v>69</v>
      </c>
      <c r="P93" s="12">
        <v>1</v>
      </c>
      <c r="Q93" s="12">
        <v>0</v>
      </c>
      <c r="R93" s="12">
        <v>4</v>
      </c>
      <c r="S93" s="12">
        <v>77</v>
      </c>
      <c r="T93" s="12">
        <v>0</v>
      </c>
      <c r="U93">
        <f t="shared" si="4"/>
        <v>809.63000000000011</v>
      </c>
      <c r="V93" s="23">
        <f>'Listado Equipos'!$B$6-W93</f>
        <v>38974.270000000004</v>
      </c>
      <c r="W93">
        <f t="shared" si="3"/>
        <v>2525.7299999999977</v>
      </c>
      <c r="X93">
        <f t="shared" si="5"/>
        <v>93</v>
      </c>
    </row>
    <row r="94" spans="1:24" ht="17.399999999999999" x14ac:dyDescent="0.3">
      <c r="A94" s="11">
        <v>45189</v>
      </c>
      <c r="B94" s="12">
        <v>250477</v>
      </c>
      <c r="C94" s="12" t="s">
        <v>343</v>
      </c>
      <c r="D94" s="12" t="s">
        <v>344</v>
      </c>
      <c r="E94" s="12" t="s">
        <v>345</v>
      </c>
      <c r="F94" s="12"/>
      <c r="G94" s="12"/>
      <c r="H94" s="12">
        <v>12.73</v>
      </c>
      <c r="I94" s="12">
        <v>11.27</v>
      </c>
      <c r="J94" s="12">
        <v>12.25</v>
      </c>
      <c r="K94" s="12">
        <v>0.48</v>
      </c>
      <c r="L94" s="12">
        <v>38.14</v>
      </c>
      <c r="M94" s="12">
        <v>4</v>
      </c>
      <c r="N94" s="12">
        <v>0</v>
      </c>
      <c r="O94" s="12">
        <v>47</v>
      </c>
      <c r="P94" s="12">
        <v>2</v>
      </c>
      <c r="Q94" s="12">
        <v>0</v>
      </c>
      <c r="R94" s="12">
        <v>1</v>
      </c>
      <c r="S94" s="12">
        <v>54</v>
      </c>
      <c r="T94" s="12">
        <v>0</v>
      </c>
      <c r="U94">
        <f t="shared" si="4"/>
        <v>822.36000000000013</v>
      </c>
      <c r="V94" s="23">
        <f>'Listado Equipos'!$B$6-W94</f>
        <v>38974.270000000004</v>
      </c>
      <c r="W94">
        <f t="shared" si="3"/>
        <v>2525.7299999999977</v>
      </c>
      <c r="X94">
        <f t="shared" si="5"/>
        <v>94</v>
      </c>
    </row>
    <row r="95" spans="1:24" ht="17.399999999999999" x14ac:dyDescent="0.3">
      <c r="A95" s="11">
        <v>45190</v>
      </c>
      <c r="B95" s="12">
        <v>250477</v>
      </c>
      <c r="C95" s="12" t="s">
        <v>343</v>
      </c>
      <c r="D95" s="12" t="s">
        <v>344</v>
      </c>
      <c r="E95" s="12" t="s">
        <v>345</v>
      </c>
      <c r="F95" s="12"/>
      <c r="G95" s="12"/>
      <c r="H95" s="12">
        <v>0</v>
      </c>
      <c r="I95" s="12">
        <v>24</v>
      </c>
      <c r="J95" s="12">
        <v>0</v>
      </c>
      <c r="K95" s="12">
        <v>0</v>
      </c>
      <c r="L95" s="12">
        <v>0</v>
      </c>
      <c r="M95" s="12">
        <v>0</v>
      </c>
      <c r="N95" s="12">
        <v>0</v>
      </c>
      <c r="O95" s="12">
        <v>0</v>
      </c>
      <c r="P95" s="12">
        <v>0</v>
      </c>
      <c r="Q95" s="12">
        <v>0</v>
      </c>
      <c r="R95" s="12">
        <v>0</v>
      </c>
      <c r="S95" s="12">
        <v>0</v>
      </c>
      <c r="T95" s="12">
        <v>0</v>
      </c>
      <c r="U95">
        <f t="shared" si="4"/>
        <v>822.36000000000013</v>
      </c>
      <c r="V95" s="23">
        <f>'Listado Equipos'!$B$6-W95</f>
        <v>38974.270000000004</v>
      </c>
      <c r="W95">
        <f t="shared" si="3"/>
        <v>2525.7299999999977</v>
      </c>
      <c r="X95">
        <f t="shared" si="5"/>
        <v>95</v>
      </c>
    </row>
    <row r="96" spans="1:24" ht="17.399999999999999" x14ac:dyDescent="0.3">
      <c r="A96" s="11">
        <v>45191</v>
      </c>
      <c r="B96" s="12">
        <v>250477</v>
      </c>
      <c r="C96" s="12" t="s">
        <v>343</v>
      </c>
      <c r="D96" s="12" t="s">
        <v>344</v>
      </c>
      <c r="E96" s="12" t="s">
        <v>345</v>
      </c>
      <c r="F96" s="12"/>
      <c r="G96" s="12"/>
      <c r="H96" s="12">
        <v>9.6</v>
      </c>
      <c r="I96" s="12">
        <v>14.4</v>
      </c>
      <c r="J96" s="12">
        <v>8.7200000000000006</v>
      </c>
      <c r="K96" s="12">
        <v>0.88</v>
      </c>
      <c r="L96" s="12">
        <v>26.2</v>
      </c>
      <c r="M96" s="12">
        <v>4</v>
      </c>
      <c r="N96" s="12">
        <v>0</v>
      </c>
      <c r="O96" s="12">
        <v>40</v>
      </c>
      <c r="P96" s="12">
        <v>4</v>
      </c>
      <c r="Q96" s="12">
        <v>2</v>
      </c>
      <c r="R96" s="12">
        <v>1</v>
      </c>
      <c r="S96" s="12">
        <v>44</v>
      </c>
      <c r="T96" s="12">
        <v>0</v>
      </c>
      <c r="U96">
        <f t="shared" si="4"/>
        <v>831.96000000000015</v>
      </c>
      <c r="V96" s="23">
        <f>'Listado Equipos'!$B$6-W96</f>
        <v>38974.270000000004</v>
      </c>
      <c r="W96">
        <f t="shared" si="3"/>
        <v>2525.7299999999977</v>
      </c>
      <c r="X96">
        <f t="shared" si="5"/>
        <v>96</v>
      </c>
    </row>
    <row r="97" spans="1:24" ht="17.399999999999999" x14ac:dyDescent="0.3">
      <c r="A97" s="11">
        <v>45192</v>
      </c>
      <c r="B97" s="12">
        <v>250477</v>
      </c>
      <c r="C97" s="12" t="s">
        <v>343</v>
      </c>
      <c r="D97" s="12" t="s">
        <v>344</v>
      </c>
      <c r="E97" s="12" t="s">
        <v>345</v>
      </c>
      <c r="F97" s="12"/>
      <c r="G97" s="12"/>
      <c r="H97" s="12">
        <v>7.82</v>
      </c>
      <c r="I97" s="12">
        <v>16.18</v>
      </c>
      <c r="J97" s="12">
        <v>7.52</v>
      </c>
      <c r="K97" s="12">
        <v>0.3</v>
      </c>
      <c r="L97" s="12">
        <v>23.73</v>
      </c>
      <c r="M97" s="12">
        <v>4</v>
      </c>
      <c r="N97" s="12">
        <v>0</v>
      </c>
      <c r="O97" s="12">
        <v>38</v>
      </c>
      <c r="P97" s="12">
        <v>3</v>
      </c>
      <c r="Q97" s="12">
        <v>0</v>
      </c>
      <c r="R97" s="12">
        <v>0</v>
      </c>
      <c r="S97" s="12">
        <v>40</v>
      </c>
      <c r="T97" s="12">
        <v>0</v>
      </c>
      <c r="U97">
        <f t="shared" si="4"/>
        <v>839.7800000000002</v>
      </c>
      <c r="V97" s="23">
        <f>'Listado Equipos'!$B$6-W97</f>
        <v>38974.270000000004</v>
      </c>
      <c r="W97">
        <f t="shared" si="3"/>
        <v>2525.7299999999977</v>
      </c>
      <c r="X97">
        <f t="shared" si="5"/>
        <v>97</v>
      </c>
    </row>
    <row r="98" spans="1:24" ht="17.399999999999999" x14ac:dyDescent="0.3">
      <c r="A98" s="11">
        <v>45193</v>
      </c>
      <c r="B98" s="12">
        <v>250477</v>
      </c>
      <c r="C98" s="12" t="s">
        <v>343</v>
      </c>
      <c r="D98" s="12" t="s">
        <v>344</v>
      </c>
      <c r="E98" s="12" t="s">
        <v>345</v>
      </c>
      <c r="F98" s="12"/>
      <c r="G98" s="12"/>
      <c r="H98" s="12">
        <v>8.77</v>
      </c>
      <c r="I98" s="12">
        <v>15.23</v>
      </c>
      <c r="J98" s="12">
        <v>8.0299999999999994</v>
      </c>
      <c r="K98" s="12">
        <v>0.73</v>
      </c>
      <c r="L98" s="12">
        <v>31.21</v>
      </c>
      <c r="M98" s="12">
        <v>5</v>
      </c>
      <c r="N98" s="12">
        <v>0</v>
      </c>
      <c r="O98" s="12">
        <v>75</v>
      </c>
      <c r="P98" s="12">
        <v>4</v>
      </c>
      <c r="Q98" s="12">
        <v>1</v>
      </c>
      <c r="R98" s="12">
        <v>1</v>
      </c>
      <c r="S98" s="12">
        <v>89</v>
      </c>
      <c r="T98" s="12">
        <v>0</v>
      </c>
      <c r="U98">
        <f t="shared" si="4"/>
        <v>848.55000000000018</v>
      </c>
      <c r="V98" s="23">
        <f>'Listado Equipos'!$B$6-W98</f>
        <v>38974.270000000004</v>
      </c>
      <c r="W98">
        <f t="shared" si="3"/>
        <v>2525.7299999999977</v>
      </c>
      <c r="X98">
        <f t="shared" si="5"/>
        <v>98</v>
      </c>
    </row>
    <row r="99" spans="1:24" ht="17.399999999999999" x14ac:dyDescent="0.3">
      <c r="A99" s="11">
        <v>45194</v>
      </c>
      <c r="B99" s="12">
        <v>250477</v>
      </c>
      <c r="C99" s="12" t="s">
        <v>343</v>
      </c>
      <c r="D99" s="12" t="s">
        <v>344</v>
      </c>
      <c r="E99" s="12" t="s">
        <v>345</v>
      </c>
      <c r="F99" s="12"/>
      <c r="G99" s="12"/>
      <c r="H99" s="12">
        <v>13.17</v>
      </c>
      <c r="I99" s="12">
        <v>10.83</v>
      </c>
      <c r="J99" s="12">
        <v>11.37</v>
      </c>
      <c r="K99" s="12">
        <v>1.8</v>
      </c>
      <c r="L99" s="12">
        <v>36.96</v>
      </c>
      <c r="M99" s="12">
        <v>5</v>
      </c>
      <c r="N99" s="12">
        <v>0</v>
      </c>
      <c r="O99" s="12">
        <v>58</v>
      </c>
      <c r="P99" s="12">
        <v>7</v>
      </c>
      <c r="Q99" s="12">
        <v>1</v>
      </c>
      <c r="R99" s="12">
        <v>8</v>
      </c>
      <c r="S99" s="12">
        <v>65</v>
      </c>
      <c r="T99" s="12">
        <v>0</v>
      </c>
      <c r="U99">
        <f t="shared" si="4"/>
        <v>861.72000000000014</v>
      </c>
      <c r="V99" s="23">
        <f>'Listado Equipos'!$B$6-W99</f>
        <v>38974.270000000004</v>
      </c>
      <c r="W99">
        <f t="shared" si="3"/>
        <v>2525.7299999999977</v>
      </c>
      <c r="X99">
        <f t="shared" si="5"/>
        <v>99</v>
      </c>
    </row>
    <row r="100" spans="1:24" ht="17.399999999999999" x14ac:dyDescent="0.3">
      <c r="A100" s="11">
        <v>45195</v>
      </c>
      <c r="B100" s="12">
        <v>250477</v>
      </c>
      <c r="C100" s="12" t="s">
        <v>343</v>
      </c>
      <c r="D100" s="12" t="s">
        <v>344</v>
      </c>
      <c r="E100" s="12" t="s">
        <v>345</v>
      </c>
      <c r="F100" s="12"/>
      <c r="G100" s="12"/>
      <c r="H100" s="12">
        <v>12.57</v>
      </c>
      <c r="I100" s="12">
        <v>11.43</v>
      </c>
      <c r="J100" s="12">
        <v>11.23</v>
      </c>
      <c r="K100" s="12">
        <v>1.33</v>
      </c>
      <c r="L100" s="12">
        <v>35.35</v>
      </c>
      <c r="M100" s="12">
        <v>4</v>
      </c>
      <c r="N100" s="12">
        <v>0</v>
      </c>
      <c r="O100" s="12">
        <v>52</v>
      </c>
      <c r="P100" s="12">
        <v>8</v>
      </c>
      <c r="Q100" s="12">
        <v>1</v>
      </c>
      <c r="R100" s="12">
        <v>7</v>
      </c>
      <c r="S100" s="12">
        <v>53</v>
      </c>
      <c r="T100" s="12">
        <v>0</v>
      </c>
      <c r="U100">
        <f t="shared" si="4"/>
        <v>874.29000000000019</v>
      </c>
      <c r="V100" s="23">
        <f>'Listado Equipos'!$B$6-W100</f>
        <v>38974.270000000004</v>
      </c>
      <c r="W100">
        <f t="shared" si="3"/>
        <v>2525.7299999999977</v>
      </c>
      <c r="X100">
        <f t="shared" si="5"/>
        <v>100</v>
      </c>
    </row>
    <row r="101" spans="1:24" ht="17.399999999999999" x14ac:dyDescent="0.3">
      <c r="A101" s="11">
        <v>45196</v>
      </c>
      <c r="B101" s="12">
        <v>250477</v>
      </c>
      <c r="C101" s="12" t="s">
        <v>343</v>
      </c>
      <c r="D101" s="12" t="s">
        <v>344</v>
      </c>
      <c r="E101" s="12" t="s">
        <v>345</v>
      </c>
      <c r="F101" s="12"/>
      <c r="G101" s="12"/>
      <c r="H101" s="12">
        <v>16.079999999999998</v>
      </c>
      <c r="I101" s="12">
        <v>7.92</v>
      </c>
      <c r="J101" s="12">
        <v>15.23</v>
      </c>
      <c r="K101" s="12">
        <v>0.85</v>
      </c>
      <c r="L101" s="12">
        <v>50.56</v>
      </c>
      <c r="M101" s="12">
        <v>4</v>
      </c>
      <c r="N101" s="12">
        <v>0</v>
      </c>
      <c r="O101" s="12">
        <v>66</v>
      </c>
      <c r="P101" s="12">
        <v>6</v>
      </c>
      <c r="Q101" s="12">
        <v>1</v>
      </c>
      <c r="R101" s="12">
        <v>3</v>
      </c>
      <c r="S101" s="12">
        <v>74</v>
      </c>
      <c r="T101" s="12">
        <v>1</v>
      </c>
      <c r="U101">
        <f t="shared" si="4"/>
        <v>890.37000000000023</v>
      </c>
      <c r="V101" s="23">
        <f>'Listado Equipos'!$B$6-W101</f>
        <v>38974.270000000004</v>
      </c>
      <c r="W101">
        <f t="shared" si="3"/>
        <v>2525.7299999999977</v>
      </c>
      <c r="X101">
        <f t="shared" si="5"/>
        <v>101</v>
      </c>
    </row>
    <row r="102" spans="1:24" ht="17.399999999999999" x14ac:dyDescent="0.3">
      <c r="A102" s="11">
        <v>45197</v>
      </c>
      <c r="B102" s="12">
        <v>250477</v>
      </c>
      <c r="C102" s="12" t="s">
        <v>343</v>
      </c>
      <c r="D102" s="12" t="s">
        <v>344</v>
      </c>
      <c r="E102" s="12" t="s">
        <v>345</v>
      </c>
      <c r="F102" s="12"/>
      <c r="G102" s="12"/>
      <c r="H102" s="12">
        <v>16.100000000000001</v>
      </c>
      <c r="I102" s="12">
        <v>7.9</v>
      </c>
      <c r="J102" s="12">
        <v>15.23</v>
      </c>
      <c r="K102" s="12">
        <v>0.87</v>
      </c>
      <c r="L102" s="12">
        <v>48.59</v>
      </c>
      <c r="M102" s="12">
        <v>4</v>
      </c>
      <c r="N102" s="12">
        <v>0</v>
      </c>
      <c r="O102" s="12">
        <v>61</v>
      </c>
      <c r="P102" s="12">
        <v>0</v>
      </c>
      <c r="Q102" s="12">
        <v>0</v>
      </c>
      <c r="R102" s="12">
        <v>1</v>
      </c>
      <c r="S102" s="12">
        <v>70</v>
      </c>
      <c r="T102" s="12">
        <v>0</v>
      </c>
      <c r="U102">
        <f t="shared" si="4"/>
        <v>906.47000000000025</v>
      </c>
      <c r="V102" s="23">
        <f>'Listado Equipos'!$B$6-W102</f>
        <v>38974.270000000004</v>
      </c>
      <c r="W102">
        <f t="shared" si="3"/>
        <v>2525.7299999999977</v>
      </c>
      <c r="X102">
        <f t="shared" si="5"/>
        <v>102</v>
      </c>
    </row>
    <row r="103" spans="1:24" ht="17.399999999999999" x14ac:dyDescent="0.3">
      <c r="A103" s="11">
        <v>45198</v>
      </c>
      <c r="B103" s="12">
        <v>250477</v>
      </c>
      <c r="C103" s="12" t="s">
        <v>343</v>
      </c>
      <c r="D103" s="12" t="s">
        <v>344</v>
      </c>
      <c r="E103" s="12" t="s">
        <v>345</v>
      </c>
      <c r="F103" s="12"/>
      <c r="G103" s="12"/>
      <c r="H103" s="12">
        <v>18.23</v>
      </c>
      <c r="I103" s="12">
        <v>5.77</v>
      </c>
      <c r="J103" s="12">
        <v>17.5</v>
      </c>
      <c r="K103" s="12">
        <v>0.73</v>
      </c>
      <c r="L103" s="12">
        <v>64.069999999999993</v>
      </c>
      <c r="M103" s="12">
        <v>5</v>
      </c>
      <c r="N103" s="12">
        <v>0</v>
      </c>
      <c r="O103" s="12">
        <v>132</v>
      </c>
      <c r="P103" s="12">
        <v>4</v>
      </c>
      <c r="Q103" s="12">
        <v>1</v>
      </c>
      <c r="R103" s="12">
        <v>1</v>
      </c>
      <c r="S103" s="12">
        <v>148</v>
      </c>
      <c r="T103" s="12">
        <v>0</v>
      </c>
      <c r="U103">
        <f t="shared" si="4"/>
        <v>924.70000000000027</v>
      </c>
      <c r="V103" s="23">
        <f>'Listado Equipos'!$B$6-W103</f>
        <v>38974.270000000004</v>
      </c>
      <c r="W103">
        <f t="shared" si="3"/>
        <v>2525.7299999999977</v>
      </c>
      <c r="X103">
        <f t="shared" si="5"/>
        <v>103</v>
      </c>
    </row>
    <row r="104" spans="1:24" ht="17.399999999999999" x14ac:dyDescent="0.3">
      <c r="A104" s="11">
        <v>45199</v>
      </c>
      <c r="B104" s="12">
        <v>250477</v>
      </c>
      <c r="C104" s="12" t="s">
        <v>343</v>
      </c>
      <c r="D104" s="12" t="s">
        <v>344</v>
      </c>
      <c r="E104" s="12" t="s">
        <v>345</v>
      </c>
      <c r="F104" s="12"/>
      <c r="G104" s="12"/>
      <c r="H104" s="12">
        <v>11.83</v>
      </c>
      <c r="I104" s="12">
        <v>12.17</v>
      </c>
      <c r="J104" s="12">
        <v>11.2</v>
      </c>
      <c r="K104" s="12">
        <v>0.63</v>
      </c>
      <c r="L104" s="12">
        <v>33.4</v>
      </c>
      <c r="M104" s="12">
        <v>4</v>
      </c>
      <c r="N104" s="12">
        <v>0</v>
      </c>
      <c r="O104" s="12">
        <v>15</v>
      </c>
      <c r="P104" s="12">
        <v>0</v>
      </c>
      <c r="Q104" s="12">
        <v>0</v>
      </c>
      <c r="R104" s="12">
        <v>4</v>
      </c>
      <c r="S104" s="12">
        <v>16</v>
      </c>
      <c r="T104" s="12">
        <v>0</v>
      </c>
      <c r="U104">
        <f t="shared" si="4"/>
        <v>936.53000000000031</v>
      </c>
      <c r="V104" s="23">
        <f>'Listado Equipos'!$B$6-W104</f>
        <v>38974.270000000004</v>
      </c>
      <c r="W104">
        <f t="shared" si="3"/>
        <v>2525.7299999999977</v>
      </c>
      <c r="X104">
        <f t="shared" si="5"/>
        <v>104</v>
      </c>
    </row>
    <row r="105" spans="1:24" ht="17.399999999999999" x14ac:dyDescent="0.3">
      <c r="A105" s="11">
        <v>45200</v>
      </c>
      <c r="B105" s="12">
        <v>250477</v>
      </c>
      <c r="C105" s="12" t="s">
        <v>343</v>
      </c>
      <c r="D105" s="12" t="s">
        <v>344</v>
      </c>
      <c r="E105" s="12" t="s">
        <v>345</v>
      </c>
      <c r="F105" s="12"/>
      <c r="G105" s="12"/>
      <c r="H105" s="12">
        <v>11.33</v>
      </c>
      <c r="I105" s="12">
        <v>12.67</v>
      </c>
      <c r="J105" s="12">
        <v>10.58</v>
      </c>
      <c r="K105" s="12">
        <v>0.75</v>
      </c>
      <c r="L105" s="12">
        <v>34.130000000000003</v>
      </c>
      <c r="M105" s="12">
        <v>4</v>
      </c>
      <c r="N105" s="12">
        <v>0</v>
      </c>
      <c r="O105" s="12">
        <v>37</v>
      </c>
      <c r="P105" s="12">
        <v>1</v>
      </c>
      <c r="Q105" s="12">
        <v>0</v>
      </c>
      <c r="R105" s="12">
        <v>2</v>
      </c>
      <c r="S105" s="12">
        <v>43</v>
      </c>
      <c r="T105" s="12">
        <v>0</v>
      </c>
      <c r="U105">
        <f t="shared" si="4"/>
        <v>947.86000000000035</v>
      </c>
      <c r="V105" s="23">
        <f>'Listado Equipos'!$B$6-W105</f>
        <v>38974.270000000004</v>
      </c>
      <c r="W105">
        <f t="shared" si="3"/>
        <v>2525.7299999999977</v>
      </c>
      <c r="X105">
        <f t="shared" si="5"/>
        <v>105</v>
      </c>
    </row>
    <row r="106" spans="1:24" ht="17.399999999999999" x14ac:dyDescent="0.3">
      <c r="A106" s="11">
        <v>45201</v>
      </c>
      <c r="B106" s="12">
        <v>250477</v>
      </c>
      <c r="C106" s="12" t="s">
        <v>343</v>
      </c>
      <c r="D106" s="12" t="s">
        <v>344</v>
      </c>
      <c r="E106" s="12" t="s">
        <v>345</v>
      </c>
      <c r="F106" s="12"/>
      <c r="G106" s="12"/>
      <c r="H106" s="12">
        <v>15.07</v>
      </c>
      <c r="I106" s="12">
        <v>8.93</v>
      </c>
      <c r="J106" s="12">
        <v>14.58</v>
      </c>
      <c r="K106" s="12">
        <v>0.48</v>
      </c>
      <c r="L106" s="12">
        <v>47.27</v>
      </c>
      <c r="M106" s="12">
        <v>4</v>
      </c>
      <c r="N106" s="12">
        <v>0</v>
      </c>
      <c r="O106" s="12">
        <v>52</v>
      </c>
      <c r="P106" s="12">
        <v>3</v>
      </c>
      <c r="Q106" s="12">
        <v>0</v>
      </c>
      <c r="R106" s="12">
        <v>0</v>
      </c>
      <c r="S106" s="12">
        <v>57</v>
      </c>
      <c r="T106" s="12">
        <v>0</v>
      </c>
      <c r="U106">
        <f t="shared" si="4"/>
        <v>962.9300000000004</v>
      </c>
      <c r="V106" s="23">
        <f>'Listado Equipos'!$B$6-W106</f>
        <v>38974.270000000004</v>
      </c>
      <c r="W106">
        <f t="shared" si="3"/>
        <v>2525.7299999999977</v>
      </c>
      <c r="X106">
        <f t="shared" si="5"/>
        <v>106</v>
      </c>
    </row>
    <row r="107" spans="1:24" ht="17.399999999999999" x14ac:dyDescent="0.3">
      <c r="A107" s="11">
        <v>45202</v>
      </c>
      <c r="B107" s="12">
        <v>250477</v>
      </c>
      <c r="C107" s="12" t="s">
        <v>343</v>
      </c>
      <c r="D107" s="12" t="s">
        <v>344</v>
      </c>
      <c r="E107" s="12" t="s">
        <v>345</v>
      </c>
      <c r="F107" s="12"/>
      <c r="G107" s="12"/>
      <c r="H107" s="12">
        <v>21.55</v>
      </c>
      <c r="I107" s="12">
        <v>2.4500000000000002</v>
      </c>
      <c r="J107" s="12">
        <v>20.32</v>
      </c>
      <c r="K107" s="12">
        <v>1.23</v>
      </c>
      <c r="L107" s="12">
        <v>73.34</v>
      </c>
      <c r="M107" s="12">
        <v>4</v>
      </c>
      <c r="N107" s="12">
        <v>0</v>
      </c>
      <c r="O107" s="12">
        <v>151</v>
      </c>
      <c r="P107" s="12">
        <v>10</v>
      </c>
      <c r="Q107" s="12">
        <v>1</v>
      </c>
      <c r="R107" s="12">
        <v>1</v>
      </c>
      <c r="S107" s="12">
        <v>169</v>
      </c>
      <c r="T107" s="12">
        <v>0</v>
      </c>
      <c r="U107">
        <f t="shared" si="4"/>
        <v>984.48000000000036</v>
      </c>
      <c r="V107" s="23">
        <f>'Listado Equipos'!$B$6-W107</f>
        <v>38982.14</v>
      </c>
      <c r="W107">
        <f t="shared" si="3"/>
        <v>2517.8599999999979</v>
      </c>
      <c r="X107">
        <f t="shared" si="5"/>
        <v>107</v>
      </c>
    </row>
    <row r="108" spans="1:24" ht="17.399999999999999" x14ac:dyDescent="0.3">
      <c r="A108" s="11">
        <v>45203</v>
      </c>
      <c r="B108" s="12">
        <v>250477</v>
      </c>
      <c r="C108" s="12" t="s">
        <v>343</v>
      </c>
      <c r="D108" s="12" t="s">
        <v>344</v>
      </c>
      <c r="E108" s="12" t="s">
        <v>345</v>
      </c>
      <c r="F108" s="12"/>
      <c r="G108" s="12"/>
      <c r="H108" s="12">
        <v>22.03</v>
      </c>
      <c r="I108" s="12">
        <v>1.97</v>
      </c>
      <c r="J108" s="12">
        <v>20.57</v>
      </c>
      <c r="K108" s="12">
        <v>1.47</v>
      </c>
      <c r="L108" s="12">
        <v>71.45</v>
      </c>
      <c r="M108" s="12">
        <v>4</v>
      </c>
      <c r="N108" s="12">
        <v>0</v>
      </c>
      <c r="O108" s="12">
        <v>125</v>
      </c>
      <c r="P108" s="12">
        <v>7</v>
      </c>
      <c r="Q108" s="12">
        <v>1</v>
      </c>
      <c r="R108" s="12">
        <v>6</v>
      </c>
      <c r="S108" s="12">
        <v>130</v>
      </c>
      <c r="T108" s="12">
        <v>1</v>
      </c>
      <c r="U108">
        <f t="shared" si="4"/>
        <v>1006.5100000000003</v>
      </c>
      <c r="V108" s="23">
        <f>'Listado Equipos'!$B$6-W108</f>
        <v>39004.61</v>
      </c>
      <c r="W108">
        <f t="shared" si="3"/>
        <v>2495.3899999999981</v>
      </c>
      <c r="X108">
        <f t="shared" si="5"/>
        <v>108</v>
      </c>
    </row>
    <row r="109" spans="1:24" ht="17.399999999999999" x14ac:dyDescent="0.3">
      <c r="A109" s="11">
        <v>45204</v>
      </c>
      <c r="B109" s="12">
        <v>250477</v>
      </c>
      <c r="C109" s="12" t="s">
        <v>343</v>
      </c>
      <c r="D109" s="12" t="s">
        <v>344</v>
      </c>
      <c r="E109" s="12" t="s">
        <v>345</v>
      </c>
      <c r="F109" s="12"/>
      <c r="G109" s="12"/>
      <c r="H109" s="12">
        <v>20.72</v>
      </c>
      <c r="I109" s="12">
        <v>3.28</v>
      </c>
      <c r="J109" s="12">
        <v>19.62</v>
      </c>
      <c r="K109" s="12">
        <v>1.1000000000000001</v>
      </c>
      <c r="L109" s="12">
        <v>63.67</v>
      </c>
      <c r="M109" s="12">
        <v>4</v>
      </c>
      <c r="N109" s="12">
        <v>0</v>
      </c>
      <c r="O109" s="12">
        <v>136</v>
      </c>
      <c r="P109" s="12">
        <v>5</v>
      </c>
      <c r="Q109" s="12">
        <v>2</v>
      </c>
      <c r="R109" s="12">
        <v>5</v>
      </c>
      <c r="S109" s="12">
        <v>149</v>
      </c>
      <c r="T109" s="12">
        <v>1</v>
      </c>
      <c r="U109">
        <f t="shared" si="4"/>
        <v>1027.2300000000002</v>
      </c>
      <c r="V109" s="23">
        <f>'Listado Equipos'!$B$6-W109</f>
        <v>39020.21</v>
      </c>
      <c r="W109">
        <f t="shared" si="3"/>
        <v>2479.7899999999981</v>
      </c>
      <c r="X109">
        <f t="shared" si="5"/>
        <v>109</v>
      </c>
    </row>
    <row r="110" spans="1:24" ht="17.399999999999999" x14ac:dyDescent="0.3">
      <c r="A110" s="11">
        <v>45205</v>
      </c>
      <c r="B110" s="12">
        <v>250477</v>
      </c>
      <c r="C110" s="12" t="s">
        <v>343</v>
      </c>
      <c r="D110" s="12" t="s">
        <v>344</v>
      </c>
      <c r="E110" s="12" t="s">
        <v>345</v>
      </c>
      <c r="F110" s="12"/>
      <c r="G110" s="12"/>
      <c r="H110" s="12">
        <v>20.329999999999998</v>
      </c>
      <c r="I110" s="12">
        <v>3.67</v>
      </c>
      <c r="J110" s="12">
        <v>19.579999999999998</v>
      </c>
      <c r="K110" s="12">
        <v>0.75</v>
      </c>
      <c r="L110" s="12">
        <v>69.06</v>
      </c>
      <c r="M110" s="12">
        <v>4</v>
      </c>
      <c r="N110" s="12">
        <v>0</v>
      </c>
      <c r="O110" s="12">
        <v>149</v>
      </c>
      <c r="P110" s="12">
        <v>6</v>
      </c>
      <c r="Q110" s="12">
        <v>0</v>
      </c>
      <c r="R110" s="12">
        <v>2</v>
      </c>
      <c r="S110" s="12">
        <v>165</v>
      </c>
      <c r="T110" s="12">
        <v>0</v>
      </c>
      <c r="U110">
        <f t="shared" si="4"/>
        <v>1047.5600000000002</v>
      </c>
      <c r="V110" s="23">
        <f>'Listado Equipos'!$B$6-W110</f>
        <v>39032.29</v>
      </c>
      <c r="W110">
        <f t="shared" si="3"/>
        <v>2467.7099999999982</v>
      </c>
      <c r="X110">
        <f t="shared" si="5"/>
        <v>110</v>
      </c>
    </row>
    <row r="111" spans="1:24" ht="17.399999999999999" x14ac:dyDescent="0.3">
      <c r="A111" s="11">
        <v>45206</v>
      </c>
      <c r="B111" s="12">
        <v>250477</v>
      </c>
      <c r="C111" s="12" t="s">
        <v>343</v>
      </c>
      <c r="D111" s="12" t="s">
        <v>344</v>
      </c>
      <c r="E111" s="12" t="s">
        <v>345</v>
      </c>
      <c r="F111" s="12"/>
      <c r="G111" s="12"/>
      <c r="H111" s="12">
        <v>16.079999999999998</v>
      </c>
      <c r="I111" s="12">
        <v>7.92</v>
      </c>
      <c r="J111" s="12">
        <v>15.35</v>
      </c>
      <c r="K111" s="12">
        <v>0.73</v>
      </c>
      <c r="L111" s="12">
        <v>52.15</v>
      </c>
      <c r="M111" s="12">
        <v>4</v>
      </c>
      <c r="N111" s="12">
        <v>0</v>
      </c>
      <c r="O111" s="12">
        <v>81</v>
      </c>
      <c r="P111" s="12">
        <v>8</v>
      </c>
      <c r="Q111" s="12">
        <v>0</v>
      </c>
      <c r="R111" s="12">
        <v>1</v>
      </c>
      <c r="S111" s="12">
        <v>93</v>
      </c>
      <c r="T111" s="12">
        <v>0</v>
      </c>
      <c r="U111">
        <f t="shared" si="4"/>
        <v>1063.6400000000001</v>
      </c>
      <c r="V111" s="23">
        <f>'Listado Equipos'!$B$6-W111</f>
        <v>39039.26</v>
      </c>
      <c r="W111">
        <f t="shared" si="3"/>
        <v>2460.7399999999984</v>
      </c>
      <c r="X111">
        <f t="shared" si="5"/>
        <v>111</v>
      </c>
    </row>
    <row r="112" spans="1:24" ht="17.399999999999999" x14ac:dyDescent="0.3">
      <c r="A112" s="11">
        <v>45207</v>
      </c>
      <c r="B112" s="12">
        <v>250477</v>
      </c>
      <c r="C112" s="12" t="s">
        <v>343</v>
      </c>
      <c r="D112" s="12" t="s">
        <v>344</v>
      </c>
      <c r="E112" s="12" t="s">
        <v>345</v>
      </c>
      <c r="F112" s="12"/>
      <c r="G112" s="12"/>
      <c r="H112" s="12">
        <v>17.7</v>
      </c>
      <c r="I112" s="12">
        <v>6.3</v>
      </c>
      <c r="J112" s="12">
        <v>16.079999999999998</v>
      </c>
      <c r="K112" s="12">
        <v>1.62</v>
      </c>
      <c r="L112" s="12">
        <v>47.73</v>
      </c>
      <c r="M112" s="12">
        <v>3</v>
      </c>
      <c r="N112" s="12">
        <v>0</v>
      </c>
      <c r="O112" s="12">
        <v>54</v>
      </c>
      <c r="P112" s="12">
        <v>6</v>
      </c>
      <c r="Q112" s="12">
        <v>1</v>
      </c>
      <c r="R112" s="12">
        <v>4</v>
      </c>
      <c r="S112" s="12">
        <v>60</v>
      </c>
      <c r="T112" s="12">
        <v>0</v>
      </c>
      <c r="U112">
        <f t="shared" si="4"/>
        <v>1081.3400000000001</v>
      </c>
      <c r="V112" s="23">
        <f>'Listado Equipos'!$B$6-W112</f>
        <v>39057.61</v>
      </c>
      <c r="W112">
        <f t="shared" si="3"/>
        <v>2442.3899999999985</v>
      </c>
      <c r="X112">
        <f t="shared" si="5"/>
        <v>112</v>
      </c>
    </row>
    <row r="113" spans="1:24" ht="17.399999999999999" x14ac:dyDescent="0.3">
      <c r="A113" s="11">
        <v>45208</v>
      </c>
      <c r="B113" s="12">
        <v>250477</v>
      </c>
      <c r="C113" s="12" t="s">
        <v>343</v>
      </c>
      <c r="D113" s="12" t="s">
        <v>344</v>
      </c>
      <c r="E113" s="12" t="s">
        <v>345</v>
      </c>
      <c r="F113" s="12"/>
      <c r="G113" s="12"/>
      <c r="H113" s="12">
        <v>15.97</v>
      </c>
      <c r="I113" s="12">
        <v>8.0299999999999994</v>
      </c>
      <c r="J113" s="12">
        <v>14.73</v>
      </c>
      <c r="K113" s="12">
        <v>1.23</v>
      </c>
      <c r="L113" s="12">
        <v>49.59</v>
      </c>
      <c r="M113" s="12">
        <v>5</v>
      </c>
      <c r="N113" s="12">
        <v>0</v>
      </c>
      <c r="O113" s="12">
        <v>94</v>
      </c>
      <c r="P113" s="12">
        <v>9</v>
      </c>
      <c r="Q113" s="12">
        <v>1</v>
      </c>
      <c r="R113" s="12">
        <v>2</v>
      </c>
      <c r="S113" s="12">
        <v>108</v>
      </c>
      <c r="T113" s="12">
        <v>0</v>
      </c>
      <c r="U113">
        <f t="shared" si="4"/>
        <v>1097.3100000000002</v>
      </c>
      <c r="V113" s="23">
        <f>'Listado Equipos'!$B$6-W113</f>
        <v>39079.990000000005</v>
      </c>
      <c r="W113">
        <f t="shared" si="3"/>
        <v>2420.0099999999984</v>
      </c>
      <c r="X113">
        <f t="shared" si="5"/>
        <v>113</v>
      </c>
    </row>
    <row r="114" spans="1:24" ht="17.399999999999999" x14ac:dyDescent="0.3">
      <c r="A114" s="11">
        <v>45209</v>
      </c>
      <c r="B114" s="12">
        <v>250477</v>
      </c>
      <c r="C114" s="12" t="s">
        <v>343</v>
      </c>
      <c r="D114" s="12" t="s">
        <v>344</v>
      </c>
      <c r="E114" s="12" t="s">
        <v>345</v>
      </c>
      <c r="F114" s="12"/>
      <c r="G114" s="12"/>
      <c r="H114" s="12">
        <v>19.579999999999998</v>
      </c>
      <c r="I114" s="12">
        <v>4.42</v>
      </c>
      <c r="J114" s="12">
        <v>17.649999999999999</v>
      </c>
      <c r="K114" s="12">
        <v>1.93</v>
      </c>
      <c r="L114" s="12">
        <v>56.72</v>
      </c>
      <c r="M114" s="12">
        <v>4</v>
      </c>
      <c r="N114" s="12">
        <v>0</v>
      </c>
      <c r="O114" s="12">
        <v>79</v>
      </c>
      <c r="P114" s="12">
        <v>4</v>
      </c>
      <c r="Q114" s="12">
        <v>0</v>
      </c>
      <c r="R114" s="12">
        <v>4</v>
      </c>
      <c r="S114" s="12">
        <v>84</v>
      </c>
      <c r="T114" s="12">
        <v>0</v>
      </c>
      <c r="U114">
        <f t="shared" si="4"/>
        <v>1116.8900000000001</v>
      </c>
      <c r="V114" s="23">
        <f>'Listado Equipos'!$B$6-W114</f>
        <v>39101.47</v>
      </c>
      <c r="W114">
        <f t="shared" si="3"/>
        <v>2398.5299999999984</v>
      </c>
      <c r="X114">
        <f t="shared" si="5"/>
        <v>114</v>
      </c>
    </row>
    <row r="115" spans="1:24" ht="17.399999999999999" x14ac:dyDescent="0.3">
      <c r="A115" s="11">
        <v>45210</v>
      </c>
      <c r="B115" s="12">
        <v>250477</v>
      </c>
      <c r="C115" s="12" t="s">
        <v>343</v>
      </c>
      <c r="D115" s="12" t="s">
        <v>344</v>
      </c>
      <c r="E115" s="12" t="s">
        <v>345</v>
      </c>
      <c r="F115" s="12"/>
      <c r="G115" s="12"/>
      <c r="H115" s="12">
        <v>20.87</v>
      </c>
      <c r="I115" s="12">
        <v>3.13</v>
      </c>
      <c r="J115" s="12">
        <v>19.93</v>
      </c>
      <c r="K115" s="12">
        <v>0.93</v>
      </c>
      <c r="L115" s="12">
        <v>59.24</v>
      </c>
      <c r="M115" s="12">
        <v>4</v>
      </c>
      <c r="N115" s="12">
        <v>0</v>
      </c>
      <c r="O115" s="12">
        <v>122</v>
      </c>
      <c r="P115" s="12">
        <v>1</v>
      </c>
      <c r="Q115" s="12">
        <v>2</v>
      </c>
      <c r="R115" s="12">
        <v>0</v>
      </c>
      <c r="S115" s="12">
        <v>138</v>
      </c>
      <c r="T115" s="12">
        <v>0</v>
      </c>
      <c r="U115">
        <f t="shared" si="4"/>
        <v>1137.76</v>
      </c>
      <c r="V115" s="23">
        <f>'Listado Equipos'!$B$6-W115</f>
        <v>39117</v>
      </c>
      <c r="W115">
        <f t="shared" si="3"/>
        <v>2382.9999999999982</v>
      </c>
      <c r="X115">
        <f t="shared" si="5"/>
        <v>115</v>
      </c>
    </row>
    <row r="116" spans="1:24" ht="17.399999999999999" x14ac:dyDescent="0.3">
      <c r="A116" s="11">
        <v>45211</v>
      </c>
      <c r="B116" s="12">
        <v>250477</v>
      </c>
      <c r="C116" s="12" t="s">
        <v>343</v>
      </c>
      <c r="D116" s="12" t="s">
        <v>344</v>
      </c>
      <c r="E116" s="12" t="s">
        <v>345</v>
      </c>
      <c r="F116" s="12"/>
      <c r="G116" s="12"/>
      <c r="H116" s="12">
        <v>20.350000000000001</v>
      </c>
      <c r="I116" s="12">
        <v>3.65</v>
      </c>
      <c r="J116" s="12">
        <v>18.53</v>
      </c>
      <c r="K116" s="12">
        <v>1.82</v>
      </c>
      <c r="L116" s="12">
        <v>62.05</v>
      </c>
      <c r="M116" s="12">
        <v>4</v>
      </c>
      <c r="N116" s="12">
        <v>0</v>
      </c>
      <c r="O116" s="12">
        <v>119</v>
      </c>
      <c r="P116" s="12">
        <v>3</v>
      </c>
      <c r="Q116" s="12">
        <v>1</v>
      </c>
      <c r="R116" s="12">
        <v>7</v>
      </c>
      <c r="S116" s="12">
        <v>133</v>
      </c>
      <c r="T116" s="12">
        <v>0</v>
      </c>
      <c r="U116">
        <f t="shared" si="4"/>
        <v>1158.1099999999999</v>
      </c>
      <c r="V116" s="23">
        <f>'Listado Equipos'!$B$6-W116</f>
        <v>39129.33</v>
      </c>
      <c r="W116">
        <f t="shared" si="3"/>
        <v>2370.6699999999983</v>
      </c>
      <c r="X116">
        <f t="shared" si="5"/>
        <v>116</v>
      </c>
    </row>
    <row r="117" spans="1:24" ht="17.399999999999999" x14ac:dyDescent="0.3">
      <c r="A117" s="11">
        <v>45212</v>
      </c>
      <c r="B117" s="12">
        <v>250477</v>
      </c>
      <c r="C117" s="12" t="s">
        <v>343</v>
      </c>
      <c r="D117" s="12" t="s">
        <v>344</v>
      </c>
      <c r="E117" s="12" t="s">
        <v>345</v>
      </c>
      <c r="F117" s="12"/>
      <c r="G117" s="12"/>
      <c r="H117" s="12">
        <v>20.079999999999998</v>
      </c>
      <c r="I117" s="12">
        <v>3.92</v>
      </c>
      <c r="J117" s="12">
        <v>17.829999999999998</v>
      </c>
      <c r="K117" s="12">
        <v>2.25</v>
      </c>
      <c r="L117" s="12">
        <v>55.41</v>
      </c>
      <c r="M117" s="12">
        <v>4</v>
      </c>
      <c r="N117" s="12">
        <v>0</v>
      </c>
      <c r="O117" s="12">
        <v>85</v>
      </c>
      <c r="P117" s="12">
        <v>6</v>
      </c>
      <c r="Q117" s="12">
        <v>1</v>
      </c>
      <c r="R117" s="12">
        <v>8</v>
      </c>
      <c r="S117" s="12">
        <v>92</v>
      </c>
      <c r="T117" s="12">
        <v>1</v>
      </c>
      <c r="U117">
        <f t="shared" si="4"/>
        <v>1178.1899999999998</v>
      </c>
      <c r="V117" s="23">
        <f>'Listado Equipos'!$B$6-W117</f>
        <v>39147.910000000003</v>
      </c>
      <c r="W117">
        <f t="shared" si="3"/>
        <v>2352.0899999999983</v>
      </c>
      <c r="X117">
        <f t="shared" si="5"/>
        <v>117</v>
      </c>
    </row>
    <row r="118" spans="1:24" ht="17.399999999999999" x14ac:dyDescent="0.3">
      <c r="A118" s="11">
        <v>45213</v>
      </c>
      <c r="B118" s="12">
        <v>250477</v>
      </c>
      <c r="C118" s="12" t="s">
        <v>343</v>
      </c>
      <c r="D118" s="12" t="s">
        <v>344</v>
      </c>
      <c r="E118" s="12" t="s">
        <v>345</v>
      </c>
      <c r="F118" s="12"/>
      <c r="G118" s="12"/>
      <c r="H118" s="12">
        <v>16.670000000000002</v>
      </c>
      <c r="I118" s="12">
        <v>7.33</v>
      </c>
      <c r="J118" s="12">
        <v>15.68</v>
      </c>
      <c r="K118" s="12">
        <v>0.98</v>
      </c>
      <c r="L118" s="12">
        <v>48.41</v>
      </c>
      <c r="M118" s="12">
        <v>4</v>
      </c>
      <c r="N118" s="12">
        <v>0</v>
      </c>
      <c r="O118" s="12">
        <v>57</v>
      </c>
      <c r="P118" s="12">
        <v>3</v>
      </c>
      <c r="Q118" s="12">
        <v>1</v>
      </c>
      <c r="R118" s="12">
        <v>3</v>
      </c>
      <c r="S118" s="12">
        <v>66</v>
      </c>
      <c r="T118" s="12">
        <v>0</v>
      </c>
      <c r="U118">
        <f t="shared" si="4"/>
        <v>1194.8599999999999</v>
      </c>
      <c r="V118" s="23">
        <f>'Listado Equipos'!$B$6-W118</f>
        <v>39159.61</v>
      </c>
      <c r="W118">
        <f t="shared" si="3"/>
        <v>2340.3899999999985</v>
      </c>
      <c r="X118">
        <f t="shared" si="5"/>
        <v>118</v>
      </c>
    </row>
    <row r="119" spans="1:24" ht="17.399999999999999" x14ac:dyDescent="0.3">
      <c r="A119" s="11">
        <v>45214</v>
      </c>
      <c r="B119" s="12">
        <v>250477</v>
      </c>
      <c r="C119" s="12" t="s">
        <v>343</v>
      </c>
      <c r="D119" s="12" t="s">
        <v>344</v>
      </c>
      <c r="E119" s="12" t="s">
        <v>345</v>
      </c>
      <c r="F119" s="12"/>
      <c r="G119" s="12"/>
      <c r="H119" s="12">
        <v>10.88</v>
      </c>
      <c r="I119" s="12">
        <v>13.12</v>
      </c>
      <c r="J119" s="12">
        <v>9.68</v>
      </c>
      <c r="K119" s="12">
        <v>1.2</v>
      </c>
      <c r="L119" s="12">
        <v>36.6</v>
      </c>
      <c r="M119" s="12">
        <v>4</v>
      </c>
      <c r="N119" s="12">
        <v>0</v>
      </c>
      <c r="O119" s="12">
        <v>62</v>
      </c>
      <c r="P119" s="12">
        <v>8</v>
      </c>
      <c r="Q119" s="12">
        <v>0</v>
      </c>
      <c r="R119" s="12">
        <v>5</v>
      </c>
      <c r="S119" s="12">
        <v>72</v>
      </c>
      <c r="T119" s="12">
        <v>0</v>
      </c>
      <c r="U119">
        <f t="shared" si="4"/>
        <v>1205.74</v>
      </c>
      <c r="V119" s="23">
        <f>'Listado Equipos'!$B$6-W119</f>
        <v>39175.79</v>
      </c>
      <c r="W119">
        <f t="shared" si="3"/>
        <v>2324.2099999999987</v>
      </c>
      <c r="X119">
        <f t="shared" si="5"/>
        <v>119</v>
      </c>
    </row>
    <row r="120" spans="1:24" ht="17.399999999999999" x14ac:dyDescent="0.3">
      <c r="A120" s="11">
        <v>45215</v>
      </c>
      <c r="B120" s="12">
        <v>250477</v>
      </c>
      <c r="C120" s="12" t="s">
        <v>343</v>
      </c>
      <c r="D120" s="12" t="s">
        <v>344</v>
      </c>
      <c r="E120" s="12" t="s">
        <v>345</v>
      </c>
      <c r="F120" s="12"/>
      <c r="G120" s="12"/>
      <c r="H120" s="12">
        <v>17.18</v>
      </c>
      <c r="I120" s="12">
        <v>6.82</v>
      </c>
      <c r="J120" s="12">
        <v>15.77</v>
      </c>
      <c r="K120" s="12">
        <v>1.42</v>
      </c>
      <c r="L120" s="12">
        <v>56.27</v>
      </c>
      <c r="M120" s="12">
        <v>5</v>
      </c>
      <c r="N120" s="12">
        <v>0</v>
      </c>
      <c r="O120" s="12">
        <v>97</v>
      </c>
      <c r="P120" s="12">
        <v>7</v>
      </c>
      <c r="Q120" s="12">
        <v>2</v>
      </c>
      <c r="R120" s="12">
        <v>3</v>
      </c>
      <c r="S120" s="12">
        <v>108</v>
      </c>
      <c r="T120" s="12">
        <v>0</v>
      </c>
      <c r="U120">
        <f t="shared" si="4"/>
        <v>1222.92</v>
      </c>
      <c r="V120" s="23">
        <f>'Listado Equipos'!$B$6-W120</f>
        <v>39191.17</v>
      </c>
      <c r="W120">
        <f t="shared" si="3"/>
        <v>2308.8299999999986</v>
      </c>
      <c r="X120">
        <f t="shared" si="5"/>
        <v>120</v>
      </c>
    </row>
    <row r="121" spans="1:24" ht="17.399999999999999" x14ac:dyDescent="0.3">
      <c r="A121" s="11">
        <v>45216</v>
      </c>
      <c r="B121" s="12">
        <v>250477</v>
      </c>
      <c r="C121" s="12" t="s">
        <v>343</v>
      </c>
      <c r="D121" s="12" t="s">
        <v>344</v>
      </c>
      <c r="E121" s="12" t="s">
        <v>345</v>
      </c>
      <c r="F121" s="12"/>
      <c r="G121" s="12"/>
      <c r="H121" s="12">
        <v>19.05</v>
      </c>
      <c r="I121" s="12">
        <v>4.95</v>
      </c>
      <c r="J121" s="12">
        <v>18.02</v>
      </c>
      <c r="K121" s="12">
        <v>1.03</v>
      </c>
      <c r="L121" s="12">
        <v>69.39</v>
      </c>
      <c r="M121" s="12">
        <v>4</v>
      </c>
      <c r="N121" s="12">
        <v>0</v>
      </c>
      <c r="O121" s="12">
        <v>80</v>
      </c>
      <c r="P121" s="12">
        <v>4</v>
      </c>
      <c r="Q121" s="12">
        <v>0</v>
      </c>
      <c r="R121" s="12">
        <v>0</v>
      </c>
      <c r="S121" s="12">
        <v>92</v>
      </c>
      <c r="T121" s="12">
        <v>0</v>
      </c>
      <c r="U121">
        <f t="shared" si="4"/>
        <v>1241.97</v>
      </c>
      <c r="V121" s="23">
        <f>'Listado Equipos'!$B$6-W121</f>
        <v>39208.590000000004</v>
      </c>
      <c r="W121">
        <f t="shared" si="3"/>
        <v>2291.4099999999985</v>
      </c>
      <c r="X121">
        <f t="shared" si="5"/>
        <v>121</v>
      </c>
    </row>
    <row r="122" spans="1:24" ht="17.399999999999999" x14ac:dyDescent="0.3">
      <c r="A122" s="11">
        <v>45217</v>
      </c>
      <c r="B122" s="12">
        <v>250477</v>
      </c>
      <c r="C122" s="12" t="s">
        <v>343</v>
      </c>
      <c r="D122" s="12" t="s">
        <v>344</v>
      </c>
      <c r="E122" s="12" t="s">
        <v>345</v>
      </c>
      <c r="F122" s="12"/>
      <c r="G122" s="12"/>
      <c r="H122" s="12">
        <v>16.079999999999998</v>
      </c>
      <c r="I122" s="12">
        <v>7.92</v>
      </c>
      <c r="J122" s="12">
        <v>15.1</v>
      </c>
      <c r="K122" s="12">
        <v>0.98</v>
      </c>
      <c r="L122" s="12">
        <v>51.25</v>
      </c>
      <c r="M122" s="12">
        <v>4</v>
      </c>
      <c r="N122" s="12">
        <v>0</v>
      </c>
      <c r="O122" s="12">
        <v>52</v>
      </c>
      <c r="P122" s="12">
        <v>5</v>
      </c>
      <c r="Q122" s="12">
        <v>0</v>
      </c>
      <c r="R122" s="12">
        <v>1</v>
      </c>
      <c r="S122" s="12">
        <v>59</v>
      </c>
      <c r="T122" s="12">
        <v>0</v>
      </c>
      <c r="U122">
        <f t="shared" si="4"/>
        <v>1258.05</v>
      </c>
      <c r="V122" s="23">
        <f>'Listado Equipos'!$B$6-W122</f>
        <v>39227.910000000003</v>
      </c>
      <c r="W122">
        <f t="shared" si="3"/>
        <v>2272.0899999999983</v>
      </c>
      <c r="X122">
        <f t="shared" si="5"/>
        <v>122</v>
      </c>
    </row>
    <row r="123" spans="1:24" ht="17.399999999999999" x14ac:dyDescent="0.3">
      <c r="A123" s="11">
        <v>45218</v>
      </c>
      <c r="B123" s="12">
        <v>250477</v>
      </c>
      <c r="C123" s="12" t="s">
        <v>343</v>
      </c>
      <c r="D123" s="12" t="s">
        <v>344</v>
      </c>
      <c r="E123" s="12" t="s">
        <v>345</v>
      </c>
      <c r="F123" s="12"/>
      <c r="G123" s="12"/>
      <c r="H123" s="12">
        <v>21.73</v>
      </c>
      <c r="I123" s="12">
        <v>2.27</v>
      </c>
      <c r="J123" s="12">
        <v>21.3</v>
      </c>
      <c r="K123" s="12">
        <v>0.43</v>
      </c>
      <c r="L123" s="12">
        <v>65.81</v>
      </c>
      <c r="M123" s="12">
        <v>4</v>
      </c>
      <c r="N123" s="12">
        <v>0</v>
      </c>
      <c r="O123" s="12">
        <v>34</v>
      </c>
      <c r="P123" s="12">
        <v>4</v>
      </c>
      <c r="Q123" s="12">
        <v>0</v>
      </c>
      <c r="R123" s="12">
        <v>1</v>
      </c>
      <c r="S123" s="12">
        <v>38</v>
      </c>
      <c r="T123" s="12">
        <v>0</v>
      </c>
      <c r="U123">
        <f t="shared" si="4"/>
        <v>1279.78</v>
      </c>
      <c r="V123" s="23">
        <f>'Listado Equipos'!$B$6-W123</f>
        <v>39245.810000000005</v>
      </c>
      <c r="W123">
        <f t="shared" si="3"/>
        <v>2254.1899999999982</v>
      </c>
      <c r="X123">
        <f t="shared" si="5"/>
        <v>123</v>
      </c>
    </row>
    <row r="124" spans="1:24" ht="17.399999999999999" x14ac:dyDescent="0.3">
      <c r="A124" s="11">
        <v>45219</v>
      </c>
      <c r="B124" s="12">
        <v>250477</v>
      </c>
      <c r="C124" s="12" t="s">
        <v>343</v>
      </c>
      <c r="D124" s="12" t="s">
        <v>344</v>
      </c>
      <c r="E124" s="12" t="s">
        <v>345</v>
      </c>
      <c r="F124" s="12"/>
      <c r="G124" s="12"/>
      <c r="H124" s="12">
        <v>22.08</v>
      </c>
      <c r="I124" s="12">
        <v>1.92</v>
      </c>
      <c r="J124" s="12">
        <v>21.02</v>
      </c>
      <c r="K124" s="12">
        <v>1.07</v>
      </c>
      <c r="L124" s="12">
        <v>66.06</v>
      </c>
      <c r="M124" s="12">
        <v>4</v>
      </c>
      <c r="N124" s="12">
        <v>0</v>
      </c>
      <c r="O124" s="12">
        <v>46</v>
      </c>
      <c r="P124" s="12">
        <v>10</v>
      </c>
      <c r="Q124" s="12">
        <v>0</v>
      </c>
      <c r="R124" s="12">
        <v>2</v>
      </c>
      <c r="S124" s="12">
        <v>54</v>
      </c>
      <c r="T124" s="12">
        <v>0</v>
      </c>
      <c r="U124">
        <f t="shared" si="4"/>
        <v>1301.8599999999999</v>
      </c>
      <c r="V124" s="23">
        <f>'Listado Equipos'!$B$6-W124</f>
        <v>39260.080000000002</v>
      </c>
      <c r="W124">
        <f t="shared" si="3"/>
        <v>2239.9199999999983</v>
      </c>
      <c r="X124">
        <f t="shared" si="5"/>
        <v>124</v>
      </c>
    </row>
    <row r="125" spans="1:24" ht="17.399999999999999" x14ac:dyDescent="0.3">
      <c r="A125" s="11">
        <v>45220</v>
      </c>
      <c r="B125" s="12">
        <v>250477</v>
      </c>
      <c r="C125" s="12" t="s">
        <v>343</v>
      </c>
      <c r="D125" s="12" t="s">
        <v>344</v>
      </c>
      <c r="E125" s="12" t="s">
        <v>345</v>
      </c>
      <c r="F125" s="12"/>
      <c r="G125" s="12"/>
      <c r="H125" s="12">
        <v>18.5</v>
      </c>
      <c r="I125" s="12">
        <v>5.5</v>
      </c>
      <c r="J125" s="12">
        <v>18.149999999999999</v>
      </c>
      <c r="K125" s="12">
        <v>0.35</v>
      </c>
      <c r="L125" s="12">
        <v>53.98</v>
      </c>
      <c r="M125" s="12">
        <v>4</v>
      </c>
      <c r="N125" s="12">
        <v>0</v>
      </c>
      <c r="O125" s="12">
        <v>122</v>
      </c>
      <c r="P125" s="12">
        <v>14</v>
      </c>
      <c r="Q125" s="12">
        <v>1</v>
      </c>
      <c r="R125" s="12">
        <v>1</v>
      </c>
      <c r="S125" s="12">
        <v>153</v>
      </c>
      <c r="T125" s="12">
        <v>0</v>
      </c>
      <c r="U125">
        <f t="shared" si="4"/>
        <v>1320.36</v>
      </c>
      <c r="V125" s="23">
        <f>'Listado Equipos'!$B$6-W125</f>
        <v>39269.15</v>
      </c>
      <c r="W125">
        <f t="shared" si="3"/>
        <v>2230.8499999999981</v>
      </c>
      <c r="X125">
        <f t="shared" si="5"/>
        <v>125</v>
      </c>
    </row>
    <row r="126" spans="1:24" ht="17.399999999999999" x14ac:dyDescent="0.3">
      <c r="A126" s="11">
        <v>45221</v>
      </c>
      <c r="B126" s="12">
        <v>250477</v>
      </c>
      <c r="C126" s="12" t="s">
        <v>343</v>
      </c>
      <c r="D126" s="12" t="s">
        <v>344</v>
      </c>
      <c r="E126" s="12" t="s">
        <v>345</v>
      </c>
      <c r="F126" s="12"/>
      <c r="G126" s="12"/>
      <c r="H126" s="12">
        <v>17.170000000000002</v>
      </c>
      <c r="I126" s="12">
        <v>6.83</v>
      </c>
      <c r="J126" s="12">
        <v>14.52</v>
      </c>
      <c r="K126" s="12">
        <v>2.65</v>
      </c>
      <c r="L126" s="12">
        <v>48.88</v>
      </c>
      <c r="M126" s="12">
        <v>5</v>
      </c>
      <c r="N126" s="12">
        <v>0</v>
      </c>
      <c r="O126" s="12">
        <v>78</v>
      </c>
      <c r="P126" s="12">
        <v>0</v>
      </c>
      <c r="Q126" s="12">
        <v>1</v>
      </c>
      <c r="R126" s="12">
        <v>10</v>
      </c>
      <c r="S126" s="12">
        <v>99</v>
      </c>
      <c r="T126" s="12">
        <v>0</v>
      </c>
      <c r="U126">
        <f t="shared" si="4"/>
        <v>1337.53</v>
      </c>
      <c r="V126" s="23">
        <f>'Listado Equipos'!$B$6-W126</f>
        <v>39290.450000000004</v>
      </c>
      <c r="W126">
        <f t="shared" si="3"/>
        <v>2209.5499999999979</v>
      </c>
      <c r="X126">
        <f t="shared" si="5"/>
        <v>126</v>
      </c>
    </row>
    <row r="127" spans="1:24" ht="17.399999999999999" x14ac:dyDescent="0.3">
      <c r="A127" s="11">
        <v>45222</v>
      </c>
      <c r="B127" s="12">
        <v>250477</v>
      </c>
      <c r="C127" s="12" t="s">
        <v>343</v>
      </c>
      <c r="D127" s="12" t="s">
        <v>344</v>
      </c>
      <c r="E127" s="12" t="s">
        <v>345</v>
      </c>
      <c r="F127" s="12"/>
      <c r="G127" s="12"/>
      <c r="H127" s="12">
        <v>16.57</v>
      </c>
      <c r="I127" s="12">
        <v>7.43</v>
      </c>
      <c r="J127" s="12">
        <v>15.85</v>
      </c>
      <c r="K127" s="12">
        <v>0.72</v>
      </c>
      <c r="L127" s="12">
        <v>52.02</v>
      </c>
      <c r="M127" s="12">
        <v>4</v>
      </c>
      <c r="N127" s="12">
        <v>0</v>
      </c>
      <c r="O127" s="12">
        <v>106</v>
      </c>
      <c r="P127" s="12">
        <v>3</v>
      </c>
      <c r="Q127" s="12">
        <v>3</v>
      </c>
      <c r="R127" s="12">
        <v>0</v>
      </c>
      <c r="S127" s="12">
        <v>125</v>
      </c>
      <c r="T127" s="12">
        <v>0</v>
      </c>
      <c r="U127">
        <f t="shared" si="4"/>
        <v>1354.1</v>
      </c>
      <c r="V127" s="23">
        <f>'Listado Equipos'!$B$6-W127</f>
        <v>39311.300000000003</v>
      </c>
      <c r="W127">
        <f t="shared" si="3"/>
        <v>2188.699999999998</v>
      </c>
      <c r="X127">
        <f t="shared" si="5"/>
        <v>127</v>
      </c>
    </row>
    <row r="128" spans="1:24" ht="17.399999999999999" x14ac:dyDescent="0.3">
      <c r="A128" s="11">
        <v>45223</v>
      </c>
      <c r="B128" s="12">
        <v>250477</v>
      </c>
      <c r="C128" s="12" t="s">
        <v>343</v>
      </c>
      <c r="D128" s="12" t="s">
        <v>344</v>
      </c>
      <c r="E128" s="12" t="s">
        <v>345</v>
      </c>
      <c r="F128" s="12"/>
      <c r="G128" s="12"/>
      <c r="H128" s="12">
        <v>18.8</v>
      </c>
      <c r="I128" s="12">
        <v>5.2</v>
      </c>
      <c r="J128" s="12">
        <v>17.899999999999999</v>
      </c>
      <c r="K128" s="12">
        <v>0.9</v>
      </c>
      <c r="L128" s="12">
        <v>60.53</v>
      </c>
      <c r="M128" s="12">
        <v>4</v>
      </c>
      <c r="N128" s="12">
        <v>0</v>
      </c>
      <c r="O128" s="12">
        <v>117</v>
      </c>
      <c r="P128" s="12">
        <v>7</v>
      </c>
      <c r="Q128" s="12">
        <v>5</v>
      </c>
      <c r="R128" s="12">
        <v>5</v>
      </c>
      <c r="S128" s="12">
        <v>131</v>
      </c>
      <c r="T128" s="12">
        <v>0</v>
      </c>
      <c r="U128">
        <f t="shared" si="4"/>
        <v>1372.8999999999999</v>
      </c>
      <c r="V128" s="23">
        <f>'Listado Equipos'!$B$6-W128</f>
        <v>39331</v>
      </c>
      <c r="W128">
        <f t="shared" si="3"/>
        <v>2168.9999999999982</v>
      </c>
      <c r="X128">
        <f t="shared" si="5"/>
        <v>128</v>
      </c>
    </row>
    <row r="129" spans="1:24" ht="17.399999999999999" x14ac:dyDescent="0.3">
      <c r="A129" s="11">
        <v>45224</v>
      </c>
      <c r="B129" s="12">
        <v>250477</v>
      </c>
      <c r="C129" s="12" t="s">
        <v>343</v>
      </c>
      <c r="D129" s="12" t="s">
        <v>344</v>
      </c>
      <c r="E129" s="12" t="s">
        <v>345</v>
      </c>
      <c r="F129" s="12"/>
      <c r="G129" s="12"/>
      <c r="H129" s="12">
        <v>14.32</v>
      </c>
      <c r="I129" s="12">
        <v>9.68</v>
      </c>
      <c r="J129" s="12">
        <v>13.33</v>
      </c>
      <c r="K129" s="12">
        <v>0.98</v>
      </c>
      <c r="L129" s="12">
        <v>40.86</v>
      </c>
      <c r="M129" s="12">
        <v>3</v>
      </c>
      <c r="N129" s="12">
        <v>0</v>
      </c>
      <c r="O129" s="12">
        <v>65</v>
      </c>
      <c r="P129" s="12">
        <v>4</v>
      </c>
      <c r="Q129" s="12">
        <v>0</v>
      </c>
      <c r="R129" s="12">
        <v>4</v>
      </c>
      <c r="S129" s="12">
        <v>76</v>
      </c>
      <c r="T129" s="12">
        <v>0</v>
      </c>
      <c r="U129">
        <f t="shared" si="4"/>
        <v>1387.2199999999998</v>
      </c>
      <c r="V129" s="23">
        <f>'Listado Equipos'!$B$6-W129</f>
        <v>39349.550000000003</v>
      </c>
      <c r="W129">
        <f t="shared" si="3"/>
        <v>2150.449999999998</v>
      </c>
      <c r="X129">
        <f t="shared" si="5"/>
        <v>129</v>
      </c>
    </row>
    <row r="130" spans="1:24" ht="17.399999999999999" x14ac:dyDescent="0.3">
      <c r="A130" s="11">
        <v>45225</v>
      </c>
      <c r="B130" s="12">
        <v>250477</v>
      </c>
      <c r="C130" s="12" t="s">
        <v>343</v>
      </c>
      <c r="D130" s="12" t="s">
        <v>344</v>
      </c>
      <c r="E130" s="12" t="s">
        <v>345</v>
      </c>
      <c r="F130" s="12"/>
      <c r="G130" s="12"/>
      <c r="H130" s="12">
        <v>14.07</v>
      </c>
      <c r="I130" s="12">
        <v>9.93</v>
      </c>
      <c r="J130" s="12">
        <v>13.32</v>
      </c>
      <c r="K130" s="12">
        <v>0.75</v>
      </c>
      <c r="L130" s="12">
        <v>43.37</v>
      </c>
      <c r="M130" s="12">
        <v>4</v>
      </c>
      <c r="N130" s="12">
        <v>0</v>
      </c>
      <c r="O130" s="12">
        <v>85</v>
      </c>
      <c r="P130" s="12">
        <v>1</v>
      </c>
      <c r="Q130" s="12">
        <v>1</v>
      </c>
      <c r="R130" s="12">
        <v>1</v>
      </c>
      <c r="S130" s="12">
        <v>93</v>
      </c>
      <c r="T130" s="12">
        <v>0</v>
      </c>
      <c r="U130">
        <f t="shared" si="4"/>
        <v>1401.2899999999997</v>
      </c>
      <c r="V130" s="23">
        <f>'Listado Equipos'!$B$6-W130</f>
        <v>39369.9</v>
      </c>
      <c r="W130">
        <f t="shared" si="3"/>
        <v>2130.0999999999981</v>
      </c>
      <c r="X130">
        <f t="shared" si="5"/>
        <v>130</v>
      </c>
    </row>
    <row r="131" spans="1:24" ht="17.399999999999999" x14ac:dyDescent="0.3">
      <c r="A131" s="11">
        <v>45226</v>
      </c>
      <c r="B131" s="12">
        <v>250477</v>
      </c>
      <c r="C131" s="12" t="s">
        <v>343</v>
      </c>
      <c r="D131" s="12" t="s">
        <v>344</v>
      </c>
      <c r="E131" s="12" t="s">
        <v>345</v>
      </c>
      <c r="F131" s="12"/>
      <c r="G131" s="12"/>
      <c r="H131" s="12">
        <v>19.27</v>
      </c>
      <c r="I131" s="12">
        <v>4.7300000000000004</v>
      </c>
      <c r="J131" s="12">
        <v>18.05</v>
      </c>
      <c r="K131" s="12">
        <v>1.22</v>
      </c>
      <c r="L131" s="12">
        <v>67.12</v>
      </c>
      <c r="M131" s="12">
        <v>5</v>
      </c>
      <c r="N131" s="12">
        <v>0</v>
      </c>
      <c r="O131" s="12">
        <v>211</v>
      </c>
      <c r="P131" s="12">
        <v>7</v>
      </c>
      <c r="Q131" s="12">
        <v>2</v>
      </c>
      <c r="R131" s="12">
        <v>2</v>
      </c>
      <c r="S131" s="12">
        <v>232</v>
      </c>
      <c r="T131" s="12">
        <v>0</v>
      </c>
      <c r="U131">
        <f t="shared" si="4"/>
        <v>1420.5599999999997</v>
      </c>
      <c r="V131" s="23">
        <f>'Listado Equipos'!$B$6-W131</f>
        <v>39372.880000000005</v>
      </c>
      <c r="W131">
        <f t="shared" ref="W131:W194" si="6">LARGE($U$2:$U$308,X131-1)</f>
        <v>2127.1199999999981</v>
      </c>
      <c r="X131">
        <f t="shared" si="5"/>
        <v>131</v>
      </c>
    </row>
    <row r="132" spans="1:24" ht="17.399999999999999" x14ac:dyDescent="0.3">
      <c r="A132" s="11">
        <v>45227</v>
      </c>
      <c r="B132" s="12">
        <v>250477</v>
      </c>
      <c r="C132" s="12" t="s">
        <v>343</v>
      </c>
      <c r="D132" s="12" t="s">
        <v>344</v>
      </c>
      <c r="E132" s="12" t="s">
        <v>345</v>
      </c>
      <c r="F132" s="12"/>
      <c r="G132" s="12"/>
      <c r="H132" s="12">
        <v>19.37</v>
      </c>
      <c r="I132" s="12">
        <v>4.63</v>
      </c>
      <c r="J132" s="12">
        <v>17.7</v>
      </c>
      <c r="K132" s="12">
        <v>1.67</v>
      </c>
      <c r="L132" s="12">
        <v>60.2</v>
      </c>
      <c r="M132" s="12">
        <v>5</v>
      </c>
      <c r="N132" s="12">
        <v>0</v>
      </c>
      <c r="O132" s="12">
        <v>164</v>
      </c>
      <c r="P132" s="12">
        <v>2</v>
      </c>
      <c r="Q132" s="12">
        <v>1</v>
      </c>
      <c r="R132" s="12">
        <v>3</v>
      </c>
      <c r="S132" s="12">
        <v>191</v>
      </c>
      <c r="T132" s="12">
        <v>0</v>
      </c>
      <c r="U132">
        <f t="shared" ref="U132:U195" si="7">H132+U131</f>
        <v>1439.9299999999996</v>
      </c>
      <c r="V132" s="23">
        <f>'Listado Equipos'!$B$6-W132</f>
        <v>39390.310000000005</v>
      </c>
      <c r="W132">
        <f t="shared" si="6"/>
        <v>2109.6899999999982</v>
      </c>
      <c r="X132">
        <f t="shared" ref="X132:X195" si="8">X131+1</f>
        <v>132</v>
      </c>
    </row>
    <row r="133" spans="1:24" ht="17.399999999999999" x14ac:dyDescent="0.3">
      <c r="A133" s="11">
        <v>45228</v>
      </c>
      <c r="B133" s="12">
        <v>250477</v>
      </c>
      <c r="C133" s="12" t="s">
        <v>343</v>
      </c>
      <c r="D133" s="12" t="s">
        <v>344</v>
      </c>
      <c r="E133" s="12" t="s">
        <v>345</v>
      </c>
      <c r="F133" s="12"/>
      <c r="G133" s="12"/>
      <c r="H133" s="12">
        <v>12.35</v>
      </c>
      <c r="I133" s="12">
        <v>11.65</v>
      </c>
      <c r="J133" s="12">
        <v>10.17</v>
      </c>
      <c r="K133" s="12">
        <v>2.1800000000000002</v>
      </c>
      <c r="L133" s="12">
        <v>36.5</v>
      </c>
      <c r="M133" s="12">
        <v>5</v>
      </c>
      <c r="N133" s="12">
        <v>0</v>
      </c>
      <c r="O133" s="12">
        <v>61</v>
      </c>
      <c r="P133" s="12">
        <v>0</v>
      </c>
      <c r="Q133" s="12">
        <v>0</v>
      </c>
      <c r="R133" s="12">
        <v>9</v>
      </c>
      <c r="S133" s="12">
        <v>68</v>
      </c>
      <c r="T133" s="12">
        <v>0</v>
      </c>
      <c r="U133">
        <f t="shared" si="7"/>
        <v>1452.2799999999995</v>
      </c>
      <c r="V133" s="23">
        <f>'Listado Equipos'!$B$6-W133</f>
        <v>39400.39</v>
      </c>
      <c r="W133">
        <f t="shared" si="6"/>
        <v>2099.6099999999983</v>
      </c>
      <c r="X133">
        <f t="shared" si="8"/>
        <v>133</v>
      </c>
    </row>
    <row r="134" spans="1:24" ht="17.399999999999999" x14ac:dyDescent="0.3">
      <c r="A134" s="11">
        <v>45229</v>
      </c>
      <c r="B134" s="12">
        <v>250477</v>
      </c>
      <c r="C134" s="12" t="s">
        <v>343</v>
      </c>
      <c r="D134" s="12" t="s">
        <v>344</v>
      </c>
      <c r="E134" s="12" t="s">
        <v>345</v>
      </c>
      <c r="F134" s="12"/>
      <c r="G134" s="12"/>
      <c r="H134" s="12">
        <v>18.93</v>
      </c>
      <c r="I134" s="12">
        <v>5.07</v>
      </c>
      <c r="J134" s="12">
        <v>18.32</v>
      </c>
      <c r="K134" s="12">
        <v>0.62</v>
      </c>
      <c r="L134" s="12">
        <v>66.73</v>
      </c>
      <c r="M134" s="12">
        <v>4</v>
      </c>
      <c r="N134" s="12">
        <v>0</v>
      </c>
      <c r="O134" s="12">
        <v>183</v>
      </c>
      <c r="P134" s="12">
        <v>2</v>
      </c>
      <c r="Q134" s="12">
        <v>0</v>
      </c>
      <c r="R134" s="12">
        <v>0</v>
      </c>
      <c r="S134" s="12">
        <v>209</v>
      </c>
      <c r="T134" s="12">
        <v>0</v>
      </c>
      <c r="U134">
        <f t="shared" si="7"/>
        <v>1471.2099999999996</v>
      </c>
      <c r="V134" s="23">
        <f>'Listado Equipos'!$B$6-W134</f>
        <v>39405.590000000004</v>
      </c>
      <c r="W134">
        <f t="shared" si="6"/>
        <v>2094.4099999999985</v>
      </c>
      <c r="X134">
        <f t="shared" si="8"/>
        <v>134</v>
      </c>
    </row>
    <row r="135" spans="1:24" ht="17.399999999999999" x14ac:dyDescent="0.3">
      <c r="A135" s="11">
        <v>45230</v>
      </c>
      <c r="B135" s="12">
        <v>250477</v>
      </c>
      <c r="C135" s="12" t="s">
        <v>343</v>
      </c>
      <c r="D135" s="12" t="s">
        <v>344</v>
      </c>
      <c r="E135" s="12" t="s">
        <v>345</v>
      </c>
      <c r="F135" s="12"/>
      <c r="G135" s="12"/>
      <c r="H135" s="12">
        <v>14.78</v>
      </c>
      <c r="I135" s="12">
        <v>9.2200000000000006</v>
      </c>
      <c r="J135" s="12">
        <v>13.08</v>
      </c>
      <c r="K135" s="12">
        <v>1.7</v>
      </c>
      <c r="L135" s="12">
        <v>39.450000000000003</v>
      </c>
      <c r="M135" s="12">
        <v>5</v>
      </c>
      <c r="N135" s="12">
        <v>0</v>
      </c>
      <c r="O135" s="12">
        <v>61</v>
      </c>
      <c r="P135" s="12">
        <v>1</v>
      </c>
      <c r="Q135" s="12">
        <v>0</v>
      </c>
      <c r="R135" s="12">
        <v>4</v>
      </c>
      <c r="S135" s="12">
        <v>69</v>
      </c>
      <c r="T135" s="12">
        <v>0</v>
      </c>
      <c r="U135">
        <f t="shared" si="7"/>
        <v>1485.9899999999996</v>
      </c>
      <c r="V135" s="23">
        <f>'Listado Equipos'!$B$6-W135</f>
        <v>39407.54</v>
      </c>
      <c r="W135">
        <f t="shared" si="6"/>
        <v>2092.4599999999987</v>
      </c>
      <c r="X135">
        <f t="shared" si="8"/>
        <v>135</v>
      </c>
    </row>
    <row r="136" spans="1:24" ht="17.399999999999999" x14ac:dyDescent="0.3">
      <c r="A136" s="11">
        <v>45231</v>
      </c>
      <c r="B136" s="12">
        <v>250477</v>
      </c>
      <c r="C136" s="12" t="s">
        <v>343</v>
      </c>
      <c r="D136" s="12" t="s">
        <v>344</v>
      </c>
      <c r="E136" s="12" t="s">
        <v>345</v>
      </c>
      <c r="F136" s="12"/>
      <c r="G136" s="12"/>
      <c r="H136" s="12">
        <v>20</v>
      </c>
      <c r="I136" s="12">
        <v>4</v>
      </c>
      <c r="J136" s="12">
        <v>18.649999999999999</v>
      </c>
      <c r="K136" s="12">
        <v>1.35</v>
      </c>
      <c r="L136" s="12">
        <v>63.41</v>
      </c>
      <c r="M136" s="12">
        <v>4</v>
      </c>
      <c r="N136" s="12">
        <v>0</v>
      </c>
      <c r="O136" s="12">
        <v>130</v>
      </c>
      <c r="P136" s="12">
        <v>5</v>
      </c>
      <c r="Q136" s="12">
        <v>0</v>
      </c>
      <c r="R136" s="12">
        <v>2</v>
      </c>
      <c r="S136" s="12">
        <v>145</v>
      </c>
      <c r="T136" s="12">
        <v>0</v>
      </c>
      <c r="U136">
        <f t="shared" si="7"/>
        <v>1505.9899999999996</v>
      </c>
      <c r="V136" s="23">
        <f>'Listado Equipos'!$B$6-W136</f>
        <v>39407.67</v>
      </c>
      <c r="W136">
        <f t="shared" si="6"/>
        <v>2092.3299999999986</v>
      </c>
      <c r="X136">
        <f t="shared" si="8"/>
        <v>136</v>
      </c>
    </row>
    <row r="137" spans="1:24" ht="17.399999999999999" x14ac:dyDescent="0.3">
      <c r="A137" s="11">
        <v>45232</v>
      </c>
      <c r="B137" s="12">
        <v>250477</v>
      </c>
      <c r="C137" s="12" t="s">
        <v>343</v>
      </c>
      <c r="D137" s="12" t="s">
        <v>344</v>
      </c>
      <c r="E137" s="12" t="s">
        <v>345</v>
      </c>
      <c r="F137" s="12"/>
      <c r="G137" s="12"/>
      <c r="H137" s="12">
        <v>22.05</v>
      </c>
      <c r="I137" s="12">
        <v>1.95</v>
      </c>
      <c r="J137" s="12">
        <v>20.53</v>
      </c>
      <c r="K137" s="12">
        <v>1.52</v>
      </c>
      <c r="L137" s="12">
        <v>73.63</v>
      </c>
      <c r="M137" s="12">
        <v>5</v>
      </c>
      <c r="N137" s="12">
        <v>0</v>
      </c>
      <c r="O137" s="12">
        <v>207</v>
      </c>
      <c r="P137" s="12">
        <v>6</v>
      </c>
      <c r="Q137" s="12">
        <v>1</v>
      </c>
      <c r="R137" s="12">
        <v>9</v>
      </c>
      <c r="S137" s="12">
        <v>250</v>
      </c>
      <c r="T137" s="12">
        <v>1</v>
      </c>
      <c r="U137">
        <f t="shared" si="7"/>
        <v>1528.0399999999995</v>
      </c>
      <c r="V137" s="23">
        <f>'Listado Equipos'!$B$6-W137</f>
        <v>39407.67</v>
      </c>
      <c r="W137">
        <f t="shared" si="6"/>
        <v>2092.3299999999986</v>
      </c>
      <c r="X137">
        <f t="shared" si="8"/>
        <v>137</v>
      </c>
    </row>
    <row r="138" spans="1:24" ht="17.399999999999999" x14ac:dyDescent="0.3">
      <c r="A138" s="11">
        <v>45233</v>
      </c>
      <c r="B138" s="12">
        <v>250477</v>
      </c>
      <c r="C138" s="12" t="s">
        <v>343</v>
      </c>
      <c r="D138" s="12" t="s">
        <v>344</v>
      </c>
      <c r="E138" s="12" t="s">
        <v>345</v>
      </c>
      <c r="F138" s="12"/>
      <c r="G138" s="12"/>
      <c r="H138" s="12">
        <v>21.52</v>
      </c>
      <c r="I138" s="12">
        <v>2.48</v>
      </c>
      <c r="J138" s="12">
        <v>20.28</v>
      </c>
      <c r="K138" s="12">
        <v>1.23</v>
      </c>
      <c r="L138" s="12">
        <v>68.67</v>
      </c>
      <c r="M138" s="12">
        <v>4</v>
      </c>
      <c r="N138" s="12">
        <v>0</v>
      </c>
      <c r="O138" s="12">
        <v>151</v>
      </c>
      <c r="P138" s="12">
        <v>6</v>
      </c>
      <c r="Q138" s="12">
        <v>0</v>
      </c>
      <c r="R138" s="12">
        <v>2</v>
      </c>
      <c r="S138" s="12">
        <v>172</v>
      </c>
      <c r="T138" s="12">
        <v>0</v>
      </c>
      <c r="U138">
        <f t="shared" si="7"/>
        <v>1549.5599999999995</v>
      </c>
      <c r="V138" s="23">
        <f>'Listado Equipos'!$B$6-W138</f>
        <v>39413.1</v>
      </c>
      <c r="W138">
        <f t="shared" si="6"/>
        <v>2086.8999999999987</v>
      </c>
      <c r="X138">
        <f t="shared" si="8"/>
        <v>138</v>
      </c>
    </row>
    <row r="139" spans="1:24" ht="17.399999999999999" x14ac:dyDescent="0.3">
      <c r="A139" s="11">
        <v>45234</v>
      </c>
      <c r="B139" s="12">
        <v>250477</v>
      </c>
      <c r="C139" s="12" t="s">
        <v>343</v>
      </c>
      <c r="D139" s="12" t="s">
        <v>344</v>
      </c>
      <c r="E139" s="12" t="s">
        <v>345</v>
      </c>
      <c r="F139" s="12"/>
      <c r="G139" s="12"/>
      <c r="H139" s="12">
        <v>20.43</v>
      </c>
      <c r="I139" s="12">
        <v>3.57</v>
      </c>
      <c r="J139" s="12">
        <v>19.13</v>
      </c>
      <c r="K139" s="12">
        <v>1.3</v>
      </c>
      <c r="L139" s="12">
        <v>70.14</v>
      </c>
      <c r="M139" s="12">
        <v>5</v>
      </c>
      <c r="N139" s="12">
        <v>0</v>
      </c>
      <c r="O139" s="12">
        <v>112</v>
      </c>
      <c r="P139" s="12">
        <v>4</v>
      </c>
      <c r="Q139" s="12">
        <v>0</v>
      </c>
      <c r="R139" s="12">
        <v>4</v>
      </c>
      <c r="S139" s="12">
        <v>128</v>
      </c>
      <c r="T139" s="12">
        <v>0</v>
      </c>
      <c r="U139">
        <f t="shared" si="7"/>
        <v>1569.9899999999996</v>
      </c>
      <c r="V139" s="23">
        <f>'Listado Equipos'!$B$6-W139</f>
        <v>39421.599999999999</v>
      </c>
      <c r="W139">
        <f t="shared" si="6"/>
        <v>2078.3999999999987</v>
      </c>
      <c r="X139">
        <f t="shared" si="8"/>
        <v>139</v>
      </c>
    </row>
    <row r="140" spans="1:24" ht="17.399999999999999" x14ac:dyDescent="0.3">
      <c r="A140" s="11">
        <v>45235</v>
      </c>
      <c r="B140" s="12">
        <v>250477</v>
      </c>
      <c r="C140" s="12" t="s">
        <v>343</v>
      </c>
      <c r="D140" s="12" t="s">
        <v>344</v>
      </c>
      <c r="E140" s="12" t="s">
        <v>345</v>
      </c>
      <c r="F140" s="12"/>
      <c r="G140" s="12"/>
      <c r="H140" s="12">
        <v>18.62</v>
      </c>
      <c r="I140" s="12">
        <v>5.38</v>
      </c>
      <c r="J140" s="12">
        <v>17.420000000000002</v>
      </c>
      <c r="K140" s="12">
        <v>1.2</v>
      </c>
      <c r="L140" s="12">
        <v>57.6</v>
      </c>
      <c r="M140" s="12">
        <v>5</v>
      </c>
      <c r="N140" s="12">
        <v>0</v>
      </c>
      <c r="O140" s="12">
        <v>121</v>
      </c>
      <c r="P140" s="12">
        <v>1</v>
      </c>
      <c r="Q140" s="12">
        <v>0</v>
      </c>
      <c r="R140" s="12">
        <v>2</v>
      </c>
      <c r="S140" s="12">
        <v>138</v>
      </c>
      <c r="T140" s="12">
        <v>0</v>
      </c>
      <c r="U140">
        <f t="shared" si="7"/>
        <v>1588.6099999999994</v>
      </c>
      <c r="V140" s="23">
        <f>'Listado Equipos'!$B$6-W140</f>
        <v>39442.17</v>
      </c>
      <c r="W140">
        <f t="shared" si="6"/>
        <v>2057.8299999999986</v>
      </c>
      <c r="X140">
        <f t="shared" si="8"/>
        <v>140</v>
      </c>
    </row>
    <row r="141" spans="1:24" ht="17.399999999999999" x14ac:dyDescent="0.3">
      <c r="A141" s="11">
        <v>45236</v>
      </c>
      <c r="B141" s="12">
        <v>250477</v>
      </c>
      <c r="C141" s="12" t="s">
        <v>343</v>
      </c>
      <c r="D141" s="12" t="s">
        <v>344</v>
      </c>
      <c r="E141" s="12" t="s">
        <v>345</v>
      </c>
      <c r="F141" s="12"/>
      <c r="G141" s="12"/>
      <c r="H141" s="12">
        <v>21.33</v>
      </c>
      <c r="I141" s="12">
        <v>2.67</v>
      </c>
      <c r="J141" s="12">
        <v>19.68</v>
      </c>
      <c r="K141" s="12">
        <v>1.65</v>
      </c>
      <c r="L141" s="12">
        <v>62.52</v>
      </c>
      <c r="M141" s="12">
        <v>4</v>
      </c>
      <c r="N141" s="12">
        <v>0</v>
      </c>
      <c r="O141" s="12">
        <v>108</v>
      </c>
      <c r="P141" s="12">
        <v>7</v>
      </c>
      <c r="Q141" s="12">
        <v>0</v>
      </c>
      <c r="R141" s="12">
        <v>8</v>
      </c>
      <c r="S141" s="12">
        <v>112</v>
      </c>
      <c r="T141" s="12">
        <v>1</v>
      </c>
      <c r="U141">
        <f t="shared" si="7"/>
        <v>1609.9399999999994</v>
      </c>
      <c r="V141" s="23">
        <f>'Listado Equipos'!$B$6-W141</f>
        <v>39455.79</v>
      </c>
      <c r="W141">
        <f t="shared" si="6"/>
        <v>2044.2099999999987</v>
      </c>
      <c r="X141">
        <f t="shared" si="8"/>
        <v>141</v>
      </c>
    </row>
    <row r="142" spans="1:24" ht="17.399999999999999" x14ac:dyDescent="0.3">
      <c r="A142" s="11">
        <v>45237</v>
      </c>
      <c r="B142" s="12">
        <v>250477</v>
      </c>
      <c r="C142" s="12" t="s">
        <v>343</v>
      </c>
      <c r="D142" s="12" t="s">
        <v>344</v>
      </c>
      <c r="E142" s="12" t="s">
        <v>345</v>
      </c>
      <c r="F142" s="12"/>
      <c r="G142" s="12"/>
      <c r="H142" s="12">
        <v>16.78</v>
      </c>
      <c r="I142" s="12">
        <v>7.22</v>
      </c>
      <c r="J142" s="12">
        <v>15.3</v>
      </c>
      <c r="K142" s="12">
        <v>1.48</v>
      </c>
      <c r="L142" s="12">
        <v>56</v>
      </c>
      <c r="M142" s="12">
        <v>5</v>
      </c>
      <c r="N142" s="12">
        <v>0</v>
      </c>
      <c r="O142" s="12">
        <v>192</v>
      </c>
      <c r="P142" s="12">
        <v>1</v>
      </c>
      <c r="Q142" s="12">
        <v>0</v>
      </c>
      <c r="R142" s="12">
        <v>4</v>
      </c>
      <c r="S142" s="12">
        <v>212</v>
      </c>
      <c r="T142" s="12">
        <v>0</v>
      </c>
      <c r="U142">
        <f t="shared" si="7"/>
        <v>1626.7199999999993</v>
      </c>
      <c r="V142" s="23">
        <f>'Listado Equipos'!$B$6-W142</f>
        <v>39477.620000000003</v>
      </c>
      <c r="W142">
        <f t="shared" si="6"/>
        <v>2022.3799999999987</v>
      </c>
      <c r="X142">
        <f t="shared" si="8"/>
        <v>142</v>
      </c>
    </row>
    <row r="143" spans="1:24" ht="17.399999999999999" x14ac:dyDescent="0.3">
      <c r="A143" s="11">
        <v>45238</v>
      </c>
      <c r="B143" s="12">
        <v>250477</v>
      </c>
      <c r="C143" s="12" t="s">
        <v>343</v>
      </c>
      <c r="D143" s="12" t="s">
        <v>344</v>
      </c>
      <c r="E143" s="12" t="s">
        <v>345</v>
      </c>
      <c r="F143" s="12"/>
      <c r="G143" s="12"/>
      <c r="H143" s="12">
        <v>20.72</v>
      </c>
      <c r="I143" s="12">
        <v>3.28</v>
      </c>
      <c r="J143" s="12">
        <v>19.02</v>
      </c>
      <c r="K143" s="12">
        <v>1.7</v>
      </c>
      <c r="L143" s="12">
        <v>57.99</v>
      </c>
      <c r="M143" s="12">
        <v>4</v>
      </c>
      <c r="N143" s="12">
        <v>0</v>
      </c>
      <c r="O143" s="12">
        <v>121</v>
      </c>
      <c r="P143" s="12">
        <v>2</v>
      </c>
      <c r="Q143" s="12">
        <v>0</v>
      </c>
      <c r="R143" s="12">
        <v>2</v>
      </c>
      <c r="S143" s="12">
        <v>138</v>
      </c>
      <c r="T143" s="12">
        <v>0</v>
      </c>
      <c r="U143">
        <f t="shared" si="7"/>
        <v>1647.4399999999994</v>
      </c>
      <c r="V143" s="23">
        <f>'Listado Equipos'!$B$6-W143</f>
        <v>39494.07</v>
      </c>
      <c r="W143">
        <f t="shared" si="6"/>
        <v>2005.9299999999987</v>
      </c>
      <c r="X143">
        <f t="shared" si="8"/>
        <v>143</v>
      </c>
    </row>
    <row r="144" spans="1:24" ht="17.399999999999999" x14ac:dyDescent="0.3">
      <c r="A144" s="11">
        <v>45239</v>
      </c>
      <c r="B144" s="12">
        <v>250477</v>
      </c>
      <c r="C144" s="12" t="s">
        <v>343</v>
      </c>
      <c r="D144" s="12" t="s">
        <v>344</v>
      </c>
      <c r="E144" s="12" t="s">
        <v>345</v>
      </c>
      <c r="F144" s="12"/>
      <c r="G144" s="12"/>
      <c r="H144" s="12">
        <v>20.67</v>
      </c>
      <c r="I144" s="12">
        <v>3.33</v>
      </c>
      <c r="J144" s="12">
        <v>18.68</v>
      </c>
      <c r="K144" s="12">
        <v>1.98</v>
      </c>
      <c r="L144" s="12">
        <v>67.56</v>
      </c>
      <c r="M144" s="12">
        <v>5</v>
      </c>
      <c r="N144" s="12">
        <v>0</v>
      </c>
      <c r="O144" s="12">
        <v>182</v>
      </c>
      <c r="P144" s="12">
        <v>3</v>
      </c>
      <c r="Q144" s="12">
        <v>1</v>
      </c>
      <c r="R144" s="12">
        <v>4</v>
      </c>
      <c r="S144" s="12">
        <v>212</v>
      </c>
      <c r="T144" s="12">
        <v>0</v>
      </c>
      <c r="U144">
        <f t="shared" si="7"/>
        <v>1668.1099999999994</v>
      </c>
      <c r="V144" s="23">
        <f>'Listado Equipos'!$B$6-W144</f>
        <v>39512.42</v>
      </c>
      <c r="W144">
        <f t="shared" si="6"/>
        <v>1987.5799999999988</v>
      </c>
      <c r="X144">
        <f t="shared" si="8"/>
        <v>144</v>
      </c>
    </row>
    <row r="145" spans="1:24" ht="17.399999999999999" x14ac:dyDescent="0.3">
      <c r="A145" s="11">
        <v>45240</v>
      </c>
      <c r="B145" s="12">
        <v>250477</v>
      </c>
      <c r="C145" s="12" t="s">
        <v>343</v>
      </c>
      <c r="D145" s="12" t="s">
        <v>344</v>
      </c>
      <c r="E145" s="12" t="s">
        <v>345</v>
      </c>
      <c r="F145" s="12"/>
      <c r="G145" s="12"/>
      <c r="H145" s="12">
        <v>18.3</v>
      </c>
      <c r="I145" s="12">
        <v>5.7</v>
      </c>
      <c r="J145" s="12">
        <v>16.63</v>
      </c>
      <c r="K145" s="12">
        <v>1.67</v>
      </c>
      <c r="L145" s="12">
        <v>51.46</v>
      </c>
      <c r="M145" s="12">
        <v>4</v>
      </c>
      <c r="N145" s="12">
        <v>0</v>
      </c>
      <c r="O145" s="12">
        <v>103</v>
      </c>
      <c r="P145" s="12">
        <v>2</v>
      </c>
      <c r="Q145" s="12">
        <v>0</v>
      </c>
      <c r="R145" s="12">
        <v>4</v>
      </c>
      <c r="S145" s="12">
        <v>118</v>
      </c>
      <c r="T145" s="12">
        <v>0</v>
      </c>
      <c r="U145">
        <f t="shared" si="7"/>
        <v>1686.4099999999994</v>
      </c>
      <c r="V145" s="23">
        <f>'Listado Equipos'!$B$6-W145</f>
        <v>39527.15</v>
      </c>
      <c r="W145">
        <f t="shared" si="6"/>
        <v>1972.8499999999988</v>
      </c>
      <c r="X145">
        <f t="shared" si="8"/>
        <v>145</v>
      </c>
    </row>
    <row r="146" spans="1:24" ht="17.399999999999999" x14ac:dyDescent="0.3">
      <c r="A146" s="11">
        <v>45241</v>
      </c>
      <c r="B146" s="12">
        <v>250477</v>
      </c>
      <c r="C146" s="12" t="s">
        <v>343</v>
      </c>
      <c r="D146" s="12" t="s">
        <v>344</v>
      </c>
      <c r="E146" s="12" t="s">
        <v>345</v>
      </c>
      <c r="F146" s="12"/>
      <c r="G146" s="12"/>
      <c r="H146" s="12">
        <v>12.77</v>
      </c>
      <c r="I146" s="12">
        <v>11.23</v>
      </c>
      <c r="J146" s="12">
        <v>12.07</v>
      </c>
      <c r="K146" s="12">
        <v>0.7</v>
      </c>
      <c r="L146" s="12">
        <v>44.79</v>
      </c>
      <c r="M146" s="12">
        <v>5</v>
      </c>
      <c r="N146" s="12">
        <v>0</v>
      </c>
      <c r="O146" s="12">
        <v>84</v>
      </c>
      <c r="P146" s="12">
        <v>2</v>
      </c>
      <c r="Q146" s="12">
        <v>1</v>
      </c>
      <c r="R146" s="12">
        <v>1</v>
      </c>
      <c r="S146" s="12">
        <v>101</v>
      </c>
      <c r="T146" s="12">
        <v>0</v>
      </c>
      <c r="U146">
        <f t="shared" si="7"/>
        <v>1699.1799999999994</v>
      </c>
      <c r="V146" s="23">
        <f>'Listado Equipos'!$B$6-W146</f>
        <v>39548.47</v>
      </c>
      <c r="W146">
        <f t="shared" si="6"/>
        <v>1951.5299999999988</v>
      </c>
      <c r="X146">
        <f t="shared" si="8"/>
        <v>146</v>
      </c>
    </row>
    <row r="147" spans="1:24" ht="17.399999999999999" x14ac:dyDescent="0.3">
      <c r="A147" s="11">
        <v>45242</v>
      </c>
      <c r="B147" s="12">
        <v>250477</v>
      </c>
      <c r="C147" s="12" t="s">
        <v>343</v>
      </c>
      <c r="D147" s="12" t="s">
        <v>344</v>
      </c>
      <c r="E147" s="12" t="s">
        <v>345</v>
      </c>
      <c r="F147" s="12"/>
      <c r="G147" s="12"/>
      <c r="H147" s="12">
        <v>11.52</v>
      </c>
      <c r="I147" s="12">
        <v>12.48</v>
      </c>
      <c r="J147" s="12">
        <v>9.93</v>
      </c>
      <c r="K147" s="12">
        <v>1.58</v>
      </c>
      <c r="L147" s="12">
        <v>39.51</v>
      </c>
      <c r="M147" s="12">
        <v>5</v>
      </c>
      <c r="N147" s="12">
        <v>0</v>
      </c>
      <c r="O147" s="12">
        <v>57</v>
      </c>
      <c r="P147" s="12">
        <v>0</v>
      </c>
      <c r="Q147" s="12">
        <v>0</v>
      </c>
      <c r="R147" s="12">
        <v>6</v>
      </c>
      <c r="S147" s="12">
        <v>63</v>
      </c>
      <c r="T147" s="12">
        <v>0</v>
      </c>
      <c r="U147">
        <f t="shared" si="7"/>
        <v>1710.6999999999994</v>
      </c>
      <c r="V147" s="23">
        <f>'Listado Equipos'!$B$6-W147</f>
        <v>39567.29</v>
      </c>
      <c r="W147">
        <f t="shared" si="6"/>
        <v>1932.7099999999989</v>
      </c>
      <c r="X147">
        <f t="shared" si="8"/>
        <v>147</v>
      </c>
    </row>
    <row r="148" spans="1:24" ht="17.399999999999999" x14ac:dyDescent="0.3">
      <c r="A148" s="11">
        <v>45243</v>
      </c>
      <c r="B148" s="12">
        <v>250477</v>
      </c>
      <c r="C148" s="12" t="s">
        <v>343</v>
      </c>
      <c r="D148" s="12" t="s">
        <v>344</v>
      </c>
      <c r="E148" s="12" t="s">
        <v>345</v>
      </c>
      <c r="F148" s="12"/>
      <c r="G148" s="12"/>
      <c r="H148" s="12">
        <v>12.1</v>
      </c>
      <c r="I148" s="12">
        <v>11.9</v>
      </c>
      <c r="J148" s="12">
        <v>10.35</v>
      </c>
      <c r="K148" s="12">
        <v>1.75</v>
      </c>
      <c r="L148" s="12">
        <v>35.1</v>
      </c>
      <c r="M148" s="12">
        <v>5</v>
      </c>
      <c r="N148" s="12">
        <v>0</v>
      </c>
      <c r="O148" s="12">
        <v>89</v>
      </c>
      <c r="P148" s="12">
        <v>1</v>
      </c>
      <c r="Q148" s="12">
        <v>0</v>
      </c>
      <c r="R148" s="12">
        <v>8</v>
      </c>
      <c r="S148" s="12">
        <v>100</v>
      </c>
      <c r="T148" s="12">
        <v>0</v>
      </c>
      <c r="U148">
        <f t="shared" si="7"/>
        <v>1722.7999999999993</v>
      </c>
      <c r="V148" s="23">
        <f>'Listado Equipos'!$B$6-W148</f>
        <v>39588.36</v>
      </c>
      <c r="W148">
        <f t="shared" si="6"/>
        <v>1911.639999999999</v>
      </c>
      <c r="X148">
        <f t="shared" si="8"/>
        <v>148</v>
      </c>
    </row>
    <row r="149" spans="1:24" ht="17.399999999999999" x14ac:dyDescent="0.3">
      <c r="A149" s="11">
        <v>45244</v>
      </c>
      <c r="B149" s="12">
        <v>250477</v>
      </c>
      <c r="C149" s="12" t="s">
        <v>343</v>
      </c>
      <c r="D149" s="12" t="s">
        <v>344</v>
      </c>
      <c r="E149" s="12" t="s">
        <v>345</v>
      </c>
      <c r="F149" s="12"/>
      <c r="G149" s="12"/>
      <c r="H149" s="12">
        <v>0.03</v>
      </c>
      <c r="I149" s="12">
        <v>23.97</v>
      </c>
      <c r="J149" s="12">
        <v>0.03</v>
      </c>
      <c r="K149" s="12">
        <v>0</v>
      </c>
      <c r="L149" s="12">
        <v>0</v>
      </c>
      <c r="M149" s="12">
        <v>0</v>
      </c>
      <c r="N149" s="12">
        <v>0</v>
      </c>
      <c r="O149" s="12">
        <v>0</v>
      </c>
      <c r="P149" s="12">
        <v>0</v>
      </c>
      <c r="Q149" s="12">
        <v>0</v>
      </c>
      <c r="R149" s="12">
        <v>0</v>
      </c>
      <c r="S149" s="12">
        <v>0</v>
      </c>
      <c r="T149" s="12">
        <v>0</v>
      </c>
      <c r="U149">
        <f t="shared" si="7"/>
        <v>1722.8299999999992</v>
      </c>
      <c r="V149" s="23">
        <f>'Listado Equipos'!$B$6-W149</f>
        <v>39607.51</v>
      </c>
      <c r="W149">
        <f t="shared" si="6"/>
        <v>1892.4899999999989</v>
      </c>
      <c r="X149">
        <f t="shared" si="8"/>
        <v>149</v>
      </c>
    </row>
    <row r="150" spans="1:24" ht="17.399999999999999" x14ac:dyDescent="0.3">
      <c r="A150" s="11">
        <v>45245</v>
      </c>
      <c r="B150" s="12">
        <v>250477</v>
      </c>
      <c r="C150" s="12" t="s">
        <v>343</v>
      </c>
      <c r="D150" s="12" t="s">
        <v>344</v>
      </c>
      <c r="E150" s="12" t="s">
        <v>345</v>
      </c>
      <c r="F150" s="12"/>
      <c r="G150" s="12"/>
      <c r="H150" s="12">
        <v>0</v>
      </c>
      <c r="I150" s="12">
        <v>24</v>
      </c>
      <c r="J150" s="12">
        <v>0</v>
      </c>
      <c r="K150" s="12">
        <v>0</v>
      </c>
      <c r="L150" s="12">
        <v>0</v>
      </c>
      <c r="M150" s="12">
        <v>0</v>
      </c>
      <c r="N150" s="12">
        <v>0</v>
      </c>
      <c r="O150" s="12">
        <v>0</v>
      </c>
      <c r="P150" s="12">
        <v>0</v>
      </c>
      <c r="Q150" s="12">
        <v>0</v>
      </c>
      <c r="R150" s="12">
        <v>0</v>
      </c>
      <c r="S150" s="12">
        <v>0</v>
      </c>
      <c r="T150" s="12">
        <v>0</v>
      </c>
      <c r="U150">
        <f t="shared" si="7"/>
        <v>1722.8299999999992</v>
      </c>
      <c r="V150" s="23">
        <f>'Listado Equipos'!$B$6-W150</f>
        <v>39617.090000000004</v>
      </c>
      <c r="W150">
        <f t="shared" si="6"/>
        <v>1882.9099999999989</v>
      </c>
      <c r="X150">
        <f t="shared" si="8"/>
        <v>150</v>
      </c>
    </row>
    <row r="151" spans="1:24" ht="17.399999999999999" x14ac:dyDescent="0.3">
      <c r="A151" s="11">
        <v>45246</v>
      </c>
      <c r="B151" s="12">
        <v>250477</v>
      </c>
      <c r="C151" s="12" t="s">
        <v>343</v>
      </c>
      <c r="D151" s="12" t="s">
        <v>344</v>
      </c>
      <c r="E151" s="12" t="s">
        <v>345</v>
      </c>
      <c r="F151" s="12"/>
      <c r="G151" s="12"/>
      <c r="H151" s="12">
        <v>1.48</v>
      </c>
      <c r="I151" s="12">
        <v>22.52</v>
      </c>
      <c r="J151" s="12">
        <v>1.48</v>
      </c>
      <c r="K151" s="12">
        <v>0</v>
      </c>
      <c r="L151" s="12">
        <v>5.4</v>
      </c>
      <c r="M151" s="12">
        <v>5</v>
      </c>
      <c r="N151" s="12">
        <v>0</v>
      </c>
      <c r="O151" s="12">
        <v>11</v>
      </c>
      <c r="P151" s="12">
        <v>1</v>
      </c>
      <c r="Q151" s="12">
        <v>0</v>
      </c>
      <c r="R151" s="12">
        <v>0</v>
      </c>
      <c r="S151" s="12">
        <v>12</v>
      </c>
      <c r="T151" s="12">
        <v>0</v>
      </c>
      <c r="U151">
        <f t="shared" si="7"/>
        <v>1724.3099999999993</v>
      </c>
      <c r="V151" s="23">
        <f>'Listado Equipos'!$B$6-W151</f>
        <v>39633.57</v>
      </c>
      <c r="W151">
        <f t="shared" si="6"/>
        <v>1866.4299999999989</v>
      </c>
      <c r="X151">
        <f t="shared" si="8"/>
        <v>151</v>
      </c>
    </row>
    <row r="152" spans="1:24" ht="17.399999999999999" x14ac:dyDescent="0.3">
      <c r="A152" s="11">
        <v>45247</v>
      </c>
      <c r="B152" s="12">
        <v>250477</v>
      </c>
      <c r="C152" s="12" t="s">
        <v>343</v>
      </c>
      <c r="D152" s="12" t="s">
        <v>344</v>
      </c>
      <c r="E152" s="12" t="s">
        <v>345</v>
      </c>
      <c r="F152" s="12"/>
      <c r="G152" s="12"/>
      <c r="H152" s="12">
        <v>19.37</v>
      </c>
      <c r="I152" s="12">
        <v>4.63</v>
      </c>
      <c r="J152" s="12">
        <v>17.7</v>
      </c>
      <c r="K152" s="12">
        <v>1.67</v>
      </c>
      <c r="L152" s="12">
        <v>59.08</v>
      </c>
      <c r="M152" s="12">
        <v>4</v>
      </c>
      <c r="N152" s="12">
        <v>0</v>
      </c>
      <c r="O152" s="12">
        <v>128</v>
      </c>
      <c r="P152" s="12">
        <v>1</v>
      </c>
      <c r="Q152" s="12">
        <v>0</v>
      </c>
      <c r="R152" s="12">
        <v>3</v>
      </c>
      <c r="S152" s="12">
        <v>144</v>
      </c>
      <c r="T152" s="12">
        <v>0</v>
      </c>
      <c r="U152">
        <f t="shared" si="7"/>
        <v>1743.6799999999992</v>
      </c>
      <c r="V152" s="23">
        <f>'Listado Equipos'!$B$6-W152</f>
        <v>39648.85</v>
      </c>
      <c r="W152">
        <f t="shared" si="6"/>
        <v>1851.149999999999</v>
      </c>
      <c r="X152">
        <f t="shared" si="8"/>
        <v>152</v>
      </c>
    </row>
    <row r="153" spans="1:24" ht="17.399999999999999" x14ac:dyDescent="0.3">
      <c r="A153" s="11">
        <v>45248</v>
      </c>
      <c r="B153" s="12">
        <v>250477</v>
      </c>
      <c r="C153" s="12" t="s">
        <v>343</v>
      </c>
      <c r="D153" s="12" t="s">
        <v>344</v>
      </c>
      <c r="E153" s="12" t="s">
        <v>345</v>
      </c>
      <c r="F153" s="12"/>
      <c r="G153" s="12"/>
      <c r="H153" s="12">
        <v>15.97</v>
      </c>
      <c r="I153" s="12">
        <v>8.0299999999999994</v>
      </c>
      <c r="J153" s="12">
        <v>15.08</v>
      </c>
      <c r="K153" s="12">
        <v>0.88</v>
      </c>
      <c r="L153" s="12">
        <v>57.03</v>
      </c>
      <c r="M153" s="12">
        <v>5</v>
      </c>
      <c r="N153" s="12">
        <v>0</v>
      </c>
      <c r="O153" s="12">
        <v>199</v>
      </c>
      <c r="P153" s="12">
        <v>13</v>
      </c>
      <c r="Q153" s="12">
        <v>1</v>
      </c>
      <c r="R153" s="12">
        <v>3</v>
      </c>
      <c r="S153" s="12">
        <v>230</v>
      </c>
      <c r="T153" s="12">
        <v>0</v>
      </c>
      <c r="U153">
        <f t="shared" si="7"/>
        <v>1759.6499999999992</v>
      </c>
      <c r="V153" s="23">
        <f>'Listado Equipos'!$B$6-W153</f>
        <v>39666.080000000002</v>
      </c>
      <c r="W153">
        <f t="shared" si="6"/>
        <v>1833.9199999999989</v>
      </c>
      <c r="X153">
        <f t="shared" si="8"/>
        <v>153</v>
      </c>
    </row>
    <row r="154" spans="1:24" ht="17.399999999999999" x14ac:dyDescent="0.3">
      <c r="A154" s="11">
        <v>45249</v>
      </c>
      <c r="B154" s="12">
        <v>250477</v>
      </c>
      <c r="C154" s="12" t="s">
        <v>343</v>
      </c>
      <c r="D154" s="12" t="s">
        <v>344</v>
      </c>
      <c r="E154" s="12" t="s">
        <v>345</v>
      </c>
      <c r="F154" s="12"/>
      <c r="G154" s="12"/>
      <c r="H154" s="12">
        <v>15.12</v>
      </c>
      <c r="I154" s="12">
        <v>8.8800000000000008</v>
      </c>
      <c r="J154" s="12">
        <v>13.52</v>
      </c>
      <c r="K154" s="12">
        <v>1.6</v>
      </c>
      <c r="L154" s="12">
        <v>47.12</v>
      </c>
      <c r="M154" s="12">
        <v>5</v>
      </c>
      <c r="N154" s="12">
        <v>0</v>
      </c>
      <c r="O154" s="12">
        <v>130</v>
      </c>
      <c r="P154" s="12">
        <v>13</v>
      </c>
      <c r="Q154" s="12">
        <v>0</v>
      </c>
      <c r="R154" s="12">
        <v>10</v>
      </c>
      <c r="S154" s="12">
        <v>150</v>
      </c>
      <c r="T154" s="12">
        <v>2</v>
      </c>
      <c r="U154">
        <f t="shared" si="7"/>
        <v>1774.7699999999991</v>
      </c>
      <c r="V154" s="23">
        <f>'Listado Equipos'!$B$6-W154</f>
        <v>39688.130000000005</v>
      </c>
      <c r="W154">
        <f t="shared" si="6"/>
        <v>1811.869999999999</v>
      </c>
      <c r="X154">
        <f t="shared" si="8"/>
        <v>154</v>
      </c>
    </row>
    <row r="155" spans="1:24" ht="17.399999999999999" x14ac:dyDescent="0.3">
      <c r="A155" s="11">
        <v>45250</v>
      </c>
      <c r="B155" s="12">
        <v>250477</v>
      </c>
      <c r="C155" s="12" t="s">
        <v>343</v>
      </c>
      <c r="D155" s="12" t="s">
        <v>344</v>
      </c>
      <c r="E155" s="12" t="s">
        <v>345</v>
      </c>
      <c r="F155" s="12"/>
      <c r="G155" s="12"/>
      <c r="H155" s="12">
        <v>15.03</v>
      </c>
      <c r="I155" s="12">
        <v>8.9700000000000006</v>
      </c>
      <c r="J155" s="12">
        <v>14.13</v>
      </c>
      <c r="K155" s="12">
        <v>0.9</v>
      </c>
      <c r="L155" s="12">
        <v>49.07</v>
      </c>
      <c r="M155" s="12">
        <v>4</v>
      </c>
      <c r="N155" s="12">
        <v>0</v>
      </c>
      <c r="O155" s="12">
        <v>153</v>
      </c>
      <c r="P155" s="12">
        <v>1</v>
      </c>
      <c r="Q155" s="12">
        <v>1</v>
      </c>
      <c r="R155" s="12">
        <v>1</v>
      </c>
      <c r="S155" s="12">
        <v>166</v>
      </c>
      <c r="T155" s="12">
        <v>0</v>
      </c>
      <c r="U155">
        <f t="shared" si="7"/>
        <v>1789.799999999999</v>
      </c>
      <c r="V155" s="23">
        <f>'Listado Equipos'!$B$6-W155</f>
        <v>39710.200000000004</v>
      </c>
      <c r="W155">
        <f t="shared" si="6"/>
        <v>1789.799999999999</v>
      </c>
      <c r="X155">
        <f t="shared" si="8"/>
        <v>155</v>
      </c>
    </row>
    <row r="156" spans="1:24" ht="17.399999999999999" x14ac:dyDescent="0.3">
      <c r="A156" s="11">
        <v>45251</v>
      </c>
      <c r="B156" s="12">
        <v>250477</v>
      </c>
      <c r="C156" s="12" t="s">
        <v>343</v>
      </c>
      <c r="D156" s="12" t="s">
        <v>344</v>
      </c>
      <c r="E156" s="12" t="s">
        <v>345</v>
      </c>
      <c r="F156" s="12"/>
      <c r="G156" s="12"/>
      <c r="H156" s="12">
        <v>22.07</v>
      </c>
      <c r="I156" s="12">
        <v>1.93</v>
      </c>
      <c r="J156" s="12">
        <v>21.45</v>
      </c>
      <c r="K156" s="12">
        <v>0.62</v>
      </c>
      <c r="L156" s="12">
        <v>85.48</v>
      </c>
      <c r="M156" s="12">
        <v>5</v>
      </c>
      <c r="N156" s="12">
        <v>0</v>
      </c>
      <c r="O156" s="12">
        <v>242</v>
      </c>
      <c r="P156" s="12">
        <v>1</v>
      </c>
      <c r="Q156" s="12">
        <v>2</v>
      </c>
      <c r="R156" s="12">
        <v>1</v>
      </c>
      <c r="S156" s="12">
        <v>289</v>
      </c>
      <c r="T156" s="12">
        <v>0</v>
      </c>
      <c r="U156">
        <f t="shared" si="7"/>
        <v>1811.869999999999</v>
      </c>
      <c r="V156" s="23">
        <f>'Listado Equipos'!$B$6-W156</f>
        <v>39725.230000000003</v>
      </c>
      <c r="W156">
        <f t="shared" si="6"/>
        <v>1774.7699999999991</v>
      </c>
      <c r="X156">
        <f t="shared" si="8"/>
        <v>156</v>
      </c>
    </row>
    <row r="157" spans="1:24" ht="17.399999999999999" x14ac:dyDescent="0.3">
      <c r="A157" s="11">
        <v>45252</v>
      </c>
      <c r="B157" s="12">
        <v>250477</v>
      </c>
      <c r="C157" s="12" t="s">
        <v>343</v>
      </c>
      <c r="D157" s="12" t="s">
        <v>344</v>
      </c>
      <c r="E157" s="12" t="s">
        <v>345</v>
      </c>
      <c r="F157" s="12"/>
      <c r="G157" s="12"/>
      <c r="H157" s="12">
        <v>22.05</v>
      </c>
      <c r="I157" s="12">
        <v>1.95</v>
      </c>
      <c r="J157" s="12">
        <v>21.35</v>
      </c>
      <c r="K157" s="12">
        <v>0.7</v>
      </c>
      <c r="L157" s="12">
        <v>83.08</v>
      </c>
      <c r="M157" s="12">
        <v>5</v>
      </c>
      <c r="N157" s="12">
        <v>0</v>
      </c>
      <c r="O157" s="12">
        <v>186</v>
      </c>
      <c r="P157" s="12">
        <v>1</v>
      </c>
      <c r="Q157" s="12">
        <v>0</v>
      </c>
      <c r="R157" s="12">
        <v>2</v>
      </c>
      <c r="S157" s="12">
        <v>218</v>
      </c>
      <c r="T157" s="12">
        <v>0</v>
      </c>
      <c r="U157">
        <f t="shared" si="7"/>
        <v>1833.9199999999989</v>
      </c>
      <c r="V157" s="23">
        <f>'Listado Equipos'!$B$6-W157</f>
        <v>39740.35</v>
      </c>
      <c r="W157">
        <f t="shared" si="6"/>
        <v>1759.6499999999992</v>
      </c>
      <c r="X157">
        <f t="shared" si="8"/>
        <v>157</v>
      </c>
    </row>
    <row r="158" spans="1:24" ht="17.399999999999999" x14ac:dyDescent="0.3">
      <c r="A158" s="11">
        <v>45253</v>
      </c>
      <c r="B158" s="12">
        <v>250477</v>
      </c>
      <c r="C158" s="12" t="s">
        <v>343</v>
      </c>
      <c r="D158" s="12" t="s">
        <v>344</v>
      </c>
      <c r="E158" s="12" t="s">
        <v>345</v>
      </c>
      <c r="F158" s="12"/>
      <c r="G158" s="12"/>
      <c r="H158" s="12">
        <v>17.23</v>
      </c>
      <c r="I158" s="12">
        <v>6.77</v>
      </c>
      <c r="J158" s="12">
        <v>16.2</v>
      </c>
      <c r="K158" s="12">
        <v>1.03</v>
      </c>
      <c r="L158" s="12">
        <v>61.66</v>
      </c>
      <c r="M158" s="12">
        <v>5</v>
      </c>
      <c r="N158" s="12">
        <v>0</v>
      </c>
      <c r="O158" s="12">
        <v>178</v>
      </c>
      <c r="P158" s="12">
        <v>1</v>
      </c>
      <c r="Q158" s="12">
        <v>0</v>
      </c>
      <c r="R158" s="12">
        <v>1</v>
      </c>
      <c r="S158" s="12">
        <v>206</v>
      </c>
      <c r="T158" s="12">
        <v>0</v>
      </c>
      <c r="U158">
        <f t="shared" si="7"/>
        <v>1851.149999999999</v>
      </c>
      <c r="V158" s="23">
        <f>'Listado Equipos'!$B$6-W158</f>
        <v>39756.32</v>
      </c>
      <c r="W158">
        <f t="shared" si="6"/>
        <v>1743.6799999999992</v>
      </c>
      <c r="X158">
        <f t="shared" si="8"/>
        <v>158</v>
      </c>
    </row>
    <row r="159" spans="1:24" ht="17.399999999999999" x14ac:dyDescent="0.3">
      <c r="A159" s="11">
        <v>45254</v>
      </c>
      <c r="B159" s="12">
        <v>250477</v>
      </c>
      <c r="C159" s="12" t="s">
        <v>343</v>
      </c>
      <c r="D159" s="12" t="s">
        <v>344</v>
      </c>
      <c r="E159" s="12" t="s">
        <v>345</v>
      </c>
      <c r="F159" s="12"/>
      <c r="G159" s="12"/>
      <c r="H159" s="12">
        <v>15.28</v>
      </c>
      <c r="I159" s="12">
        <v>8.7200000000000006</v>
      </c>
      <c r="J159" s="12">
        <v>14.85</v>
      </c>
      <c r="K159" s="12">
        <v>0.43</v>
      </c>
      <c r="L159" s="12">
        <v>50.1</v>
      </c>
      <c r="M159" s="12">
        <v>4</v>
      </c>
      <c r="N159" s="12">
        <v>0</v>
      </c>
      <c r="O159" s="12">
        <v>99</v>
      </c>
      <c r="P159" s="12">
        <v>1</v>
      </c>
      <c r="Q159" s="12">
        <v>1</v>
      </c>
      <c r="R159" s="12">
        <v>0</v>
      </c>
      <c r="S159" s="12">
        <v>107</v>
      </c>
      <c r="T159" s="12">
        <v>0</v>
      </c>
      <c r="U159">
        <f t="shared" si="7"/>
        <v>1866.4299999999989</v>
      </c>
      <c r="V159" s="23">
        <f>'Listado Equipos'!$B$6-W159</f>
        <v>39775.69</v>
      </c>
      <c r="W159">
        <f t="shared" si="6"/>
        <v>1724.3099999999993</v>
      </c>
      <c r="X159">
        <f t="shared" si="8"/>
        <v>159</v>
      </c>
    </row>
    <row r="160" spans="1:24" ht="17.399999999999999" x14ac:dyDescent="0.3">
      <c r="A160" s="11">
        <v>45255</v>
      </c>
      <c r="B160" s="12">
        <v>250477</v>
      </c>
      <c r="C160" s="12" t="s">
        <v>343</v>
      </c>
      <c r="D160" s="12" t="s">
        <v>344</v>
      </c>
      <c r="E160" s="12" t="s">
        <v>345</v>
      </c>
      <c r="F160" s="12"/>
      <c r="G160" s="12"/>
      <c r="H160" s="12">
        <v>16.48</v>
      </c>
      <c r="I160" s="12">
        <v>7.52</v>
      </c>
      <c r="J160" s="12">
        <v>15.2</v>
      </c>
      <c r="K160" s="12">
        <v>1.28</v>
      </c>
      <c r="L160" s="12">
        <v>53.1</v>
      </c>
      <c r="M160" s="12">
        <v>5</v>
      </c>
      <c r="N160" s="12">
        <v>0</v>
      </c>
      <c r="O160" s="12">
        <v>114</v>
      </c>
      <c r="P160" s="12">
        <v>2</v>
      </c>
      <c r="Q160" s="12">
        <v>0</v>
      </c>
      <c r="R160" s="12">
        <v>3</v>
      </c>
      <c r="S160" s="12">
        <v>133</v>
      </c>
      <c r="T160" s="12">
        <v>0</v>
      </c>
      <c r="U160">
        <f t="shared" si="7"/>
        <v>1882.9099999999989</v>
      </c>
      <c r="V160" s="23">
        <f>'Listado Equipos'!$B$6-W160</f>
        <v>39777.17</v>
      </c>
      <c r="W160">
        <f t="shared" si="6"/>
        <v>1722.8299999999992</v>
      </c>
      <c r="X160">
        <f t="shared" si="8"/>
        <v>160</v>
      </c>
    </row>
    <row r="161" spans="1:24" ht="17.399999999999999" x14ac:dyDescent="0.3">
      <c r="A161" s="11">
        <v>45256</v>
      </c>
      <c r="B161" s="12">
        <v>250477</v>
      </c>
      <c r="C161" s="12" t="s">
        <v>343</v>
      </c>
      <c r="D161" s="12" t="s">
        <v>344</v>
      </c>
      <c r="E161" s="12" t="s">
        <v>345</v>
      </c>
      <c r="F161" s="12"/>
      <c r="G161" s="12"/>
      <c r="H161" s="12">
        <v>9.58</v>
      </c>
      <c r="I161" s="12">
        <v>14.42</v>
      </c>
      <c r="J161" s="12">
        <v>8.0500000000000007</v>
      </c>
      <c r="K161" s="12">
        <v>1.53</v>
      </c>
      <c r="L161" s="12">
        <v>27.44</v>
      </c>
      <c r="M161" s="12">
        <v>5</v>
      </c>
      <c r="N161" s="12">
        <v>0</v>
      </c>
      <c r="O161" s="12">
        <v>23</v>
      </c>
      <c r="P161" s="12">
        <v>0</v>
      </c>
      <c r="Q161" s="12">
        <v>0</v>
      </c>
      <c r="R161" s="12">
        <v>4</v>
      </c>
      <c r="S161" s="12">
        <v>26</v>
      </c>
      <c r="T161" s="12">
        <v>0</v>
      </c>
      <c r="U161">
        <f t="shared" si="7"/>
        <v>1892.4899999999989</v>
      </c>
      <c r="V161" s="23">
        <f>'Listado Equipos'!$B$6-W161</f>
        <v>39777.17</v>
      </c>
      <c r="W161">
        <f t="shared" si="6"/>
        <v>1722.8299999999992</v>
      </c>
      <c r="X161">
        <f t="shared" si="8"/>
        <v>161</v>
      </c>
    </row>
    <row r="162" spans="1:24" ht="17.399999999999999" x14ac:dyDescent="0.3">
      <c r="A162" s="11">
        <v>45257</v>
      </c>
      <c r="B162" s="12">
        <v>250477</v>
      </c>
      <c r="C162" s="12" t="s">
        <v>343</v>
      </c>
      <c r="D162" s="12" t="s">
        <v>344</v>
      </c>
      <c r="E162" s="12" t="s">
        <v>345</v>
      </c>
      <c r="F162" s="12"/>
      <c r="G162" s="12"/>
      <c r="H162" s="12">
        <v>19.149999999999999</v>
      </c>
      <c r="I162" s="12">
        <v>4.8499999999999996</v>
      </c>
      <c r="J162" s="12">
        <v>17.57</v>
      </c>
      <c r="K162" s="12">
        <v>1.58</v>
      </c>
      <c r="L162" s="12">
        <v>64.83</v>
      </c>
      <c r="M162" s="12">
        <v>4</v>
      </c>
      <c r="N162" s="12">
        <v>0</v>
      </c>
      <c r="O162" s="12">
        <v>143</v>
      </c>
      <c r="P162" s="12">
        <v>0</v>
      </c>
      <c r="Q162" s="12">
        <v>0</v>
      </c>
      <c r="R162" s="12">
        <v>9</v>
      </c>
      <c r="S162" s="12">
        <v>167</v>
      </c>
      <c r="T162" s="12">
        <v>1</v>
      </c>
      <c r="U162">
        <f t="shared" si="7"/>
        <v>1911.639999999999</v>
      </c>
      <c r="V162" s="23">
        <f>'Listado Equipos'!$B$6-W162</f>
        <v>39777.199999999997</v>
      </c>
      <c r="W162">
        <f t="shared" si="6"/>
        <v>1722.7999999999993</v>
      </c>
      <c r="X162">
        <f t="shared" si="8"/>
        <v>162</v>
      </c>
    </row>
    <row r="163" spans="1:24" ht="17.399999999999999" x14ac:dyDescent="0.3">
      <c r="A163" s="11">
        <v>45258</v>
      </c>
      <c r="B163" s="12">
        <v>250477</v>
      </c>
      <c r="C163" s="12" t="s">
        <v>343</v>
      </c>
      <c r="D163" s="12" t="s">
        <v>344</v>
      </c>
      <c r="E163" s="12" t="s">
        <v>345</v>
      </c>
      <c r="F163" s="12"/>
      <c r="G163" s="12"/>
      <c r="H163" s="12">
        <v>21.07</v>
      </c>
      <c r="I163" s="12">
        <v>2.93</v>
      </c>
      <c r="J163" s="12">
        <v>20.420000000000002</v>
      </c>
      <c r="K163" s="12">
        <v>0.65</v>
      </c>
      <c r="L163" s="12">
        <v>81.48</v>
      </c>
      <c r="M163" s="12">
        <v>5</v>
      </c>
      <c r="N163" s="12">
        <v>0</v>
      </c>
      <c r="O163" s="12">
        <v>185</v>
      </c>
      <c r="P163" s="12">
        <v>0</v>
      </c>
      <c r="Q163" s="12">
        <v>0</v>
      </c>
      <c r="R163" s="12">
        <v>0</v>
      </c>
      <c r="S163" s="12">
        <v>213</v>
      </c>
      <c r="T163" s="12">
        <v>0</v>
      </c>
      <c r="U163">
        <f t="shared" si="7"/>
        <v>1932.7099999999989</v>
      </c>
      <c r="V163" s="23">
        <f>'Listado Equipos'!$B$6-W163</f>
        <v>39789.300000000003</v>
      </c>
      <c r="W163">
        <f t="shared" si="6"/>
        <v>1710.6999999999994</v>
      </c>
      <c r="X163">
        <f t="shared" si="8"/>
        <v>163</v>
      </c>
    </row>
    <row r="164" spans="1:24" ht="17.399999999999999" x14ac:dyDescent="0.3">
      <c r="A164" s="11">
        <v>45259</v>
      </c>
      <c r="B164" s="12">
        <v>250477</v>
      </c>
      <c r="C164" s="12" t="s">
        <v>343</v>
      </c>
      <c r="D164" s="12" t="s">
        <v>344</v>
      </c>
      <c r="E164" s="12" t="s">
        <v>345</v>
      </c>
      <c r="F164" s="12"/>
      <c r="G164" s="12"/>
      <c r="H164" s="12">
        <v>18.82</v>
      </c>
      <c r="I164" s="12">
        <v>5.18</v>
      </c>
      <c r="J164" s="12">
        <v>18.45</v>
      </c>
      <c r="K164" s="12">
        <v>0.37</v>
      </c>
      <c r="L164" s="12">
        <v>69.150000000000006</v>
      </c>
      <c r="M164" s="12">
        <v>5</v>
      </c>
      <c r="N164" s="12">
        <v>0</v>
      </c>
      <c r="O164" s="12">
        <v>209</v>
      </c>
      <c r="P164" s="12">
        <v>2</v>
      </c>
      <c r="Q164" s="12">
        <v>2</v>
      </c>
      <c r="R164" s="12">
        <v>0</v>
      </c>
      <c r="S164" s="12">
        <v>226</v>
      </c>
      <c r="T164" s="12">
        <v>0</v>
      </c>
      <c r="U164">
        <f t="shared" si="7"/>
        <v>1951.5299999999988</v>
      </c>
      <c r="V164" s="23">
        <f>'Listado Equipos'!$B$6-W164</f>
        <v>39800.82</v>
      </c>
      <c r="W164">
        <f t="shared" si="6"/>
        <v>1699.1799999999994</v>
      </c>
      <c r="X164">
        <f t="shared" si="8"/>
        <v>164</v>
      </c>
    </row>
    <row r="165" spans="1:24" ht="17.399999999999999" x14ac:dyDescent="0.3">
      <c r="A165" s="11">
        <v>45260</v>
      </c>
      <c r="B165" s="12">
        <v>250477</v>
      </c>
      <c r="C165" s="12" t="s">
        <v>343</v>
      </c>
      <c r="D165" s="12" t="s">
        <v>344</v>
      </c>
      <c r="E165" s="12" t="s">
        <v>345</v>
      </c>
      <c r="F165" s="12"/>
      <c r="G165" s="12"/>
      <c r="H165" s="12">
        <v>21.32</v>
      </c>
      <c r="I165" s="12">
        <v>2.68</v>
      </c>
      <c r="J165" s="12">
        <v>20.67</v>
      </c>
      <c r="K165" s="12">
        <v>0.65</v>
      </c>
      <c r="L165" s="12">
        <v>69.290000000000006</v>
      </c>
      <c r="M165" s="12">
        <v>4</v>
      </c>
      <c r="N165" s="12">
        <v>0</v>
      </c>
      <c r="O165" s="12">
        <v>140</v>
      </c>
      <c r="P165" s="12">
        <v>0</v>
      </c>
      <c r="Q165" s="12">
        <v>0</v>
      </c>
      <c r="R165" s="12">
        <v>1</v>
      </c>
      <c r="S165" s="12">
        <v>158</v>
      </c>
      <c r="T165" s="12">
        <v>0</v>
      </c>
      <c r="U165">
        <f t="shared" si="7"/>
        <v>1972.8499999999988</v>
      </c>
      <c r="V165" s="23">
        <f>'Listado Equipos'!$B$6-W165</f>
        <v>39813.590000000004</v>
      </c>
      <c r="W165">
        <f t="shared" si="6"/>
        <v>1686.4099999999994</v>
      </c>
      <c r="X165">
        <f t="shared" si="8"/>
        <v>165</v>
      </c>
    </row>
    <row r="166" spans="1:24" ht="17.399999999999999" x14ac:dyDescent="0.3">
      <c r="A166" s="11">
        <v>45261</v>
      </c>
      <c r="B166" s="12">
        <v>250477</v>
      </c>
      <c r="C166" s="12" t="s">
        <v>343</v>
      </c>
      <c r="D166" s="12" t="s">
        <v>344</v>
      </c>
      <c r="E166" s="12" t="s">
        <v>345</v>
      </c>
      <c r="F166" s="12"/>
      <c r="G166" s="12"/>
      <c r="H166" s="12">
        <v>14.73</v>
      </c>
      <c r="I166" s="12">
        <v>9.27</v>
      </c>
      <c r="J166" s="12">
        <v>13.93</v>
      </c>
      <c r="K166" s="12">
        <v>0.8</v>
      </c>
      <c r="L166" s="12">
        <v>45.23</v>
      </c>
      <c r="M166" s="12">
        <v>4</v>
      </c>
      <c r="N166" s="12">
        <v>0</v>
      </c>
      <c r="O166" s="12">
        <v>83</v>
      </c>
      <c r="P166" s="12">
        <v>0</v>
      </c>
      <c r="Q166" s="12">
        <v>0</v>
      </c>
      <c r="R166" s="12">
        <v>2</v>
      </c>
      <c r="S166" s="12">
        <v>95</v>
      </c>
      <c r="T166" s="12">
        <v>0</v>
      </c>
      <c r="U166">
        <f t="shared" si="7"/>
        <v>1987.5799999999988</v>
      </c>
      <c r="V166" s="23">
        <f>'Listado Equipos'!$B$6-W166</f>
        <v>39831.89</v>
      </c>
      <c r="W166">
        <f t="shared" si="6"/>
        <v>1668.1099999999994</v>
      </c>
      <c r="X166">
        <f t="shared" si="8"/>
        <v>166</v>
      </c>
    </row>
    <row r="167" spans="1:24" ht="17.399999999999999" x14ac:dyDescent="0.3">
      <c r="A167" s="11">
        <v>45262</v>
      </c>
      <c r="B167" s="12">
        <v>250477</v>
      </c>
      <c r="C167" s="12" t="s">
        <v>343</v>
      </c>
      <c r="D167" s="12" t="s">
        <v>344</v>
      </c>
      <c r="E167" s="12" t="s">
        <v>345</v>
      </c>
      <c r="F167" s="12"/>
      <c r="G167" s="12"/>
      <c r="H167" s="12">
        <v>18.350000000000001</v>
      </c>
      <c r="I167" s="12">
        <v>5.65</v>
      </c>
      <c r="J167" s="12">
        <v>16.52</v>
      </c>
      <c r="K167" s="12">
        <v>1.83</v>
      </c>
      <c r="L167" s="12">
        <v>55.59</v>
      </c>
      <c r="M167" s="12">
        <v>5</v>
      </c>
      <c r="N167" s="12">
        <v>0</v>
      </c>
      <c r="O167" s="12">
        <v>161</v>
      </c>
      <c r="P167" s="12">
        <v>2</v>
      </c>
      <c r="Q167" s="12">
        <v>2</v>
      </c>
      <c r="R167" s="12">
        <v>10</v>
      </c>
      <c r="S167" s="12">
        <v>183</v>
      </c>
      <c r="T167" s="12">
        <v>1</v>
      </c>
      <c r="U167">
        <f t="shared" si="7"/>
        <v>2005.9299999999987</v>
      </c>
      <c r="V167" s="23">
        <f>'Listado Equipos'!$B$6-W167</f>
        <v>39852.559999999998</v>
      </c>
      <c r="W167">
        <f t="shared" si="6"/>
        <v>1647.4399999999994</v>
      </c>
      <c r="X167">
        <f t="shared" si="8"/>
        <v>167</v>
      </c>
    </row>
    <row r="168" spans="1:24" ht="17.399999999999999" x14ac:dyDescent="0.3">
      <c r="A168" s="11">
        <v>45263</v>
      </c>
      <c r="B168" s="12">
        <v>250477</v>
      </c>
      <c r="C168" s="12" t="s">
        <v>343</v>
      </c>
      <c r="D168" s="12" t="s">
        <v>344</v>
      </c>
      <c r="E168" s="12" t="s">
        <v>345</v>
      </c>
      <c r="F168" s="12"/>
      <c r="G168" s="12"/>
      <c r="H168" s="12">
        <v>16.45</v>
      </c>
      <c r="I168" s="12">
        <v>7.55</v>
      </c>
      <c r="J168" s="12">
        <v>14.83</v>
      </c>
      <c r="K168" s="12">
        <v>1.62</v>
      </c>
      <c r="L168" s="12">
        <v>59.5</v>
      </c>
      <c r="M168" s="12">
        <v>5</v>
      </c>
      <c r="N168" s="12">
        <v>0</v>
      </c>
      <c r="O168" s="12">
        <v>162</v>
      </c>
      <c r="P168" s="12">
        <v>2</v>
      </c>
      <c r="Q168" s="12">
        <v>0</v>
      </c>
      <c r="R168" s="12">
        <v>8</v>
      </c>
      <c r="S168" s="12">
        <v>195</v>
      </c>
      <c r="T168" s="12">
        <v>0</v>
      </c>
      <c r="U168">
        <f t="shared" si="7"/>
        <v>2022.3799999999987</v>
      </c>
      <c r="V168" s="23">
        <f>'Listado Equipos'!$B$6-W168</f>
        <v>39873.279999999999</v>
      </c>
      <c r="W168">
        <f t="shared" si="6"/>
        <v>1626.7199999999993</v>
      </c>
      <c r="X168">
        <f t="shared" si="8"/>
        <v>168</v>
      </c>
    </row>
    <row r="169" spans="1:24" ht="17.399999999999999" x14ac:dyDescent="0.3">
      <c r="A169" s="11">
        <v>45264</v>
      </c>
      <c r="B169" s="12">
        <v>250477</v>
      </c>
      <c r="C169" s="12" t="s">
        <v>343</v>
      </c>
      <c r="D169" s="12" t="s">
        <v>344</v>
      </c>
      <c r="E169" s="12" t="s">
        <v>345</v>
      </c>
      <c r="F169" s="12"/>
      <c r="G169" s="12"/>
      <c r="H169" s="12">
        <v>21.83</v>
      </c>
      <c r="I169" s="12">
        <v>2.17</v>
      </c>
      <c r="J169" s="12">
        <v>20.27</v>
      </c>
      <c r="K169" s="12">
        <v>1.57</v>
      </c>
      <c r="L169" s="12">
        <v>74.569999999999993</v>
      </c>
      <c r="M169" s="12">
        <v>5</v>
      </c>
      <c r="N169" s="12">
        <v>0</v>
      </c>
      <c r="O169" s="12">
        <v>233</v>
      </c>
      <c r="P169" s="12">
        <v>1</v>
      </c>
      <c r="Q169" s="12">
        <v>1</v>
      </c>
      <c r="R169" s="12">
        <v>6</v>
      </c>
      <c r="S169" s="12">
        <v>279</v>
      </c>
      <c r="T169" s="12">
        <v>0</v>
      </c>
      <c r="U169">
        <f t="shared" si="7"/>
        <v>2044.2099999999987</v>
      </c>
      <c r="V169" s="23">
        <f>'Listado Equipos'!$B$6-W169</f>
        <v>39890.06</v>
      </c>
      <c r="W169">
        <f t="shared" si="6"/>
        <v>1609.9399999999994</v>
      </c>
      <c r="X169">
        <f t="shared" si="8"/>
        <v>169</v>
      </c>
    </row>
    <row r="170" spans="1:24" ht="17.399999999999999" x14ac:dyDescent="0.3">
      <c r="A170" s="11">
        <v>45265</v>
      </c>
      <c r="B170" s="12">
        <v>250477</v>
      </c>
      <c r="C170" s="12" t="s">
        <v>343</v>
      </c>
      <c r="D170" s="12" t="s">
        <v>344</v>
      </c>
      <c r="E170" s="12" t="s">
        <v>345</v>
      </c>
      <c r="F170" s="12"/>
      <c r="G170" s="12"/>
      <c r="H170" s="12">
        <v>13.62</v>
      </c>
      <c r="I170" s="12">
        <v>10.38</v>
      </c>
      <c r="J170" s="12">
        <v>12.63</v>
      </c>
      <c r="K170" s="12">
        <v>0.98</v>
      </c>
      <c r="L170" s="12">
        <v>41.4</v>
      </c>
      <c r="M170" s="12">
        <v>4</v>
      </c>
      <c r="N170" s="12">
        <v>0</v>
      </c>
      <c r="O170" s="12">
        <v>93</v>
      </c>
      <c r="P170" s="12">
        <v>0</v>
      </c>
      <c r="Q170" s="12">
        <v>0</v>
      </c>
      <c r="R170" s="12">
        <v>2</v>
      </c>
      <c r="S170" s="12">
        <v>107</v>
      </c>
      <c r="T170" s="12">
        <v>0</v>
      </c>
      <c r="U170">
        <f t="shared" si="7"/>
        <v>2057.8299999999986</v>
      </c>
      <c r="V170" s="23">
        <f>'Listado Equipos'!$B$6-W170</f>
        <v>39911.39</v>
      </c>
      <c r="W170">
        <f t="shared" si="6"/>
        <v>1588.6099999999994</v>
      </c>
      <c r="X170">
        <f t="shared" si="8"/>
        <v>170</v>
      </c>
    </row>
    <row r="171" spans="1:24" ht="17.399999999999999" x14ac:dyDescent="0.3">
      <c r="A171" s="11">
        <v>45266</v>
      </c>
      <c r="B171" s="12">
        <v>250477</v>
      </c>
      <c r="C171" s="12" t="s">
        <v>343</v>
      </c>
      <c r="D171" s="12" t="s">
        <v>344</v>
      </c>
      <c r="E171" s="12" t="s">
        <v>345</v>
      </c>
      <c r="F171" s="12"/>
      <c r="G171" s="12"/>
      <c r="H171" s="12">
        <v>20.57</v>
      </c>
      <c r="I171" s="12">
        <v>3.43</v>
      </c>
      <c r="J171" s="12">
        <v>18.899999999999999</v>
      </c>
      <c r="K171" s="12">
        <v>1.67</v>
      </c>
      <c r="L171" s="12">
        <v>63.13</v>
      </c>
      <c r="M171" s="12">
        <v>4</v>
      </c>
      <c r="N171" s="12">
        <v>0</v>
      </c>
      <c r="O171" s="12">
        <v>111</v>
      </c>
      <c r="P171" s="12">
        <v>0</v>
      </c>
      <c r="Q171" s="12">
        <v>0</v>
      </c>
      <c r="R171" s="12">
        <v>9</v>
      </c>
      <c r="S171" s="12">
        <v>124</v>
      </c>
      <c r="T171" s="12">
        <v>1</v>
      </c>
      <c r="U171">
        <f t="shared" si="7"/>
        <v>2078.3999999999987</v>
      </c>
      <c r="V171" s="23">
        <f>'Listado Equipos'!$B$6-W171</f>
        <v>39930.01</v>
      </c>
      <c r="W171">
        <f t="shared" si="6"/>
        <v>1569.9899999999996</v>
      </c>
      <c r="X171">
        <f t="shared" si="8"/>
        <v>171</v>
      </c>
    </row>
    <row r="172" spans="1:24" ht="17.399999999999999" x14ac:dyDescent="0.3">
      <c r="A172" s="11">
        <v>45267</v>
      </c>
      <c r="B172" s="12">
        <v>250477</v>
      </c>
      <c r="C172" s="12" t="s">
        <v>343</v>
      </c>
      <c r="D172" s="12" t="s">
        <v>344</v>
      </c>
      <c r="E172" s="12" t="s">
        <v>345</v>
      </c>
      <c r="F172" s="12"/>
      <c r="G172" s="12"/>
      <c r="H172" s="12">
        <v>8.5</v>
      </c>
      <c r="I172" s="12">
        <v>15.5</v>
      </c>
      <c r="J172" s="12">
        <v>7.75</v>
      </c>
      <c r="K172" s="12">
        <v>0.75</v>
      </c>
      <c r="L172" s="12">
        <v>22.62</v>
      </c>
      <c r="M172" s="12">
        <v>4</v>
      </c>
      <c r="N172" s="12">
        <v>0</v>
      </c>
      <c r="O172" s="12">
        <v>41</v>
      </c>
      <c r="P172" s="12">
        <v>1</v>
      </c>
      <c r="Q172" s="12">
        <v>0</v>
      </c>
      <c r="R172" s="12">
        <v>0</v>
      </c>
      <c r="S172" s="12">
        <v>45</v>
      </c>
      <c r="T172" s="12">
        <v>0</v>
      </c>
      <c r="U172">
        <f t="shared" si="7"/>
        <v>2086.8999999999987</v>
      </c>
      <c r="V172" s="23">
        <f>'Listado Equipos'!$B$6-W172</f>
        <v>39950.44</v>
      </c>
      <c r="W172">
        <f t="shared" si="6"/>
        <v>1549.5599999999995</v>
      </c>
      <c r="X172">
        <f t="shared" si="8"/>
        <v>172</v>
      </c>
    </row>
    <row r="173" spans="1:24" ht="17.399999999999999" x14ac:dyDescent="0.3">
      <c r="A173" s="11">
        <v>45268</v>
      </c>
      <c r="B173" s="12">
        <v>250477</v>
      </c>
      <c r="C173" s="12" t="s">
        <v>343</v>
      </c>
      <c r="D173" s="12" t="s">
        <v>344</v>
      </c>
      <c r="E173" s="12" t="s">
        <v>345</v>
      </c>
      <c r="F173" s="12"/>
      <c r="G173" s="12"/>
      <c r="H173" s="12">
        <v>5.43</v>
      </c>
      <c r="I173" s="12">
        <v>18.57</v>
      </c>
      <c r="J173" s="12">
        <v>5.15</v>
      </c>
      <c r="K173" s="12">
        <v>0.28000000000000003</v>
      </c>
      <c r="L173" s="12">
        <v>14.39</v>
      </c>
      <c r="M173" s="12">
        <v>4</v>
      </c>
      <c r="N173" s="12">
        <v>0</v>
      </c>
      <c r="O173" s="12">
        <v>19</v>
      </c>
      <c r="P173" s="12">
        <v>0</v>
      </c>
      <c r="Q173" s="12">
        <v>0</v>
      </c>
      <c r="R173" s="12">
        <v>0</v>
      </c>
      <c r="S173" s="12">
        <v>19</v>
      </c>
      <c r="T173" s="12">
        <v>0</v>
      </c>
      <c r="U173">
        <f t="shared" si="7"/>
        <v>2092.3299999999986</v>
      </c>
      <c r="V173" s="23">
        <f>'Listado Equipos'!$B$6-W173</f>
        <v>39971.96</v>
      </c>
      <c r="W173">
        <f t="shared" si="6"/>
        <v>1528.0399999999995</v>
      </c>
      <c r="X173">
        <f t="shared" si="8"/>
        <v>173</v>
      </c>
    </row>
    <row r="174" spans="1:24" ht="17.399999999999999" x14ac:dyDescent="0.3">
      <c r="A174" s="11">
        <v>45269</v>
      </c>
      <c r="B174" s="12">
        <v>250477</v>
      </c>
      <c r="C174" s="12" t="s">
        <v>343</v>
      </c>
      <c r="D174" s="12" t="s">
        <v>344</v>
      </c>
      <c r="E174" s="12" t="s">
        <v>345</v>
      </c>
      <c r="F174" s="12"/>
      <c r="G174" s="12"/>
      <c r="H174" s="12">
        <v>0</v>
      </c>
      <c r="I174" s="12">
        <v>24</v>
      </c>
      <c r="J174" s="12">
        <v>0</v>
      </c>
      <c r="K174" s="12">
        <v>0</v>
      </c>
      <c r="L174" s="12">
        <v>0</v>
      </c>
      <c r="M174" s="12">
        <v>0</v>
      </c>
      <c r="N174" s="12">
        <v>0</v>
      </c>
      <c r="O174" s="12">
        <v>0</v>
      </c>
      <c r="P174" s="12">
        <v>0</v>
      </c>
      <c r="Q174" s="12">
        <v>0</v>
      </c>
      <c r="R174" s="12">
        <v>0</v>
      </c>
      <c r="S174" s="12">
        <v>0</v>
      </c>
      <c r="T174" s="12">
        <v>0</v>
      </c>
      <c r="U174">
        <f t="shared" si="7"/>
        <v>2092.3299999999986</v>
      </c>
      <c r="V174" s="23">
        <f>'Listado Equipos'!$B$6-W174</f>
        <v>39994.01</v>
      </c>
      <c r="W174">
        <f t="shared" si="6"/>
        <v>1505.9899999999996</v>
      </c>
      <c r="X174">
        <f t="shared" si="8"/>
        <v>174</v>
      </c>
    </row>
    <row r="175" spans="1:24" ht="17.399999999999999" x14ac:dyDescent="0.3">
      <c r="A175" s="11">
        <v>45271</v>
      </c>
      <c r="B175" s="12">
        <v>250477</v>
      </c>
      <c r="C175" s="12" t="s">
        <v>343</v>
      </c>
      <c r="D175" s="12" t="s">
        <v>344</v>
      </c>
      <c r="E175" s="12" t="s">
        <v>345</v>
      </c>
      <c r="F175" s="12"/>
      <c r="G175" s="12"/>
      <c r="H175" s="12">
        <v>0.13</v>
      </c>
      <c r="I175" s="12">
        <v>23.87</v>
      </c>
      <c r="J175" s="12">
        <v>0.13</v>
      </c>
      <c r="K175" s="12">
        <v>0</v>
      </c>
      <c r="L175" s="12">
        <v>7.0000000000000007E-2</v>
      </c>
      <c r="M175" s="12">
        <v>3</v>
      </c>
      <c r="N175" s="12">
        <v>0</v>
      </c>
      <c r="O175" s="12">
        <v>0</v>
      </c>
      <c r="P175" s="12">
        <v>0</v>
      </c>
      <c r="Q175" s="12">
        <v>0</v>
      </c>
      <c r="R175" s="12">
        <v>0</v>
      </c>
      <c r="S175" s="12">
        <v>0</v>
      </c>
      <c r="T175" s="12">
        <v>0</v>
      </c>
      <c r="U175">
        <f t="shared" si="7"/>
        <v>2092.4599999999987</v>
      </c>
      <c r="V175" s="23">
        <f>'Listado Equipos'!$B$6-W175</f>
        <v>40014.01</v>
      </c>
      <c r="W175">
        <f t="shared" si="6"/>
        <v>1485.9899999999996</v>
      </c>
      <c r="X175">
        <f t="shared" si="8"/>
        <v>175</v>
      </c>
    </row>
    <row r="176" spans="1:24" ht="17.399999999999999" x14ac:dyDescent="0.3">
      <c r="A176" s="11">
        <v>45288</v>
      </c>
      <c r="B176" s="12">
        <v>250477</v>
      </c>
      <c r="C176" s="12" t="s">
        <v>343</v>
      </c>
      <c r="D176" s="12" t="s">
        <v>344</v>
      </c>
      <c r="E176" s="12" t="s">
        <v>345</v>
      </c>
      <c r="F176" s="12"/>
      <c r="G176" s="12"/>
      <c r="H176" s="12">
        <v>1.95</v>
      </c>
      <c r="I176" s="12">
        <v>22.05</v>
      </c>
      <c r="J176" s="12">
        <v>1.95</v>
      </c>
      <c r="K176" s="12">
        <v>0</v>
      </c>
      <c r="L176" s="12">
        <v>5.49</v>
      </c>
      <c r="M176" s="12">
        <v>5</v>
      </c>
      <c r="N176" s="12">
        <v>0</v>
      </c>
      <c r="O176" s="12">
        <v>9</v>
      </c>
      <c r="P176" s="12">
        <v>0</v>
      </c>
      <c r="Q176" s="12">
        <v>0</v>
      </c>
      <c r="R176" s="12">
        <v>0</v>
      </c>
      <c r="S176" s="12">
        <v>9</v>
      </c>
      <c r="T176" s="12">
        <v>0</v>
      </c>
      <c r="U176">
        <f t="shared" si="7"/>
        <v>2094.4099999999985</v>
      </c>
      <c r="V176" s="23">
        <f>'Listado Equipos'!$B$6-W176</f>
        <v>40028.79</v>
      </c>
      <c r="W176">
        <f t="shared" si="6"/>
        <v>1471.2099999999996</v>
      </c>
      <c r="X176">
        <f t="shared" si="8"/>
        <v>176</v>
      </c>
    </row>
    <row r="177" spans="1:24" ht="17.399999999999999" x14ac:dyDescent="0.3">
      <c r="A177" s="11">
        <v>45289</v>
      </c>
      <c r="B177" s="12">
        <v>250477</v>
      </c>
      <c r="C177" s="12" t="s">
        <v>343</v>
      </c>
      <c r="D177" s="12" t="s">
        <v>344</v>
      </c>
      <c r="E177" s="12" t="s">
        <v>345</v>
      </c>
      <c r="F177" s="12"/>
      <c r="G177" s="12"/>
      <c r="H177" s="12">
        <v>5.2</v>
      </c>
      <c r="I177" s="12">
        <v>18.8</v>
      </c>
      <c r="J177" s="12">
        <v>3.98</v>
      </c>
      <c r="K177" s="12">
        <v>1.22</v>
      </c>
      <c r="L177" s="12">
        <v>15.14</v>
      </c>
      <c r="M177" s="12">
        <v>6</v>
      </c>
      <c r="N177" s="12">
        <v>0</v>
      </c>
      <c r="O177" s="12">
        <v>68</v>
      </c>
      <c r="P177" s="12">
        <v>0</v>
      </c>
      <c r="Q177" s="12">
        <v>0</v>
      </c>
      <c r="R177" s="12">
        <v>4</v>
      </c>
      <c r="S177" s="12">
        <v>80</v>
      </c>
      <c r="T177" s="12">
        <v>0</v>
      </c>
      <c r="U177">
        <f t="shared" si="7"/>
        <v>2099.6099999999983</v>
      </c>
      <c r="V177" s="23">
        <f>'Listado Equipos'!$B$6-W177</f>
        <v>40047.72</v>
      </c>
      <c r="W177">
        <f t="shared" si="6"/>
        <v>1452.2799999999995</v>
      </c>
      <c r="X177">
        <f t="shared" si="8"/>
        <v>177</v>
      </c>
    </row>
    <row r="178" spans="1:24" ht="17.399999999999999" x14ac:dyDescent="0.3">
      <c r="A178" s="11">
        <v>45290</v>
      </c>
      <c r="B178" s="12">
        <v>250477</v>
      </c>
      <c r="C178" s="12" t="s">
        <v>343</v>
      </c>
      <c r="D178" s="12" t="s">
        <v>344</v>
      </c>
      <c r="E178" s="12" t="s">
        <v>345</v>
      </c>
      <c r="F178" s="12"/>
      <c r="G178" s="12"/>
      <c r="H178" s="12">
        <v>10.08</v>
      </c>
      <c r="I178" s="12">
        <v>13.92</v>
      </c>
      <c r="J178" s="12">
        <v>8.2799999999999994</v>
      </c>
      <c r="K178" s="12">
        <v>1.8</v>
      </c>
      <c r="L178" s="12">
        <v>26.57</v>
      </c>
      <c r="M178" s="12">
        <v>5</v>
      </c>
      <c r="N178" s="12">
        <v>0</v>
      </c>
      <c r="O178" s="12">
        <v>69</v>
      </c>
      <c r="P178" s="12">
        <v>3</v>
      </c>
      <c r="Q178" s="12">
        <v>0</v>
      </c>
      <c r="R178" s="12">
        <v>10</v>
      </c>
      <c r="S178" s="12">
        <v>78</v>
      </c>
      <c r="T178" s="12">
        <v>0</v>
      </c>
      <c r="U178">
        <f t="shared" si="7"/>
        <v>2109.6899999999982</v>
      </c>
      <c r="V178" s="23">
        <f>'Listado Equipos'!$B$6-W178</f>
        <v>40060.07</v>
      </c>
      <c r="W178">
        <f t="shared" si="6"/>
        <v>1439.9299999999996</v>
      </c>
      <c r="X178">
        <f t="shared" si="8"/>
        <v>178</v>
      </c>
    </row>
    <row r="179" spans="1:24" ht="17.399999999999999" x14ac:dyDescent="0.3">
      <c r="A179" s="11">
        <v>45291</v>
      </c>
      <c r="B179" s="12">
        <v>250477</v>
      </c>
      <c r="C179" s="12" t="s">
        <v>343</v>
      </c>
      <c r="D179" s="12" t="s">
        <v>344</v>
      </c>
      <c r="E179" s="12" t="s">
        <v>345</v>
      </c>
      <c r="F179" s="12"/>
      <c r="G179" s="12"/>
      <c r="H179" s="12">
        <v>17.43</v>
      </c>
      <c r="I179" s="12">
        <v>6.57</v>
      </c>
      <c r="J179" s="12">
        <v>14.58</v>
      </c>
      <c r="K179" s="12">
        <v>2.85</v>
      </c>
      <c r="L179" s="12">
        <v>50.47</v>
      </c>
      <c r="M179" s="12">
        <v>5</v>
      </c>
      <c r="N179" s="12">
        <v>0</v>
      </c>
      <c r="O179" s="12">
        <v>171</v>
      </c>
      <c r="P179" s="12">
        <v>9</v>
      </c>
      <c r="Q179" s="12">
        <v>1</v>
      </c>
      <c r="R179" s="12">
        <v>21</v>
      </c>
      <c r="S179" s="12">
        <v>190</v>
      </c>
      <c r="T179" s="12">
        <v>3</v>
      </c>
      <c r="U179">
        <f t="shared" si="7"/>
        <v>2127.1199999999981</v>
      </c>
      <c r="V179" s="23">
        <f>'Listado Equipos'!$B$6-W179</f>
        <v>40079.440000000002</v>
      </c>
      <c r="W179">
        <f t="shared" si="6"/>
        <v>1420.5599999999997</v>
      </c>
      <c r="X179">
        <f t="shared" si="8"/>
        <v>179</v>
      </c>
    </row>
    <row r="180" spans="1:24" ht="17.399999999999999" x14ac:dyDescent="0.3">
      <c r="A180" s="11">
        <v>45292</v>
      </c>
      <c r="B180" s="12">
        <v>250477</v>
      </c>
      <c r="C180" s="12" t="s">
        <v>343</v>
      </c>
      <c r="D180" s="12" t="s">
        <v>344</v>
      </c>
      <c r="E180" s="12" t="s">
        <v>345</v>
      </c>
      <c r="F180" s="12"/>
      <c r="G180" s="12"/>
      <c r="H180" s="12">
        <v>2.98</v>
      </c>
      <c r="I180" s="12">
        <v>21.02</v>
      </c>
      <c r="J180" s="12">
        <v>2.4300000000000002</v>
      </c>
      <c r="K180" s="12">
        <v>0.55000000000000004</v>
      </c>
      <c r="L180" s="12">
        <v>7.07</v>
      </c>
      <c r="M180" s="12">
        <v>4</v>
      </c>
      <c r="N180" s="12">
        <v>0</v>
      </c>
      <c r="O180" s="12">
        <v>5</v>
      </c>
      <c r="P180" s="12">
        <v>1</v>
      </c>
      <c r="Q180" s="12">
        <v>0</v>
      </c>
      <c r="R180" s="12">
        <v>5</v>
      </c>
      <c r="S180" s="12">
        <v>5</v>
      </c>
      <c r="T180" s="12">
        <v>0</v>
      </c>
      <c r="U180">
        <f t="shared" si="7"/>
        <v>2130.0999999999981</v>
      </c>
      <c r="V180" s="23">
        <f>'Listado Equipos'!$B$6-W180</f>
        <v>40098.71</v>
      </c>
      <c r="W180">
        <f t="shared" si="6"/>
        <v>1401.2899999999997</v>
      </c>
      <c r="X180">
        <f t="shared" si="8"/>
        <v>180</v>
      </c>
    </row>
    <row r="181" spans="1:24" ht="17.399999999999999" x14ac:dyDescent="0.3">
      <c r="A181" s="11">
        <v>45293</v>
      </c>
      <c r="B181" s="12">
        <v>250477</v>
      </c>
      <c r="C181" s="12" t="s">
        <v>343</v>
      </c>
      <c r="D181" s="12" t="s">
        <v>344</v>
      </c>
      <c r="E181" s="12" t="s">
        <v>345</v>
      </c>
      <c r="F181" s="12"/>
      <c r="G181" s="12"/>
      <c r="H181" s="12">
        <v>20.350000000000001</v>
      </c>
      <c r="I181" s="12">
        <v>3.65</v>
      </c>
      <c r="J181" s="12">
        <v>19.579999999999998</v>
      </c>
      <c r="K181" s="12">
        <v>0.77</v>
      </c>
      <c r="L181" s="12">
        <v>71.260000000000005</v>
      </c>
      <c r="M181" s="12">
        <v>5</v>
      </c>
      <c r="N181" s="12">
        <v>0</v>
      </c>
      <c r="O181" s="12">
        <v>224</v>
      </c>
      <c r="P181" s="12">
        <v>5</v>
      </c>
      <c r="Q181" s="12">
        <v>2</v>
      </c>
      <c r="R181" s="12">
        <v>1</v>
      </c>
      <c r="S181" s="12">
        <v>250</v>
      </c>
      <c r="T181" s="12">
        <v>0</v>
      </c>
      <c r="U181">
        <f t="shared" si="7"/>
        <v>2150.449999999998</v>
      </c>
      <c r="V181" s="23">
        <f>'Listado Equipos'!$B$6-W181</f>
        <v>40112.78</v>
      </c>
      <c r="W181">
        <f t="shared" si="6"/>
        <v>1387.2199999999998</v>
      </c>
      <c r="X181">
        <f t="shared" si="8"/>
        <v>181</v>
      </c>
    </row>
    <row r="182" spans="1:24" ht="17.399999999999999" x14ac:dyDescent="0.3">
      <c r="A182" s="11">
        <v>45294</v>
      </c>
      <c r="B182" s="12">
        <v>250477</v>
      </c>
      <c r="C182" s="12" t="s">
        <v>343</v>
      </c>
      <c r="D182" s="12" t="s">
        <v>344</v>
      </c>
      <c r="E182" s="12" t="s">
        <v>345</v>
      </c>
      <c r="F182" s="12"/>
      <c r="G182" s="12"/>
      <c r="H182" s="12">
        <v>18.55</v>
      </c>
      <c r="I182" s="12">
        <v>5.45</v>
      </c>
      <c r="J182" s="12">
        <v>17.37</v>
      </c>
      <c r="K182" s="12">
        <v>1.18</v>
      </c>
      <c r="L182" s="12">
        <v>53.84</v>
      </c>
      <c r="M182" s="12">
        <v>5</v>
      </c>
      <c r="N182" s="12">
        <v>0</v>
      </c>
      <c r="O182" s="12">
        <v>129</v>
      </c>
      <c r="P182" s="12">
        <v>1</v>
      </c>
      <c r="Q182" s="12">
        <v>1</v>
      </c>
      <c r="R182" s="12">
        <v>3</v>
      </c>
      <c r="S182" s="12">
        <v>142</v>
      </c>
      <c r="T182" s="12">
        <v>0</v>
      </c>
      <c r="U182">
        <f t="shared" si="7"/>
        <v>2168.9999999999982</v>
      </c>
      <c r="V182" s="23">
        <f>'Listado Equipos'!$B$6-W182</f>
        <v>40127.1</v>
      </c>
      <c r="W182">
        <f t="shared" si="6"/>
        <v>1372.8999999999999</v>
      </c>
      <c r="X182">
        <f t="shared" si="8"/>
        <v>182</v>
      </c>
    </row>
    <row r="183" spans="1:24" ht="17.399999999999999" x14ac:dyDescent="0.3">
      <c r="A183" s="11">
        <v>45295</v>
      </c>
      <c r="B183" s="12">
        <v>250477</v>
      </c>
      <c r="C183" s="12" t="s">
        <v>343</v>
      </c>
      <c r="D183" s="12" t="s">
        <v>344</v>
      </c>
      <c r="E183" s="12" t="s">
        <v>345</v>
      </c>
      <c r="F183" s="12"/>
      <c r="G183" s="12"/>
      <c r="H183" s="12">
        <v>19.7</v>
      </c>
      <c r="I183" s="12">
        <v>4.3</v>
      </c>
      <c r="J183" s="12">
        <v>18.88</v>
      </c>
      <c r="K183" s="12">
        <v>0.82</v>
      </c>
      <c r="L183" s="12">
        <v>70.52</v>
      </c>
      <c r="M183" s="12">
        <v>5</v>
      </c>
      <c r="N183" s="12">
        <v>0</v>
      </c>
      <c r="O183" s="12">
        <v>211</v>
      </c>
      <c r="P183" s="12">
        <v>8</v>
      </c>
      <c r="Q183" s="12">
        <v>1</v>
      </c>
      <c r="R183" s="12">
        <v>3</v>
      </c>
      <c r="S183" s="12">
        <v>243</v>
      </c>
      <c r="T183" s="12">
        <v>0</v>
      </c>
      <c r="U183">
        <f t="shared" si="7"/>
        <v>2188.699999999998</v>
      </c>
      <c r="V183" s="23">
        <f>'Listado Equipos'!$B$6-W183</f>
        <v>40145.9</v>
      </c>
      <c r="W183">
        <f t="shared" si="6"/>
        <v>1354.1</v>
      </c>
      <c r="X183">
        <f t="shared" si="8"/>
        <v>183</v>
      </c>
    </row>
    <row r="184" spans="1:24" ht="17.399999999999999" x14ac:dyDescent="0.3">
      <c r="A184" s="11">
        <v>45296</v>
      </c>
      <c r="B184" s="12">
        <v>250477</v>
      </c>
      <c r="C184" s="12" t="s">
        <v>343</v>
      </c>
      <c r="D184" s="12" t="s">
        <v>344</v>
      </c>
      <c r="E184" s="12" t="s">
        <v>345</v>
      </c>
      <c r="F184" s="12"/>
      <c r="G184" s="12"/>
      <c r="H184" s="12">
        <v>20.85</v>
      </c>
      <c r="I184" s="12">
        <v>3.15</v>
      </c>
      <c r="J184" s="12">
        <v>20.02</v>
      </c>
      <c r="K184" s="12">
        <v>0.83</v>
      </c>
      <c r="L184" s="12">
        <v>75.19</v>
      </c>
      <c r="M184" s="12">
        <v>5</v>
      </c>
      <c r="N184" s="12">
        <v>0</v>
      </c>
      <c r="O184" s="12">
        <v>270</v>
      </c>
      <c r="P184" s="12">
        <v>18</v>
      </c>
      <c r="Q184" s="12">
        <v>6</v>
      </c>
      <c r="R184" s="12">
        <v>1</v>
      </c>
      <c r="S184" s="12">
        <v>316</v>
      </c>
      <c r="T184" s="12">
        <v>0</v>
      </c>
      <c r="U184">
        <f t="shared" si="7"/>
        <v>2209.5499999999979</v>
      </c>
      <c r="V184" s="23">
        <f>'Listado Equipos'!$B$6-W184</f>
        <v>40162.47</v>
      </c>
      <c r="W184">
        <f t="shared" si="6"/>
        <v>1337.53</v>
      </c>
      <c r="X184">
        <f t="shared" si="8"/>
        <v>184</v>
      </c>
    </row>
    <row r="185" spans="1:24" ht="17.399999999999999" x14ac:dyDescent="0.3">
      <c r="A185" s="11">
        <v>45297</v>
      </c>
      <c r="B185" s="12">
        <v>250477</v>
      </c>
      <c r="C185" s="12" t="s">
        <v>343</v>
      </c>
      <c r="D185" s="12" t="s">
        <v>344</v>
      </c>
      <c r="E185" s="12" t="s">
        <v>345</v>
      </c>
      <c r="F185" s="12"/>
      <c r="G185" s="12"/>
      <c r="H185" s="12">
        <v>21.3</v>
      </c>
      <c r="I185" s="12">
        <v>2.7</v>
      </c>
      <c r="J185" s="12">
        <v>20.52</v>
      </c>
      <c r="K185" s="12">
        <v>0.78</v>
      </c>
      <c r="L185" s="12">
        <v>73.05</v>
      </c>
      <c r="M185" s="12">
        <v>5</v>
      </c>
      <c r="N185" s="12">
        <v>0</v>
      </c>
      <c r="O185" s="12">
        <v>270</v>
      </c>
      <c r="P185" s="12">
        <v>10</v>
      </c>
      <c r="Q185" s="12">
        <v>3</v>
      </c>
      <c r="R185" s="12">
        <v>1</v>
      </c>
      <c r="S185" s="12">
        <v>308</v>
      </c>
      <c r="T185" s="12">
        <v>0</v>
      </c>
      <c r="U185">
        <f t="shared" si="7"/>
        <v>2230.8499999999981</v>
      </c>
      <c r="V185" s="23">
        <f>'Listado Equipos'!$B$6-W185</f>
        <v>40179.64</v>
      </c>
      <c r="W185">
        <f t="shared" si="6"/>
        <v>1320.36</v>
      </c>
      <c r="X185">
        <f t="shared" si="8"/>
        <v>185</v>
      </c>
    </row>
    <row r="186" spans="1:24" ht="17.399999999999999" x14ac:dyDescent="0.3">
      <c r="A186" s="11">
        <v>45298</v>
      </c>
      <c r="B186" s="12">
        <v>250477</v>
      </c>
      <c r="C186" s="12" t="s">
        <v>343</v>
      </c>
      <c r="D186" s="12" t="s">
        <v>344</v>
      </c>
      <c r="E186" s="12" t="s">
        <v>345</v>
      </c>
      <c r="F186" s="12"/>
      <c r="G186" s="12"/>
      <c r="H186" s="12">
        <v>9.07</v>
      </c>
      <c r="I186" s="12">
        <v>14.93</v>
      </c>
      <c r="J186" s="12">
        <v>7.72</v>
      </c>
      <c r="K186" s="12">
        <v>1.35</v>
      </c>
      <c r="L186" s="12">
        <v>31.97</v>
      </c>
      <c r="M186" s="12">
        <v>5</v>
      </c>
      <c r="N186" s="12">
        <v>0</v>
      </c>
      <c r="O186" s="12">
        <v>103</v>
      </c>
      <c r="P186" s="12">
        <v>0</v>
      </c>
      <c r="Q186" s="12">
        <v>0</v>
      </c>
      <c r="R186" s="12">
        <v>9</v>
      </c>
      <c r="S186" s="12">
        <v>111</v>
      </c>
      <c r="T186" s="12">
        <v>1</v>
      </c>
      <c r="U186">
        <f t="shared" si="7"/>
        <v>2239.9199999999983</v>
      </c>
      <c r="V186" s="23">
        <f>'Listado Equipos'!$B$6-W186</f>
        <v>40198.14</v>
      </c>
      <c r="W186">
        <f t="shared" si="6"/>
        <v>1301.8599999999999</v>
      </c>
      <c r="X186">
        <f t="shared" si="8"/>
        <v>186</v>
      </c>
    </row>
    <row r="187" spans="1:24" ht="17.399999999999999" x14ac:dyDescent="0.3">
      <c r="A187" s="11">
        <v>45299</v>
      </c>
      <c r="B187" s="12">
        <v>250477</v>
      </c>
      <c r="C187" s="12" t="s">
        <v>343</v>
      </c>
      <c r="D187" s="12" t="s">
        <v>344</v>
      </c>
      <c r="E187" s="12" t="s">
        <v>345</v>
      </c>
      <c r="F187" s="12"/>
      <c r="G187" s="12"/>
      <c r="H187" s="12">
        <v>14.27</v>
      </c>
      <c r="I187" s="12">
        <v>9.73</v>
      </c>
      <c r="J187" s="12">
        <v>11.3</v>
      </c>
      <c r="K187" s="12">
        <v>2.97</v>
      </c>
      <c r="L187" s="12">
        <v>55.2</v>
      </c>
      <c r="M187" s="12">
        <v>6</v>
      </c>
      <c r="N187" s="12">
        <v>0</v>
      </c>
      <c r="O187" s="12">
        <v>221</v>
      </c>
      <c r="P187" s="12">
        <v>22</v>
      </c>
      <c r="Q187" s="12">
        <v>1</v>
      </c>
      <c r="R187" s="12">
        <v>28</v>
      </c>
      <c r="S187" s="12">
        <v>259</v>
      </c>
      <c r="T187" s="12">
        <v>3</v>
      </c>
      <c r="U187">
        <f t="shared" si="7"/>
        <v>2254.1899999999982</v>
      </c>
      <c r="V187" s="23">
        <f>'Listado Equipos'!$B$6-W187</f>
        <v>40220.22</v>
      </c>
      <c r="W187">
        <f t="shared" si="6"/>
        <v>1279.78</v>
      </c>
      <c r="X187">
        <f t="shared" si="8"/>
        <v>187</v>
      </c>
    </row>
    <row r="188" spans="1:24" ht="17.399999999999999" x14ac:dyDescent="0.3">
      <c r="A188" s="11">
        <v>45300</v>
      </c>
      <c r="B188" s="12">
        <v>250477</v>
      </c>
      <c r="C188" s="12" t="s">
        <v>343</v>
      </c>
      <c r="D188" s="12" t="s">
        <v>344</v>
      </c>
      <c r="E188" s="12" t="s">
        <v>345</v>
      </c>
      <c r="F188" s="12"/>
      <c r="G188" s="12"/>
      <c r="H188" s="12">
        <v>17.899999999999999</v>
      </c>
      <c r="I188" s="12">
        <v>6.1</v>
      </c>
      <c r="J188" s="12">
        <v>17.12</v>
      </c>
      <c r="K188" s="12">
        <v>0.78</v>
      </c>
      <c r="L188" s="12">
        <v>62.88</v>
      </c>
      <c r="M188" s="12">
        <v>4</v>
      </c>
      <c r="N188" s="12">
        <v>0</v>
      </c>
      <c r="O188" s="12">
        <v>130</v>
      </c>
      <c r="P188" s="12">
        <v>7</v>
      </c>
      <c r="Q188" s="12">
        <v>0</v>
      </c>
      <c r="R188" s="12">
        <v>4</v>
      </c>
      <c r="S188" s="12">
        <v>147</v>
      </c>
      <c r="T188" s="12">
        <v>0</v>
      </c>
      <c r="U188">
        <f t="shared" si="7"/>
        <v>2272.0899999999983</v>
      </c>
      <c r="V188" s="23">
        <f>'Listado Equipos'!$B$6-W188</f>
        <v>40241.949999999997</v>
      </c>
      <c r="W188">
        <f t="shared" si="6"/>
        <v>1258.05</v>
      </c>
      <c r="X188">
        <f t="shared" si="8"/>
        <v>188</v>
      </c>
    </row>
    <row r="189" spans="1:24" ht="17.399999999999999" x14ac:dyDescent="0.3">
      <c r="A189" s="11">
        <v>45301</v>
      </c>
      <c r="B189" s="12">
        <v>250477</v>
      </c>
      <c r="C189" s="12" t="s">
        <v>343</v>
      </c>
      <c r="D189" s="12" t="s">
        <v>344</v>
      </c>
      <c r="E189" s="12" t="s">
        <v>345</v>
      </c>
      <c r="F189" s="12"/>
      <c r="G189" s="12"/>
      <c r="H189" s="12">
        <v>19.32</v>
      </c>
      <c r="I189" s="12">
        <v>4.68</v>
      </c>
      <c r="J189" s="12">
        <v>18.350000000000001</v>
      </c>
      <c r="K189" s="12">
        <v>0.97</v>
      </c>
      <c r="L189" s="12">
        <v>71.05</v>
      </c>
      <c r="M189" s="12">
        <v>5</v>
      </c>
      <c r="N189" s="12">
        <v>0</v>
      </c>
      <c r="O189" s="12">
        <v>183</v>
      </c>
      <c r="P189" s="12">
        <v>12</v>
      </c>
      <c r="Q189" s="12">
        <v>0</v>
      </c>
      <c r="R189" s="12">
        <v>4</v>
      </c>
      <c r="S189" s="12">
        <v>209</v>
      </c>
      <c r="T189" s="12">
        <v>0</v>
      </c>
      <c r="U189">
        <f t="shared" si="7"/>
        <v>2291.4099999999985</v>
      </c>
      <c r="V189" s="23">
        <f>'Listado Equipos'!$B$6-W189</f>
        <v>40258.03</v>
      </c>
      <c r="W189">
        <f t="shared" si="6"/>
        <v>1241.97</v>
      </c>
      <c r="X189">
        <f t="shared" si="8"/>
        <v>189</v>
      </c>
    </row>
    <row r="190" spans="1:24" ht="17.399999999999999" x14ac:dyDescent="0.3">
      <c r="A190" s="11">
        <v>45302</v>
      </c>
      <c r="B190" s="12">
        <v>250477</v>
      </c>
      <c r="C190" s="12" t="s">
        <v>343</v>
      </c>
      <c r="D190" s="12" t="s">
        <v>344</v>
      </c>
      <c r="E190" s="12" t="s">
        <v>345</v>
      </c>
      <c r="F190" s="12"/>
      <c r="G190" s="12"/>
      <c r="H190" s="12">
        <v>17.420000000000002</v>
      </c>
      <c r="I190" s="12">
        <v>6.58</v>
      </c>
      <c r="J190" s="12">
        <v>16.43</v>
      </c>
      <c r="K190" s="12">
        <v>0.98</v>
      </c>
      <c r="L190" s="12">
        <v>57.39</v>
      </c>
      <c r="M190" s="12">
        <v>5</v>
      </c>
      <c r="N190" s="12">
        <v>0</v>
      </c>
      <c r="O190" s="12">
        <v>158</v>
      </c>
      <c r="P190" s="12">
        <v>7</v>
      </c>
      <c r="Q190" s="12">
        <v>1</v>
      </c>
      <c r="R190" s="12">
        <v>3</v>
      </c>
      <c r="S190" s="12">
        <v>180</v>
      </c>
      <c r="T190" s="12">
        <v>0</v>
      </c>
      <c r="U190">
        <f t="shared" si="7"/>
        <v>2308.8299999999986</v>
      </c>
      <c r="V190" s="23">
        <f>'Listado Equipos'!$B$6-W190</f>
        <v>40277.08</v>
      </c>
      <c r="W190">
        <f t="shared" si="6"/>
        <v>1222.92</v>
      </c>
      <c r="X190">
        <f t="shared" si="8"/>
        <v>190</v>
      </c>
    </row>
    <row r="191" spans="1:24" ht="17.399999999999999" x14ac:dyDescent="0.3">
      <c r="A191" s="11">
        <v>45303</v>
      </c>
      <c r="B191" s="12">
        <v>250477</v>
      </c>
      <c r="C191" s="12" t="s">
        <v>343</v>
      </c>
      <c r="D191" s="12" t="s">
        <v>344</v>
      </c>
      <c r="E191" s="12" t="s">
        <v>345</v>
      </c>
      <c r="F191" s="12"/>
      <c r="G191" s="12"/>
      <c r="H191" s="12">
        <v>15.38</v>
      </c>
      <c r="I191" s="12">
        <v>8.6199999999999992</v>
      </c>
      <c r="J191" s="12">
        <v>14.15</v>
      </c>
      <c r="K191" s="12">
        <v>1.23</v>
      </c>
      <c r="L191" s="12">
        <v>56.56</v>
      </c>
      <c r="M191" s="12">
        <v>5</v>
      </c>
      <c r="N191" s="12">
        <v>0</v>
      </c>
      <c r="O191" s="12">
        <v>234</v>
      </c>
      <c r="P191" s="12">
        <v>14</v>
      </c>
      <c r="Q191" s="12">
        <v>0</v>
      </c>
      <c r="R191" s="12">
        <v>5</v>
      </c>
      <c r="S191" s="12">
        <v>261</v>
      </c>
      <c r="T191" s="12">
        <v>0</v>
      </c>
      <c r="U191">
        <f t="shared" si="7"/>
        <v>2324.2099999999987</v>
      </c>
      <c r="V191" s="23">
        <f>'Listado Equipos'!$B$6-W191</f>
        <v>40294.26</v>
      </c>
      <c r="W191">
        <f t="shared" si="6"/>
        <v>1205.74</v>
      </c>
      <c r="X191">
        <f t="shared" si="8"/>
        <v>191</v>
      </c>
    </row>
    <row r="192" spans="1:24" ht="17.399999999999999" x14ac:dyDescent="0.3">
      <c r="A192" s="11">
        <v>45304</v>
      </c>
      <c r="B192" s="12">
        <v>250477</v>
      </c>
      <c r="C192" s="12" t="s">
        <v>343</v>
      </c>
      <c r="D192" s="12" t="s">
        <v>344</v>
      </c>
      <c r="E192" s="12" t="s">
        <v>345</v>
      </c>
      <c r="F192" s="12"/>
      <c r="G192" s="12"/>
      <c r="H192" s="12">
        <v>16.18</v>
      </c>
      <c r="I192" s="12">
        <v>7.82</v>
      </c>
      <c r="J192" s="12">
        <v>15.13</v>
      </c>
      <c r="K192" s="12">
        <v>1.05</v>
      </c>
      <c r="L192" s="12">
        <v>47.06</v>
      </c>
      <c r="M192" s="12">
        <v>4</v>
      </c>
      <c r="N192" s="12">
        <v>0</v>
      </c>
      <c r="O192" s="12">
        <v>102</v>
      </c>
      <c r="P192" s="12">
        <v>5</v>
      </c>
      <c r="Q192" s="12">
        <v>0</v>
      </c>
      <c r="R192" s="12">
        <v>9</v>
      </c>
      <c r="S192" s="12">
        <v>120</v>
      </c>
      <c r="T192" s="12">
        <v>0</v>
      </c>
      <c r="U192">
        <f t="shared" si="7"/>
        <v>2340.3899999999985</v>
      </c>
      <c r="V192" s="23">
        <f>'Listado Equipos'!$B$6-W192</f>
        <v>40305.14</v>
      </c>
      <c r="W192">
        <f t="shared" si="6"/>
        <v>1194.8599999999999</v>
      </c>
      <c r="X192">
        <f t="shared" si="8"/>
        <v>192</v>
      </c>
    </row>
    <row r="193" spans="1:24" ht="17.399999999999999" x14ac:dyDescent="0.3">
      <c r="A193" s="11">
        <v>45305</v>
      </c>
      <c r="B193" s="12">
        <v>250477</v>
      </c>
      <c r="C193" s="12" t="s">
        <v>343</v>
      </c>
      <c r="D193" s="12" t="s">
        <v>344</v>
      </c>
      <c r="E193" s="12" t="s">
        <v>345</v>
      </c>
      <c r="F193" s="12"/>
      <c r="G193" s="12"/>
      <c r="H193" s="12">
        <v>11.7</v>
      </c>
      <c r="I193" s="12">
        <v>12.3</v>
      </c>
      <c r="J193" s="12">
        <v>10.78</v>
      </c>
      <c r="K193" s="12">
        <v>0.92</v>
      </c>
      <c r="L193" s="12">
        <v>42.67</v>
      </c>
      <c r="M193" s="12">
        <v>5</v>
      </c>
      <c r="N193" s="12">
        <v>0</v>
      </c>
      <c r="O193" s="12">
        <v>152</v>
      </c>
      <c r="P193" s="12">
        <v>5</v>
      </c>
      <c r="Q193" s="12">
        <v>1</v>
      </c>
      <c r="R193" s="12">
        <v>4</v>
      </c>
      <c r="S193" s="12">
        <v>174</v>
      </c>
      <c r="T193" s="12">
        <v>0</v>
      </c>
      <c r="U193">
        <f t="shared" si="7"/>
        <v>2352.0899999999983</v>
      </c>
      <c r="V193" s="23">
        <f>'Listado Equipos'!$B$6-W193</f>
        <v>40321.81</v>
      </c>
      <c r="W193">
        <f t="shared" si="6"/>
        <v>1178.1899999999998</v>
      </c>
      <c r="X193">
        <f t="shared" si="8"/>
        <v>193</v>
      </c>
    </row>
    <row r="194" spans="1:24" ht="17.399999999999999" x14ac:dyDescent="0.3">
      <c r="A194" s="11">
        <v>45306</v>
      </c>
      <c r="B194" s="12">
        <v>250477</v>
      </c>
      <c r="C194" s="12" t="s">
        <v>343</v>
      </c>
      <c r="D194" s="12" t="s">
        <v>344</v>
      </c>
      <c r="E194" s="12" t="s">
        <v>345</v>
      </c>
      <c r="F194" s="12"/>
      <c r="G194" s="12"/>
      <c r="H194" s="12">
        <v>18.579999999999998</v>
      </c>
      <c r="I194" s="12">
        <v>5.42</v>
      </c>
      <c r="J194" s="12">
        <v>18.2</v>
      </c>
      <c r="K194" s="12">
        <v>0.38</v>
      </c>
      <c r="L194" s="12">
        <v>78.180000000000007</v>
      </c>
      <c r="M194" s="12">
        <v>5</v>
      </c>
      <c r="N194" s="12">
        <v>0</v>
      </c>
      <c r="O194" s="12">
        <v>220</v>
      </c>
      <c r="P194" s="12">
        <v>6</v>
      </c>
      <c r="Q194" s="12">
        <v>1</v>
      </c>
      <c r="R194" s="12">
        <v>2</v>
      </c>
      <c r="S194" s="12">
        <v>264</v>
      </c>
      <c r="T194" s="12">
        <v>0</v>
      </c>
      <c r="U194">
        <f t="shared" si="7"/>
        <v>2370.6699999999983</v>
      </c>
      <c r="V194" s="23">
        <f>'Listado Equipos'!$B$6-W194</f>
        <v>40341.89</v>
      </c>
      <c r="W194">
        <f t="shared" si="6"/>
        <v>1158.1099999999999</v>
      </c>
      <c r="X194">
        <f t="shared" si="8"/>
        <v>194</v>
      </c>
    </row>
    <row r="195" spans="1:24" ht="17.399999999999999" x14ac:dyDescent="0.3">
      <c r="A195" s="11">
        <v>45307</v>
      </c>
      <c r="B195" s="12">
        <v>250477</v>
      </c>
      <c r="C195" s="12" t="s">
        <v>343</v>
      </c>
      <c r="D195" s="12" t="s">
        <v>344</v>
      </c>
      <c r="E195" s="12" t="s">
        <v>345</v>
      </c>
      <c r="F195" s="12"/>
      <c r="G195" s="12"/>
      <c r="H195" s="12">
        <v>12.33</v>
      </c>
      <c r="I195" s="12">
        <v>11.67</v>
      </c>
      <c r="J195" s="12">
        <v>10.92</v>
      </c>
      <c r="K195" s="12">
        <v>1.42</v>
      </c>
      <c r="L195" s="12">
        <v>44.6</v>
      </c>
      <c r="M195" s="12">
        <v>5</v>
      </c>
      <c r="N195" s="12">
        <v>0</v>
      </c>
      <c r="O195" s="12">
        <v>162</v>
      </c>
      <c r="P195" s="12">
        <v>5</v>
      </c>
      <c r="Q195" s="12">
        <v>3</v>
      </c>
      <c r="R195" s="12">
        <v>11</v>
      </c>
      <c r="S195" s="12">
        <v>189</v>
      </c>
      <c r="T195" s="12">
        <v>2</v>
      </c>
      <c r="U195">
        <f t="shared" si="7"/>
        <v>2382.9999999999982</v>
      </c>
      <c r="V195" s="23">
        <f>'Listado Equipos'!$B$6-W195</f>
        <v>40362.239999999998</v>
      </c>
      <c r="W195">
        <f t="shared" ref="W195:W258" si="9">LARGE($U$2:$U$308,X195-1)</f>
        <v>1137.76</v>
      </c>
      <c r="X195">
        <f t="shared" si="8"/>
        <v>195</v>
      </c>
    </row>
    <row r="196" spans="1:24" ht="17.399999999999999" x14ac:dyDescent="0.3">
      <c r="A196" s="11">
        <v>45308</v>
      </c>
      <c r="B196" s="12">
        <v>250477</v>
      </c>
      <c r="C196" s="12" t="s">
        <v>343</v>
      </c>
      <c r="D196" s="12" t="s">
        <v>344</v>
      </c>
      <c r="E196" s="12" t="s">
        <v>345</v>
      </c>
      <c r="F196" s="12"/>
      <c r="G196" s="12"/>
      <c r="H196" s="12">
        <v>15.53</v>
      </c>
      <c r="I196" s="12">
        <v>8.4700000000000006</v>
      </c>
      <c r="J196" s="12">
        <v>14.5</v>
      </c>
      <c r="K196" s="12">
        <v>1.03</v>
      </c>
      <c r="L196" s="12">
        <v>61.43</v>
      </c>
      <c r="M196" s="12">
        <v>5</v>
      </c>
      <c r="N196" s="12">
        <v>0</v>
      </c>
      <c r="O196" s="12">
        <v>216</v>
      </c>
      <c r="P196" s="12">
        <v>6</v>
      </c>
      <c r="Q196" s="12">
        <v>0</v>
      </c>
      <c r="R196" s="12">
        <v>2</v>
      </c>
      <c r="S196" s="12">
        <v>253</v>
      </c>
      <c r="T196" s="12">
        <v>0</v>
      </c>
      <c r="U196">
        <f t="shared" ref="U196:U259" si="10">H196+U195</f>
        <v>2398.5299999999984</v>
      </c>
      <c r="V196" s="23">
        <f>'Listado Equipos'!$B$6-W196</f>
        <v>40383.11</v>
      </c>
      <c r="W196">
        <f t="shared" si="9"/>
        <v>1116.8900000000001</v>
      </c>
      <c r="X196">
        <f t="shared" ref="X196:X259" si="11">X195+1</f>
        <v>196</v>
      </c>
    </row>
    <row r="197" spans="1:24" ht="17.399999999999999" x14ac:dyDescent="0.3">
      <c r="A197" s="11">
        <v>45309</v>
      </c>
      <c r="B197" s="12">
        <v>250477</v>
      </c>
      <c r="C197" s="12" t="s">
        <v>343</v>
      </c>
      <c r="D197" s="12" t="s">
        <v>344</v>
      </c>
      <c r="E197" s="12" t="s">
        <v>345</v>
      </c>
      <c r="F197" s="12"/>
      <c r="G197" s="12"/>
      <c r="H197" s="12">
        <v>21.48</v>
      </c>
      <c r="I197" s="12">
        <v>2.52</v>
      </c>
      <c r="J197" s="12">
        <v>20.88</v>
      </c>
      <c r="K197" s="12">
        <v>0.6</v>
      </c>
      <c r="L197" s="12">
        <v>82.99</v>
      </c>
      <c r="M197" s="12">
        <v>5</v>
      </c>
      <c r="N197" s="12">
        <v>0</v>
      </c>
      <c r="O197" s="12">
        <v>248</v>
      </c>
      <c r="P197" s="12">
        <v>9</v>
      </c>
      <c r="Q197" s="12">
        <v>0</v>
      </c>
      <c r="R197" s="12">
        <v>3</v>
      </c>
      <c r="S197" s="12">
        <v>289</v>
      </c>
      <c r="T197" s="12">
        <v>0</v>
      </c>
      <c r="U197">
        <f t="shared" si="10"/>
        <v>2420.0099999999984</v>
      </c>
      <c r="V197" s="23">
        <f>'Listado Equipos'!$B$6-W197</f>
        <v>40402.69</v>
      </c>
      <c r="W197">
        <f t="shared" si="9"/>
        <v>1097.3100000000002</v>
      </c>
      <c r="X197">
        <f t="shared" si="11"/>
        <v>197</v>
      </c>
    </row>
    <row r="198" spans="1:24" ht="17.399999999999999" x14ac:dyDescent="0.3">
      <c r="A198" s="11">
        <v>45310</v>
      </c>
      <c r="B198" s="12">
        <v>250477</v>
      </c>
      <c r="C198" s="12" t="s">
        <v>343</v>
      </c>
      <c r="D198" s="12" t="s">
        <v>344</v>
      </c>
      <c r="E198" s="12" t="s">
        <v>345</v>
      </c>
      <c r="F198" s="12"/>
      <c r="G198" s="12"/>
      <c r="H198" s="12">
        <v>22.38</v>
      </c>
      <c r="I198" s="12">
        <v>1.62</v>
      </c>
      <c r="J198" s="12">
        <v>20.65</v>
      </c>
      <c r="K198" s="12">
        <v>1.73</v>
      </c>
      <c r="L198" s="12">
        <v>74.47</v>
      </c>
      <c r="M198" s="12">
        <v>5</v>
      </c>
      <c r="N198" s="12">
        <v>0</v>
      </c>
      <c r="O198" s="12">
        <v>266</v>
      </c>
      <c r="P198" s="12">
        <v>10</v>
      </c>
      <c r="Q198" s="12">
        <v>0</v>
      </c>
      <c r="R198" s="12">
        <v>10</v>
      </c>
      <c r="S198" s="12">
        <v>302</v>
      </c>
      <c r="T198" s="12">
        <v>2</v>
      </c>
      <c r="U198">
        <f t="shared" si="10"/>
        <v>2442.3899999999985</v>
      </c>
      <c r="V198" s="23">
        <f>'Listado Equipos'!$B$6-W198</f>
        <v>40418.660000000003</v>
      </c>
      <c r="W198">
        <f t="shared" si="9"/>
        <v>1081.3400000000001</v>
      </c>
      <c r="X198">
        <f t="shared" si="11"/>
        <v>198</v>
      </c>
    </row>
    <row r="199" spans="1:24" ht="17.399999999999999" x14ac:dyDescent="0.3">
      <c r="A199" s="11">
        <v>45311</v>
      </c>
      <c r="B199" s="12">
        <v>250477</v>
      </c>
      <c r="C199" s="12" t="s">
        <v>343</v>
      </c>
      <c r="D199" s="12" t="s">
        <v>344</v>
      </c>
      <c r="E199" s="12" t="s">
        <v>345</v>
      </c>
      <c r="F199" s="12"/>
      <c r="G199" s="12"/>
      <c r="H199" s="12">
        <v>18.350000000000001</v>
      </c>
      <c r="I199" s="12">
        <v>5.65</v>
      </c>
      <c r="J199" s="12">
        <v>15.83</v>
      </c>
      <c r="K199" s="12">
        <v>2.52</v>
      </c>
      <c r="L199" s="12">
        <v>57.93</v>
      </c>
      <c r="M199" s="12">
        <v>5</v>
      </c>
      <c r="N199" s="12">
        <v>0</v>
      </c>
      <c r="O199" s="12">
        <v>163</v>
      </c>
      <c r="P199" s="12">
        <v>3</v>
      </c>
      <c r="Q199" s="12">
        <v>0</v>
      </c>
      <c r="R199" s="12">
        <v>12</v>
      </c>
      <c r="S199" s="12">
        <v>185</v>
      </c>
      <c r="T199" s="12">
        <v>0</v>
      </c>
      <c r="U199">
        <f t="shared" si="10"/>
        <v>2460.7399999999984</v>
      </c>
      <c r="V199" s="23">
        <f>'Listado Equipos'!$B$6-W199</f>
        <v>40436.36</v>
      </c>
      <c r="W199">
        <f t="shared" si="9"/>
        <v>1063.6400000000001</v>
      </c>
      <c r="X199">
        <f t="shared" si="11"/>
        <v>199</v>
      </c>
    </row>
    <row r="200" spans="1:24" ht="17.399999999999999" x14ac:dyDescent="0.3">
      <c r="A200" s="11">
        <v>45312</v>
      </c>
      <c r="B200" s="12">
        <v>250477</v>
      </c>
      <c r="C200" s="12" t="s">
        <v>343</v>
      </c>
      <c r="D200" s="12" t="s">
        <v>344</v>
      </c>
      <c r="E200" s="12" t="s">
        <v>345</v>
      </c>
      <c r="F200" s="12"/>
      <c r="G200" s="12"/>
      <c r="H200" s="12">
        <v>6.97</v>
      </c>
      <c r="I200" s="12">
        <v>17.03</v>
      </c>
      <c r="J200" s="12">
        <v>6.45</v>
      </c>
      <c r="K200" s="12">
        <v>0.52</v>
      </c>
      <c r="L200" s="12">
        <v>27.21</v>
      </c>
      <c r="M200" s="12">
        <v>5</v>
      </c>
      <c r="N200" s="12">
        <v>0</v>
      </c>
      <c r="O200" s="12">
        <v>63</v>
      </c>
      <c r="P200" s="12">
        <v>1</v>
      </c>
      <c r="Q200" s="12">
        <v>0</v>
      </c>
      <c r="R200" s="12">
        <v>2</v>
      </c>
      <c r="S200" s="12">
        <v>73</v>
      </c>
      <c r="T200" s="12">
        <v>0</v>
      </c>
      <c r="U200">
        <f t="shared" si="10"/>
        <v>2467.7099999999982</v>
      </c>
      <c r="V200" s="23">
        <f>'Listado Equipos'!$B$6-W200</f>
        <v>40452.44</v>
      </c>
      <c r="W200">
        <f t="shared" si="9"/>
        <v>1047.5600000000002</v>
      </c>
      <c r="X200">
        <f t="shared" si="11"/>
        <v>200</v>
      </c>
    </row>
    <row r="201" spans="1:24" ht="17.399999999999999" x14ac:dyDescent="0.3">
      <c r="A201" s="11">
        <v>45313</v>
      </c>
      <c r="B201" s="12">
        <v>250477</v>
      </c>
      <c r="C201" s="12" t="s">
        <v>343</v>
      </c>
      <c r="D201" s="12" t="s">
        <v>344</v>
      </c>
      <c r="E201" s="12" t="s">
        <v>345</v>
      </c>
      <c r="F201" s="12"/>
      <c r="G201" s="12"/>
      <c r="H201" s="12">
        <v>12.08</v>
      </c>
      <c r="I201" s="12">
        <v>11.92</v>
      </c>
      <c r="J201" s="12">
        <v>11.43</v>
      </c>
      <c r="K201" s="12">
        <v>0.65</v>
      </c>
      <c r="L201" s="12">
        <v>42.77</v>
      </c>
      <c r="M201" s="12">
        <v>5</v>
      </c>
      <c r="N201" s="12">
        <v>0</v>
      </c>
      <c r="O201" s="12">
        <v>100</v>
      </c>
      <c r="P201" s="12">
        <v>0</v>
      </c>
      <c r="Q201" s="12">
        <v>0</v>
      </c>
      <c r="R201" s="12">
        <v>4</v>
      </c>
      <c r="S201" s="12">
        <v>116</v>
      </c>
      <c r="T201" s="12">
        <v>0</v>
      </c>
      <c r="U201">
        <f t="shared" si="10"/>
        <v>2479.7899999999981</v>
      </c>
      <c r="V201" s="23">
        <f>'Listado Equipos'!$B$6-W201</f>
        <v>40472.769999999997</v>
      </c>
      <c r="W201">
        <f t="shared" si="9"/>
        <v>1027.2300000000002</v>
      </c>
      <c r="X201">
        <f t="shared" si="11"/>
        <v>201</v>
      </c>
    </row>
    <row r="202" spans="1:24" ht="17.399999999999999" x14ac:dyDescent="0.3">
      <c r="A202" s="11">
        <v>45314</v>
      </c>
      <c r="B202" s="12">
        <v>250477</v>
      </c>
      <c r="C202" s="12" t="s">
        <v>343</v>
      </c>
      <c r="D202" s="12" t="s">
        <v>344</v>
      </c>
      <c r="E202" s="12" t="s">
        <v>345</v>
      </c>
      <c r="F202" s="12"/>
      <c r="G202" s="12"/>
      <c r="H202" s="12">
        <v>15.6</v>
      </c>
      <c r="I202" s="12">
        <v>8.4</v>
      </c>
      <c r="J202" s="12">
        <v>14.97</v>
      </c>
      <c r="K202" s="12">
        <v>0.63</v>
      </c>
      <c r="L202" s="12">
        <v>61.38</v>
      </c>
      <c r="M202" s="12">
        <v>5</v>
      </c>
      <c r="N202" s="12">
        <v>0</v>
      </c>
      <c r="O202" s="12">
        <v>182</v>
      </c>
      <c r="P202" s="12">
        <v>9</v>
      </c>
      <c r="Q202" s="12">
        <v>1</v>
      </c>
      <c r="R202" s="12">
        <v>1</v>
      </c>
      <c r="S202" s="12">
        <v>207</v>
      </c>
      <c r="T202" s="12">
        <v>0</v>
      </c>
      <c r="U202">
        <f t="shared" si="10"/>
        <v>2495.3899999999981</v>
      </c>
      <c r="V202" s="23">
        <f>'Listado Equipos'!$B$6-W202</f>
        <v>40493.49</v>
      </c>
      <c r="W202">
        <f t="shared" si="9"/>
        <v>1006.5100000000003</v>
      </c>
      <c r="X202">
        <f t="shared" si="11"/>
        <v>202</v>
      </c>
    </row>
    <row r="203" spans="1:24" ht="17.399999999999999" x14ac:dyDescent="0.3">
      <c r="A203" s="11">
        <v>45315</v>
      </c>
      <c r="B203" s="12">
        <v>250477</v>
      </c>
      <c r="C203" s="12" t="s">
        <v>343</v>
      </c>
      <c r="D203" s="12" t="s">
        <v>344</v>
      </c>
      <c r="E203" s="12" t="s">
        <v>345</v>
      </c>
      <c r="F203" s="12"/>
      <c r="G203" s="12"/>
      <c r="H203" s="12">
        <v>22.47</v>
      </c>
      <c r="I203" s="12">
        <v>1.53</v>
      </c>
      <c r="J203" s="12">
        <v>22.02</v>
      </c>
      <c r="K203" s="12">
        <v>0.45</v>
      </c>
      <c r="L203" s="12">
        <v>72.069999999999993</v>
      </c>
      <c r="M203" s="12">
        <v>4</v>
      </c>
      <c r="N203" s="12">
        <v>0</v>
      </c>
      <c r="O203" s="12">
        <v>126</v>
      </c>
      <c r="P203" s="12">
        <v>7</v>
      </c>
      <c r="Q203" s="12">
        <v>0</v>
      </c>
      <c r="R203" s="12">
        <v>1</v>
      </c>
      <c r="S203" s="12">
        <v>143</v>
      </c>
      <c r="T203" s="12">
        <v>0</v>
      </c>
      <c r="U203">
        <f t="shared" si="10"/>
        <v>2517.8599999999979</v>
      </c>
      <c r="V203" s="23">
        <f>'Listado Equipos'!$B$6-W203</f>
        <v>40515.519999999997</v>
      </c>
      <c r="W203">
        <f t="shared" si="9"/>
        <v>984.48000000000036</v>
      </c>
      <c r="X203">
        <f t="shared" si="11"/>
        <v>203</v>
      </c>
    </row>
    <row r="204" spans="1:24" ht="17.399999999999999" x14ac:dyDescent="0.3">
      <c r="A204" s="11">
        <v>45316</v>
      </c>
      <c r="B204" s="12">
        <v>250477</v>
      </c>
      <c r="C204" s="12" t="s">
        <v>343</v>
      </c>
      <c r="D204" s="12" t="s">
        <v>344</v>
      </c>
      <c r="E204" s="12" t="s">
        <v>345</v>
      </c>
      <c r="F204" s="12"/>
      <c r="G204" s="12"/>
      <c r="H204" s="12">
        <v>7.87</v>
      </c>
      <c r="I204" s="12">
        <v>16.13</v>
      </c>
      <c r="J204" s="12">
        <v>7.33</v>
      </c>
      <c r="K204" s="12">
        <v>0.53</v>
      </c>
      <c r="L204" s="12">
        <v>28.42</v>
      </c>
      <c r="M204" s="12">
        <v>4</v>
      </c>
      <c r="N204" s="12">
        <v>0</v>
      </c>
      <c r="O204" s="12">
        <v>75</v>
      </c>
      <c r="P204" s="12">
        <v>3</v>
      </c>
      <c r="Q204" s="12">
        <v>0</v>
      </c>
      <c r="R204" s="12">
        <v>2</v>
      </c>
      <c r="S204" s="12">
        <v>86</v>
      </c>
      <c r="T204" s="12">
        <v>0</v>
      </c>
      <c r="U204">
        <f t="shared" si="10"/>
        <v>2525.7299999999977</v>
      </c>
      <c r="V204" s="23">
        <f>'Listado Equipos'!$B$6-W204</f>
        <v>40537.07</v>
      </c>
      <c r="W204">
        <f t="shared" si="9"/>
        <v>962.9300000000004</v>
      </c>
      <c r="X204">
        <f t="shared" si="11"/>
        <v>204</v>
      </c>
    </row>
    <row r="205" spans="1:24" ht="17.399999999999999" x14ac:dyDescent="0.3">
      <c r="A205" s="11">
        <v>45317</v>
      </c>
      <c r="B205" s="12">
        <v>250477</v>
      </c>
      <c r="C205" s="12" t="s">
        <v>343</v>
      </c>
      <c r="D205" s="12" t="s">
        <v>344</v>
      </c>
      <c r="E205" s="12" t="s">
        <v>345</v>
      </c>
      <c r="F205" s="12"/>
      <c r="G205" s="12"/>
      <c r="H205" s="12">
        <v>0</v>
      </c>
      <c r="I205" s="12">
        <v>24</v>
      </c>
      <c r="J205" s="12">
        <v>0</v>
      </c>
      <c r="K205" s="12">
        <v>0</v>
      </c>
      <c r="L205" s="12">
        <v>0</v>
      </c>
      <c r="M205" s="12">
        <v>0</v>
      </c>
      <c r="N205" s="12">
        <v>0</v>
      </c>
      <c r="O205" s="12">
        <v>0</v>
      </c>
      <c r="P205" s="12">
        <v>0</v>
      </c>
      <c r="Q205" s="12">
        <v>0</v>
      </c>
      <c r="R205" s="12">
        <v>0</v>
      </c>
      <c r="S205" s="12">
        <v>0</v>
      </c>
      <c r="T205" s="12">
        <v>0</v>
      </c>
      <c r="U205">
        <f t="shared" si="10"/>
        <v>2525.7299999999977</v>
      </c>
      <c r="V205" s="23">
        <f>'Listado Equipos'!$B$6-W205</f>
        <v>40552.14</v>
      </c>
      <c r="W205">
        <f t="shared" si="9"/>
        <v>947.86000000000035</v>
      </c>
      <c r="X205">
        <f t="shared" si="11"/>
        <v>205</v>
      </c>
    </row>
    <row r="206" spans="1:24" ht="17.399999999999999" x14ac:dyDescent="0.3">
      <c r="A206" s="11">
        <v>45318</v>
      </c>
      <c r="B206" s="12">
        <v>250477</v>
      </c>
      <c r="C206" s="12" t="s">
        <v>343</v>
      </c>
      <c r="D206" s="12" t="s">
        <v>344</v>
      </c>
      <c r="E206" s="12" t="s">
        <v>345</v>
      </c>
      <c r="F206" s="12"/>
      <c r="G206" s="12"/>
      <c r="H206" s="12">
        <v>0</v>
      </c>
      <c r="I206" s="12">
        <v>24</v>
      </c>
      <c r="J206" s="12">
        <v>0</v>
      </c>
      <c r="K206" s="12">
        <v>0</v>
      </c>
      <c r="L206" s="12">
        <v>0</v>
      </c>
      <c r="M206" s="12">
        <v>0</v>
      </c>
      <c r="N206" s="12">
        <v>0</v>
      </c>
      <c r="O206" s="12">
        <v>0</v>
      </c>
      <c r="P206" s="12">
        <v>0</v>
      </c>
      <c r="Q206" s="12">
        <v>0</v>
      </c>
      <c r="R206" s="12">
        <v>0</v>
      </c>
      <c r="S206" s="12">
        <v>0</v>
      </c>
      <c r="T206" s="12">
        <v>0</v>
      </c>
      <c r="U206">
        <f t="shared" si="10"/>
        <v>2525.7299999999977</v>
      </c>
      <c r="V206" s="23">
        <f>'Listado Equipos'!$B$6-W206</f>
        <v>40563.47</v>
      </c>
      <c r="W206">
        <f t="shared" si="9"/>
        <v>936.53000000000031</v>
      </c>
      <c r="X206">
        <f t="shared" si="11"/>
        <v>206</v>
      </c>
    </row>
    <row r="207" spans="1:24" ht="17.399999999999999" x14ac:dyDescent="0.3">
      <c r="A207" s="11">
        <v>45319</v>
      </c>
      <c r="B207" s="12">
        <v>250477</v>
      </c>
      <c r="C207" s="12" t="s">
        <v>343</v>
      </c>
      <c r="D207" s="12" t="s">
        <v>344</v>
      </c>
      <c r="E207" s="12" t="s">
        <v>345</v>
      </c>
      <c r="F207" s="12"/>
      <c r="G207" s="12"/>
      <c r="H207" s="12">
        <v>0</v>
      </c>
      <c r="I207" s="12">
        <v>24</v>
      </c>
      <c r="J207" s="12">
        <v>0</v>
      </c>
      <c r="K207" s="12">
        <v>0</v>
      </c>
      <c r="L207" s="12">
        <v>0</v>
      </c>
      <c r="M207" s="12">
        <v>0</v>
      </c>
      <c r="N207" s="12">
        <v>0</v>
      </c>
      <c r="O207" s="12">
        <v>0</v>
      </c>
      <c r="P207" s="12">
        <v>0</v>
      </c>
      <c r="Q207" s="12">
        <v>0</v>
      </c>
      <c r="R207" s="12">
        <v>0</v>
      </c>
      <c r="S207" s="12">
        <v>0</v>
      </c>
      <c r="T207" s="12">
        <v>0</v>
      </c>
      <c r="U207">
        <f t="shared" si="10"/>
        <v>2525.7299999999977</v>
      </c>
      <c r="V207" s="23">
        <f>'Listado Equipos'!$B$6-W207</f>
        <v>40575.300000000003</v>
      </c>
      <c r="W207">
        <f t="shared" si="9"/>
        <v>924.70000000000027</v>
      </c>
      <c r="X207">
        <f t="shared" si="11"/>
        <v>207</v>
      </c>
    </row>
    <row r="208" spans="1:24" ht="17.399999999999999" x14ac:dyDescent="0.3">
      <c r="A208" s="11">
        <v>45320</v>
      </c>
      <c r="B208" s="12">
        <v>250477</v>
      </c>
      <c r="C208" s="12" t="s">
        <v>343</v>
      </c>
      <c r="D208" s="12" t="s">
        <v>344</v>
      </c>
      <c r="E208" s="12" t="s">
        <v>345</v>
      </c>
      <c r="F208" s="12"/>
      <c r="G208" s="12"/>
      <c r="H208" s="12">
        <v>0</v>
      </c>
      <c r="I208" s="12">
        <v>24</v>
      </c>
      <c r="J208" s="12">
        <v>0</v>
      </c>
      <c r="K208" s="12">
        <v>0</v>
      </c>
      <c r="L208" s="12">
        <v>0</v>
      </c>
      <c r="M208" s="12">
        <v>0</v>
      </c>
      <c r="N208" s="12">
        <v>0</v>
      </c>
      <c r="O208" s="12">
        <v>0</v>
      </c>
      <c r="P208" s="12">
        <v>0</v>
      </c>
      <c r="Q208" s="12">
        <v>0</v>
      </c>
      <c r="R208" s="12">
        <v>0</v>
      </c>
      <c r="S208" s="12">
        <v>0</v>
      </c>
      <c r="T208" s="12">
        <v>0</v>
      </c>
      <c r="U208">
        <f t="shared" si="10"/>
        <v>2525.7299999999977</v>
      </c>
      <c r="V208" s="23">
        <f>'Listado Equipos'!$B$6-W208</f>
        <v>40593.53</v>
      </c>
      <c r="W208">
        <f t="shared" si="9"/>
        <v>906.47000000000025</v>
      </c>
      <c r="X208">
        <f t="shared" si="11"/>
        <v>208</v>
      </c>
    </row>
    <row r="209" spans="1:24" ht="17.399999999999999" x14ac:dyDescent="0.3">
      <c r="A209" s="11">
        <v>45321</v>
      </c>
      <c r="B209" s="12">
        <v>250477</v>
      </c>
      <c r="C209" s="12" t="s">
        <v>343</v>
      </c>
      <c r="D209" s="12" t="s">
        <v>344</v>
      </c>
      <c r="E209" s="12" t="s">
        <v>345</v>
      </c>
      <c r="F209" s="12"/>
      <c r="G209" s="12"/>
      <c r="H209" s="12">
        <v>0</v>
      </c>
      <c r="I209" s="12">
        <v>24</v>
      </c>
      <c r="J209" s="12">
        <v>0</v>
      </c>
      <c r="K209" s="12">
        <v>0</v>
      </c>
      <c r="L209" s="12">
        <v>0</v>
      </c>
      <c r="M209" s="12">
        <v>0</v>
      </c>
      <c r="N209" s="12">
        <v>0</v>
      </c>
      <c r="O209" s="12">
        <v>0</v>
      </c>
      <c r="P209" s="12">
        <v>0</v>
      </c>
      <c r="Q209" s="12">
        <v>0</v>
      </c>
      <c r="R209" s="12">
        <v>0</v>
      </c>
      <c r="S209" s="12">
        <v>0</v>
      </c>
      <c r="T209" s="12">
        <v>0</v>
      </c>
      <c r="U209">
        <f t="shared" si="10"/>
        <v>2525.7299999999977</v>
      </c>
      <c r="V209" s="23">
        <f>'Listado Equipos'!$B$6-W209</f>
        <v>40609.629999999997</v>
      </c>
      <c r="W209">
        <f t="shared" si="9"/>
        <v>890.37000000000023</v>
      </c>
      <c r="X209">
        <f t="shared" si="11"/>
        <v>209</v>
      </c>
    </row>
    <row r="210" spans="1:24" ht="17.399999999999999" x14ac:dyDescent="0.3">
      <c r="A210" s="11">
        <v>45322</v>
      </c>
      <c r="B210" s="12">
        <v>250477</v>
      </c>
      <c r="C210" s="12" t="s">
        <v>343</v>
      </c>
      <c r="D210" s="12" t="s">
        <v>344</v>
      </c>
      <c r="E210" s="12" t="s">
        <v>345</v>
      </c>
      <c r="F210" s="12"/>
      <c r="G210" s="12"/>
      <c r="H210" s="12">
        <v>0</v>
      </c>
      <c r="I210" s="12">
        <v>24</v>
      </c>
      <c r="J210" s="12">
        <v>0</v>
      </c>
      <c r="K210" s="12">
        <v>0</v>
      </c>
      <c r="L210" s="12">
        <v>0</v>
      </c>
      <c r="M210" s="12">
        <v>0</v>
      </c>
      <c r="N210" s="12">
        <v>0</v>
      </c>
      <c r="O210" s="12">
        <v>0</v>
      </c>
      <c r="P210" s="12">
        <v>0</v>
      </c>
      <c r="Q210" s="12">
        <v>0</v>
      </c>
      <c r="R210" s="12">
        <v>0</v>
      </c>
      <c r="S210" s="12">
        <v>0</v>
      </c>
      <c r="T210" s="12">
        <v>0</v>
      </c>
      <c r="U210">
        <f t="shared" si="10"/>
        <v>2525.7299999999977</v>
      </c>
      <c r="V210" s="23">
        <f>'Listado Equipos'!$B$6-W210</f>
        <v>40625.71</v>
      </c>
      <c r="W210">
        <f t="shared" si="9"/>
        <v>874.29000000000019</v>
      </c>
      <c r="X210">
        <f t="shared" si="11"/>
        <v>210</v>
      </c>
    </row>
    <row r="211" spans="1:24" ht="17.399999999999999" x14ac:dyDescent="0.3">
      <c r="A211" s="11">
        <v>45323</v>
      </c>
      <c r="B211" s="12">
        <v>250477</v>
      </c>
      <c r="C211" s="12" t="s">
        <v>343</v>
      </c>
      <c r="D211" s="12" t="s">
        <v>344</v>
      </c>
      <c r="E211" s="12" t="s">
        <v>345</v>
      </c>
      <c r="F211" s="12"/>
      <c r="G211" s="12"/>
      <c r="H211" s="12">
        <v>0</v>
      </c>
      <c r="I211" s="12">
        <v>24</v>
      </c>
      <c r="J211" s="12">
        <v>0</v>
      </c>
      <c r="K211" s="12">
        <v>0</v>
      </c>
      <c r="L211" s="12">
        <v>0</v>
      </c>
      <c r="M211" s="12">
        <v>0</v>
      </c>
      <c r="N211" s="12">
        <v>0</v>
      </c>
      <c r="O211" s="12">
        <v>0</v>
      </c>
      <c r="P211" s="12">
        <v>0</v>
      </c>
      <c r="Q211" s="12">
        <v>0</v>
      </c>
      <c r="R211" s="12">
        <v>0</v>
      </c>
      <c r="S211" s="12">
        <v>0</v>
      </c>
      <c r="T211" s="12">
        <v>0</v>
      </c>
      <c r="U211">
        <f t="shared" si="10"/>
        <v>2525.7299999999977</v>
      </c>
      <c r="V211" s="23">
        <f>'Listado Equipos'!$B$6-W211</f>
        <v>40638.28</v>
      </c>
      <c r="W211">
        <f t="shared" si="9"/>
        <v>861.72000000000014</v>
      </c>
      <c r="X211">
        <f t="shared" si="11"/>
        <v>211</v>
      </c>
    </row>
    <row r="212" spans="1:24" ht="17.399999999999999" x14ac:dyDescent="0.3">
      <c r="A212" s="11">
        <v>45324</v>
      </c>
      <c r="B212" s="12">
        <v>250477</v>
      </c>
      <c r="C212" s="12" t="s">
        <v>343</v>
      </c>
      <c r="D212" s="12" t="s">
        <v>344</v>
      </c>
      <c r="E212" s="12" t="s">
        <v>345</v>
      </c>
      <c r="F212" s="12"/>
      <c r="G212" s="12"/>
      <c r="H212" s="12">
        <v>0</v>
      </c>
      <c r="I212" s="12">
        <v>24</v>
      </c>
      <c r="J212" s="12">
        <v>0</v>
      </c>
      <c r="K212" s="12">
        <v>0</v>
      </c>
      <c r="L212" s="12">
        <v>0</v>
      </c>
      <c r="M212" s="12">
        <v>0</v>
      </c>
      <c r="N212" s="12">
        <v>0</v>
      </c>
      <c r="O212" s="12">
        <v>0</v>
      </c>
      <c r="P212" s="12">
        <v>0</v>
      </c>
      <c r="Q212" s="12">
        <v>0</v>
      </c>
      <c r="R212" s="12">
        <v>0</v>
      </c>
      <c r="S212" s="12">
        <v>0</v>
      </c>
      <c r="T212" s="12">
        <v>0</v>
      </c>
      <c r="U212">
        <f t="shared" si="10"/>
        <v>2525.7299999999977</v>
      </c>
      <c r="V212" s="23">
        <f>'Listado Equipos'!$B$6-W212</f>
        <v>40651.449999999997</v>
      </c>
      <c r="W212">
        <f t="shared" si="9"/>
        <v>848.55000000000018</v>
      </c>
      <c r="X212">
        <f t="shared" si="11"/>
        <v>212</v>
      </c>
    </row>
    <row r="213" spans="1:24" ht="17.399999999999999" x14ac:dyDescent="0.3">
      <c r="A213" s="11">
        <v>45325</v>
      </c>
      <c r="B213" s="12">
        <v>250477</v>
      </c>
      <c r="C213" s="12" t="s">
        <v>343</v>
      </c>
      <c r="D213" s="12" t="s">
        <v>344</v>
      </c>
      <c r="E213" s="12" t="s">
        <v>345</v>
      </c>
      <c r="F213" s="12"/>
      <c r="G213" s="12"/>
      <c r="H213" s="12">
        <v>0</v>
      </c>
      <c r="I213" s="12">
        <v>24</v>
      </c>
      <c r="J213" s="12">
        <v>0</v>
      </c>
      <c r="K213" s="12">
        <v>0</v>
      </c>
      <c r="L213" s="12">
        <v>0</v>
      </c>
      <c r="M213" s="12">
        <v>0</v>
      </c>
      <c r="N213" s="12">
        <v>0</v>
      </c>
      <c r="O213" s="12">
        <v>0</v>
      </c>
      <c r="P213" s="12">
        <v>0</v>
      </c>
      <c r="Q213" s="12">
        <v>0</v>
      </c>
      <c r="R213" s="12">
        <v>0</v>
      </c>
      <c r="S213" s="12">
        <v>0</v>
      </c>
      <c r="T213" s="12">
        <v>0</v>
      </c>
      <c r="U213">
        <f t="shared" si="10"/>
        <v>2525.7299999999977</v>
      </c>
      <c r="V213" s="23">
        <f>'Listado Equipos'!$B$6-W213</f>
        <v>40660.22</v>
      </c>
      <c r="W213">
        <f t="shared" si="9"/>
        <v>839.7800000000002</v>
      </c>
      <c r="X213">
        <f t="shared" si="11"/>
        <v>213</v>
      </c>
    </row>
    <row r="214" spans="1:24" ht="17.399999999999999" x14ac:dyDescent="0.3">
      <c r="A214" s="11">
        <v>45326</v>
      </c>
      <c r="B214" s="12">
        <v>250477</v>
      </c>
      <c r="C214" s="12" t="s">
        <v>343</v>
      </c>
      <c r="D214" s="12" t="s">
        <v>344</v>
      </c>
      <c r="E214" s="12" t="s">
        <v>345</v>
      </c>
      <c r="F214" s="12"/>
      <c r="G214" s="12"/>
      <c r="H214" s="12">
        <v>0</v>
      </c>
      <c r="I214" s="12">
        <v>24</v>
      </c>
      <c r="J214" s="12">
        <v>0</v>
      </c>
      <c r="K214" s="12">
        <v>0</v>
      </c>
      <c r="L214" s="12">
        <v>0</v>
      </c>
      <c r="M214" s="12">
        <v>0</v>
      </c>
      <c r="N214" s="12">
        <v>0</v>
      </c>
      <c r="O214" s="12">
        <v>0</v>
      </c>
      <c r="P214" s="12">
        <v>0</v>
      </c>
      <c r="Q214" s="12">
        <v>0</v>
      </c>
      <c r="R214" s="12">
        <v>0</v>
      </c>
      <c r="S214" s="12">
        <v>0</v>
      </c>
      <c r="T214" s="12">
        <v>0</v>
      </c>
      <c r="U214">
        <f t="shared" si="10"/>
        <v>2525.7299999999977</v>
      </c>
      <c r="V214" s="23">
        <f>'Listado Equipos'!$B$6-W214</f>
        <v>40668.04</v>
      </c>
      <c r="W214">
        <f t="shared" si="9"/>
        <v>831.96000000000015</v>
      </c>
      <c r="X214">
        <f t="shared" si="11"/>
        <v>214</v>
      </c>
    </row>
    <row r="215" spans="1:24" ht="17.399999999999999" x14ac:dyDescent="0.3">
      <c r="A215" s="11">
        <v>45327</v>
      </c>
      <c r="B215" s="12">
        <v>250477</v>
      </c>
      <c r="C215" s="12" t="s">
        <v>343</v>
      </c>
      <c r="D215" s="12" t="s">
        <v>344</v>
      </c>
      <c r="E215" s="12" t="s">
        <v>345</v>
      </c>
      <c r="F215" s="12"/>
      <c r="G215" s="12"/>
      <c r="H215" s="12">
        <v>0</v>
      </c>
      <c r="I215" s="12">
        <v>24</v>
      </c>
      <c r="J215" s="12">
        <v>0</v>
      </c>
      <c r="K215" s="12">
        <v>0</v>
      </c>
      <c r="L215" s="12">
        <v>0</v>
      </c>
      <c r="M215" s="12">
        <v>0</v>
      </c>
      <c r="N215" s="12">
        <v>0</v>
      </c>
      <c r="O215" s="12">
        <v>0</v>
      </c>
      <c r="P215" s="12">
        <v>0</v>
      </c>
      <c r="Q215" s="12">
        <v>0</v>
      </c>
      <c r="R215" s="12">
        <v>0</v>
      </c>
      <c r="S215" s="12">
        <v>0</v>
      </c>
      <c r="T215" s="12">
        <v>0</v>
      </c>
      <c r="U215">
        <f t="shared" si="10"/>
        <v>2525.7299999999977</v>
      </c>
      <c r="V215" s="23">
        <f>'Listado Equipos'!$B$6-W215</f>
        <v>40677.64</v>
      </c>
      <c r="W215">
        <f t="shared" si="9"/>
        <v>822.36000000000013</v>
      </c>
      <c r="X215">
        <f t="shared" si="11"/>
        <v>215</v>
      </c>
    </row>
    <row r="216" spans="1:24" ht="17.399999999999999" x14ac:dyDescent="0.3">
      <c r="A216" s="11">
        <v>45328</v>
      </c>
      <c r="B216" s="12">
        <v>250477</v>
      </c>
      <c r="C216" s="12" t="s">
        <v>343</v>
      </c>
      <c r="D216" s="12" t="s">
        <v>344</v>
      </c>
      <c r="E216" s="12" t="s">
        <v>345</v>
      </c>
      <c r="F216" s="12"/>
      <c r="G216" s="12"/>
      <c r="H216" s="12">
        <v>0</v>
      </c>
      <c r="I216" s="12">
        <v>24</v>
      </c>
      <c r="J216" s="12">
        <v>0</v>
      </c>
      <c r="K216" s="12">
        <v>0</v>
      </c>
      <c r="L216" s="12">
        <v>0</v>
      </c>
      <c r="M216" s="12">
        <v>0</v>
      </c>
      <c r="N216" s="12">
        <v>0</v>
      </c>
      <c r="O216" s="12">
        <v>0</v>
      </c>
      <c r="P216" s="12">
        <v>0</v>
      </c>
      <c r="Q216" s="12">
        <v>0</v>
      </c>
      <c r="R216" s="12">
        <v>0</v>
      </c>
      <c r="S216" s="12">
        <v>0</v>
      </c>
      <c r="T216" s="12">
        <v>0</v>
      </c>
      <c r="U216">
        <f t="shared" si="10"/>
        <v>2525.7299999999977</v>
      </c>
      <c r="V216" s="23">
        <f>'Listado Equipos'!$B$6-W216</f>
        <v>40677.64</v>
      </c>
      <c r="W216">
        <f t="shared" si="9"/>
        <v>822.36000000000013</v>
      </c>
      <c r="X216">
        <f t="shared" si="11"/>
        <v>216</v>
      </c>
    </row>
    <row r="217" spans="1:24" ht="17.399999999999999" x14ac:dyDescent="0.3">
      <c r="A217" s="11">
        <v>45329</v>
      </c>
      <c r="B217" s="12">
        <v>250477</v>
      </c>
      <c r="C217" s="12" t="s">
        <v>343</v>
      </c>
      <c r="D217" s="12" t="s">
        <v>344</v>
      </c>
      <c r="E217" s="12" t="s">
        <v>345</v>
      </c>
      <c r="F217" s="12"/>
      <c r="G217" s="12"/>
      <c r="H217" s="12">
        <v>0</v>
      </c>
      <c r="I217" s="12">
        <v>24</v>
      </c>
      <c r="J217" s="12">
        <v>0</v>
      </c>
      <c r="K217" s="12">
        <v>0</v>
      </c>
      <c r="L217" s="12">
        <v>0</v>
      </c>
      <c r="M217" s="12">
        <v>0</v>
      </c>
      <c r="N217" s="12">
        <v>0</v>
      </c>
      <c r="O217" s="12">
        <v>0</v>
      </c>
      <c r="P217" s="12">
        <v>0</v>
      </c>
      <c r="Q217" s="12">
        <v>0</v>
      </c>
      <c r="R217" s="12">
        <v>0</v>
      </c>
      <c r="S217" s="12">
        <v>0</v>
      </c>
      <c r="T217" s="12">
        <v>0</v>
      </c>
      <c r="U217">
        <f t="shared" si="10"/>
        <v>2525.7299999999977</v>
      </c>
      <c r="V217" s="23">
        <f>'Listado Equipos'!$B$6-W217</f>
        <v>40690.370000000003</v>
      </c>
      <c r="W217">
        <f t="shared" si="9"/>
        <v>809.63000000000011</v>
      </c>
      <c r="X217">
        <f t="shared" si="11"/>
        <v>217</v>
      </c>
    </row>
    <row r="218" spans="1:24" ht="17.399999999999999" x14ac:dyDescent="0.3">
      <c r="A218" s="11">
        <v>45335</v>
      </c>
      <c r="B218" s="12">
        <v>250477</v>
      </c>
      <c r="C218" s="12" t="s">
        <v>343</v>
      </c>
      <c r="D218" s="12" t="s">
        <v>344</v>
      </c>
      <c r="E218" s="12" t="s">
        <v>345</v>
      </c>
      <c r="F218" s="12"/>
      <c r="G218" s="12"/>
      <c r="H218" s="12">
        <v>8.92</v>
      </c>
      <c r="I218" s="12">
        <v>15.08</v>
      </c>
      <c r="J218" s="12">
        <v>8.1199999999999992</v>
      </c>
      <c r="K218" s="12">
        <v>0.8</v>
      </c>
      <c r="L218" s="12">
        <v>30.18</v>
      </c>
      <c r="M218" s="12">
        <v>5</v>
      </c>
      <c r="N218" s="12">
        <v>0</v>
      </c>
      <c r="O218" s="12">
        <v>70</v>
      </c>
      <c r="P218" s="12">
        <v>3</v>
      </c>
      <c r="Q218" s="12">
        <v>0</v>
      </c>
      <c r="R218" s="12">
        <v>2</v>
      </c>
      <c r="S218" s="12">
        <v>81</v>
      </c>
      <c r="T218" s="12">
        <v>0</v>
      </c>
      <c r="U218">
        <f t="shared" si="10"/>
        <v>2534.6499999999978</v>
      </c>
      <c r="V218" s="23">
        <f>'Listado Equipos'!$B$6-W218</f>
        <v>40699.519999999997</v>
      </c>
      <c r="W218">
        <f t="shared" si="9"/>
        <v>800.48000000000013</v>
      </c>
      <c r="X218">
        <f t="shared" si="11"/>
        <v>218</v>
      </c>
    </row>
    <row r="219" spans="1:24" ht="17.399999999999999" x14ac:dyDescent="0.3">
      <c r="A219" s="11">
        <v>45336</v>
      </c>
      <c r="B219" s="12">
        <v>250477</v>
      </c>
      <c r="C219" s="12" t="s">
        <v>343</v>
      </c>
      <c r="D219" s="12" t="s">
        <v>344</v>
      </c>
      <c r="E219" s="12" t="s">
        <v>345</v>
      </c>
      <c r="F219" s="12"/>
      <c r="G219" s="12"/>
      <c r="H219" s="12">
        <v>20.83</v>
      </c>
      <c r="I219" s="12">
        <v>3.17</v>
      </c>
      <c r="J219" s="12">
        <v>20.03</v>
      </c>
      <c r="K219" s="12">
        <v>0.8</v>
      </c>
      <c r="L219" s="12">
        <v>74.209999999999994</v>
      </c>
      <c r="M219" s="12">
        <v>5</v>
      </c>
      <c r="N219" s="12">
        <v>0</v>
      </c>
      <c r="O219" s="12">
        <v>195</v>
      </c>
      <c r="P219" s="12">
        <v>5</v>
      </c>
      <c r="Q219" s="12">
        <v>3</v>
      </c>
      <c r="R219" s="12">
        <v>5</v>
      </c>
      <c r="S219" s="12">
        <v>222</v>
      </c>
      <c r="T219" s="12">
        <v>0</v>
      </c>
      <c r="U219">
        <f t="shared" si="10"/>
        <v>2555.4799999999977</v>
      </c>
      <c r="V219" s="23">
        <f>'Listado Equipos'!$B$6-W219</f>
        <v>40712.35</v>
      </c>
      <c r="W219">
        <f t="shared" si="9"/>
        <v>787.65000000000009</v>
      </c>
      <c r="X219">
        <f t="shared" si="11"/>
        <v>219</v>
      </c>
    </row>
    <row r="220" spans="1:24" ht="17.399999999999999" x14ac:dyDescent="0.3">
      <c r="A220" s="11">
        <v>45337</v>
      </c>
      <c r="B220" s="12">
        <v>250477</v>
      </c>
      <c r="C220" s="12" t="s">
        <v>343</v>
      </c>
      <c r="D220" s="12" t="s">
        <v>344</v>
      </c>
      <c r="E220" s="12" t="s">
        <v>345</v>
      </c>
      <c r="F220" s="12"/>
      <c r="G220" s="12"/>
      <c r="H220" s="12">
        <v>19.63</v>
      </c>
      <c r="I220" s="12">
        <v>4.37</v>
      </c>
      <c r="J220" s="12">
        <v>19.47</v>
      </c>
      <c r="K220" s="12">
        <v>0.17</v>
      </c>
      <c r="L220" s="12">
        <v>71.55</v>
      </c>
      <c r="M220" s="12">
        <v>4</v>
      </c>
      <c r="N220" s="12">
        <v>0</v>
      </c>
      <c r="O220" s="12">
        <v>191</v>
      </c>
      <c r="P220" s="12">
        <v>9</v>
      </c>
      <c r="Q220" s="12">
        <v>1</v>
      </c>
      <c r="R220" s="12">
        <v>0</v>
      </c>
      <c r="S220" s="12">
        <v>214</v>
      </c>
      <c r="T220" s="12">
        <v>0</v>
      </c>
      <c r="U220">
        <f t="shared" si="10"/>
        <v>2575.1099999999979</v>
      </c>
      <c r="V220" s="23">
        <f>'Listado Equipos'!$B$6-W220</f>
        <v>40717.980000000003</v>
      </c>
      <c r="W220">
        <f t="shared" si="9"/>
        <v>782.0200000000001</v>
      </c>
      <c r="X220">
        <f t="shared" si="11"/>
        <v>220</v>
      </c>
    </row>
    <row r="221" spans="1:24" ht="17.399999999999999" x14ac:dyDescent="0.3">
      <c r="A221" s="11">
        <v>45338</v>
      </c>
      <c r="B221" s="12">
        <v>250477</v>
      </c>
      <c r="C221" s="12" t="s">
        <v>343</v>
      </c>
      <c r="D221" s="12" t="s">
        <v>344</v>
      </c>
      <c r="E221" s="12" t="s">
        <v>345</v>
      </c>
      <c r="F221" s="12"/>
      <c r="G221" s="12"/>
      <c r="H221" s="12">
        <v>5.13</v>
      </c>
      <c r="I221" s="12">
        <v>18.87</v>
      </c>
      <c r="J221" s="12">
        <v>5.0999999999999996</v>
      </c>
      <c r="K221" s="12">
        <v>0.03</v>
      </c>
      <c r="L221" s="12">
        <v>15.36</v>
      </c>
      <c r="M221" s="12">
        <v>4</v>
      </c>
      <c r="N221" s="12">
        <v>0</v>
      </c>
      <c r="O221" s="12">
        <v>19</v>
      </c>
      <c r="P221" s="12">
        <v>1</v>
      </c>
      <c r="Q221" s="12">
        <v>0</v>
      </c>
      <c r="R221" s="12">
        <v>0</v>
      </c>
      <c r="S221" s="12">
        <v>24</v>
      </c>
      <c r="T221" s="12">
        <v>0</v>
      </c>
      <c r="U221">
        <f t="shared" si="10"/>
        <v>2580.239999999998</v>
      </c>
      <c r="V221" s="23">
        <f>'Listado Equipos'!$B$6-W221</f>
        <v>40726.76</v>
      </c>
      <c r="W221">
        <f t="shared" si="9"/>
        <v>773.24000000000012</v>
      </c>
      <c r="X221">
        <f t="shared" si="11"/>
        <v>221</v>
      </c>
    </row>
    <row r="222" spans="1:24" ht="17.399999999999999" x14ac:dyDescent="0.3">
      <c r="A222" s="11">
        <v>45339</v>
      </c>
      <c r="B222" s="12">
        <v>250477</v>
      </c>
      <c r="C222" s="12" t="s">
        <v>343</v>
      </c>
      <c r="D222" s="12" t="s">
        <v>344</v>
      </c>
      <c r="E222" s="12" t="s">
        <v>345</v>
      </c>
      <c r="F222" s="12"/>
      <c r="G222" s="12"/>
      <c r="H222" s="12">
        <v>22.35</v>
      </c>
      <c r="I222" s="12">
        <v>1.65</v>
      </c>
      <c r="J222" s="12">
        <v>22.15</v>
      </c>
      <c r="K222" s="12">
        <v>0.2</v>
      </c>
      <c r="L222" s="12">
        <v>81.81</v>
      </c>
      <c r="M222" s="12">
        <v>4</v>
      </c>
      <c r="N222" s="12">
        <v>0</v>
      </c>
      <c r="O222" s="12">
        <v>178</v>
      </c>
      <c r="P222" s="12">
        <v>10</v>
      </c>
      <c r="Q222" s="12">
        <v>1</v>
      </c>
      <c r="R222" s="12">
        <v>0</v>
      </c>
      <c r="S222" s="12">
        <v>209</v>
      </c>
      <c r="T222" s="12">
        <v>0</v>
      </c>
      <c r="U222">
        <f t="shared" si="10"/>
        <v>2602.5899999999979</v>
      </c>
      <c r="V222" s="23">
        <f>'Listado Equipos'!$B$6-W222</f>
        <v>40734.31</v>
      </c>
      <c r="W222">
        <f t="shared" si="9"/>
        <v>765.69000000000017</v>
      </c>
      <c r="X222">
        <f t="shared" si="11"/>
        <v>222</v>
      </c>
    </row>
    <row r="223" spans="1:24" ht="17.399999999999999" x14ac:dyDescent="0.3">
      <c r="A223" s="11">
        <v>45340</v>
      </c>
      <c r="B223" s="12">
        <v>250477</v>
      </c>
      <c r="C223" s="12" t="s">
        <v>343</v>
      </c>
      <c r="D223" s="12" t="s">
        <v>344</v>
      </c>
      <c r="E223" s="12" t="s">
        <v>345</v>
      </c>
      <c r="F223" s="12"/>
      <c r="G223" s="12"/>
      <c r="H223" s="12">
        <v>14.32</v>
      </c>
      <c r="I223" s="12">
        <v>9.68</v>
      </c>
      <c r="J223" s="12">
        <v>14.27</v>
      </c>
      <c r="K223" s="12">
        <v>0.05</v>
      </c>
      <c r="L223" s="12">
        <v>45.62</v>
      </c>
      <c r="M223" s="12">
        <v>5</v>
      </c>
      <c r="N223" s="12">
        <v>0</v>
      </c>
      <c r="O223" s="12">
        <v>100</v>
      </c>
      <c r="P223" s="12">
        <v>1</v>
      </c>
      <c r="Q223" s="12">
        <v>1</v>
      </c>
      <c r="R223" s="12">
        <v>1</v>
      </c>
      <c r="S223" s="12">
        <v>109</v>
      </c>
      <c r="T223" s="12">
        <v>0</v>
      </c>
      <c r="U223">
        <f t="shared" si="10"/>
        <v>2616.909999999998</v>
      </c>
      <c r="V223" s="23">
        <f>'Listado Equipos'!$B$6-W223</f>
        <v>40734.76</v>
      </c>
      <c r="W223">
        <f t="shared" si="9"/>
        <v>765.24000000000012</v>
      </c>
      <c r="X223">
        <f t="shared" si="11"/>
        <v>223</v>
      </c>
    </row>
    <row r="224" spans="1:24" ht="17.399999999999999" x14ac:dyDescent="0.3">
      <c r="A224" s="11">
        <v>45341</v>
      </c>
      <c r="B224" s="12">
        <v>250477</v>
      </c>
      <c r="C224" s="12" t="s">
        <v>343</v>
      </c>
      <c r="D224" s="12" t="s">
        <v>344</v>
      </c>
      <c r="E224" s="12" t="s">
        <v>345</v>
      </c>
      <c r="F224" s="12"/>
      <c r="G224" s="12"/>
      <c r="H224" s="12">
        <v>18.87</v>
      </c>
      <c r="I224" s="12">
        <v>5.13</v>
      </c>
      <c r="J224" s="12">
        <v>18.5</v>
      </c>
      <c r="K224" s="12">
        <v>0.37</v>
      </c>
      <c r="L224" s="12">
        <v>61.19</v>
      </c>
      <c r="M224" s="12">
        <v>4</v>
      </c>
      <c r="N224" s="12">
        <v>0</v>
      </c>
      <c r="O224" s="12">
        <v>69</v>
      </c>
      <c r="P224" s="12">
        <v>7</v>
      </c>
      <c r="Q224" s="12">
        <v>0</v>
      </c>
      <c r="R224" s="12">
        <v>1</v>
      </c>
      <c r="S224" s="12">
        <v>77</v>
      </c>
      <c r="T224" s="12">
        <v>0</v>
      </c>
      <c r="U224">
        <f t="shared" si="10"/>
        <v>2635.7799999999979</v>
      </c>
      <c r="V224" s="23">
        <f>'Listado Equipos'!$B$6-W224</f>
        <v>40745.68</v>
      </c>
      <c r="W224">
        <f t="shared" si="9"/>
        <v>754.32000000000016</v>
      </c>
      <c r="X224">
        <f t="shared" si="11"/>
        <v>224</v>
      </c>
    </row>
    <row r="225" spans="1:24" ht="17.399999999999999" x14ac:dyDescent="0.3">
      <c r="A225" s="11">
        <v>45342</v>
      </c>
      <c r="B225" s="12">
        <v>250477</v>
      </c>
      <c r="C225" s="12" t="s">
        <v>343</v>
      </c>
      <c r="D225" s="12" t="s">
        <v>344</v>
      </c>
      <c r="E225" s="12" t="s">
        <v>345</v>
      </c>
      <c r="F225" s="12"/>
      <c r="G225" s="12"/>
      <c r="H225" s="12">
        <v>18.23</v>
      </c>
      <c r="I225" s="12">
        <v>5.77</v>
      </c>
      <c r="J225" s="12">
        <v>17.829999999999998</v>
      </c>
      <c r="K225" s="12">
        <v>0.4</v>
      </c>
      <c r="L225" s="12">
        <v>60.31</v>
      </c>
      <c r="M225" s="12">
        <v>4</v>
      </c>
      <c r="N225" s="12">
        <v>0</v>
      </c>
      <c r="O225" s="12">
        <v>73</v>
      </c>
      <c r="P225" s="12">
        <v>0</v>
      </c>
      <c r="Q225" s="12">
        <v>0</v>
      </c>
      <c r="R225" s="12">
        <v>0</v>
      </c>
      <c r="S225" s="12">
        <v>81</v>
      </c>
      <c r="T225" s="12">
        <v>0</v>
      </c>
      <c r="U225">
        <f t="shared" si="10"/>
        <v>2654.0099999999979</v>
      </c>
      <c r="V225" s="23">
        <f>'Listado Equipos'!$B$6-W225</f>
        <v>40756.25</v>
      </c>
      <c r="W225">
        <f t="shared" si="9"/>
        <v>743.75000000000011</v>
      </c>
      <c r="X225">
        <f t="shared" si="11"/>
        <v>225</v>
      </c>
    </row>
    <row r="226" spans="1:24" ht="17.399999999999999" x14ac:dyDescent="0.3">
      <c r="A226" s="11">
        <v>45343</v>
      </c>
      <c r="B226" s="12">
        <v>250477</v>
      </c>
      <c r="C226" s="12" t="s">
        <v>343</v>
      </c>
      <c r="D226" s="12" t="s">
        <v>344</v>
      </c>
      <c r="E226" s="12" t="s">
        <v>345</v>
      </c>
      <c r="F226" s="12"/>
      <c r="G226" s="12"/>
      <c r="H226" s="12">
        <v>20.58</v>
      </c>
      <c r="I226" s="12">
        <v>3.42</v>
      </c>
      <c r="J226" s="12">
        <v>20.25</v>
      </c>
      <c r="K226" s="12">
        <v>0.33</v>
      </c>
      <c r="L226" s="12">
        <v>58.53</v>
      </c>
      <c r="M226" s="12">
        <v>3</v>
      </c>
      <c r="N226" s="12">
        <v>0</v>
      </c>
      <c r="O226" s="12">
        <v>85</v>
      </c>
      <c r="P226" s="12">
        <v>2</v>
      </c>
      <c r="Q226" s="12">
        <v>0</v>
      </c>
      <c r="R226" s="12">
        <v>2</v>
      </c>
      <c r="S226" s="12">
        <v>97</v>
      </c>
      <c r="T226" s="12">
        <v>0</v>
      </c>
      <c r="U226">
        <f t="shared" si="10"/>
        <v>2674.5899999999979</v>
      </c>
      <c r="V226" s="23">
        <f>'Listado Equipos'!$B$6-W226</f>
        <v>40763.65</v>
      </c>
      <c r="W226">
        <f t="shared" si="9"/>
        <v>736.35000000000014</v>
      </c>
      <c r="X226">
        <f t="shared" si="11"/>
        <v>226</v>
      </c>
    </row>
    <row r="227" spans="1:24" ht="17.399999999999999" x14ac:dyDescent="0.3">
      <c r="A227" s="11">
        <v>45344</v>
      </c>
      <c r="B227" s="12">
        <v>250477</v>
      </c>
      <c r="C227" s="12" t="s">
        <v>343</v>
      </c>
      <c r="D227" s="12" t="s">
        <v>344</v>
      </c>
      <c r="E227" s="12" t="s">
        <v>345</v>
      </c>
      <c r="F227" s="12"/>
      <c r="G227" s="12"/>
      <c r="H227" s="12">
        <v>19.63</v>
      </c>
      <c r="I227" s="12">
        <v>4.37</v>
      </c>
      <c r="J227" s="12">
        <v>19.03</v>
      </c>
      <c r="K227" s="12">
        <v>0.6</v>
      </c>
      <c r="L227" s="12">
        <v>60.43</v>
      </c>
      <c r="M227" s="12">
        <v>4</v>
      </c>
      <c r="N227" s="12">
        <v>0</v>
      </c>
      <c r="O227" s="12">
        <v>103</v>
      </c>
      <c r="P227" s="12">
        <v>2</v>
      </c>
      <c r="Q227" s="12">
        <v>2</v>
      </c>
      <c r="R227" s="12">
        <v>1</v>
      </c>
      <c r="S227" s="12">
        <v>118</v>
      </c>
      <c r="T227" s="12">
        <v>0</v>
      </c>
      <c r="U227">
        <f t="shared" si="10"/>
        <v>2694.219999999998</v>
      </c>
      <c r="V227" s="23">
        <f>'Listado Equipos'!$B$6-W227</f>
        <v>40769.4</v>
      </c>
      <c r="W227">
        <f t="shared" si="9"/>
        <v>730.60000000000014</v>
      </c>
      <c r="X227">
        <f t="shared" si="11"/>
        <v>227</v>
      </c>
    </row>
    <row r="228" spans="1:24" ht="17.399999999999999" x14ac:dyDescent="0.3">
      <c r="A228" s="11">
        <v>45345</v>
      </c>
      <c r="B228" s="12">
        <v>250477</v>
      </c>
      <c r="C228" s="12" t="s">
        <v>343</v>
      </c>
      <c r="D228" s="12" t="s">
        <v>344</v>
      </c>
      <c r="E228" s="12" t="s">
        <v>345</v>
      </c>
      <c r="F228" s="12"/>
      <c r="G228" s="12"/>
      <c r="H228" s="12">
        <v>18.03</v>
      </c>
      <c r="I228" s="12">
        <v>5.97</v>
      </c>
      <c r="J228" s="12">
        <v>17.850000000000001</v>
      </c>
      <c r="K228" s="12">
        <v>0.18</v>
      </c>
      <c r="L228" s="12">
        <v>62.98</v>
      </c>
      <c r="M228" s="12">
        <v>4</v>
      </c>
      <c r="N228" s="12">
        <v>0</v>
      </c>
      <c r="O228" s="12">
        <v>93</v>
      </c>
      <c r="P228" s="12">
        <v>3</v>
      </c>
      <c r="Q228" s="12">
        <v>0</v>
      </c>
      <c r="R228" s="12">
        <v>0</v>
      </c>
      <c r="S228" s="12">
        <v>108</v>
      </c>
      <c r="T228" s="12">
        <v>0</v>
      </c>
      <c r="U228">
        <f t="shared" si="10"/>
        <v>2712.2499999999982</v>
      </c>
      <c r="V228" s="23">
        <f>'Listado Equipos'!$B$6-W228</f>
        <v>40777.85</v>
      </c>
      <c r="W228">
        <f t="shared" si="9"/>
        <v>722.15000000000009</v>
      </c>
      <c r="X228">
        <f t="shared" si="11"/>
        <v>228</v>
      </c>
    </row>
    <row r="229" spans="1:24" ht="17.399999999999999" x14ac:dyDescent="0.3">
      <c r="A229" s="11">
        <v>45346</v>
      </c>
      <c r="B229" s="12">
        <v>250477</v>
      </c>
      <c r="C229" s="12" t="s">
        <v>343</v>
      </c>
      <c r="D229" s="12" t="s">
        <v>344</v>
      </c>
      <c r="E229" s="12" t="s">
        <v>345</v>
      </c>
      <c r="F229" s="12"/>
      <c r="G229" s="12"/>
      <c r="H229" s="12">
        <v>15.85</v>
      </c>
      <c r="I229" s="12">
        <v>8.15</v>
      </c>
      <c r="J229" s="12">
        <v>14.58</v>
      </c>
      <c r="K229" s="12">
        <v>1.27</v>
      </c>
      <c r="L229" s="12">
        <v>45.99</v>
      </c>
      <c r="M229" s="12">
        <v>4</v>
      </c>
      <c r="N229" s="12">
        <v>0</v>
      </c>
      <c r="O229" s="12">
        <v>45</v>
      </c>
      <c r="P229" s="12">
        <v>1</v>
      </c>
      <c r="Q229" s="12">
        <v>0</v>
      </c>
      <c r="R229" s="12">
        <v>8</v>
      </c>
      <c r="S229" s="12">
        <v>49</v>
      </c>
      <c r="T229" s="12">
        <v>1</v>
      </c>
      <c r="U229">
        <f t="shared" si="10"/>
        <v>2728.0999999999981</v>
      </c>
      <c r="V229" s="23">
        <f>'Listado Equipos'!$B$6-W229</f>
        <v>40788</v>
      </c>
      <c r="W229">
        <f t="shared" si="9"/>
        <v>712.00000000000011</v>
      </c>
      <c r="X229">
        <f t="shared" si="11"/>
        <v>229</v>
      </c>
    </row>
    <row r="230" spans="1:24" ht="17.399999999999999" x14ac:dyDescent="0.3">
      <c r="A230" s="11">
        <v>45347</v>
      </c>
      <c r="B230" s="12">
        <v>250477</v>
      </c>
      <c r="C230" s="12" t="s">
        <v>343</v>
      </c>
      <c r="D230" s="12" t="s">
        <v>344</v>
      </c>
      <c r="E230" s="12" t="s">
        <v>345</v>
      </c>
      <c r="F230" s="12"/>
      <c r="G230" s="12"/>
      <c r="H230" s="12">
        <v>6.33</v>
      </c>
      <c r="I230" s="12">
        <v>17.670000000000002</v>
      </c>
      <c r="J230" s="12">
        <v>6.07</v>
      </c>
      <c r="K230" s="12">
        <v>0.27</v>
      </c>
      <c r="L230" s="12">
        <v>20.85</v>
      </c>
      <c r="M230" s="12">
        <v>4</v>
      </c>
      <c r="N230" s="12">
        <v>0</v>
      </c>
      <c r="O230" s="12">
        <v>29</v>
      </c>
      <c r="P230" s="12">
        <v>0</v>
      </c>
      <c r="Q230" s="12">
        <v>0</v>
      </c>
      <c r="R230" s="12">
        <v>1</v>
      </c>
      <c r="S230" s="12">
        <v>35</v>
      </c>
      <c r="T230" s="12">
        <v>0</v>
      </c>
      <c r="U230">
        <f t="shared" si="10"/>
        <v>2734.429999999998</v>
      </c>
      <c r="V230" s="23">
        <f>'Listado Equipos'!$B$6-W230</f>
        <v>40797.599999999999</v>
      </c>
      <c r="W230">
        <f t="shared" si="9"/>
        <v>702.40000000000009</v>
      </c>
      <c r="X230">
        <f t="shared" si="11"/>
        <v>230</v>
      </c>
    </row>
    <row r="231" spans="1:24" ht="17.399999999999999" x14ac:dyDescent="0.3">
      <c r="A231" s="11">
        <v>45348</v>
      </c>
      <c r="B231" s="12">
        <v>250477</v>
      </c>
      <c r="C231" s="12" t="s">
        <v>343</v>
      </c>
      <c r="D231" s="12" t="s">
        <v>344</v>
      </c>
      <c r="E231" s="12" t="s">
        <v>345</v>
      </c>
      <c r="F231" s="12"/>
      <c r="G231" s="12"/>
      <c r="H231" s="12">
        <v>19.350000000000001</v>
      </c>
      <c r="I231" s="12">
        <v>4.6500000000000004</v>
      </c>
      <c r="J231" s="12">
        <v>18.8</v>
      </c>
      <c r="K231" s="12">
        <v>0.55000000000000004</v>
      </c>
      <c r="L231" s="12">
        <v>75.930000000000007</v>
      </c>
      <c r="M231" s="12">
        <v>5</v>
      </c>
      <c r="N231" s="12">
        <v>0</v>
      </c>
      <c r="O231" s="12">
        <v>174</v>
      </c>
      <c r="P231" s="12">
        <v>5</v>
      </c>
      <c r="Q231" s="12">
        <v>1</v>
      </c>
      <c r="R231" s="12">
        <v>1</v>
      </c>
      <c r="S231" s="12">
        <v>211</v>
      </c>
      <c r="T231" s="12">
        <v>0</v>
      </c>
      <c r="U231">
        <f t="shared" si="10"/>
        <v>2753.7799999999979</v>
      </c>
      <c r="V231" s="23">
        <f>'Listado Equipos'!$B$6-W231</f>
        <v>40798.199999999997</v>
      </c>
      <c r="W231">
        <f t="shared" si="9"/>
        <v>701.80000000000007</v>
      </c>
      <c r="X231">
        <f t="shared" si="11"/>
        <v>231</v>
      </c>
    </row>
    <row r="232" spans="1:24" ht="17.399999999999999" x14ac:dyDescent="0.3">
      <c r="A232" s="11">
        <v>45349</v>
      </c>
      <c r="B232" s="12">
        <v>250477</v>
      </c>
      <c r="C232" s="12" t="s">
        <v>343</v>
      </c>
      <c r="D232" s="12" t="s">
        <v>344</v>
      </c>
      <c r="E232" s="12" t="s">
        <v>345</v>
      </c>
      <c r="F232" s="12"/>
      <c r="G232" s="12"/>
      <c r="H232" s="12">
        <v>21.8</v>
      </c>
      <c r="I232" s="12">
        <v>2.2000000000000002</v>
      </c>
      <c r="J232" s="12">
        <v>21.05</v>
      </c>
      <c r="K232" s="12">
        <v>0.75</v>
      </c>
      <c r="L232" s="12">
        <v>75.22</v>
      </c>
      <c r="M232" s="12">
        <v>4</v>
      </c>
      <c r="N232" s="12">
        <v>0</v>
      </c>
      <c r="O232" s="12">
        <v>137</v>
      </c>
      <c r="P232" s="12">
        <v>2</v>
      </c>
      <c r="Q232" s="12">
        <v>1</v>
      </c>
      <c r="R232" s="12">
        <v>1</v>
      </c>
      <c r="S232" s="12">
        <v>168</v>
      </c>
      <c r="T232" s="12">
        <v>0</v>
      </c>
      <c r="U232">
        <f t="shared" si="10"/>
        <v>2775.5799999999981</v>
      </c>
      <c r="V232" s="23">
        <f>'Listado Equipos'!$B$6-W232</f>
        <v>40803.300000000003</v>
      </c>
      <c r="W232">
        <f t="shared" si="9"/>
        <v>696.7</v>
      </c>
      <c r="X232">
        <f t="shared" si="11"/>
        <v>232</v>
      </c>
    </row>
    <row r="233" spans="1:24" ht="17.399999999999999" x14ac:dyDescent="0.3">
      <c r="A233" s="11">
        <v>45350</v>
      </c>
      <c r="B233" s="12">
        <v>250477</v>
      </c>
      <c r="C233" s="12" t="s">
        <v>343</v>
      </c>
      <c r="D233" s="12" t="s">
        <v>344</v>
      </c>
      <c r="E233" s="12" t="s">
        <v>345</v>
      </c>
      <c r="F233" s="12"/>
      <c r="G233" s="12"/>
      <c r="H233" s="12">
        <v>17.350000000000001</v>
      </c>
      <c r="I233" s="12">
        <v>6.65</v>
      </c>
      <c r="J233" s="12">
        <v>16.95</v>
      </c>
      <c r="K233" s="12">
        <v>0.4</v>
      </c>
      <c r="L233" s="12">
        <v>61.89</v>
      </c>
      <c r="M233" s="12">
        <v>4</v>
      </c>
      <c r="N233" s="12">
        <v>0</v>
      </c>
      <c r="O233" s="12">
        <v>127</v>
      </c>
      <c r="P233" s="12">
        <v>3</v>
      </c>
      <c r="Q233" s="12">
        <v>0</v>
      </c>
      <c r="R233" s="12">
        <v>2</v>
      </c>
      <c r="S233" s="12">
        <v>147</v>
      </c>
      <c r="T233" s="12">
        <v>0</v>
      </c>
      <c r="U233">
        <f t="shared" si="10"/>
        <v>2792.929999999998</v>
      </c>
      <c r="V233" s="23">
        <f>'Listado Equipos'!$B$6-W233</f>
        <v>40810.800000000003</v>
      </c>
      <c r="W233">
        <f t="shared" si="9"/>
        <v>689.2</v>
      </c>
      <c r="X233">
        <f t="shared" si="11"/>
        <v>233</v>
      </c>
    </row>
    <row r="234" spans="1:24" ht="17.399999999999999" x14ac:dyDescent="0.3">
      <c r="A234" s="11">
        <v>45351</v>
      </c>
      <c r="B234" s="12">
        <v>250477</v>
      </c>
      <c r="C234" s="12" t="s">
        <v>343</v>
      </c>
      <c r="D234" s="12" t="s">
        <v>344</v>
      </c>
      <c r="E234" s="12" t="s">
        <v>345</v>
      </c>
      <c r="F234" s="12"/>
      <c r="G234" s="12"/>
      <c r="H234" s="12">
        <v>18.27</v>
      </c>
      <c r="I234" s="12">
        <v>5.73</v>
      </c>
      <c r="J234" s="12">
        <v>18.03</v>
      </c>
      <c r="K234" s="12">
        <v>0.23</v>
      </c>
      <c r="L234" s="12">
        <v>57.01</v>
      </c>
      <c r="M234" s="12">
        <v>4</v>
      </c>
      <c r="N234" s="12">
        <v>0</v>
      </c>
      <c r="O234" s="12">
        <v>99</v>
      </c>
      <c r="P234" s="12">
        <v>6</v>
      </c>
      <c r="Q234" s="12">
        <v>0</v>
      </c>
      <c r="R234" s="12">
        <v>1</v>
      </c>
      <c r="S234" s="12">
        <v>108</v>
      </c>
      <c r="T234" s="12">
        <v>0</v>
      </c>
      <c r="U234">
        <f t="shared" si="10"/>
        <v>2811.199999999998</v>
      </c>
      <c r="V234" s="23">
        <f>'Listado Equipos'!$B$6-W234</f>
        <v>40811.85</v>
      </c>
      <c r="W234">
        <f t="shared" si="9"/>
        <v>688.15000000000009</v>
      </c>
      <c r="X234">
        <f t="shared" si="11"/>
        <v>234</v>
      </c>
    </row>
    <row r="235" spans="1:24" ht="17.399999999999999" x14ac:dyDescent="0.3">
      <c r="A235" s="11">
        <v>45352</v>
      </c>
      <c r="B235" s="12">
        <v>250477</v>
      </c>
      <c r="C235" s="12" t="s">
        <v>343</v>
      </c>
      <c r="D235" s="12" t="s">
        <v>344</v>
      </c>
      <c r="E235" s="12" t="s">
        <v>345</v>
      </c>
      <c r="F235" s="12"/>
      <c r="G235" s="12"/>
      <c r="H235" s="12">
        <v>20.27</v>
      </c>
      <c r="I235" s="12">
        <v>3.73</v>
      </c>
      <c r="J235" s="12">
        <v>19.579999999999998</v>
      </c>
      <c r="K235" s="12">
        <v>0.68</v>
      </c>
      <c r="L235" s="12">
        <v>73.17</v>
      </c>
      <c r="M235" s="12">
        <v>4</v>
      </c>
      <c r="N235" s="12">
        <v>0</v>
      </c>
      <c r="O235" s="12">
        <v>163</v>
      </c>
      <c r="P235" s="12">
        <v>0</v>
      </c>
      <c r="Q235" s="12">
        <v>1</v>
      </c>
      <c r="R235" s="12">
        <v>4</v>
      </c>
      <c r="S235" s="12">
        <v>191</v>
      </c>
      <c r="T235" s="12">
        <v>1</v>
      </c>
      <c r="U235">
        <f t="shared" si="10"/>
        <v>2831.469999999998</v>
      </c>
      <c r="V235" s="23">
        <f>'Listado Equipos'!$B$6-W235</f>
        <v>40815.57</v>
      </c>
      <c r="W235">
        <f t="shared" si="9"/>
        <v>684.43000000000006</v>
      </c>
      <c r="X235">
        <f t="shared" si="11"/>
        <v>235</v>
      </c>
    </row>
    <row r="236" spans="1:24" ht="17.399999999999999" x14ac:dyDescent="0.3">
      <c r="A236" s="11">
        <v>45353</v>
      </c>
      <c r="B236" s="12">
        <v>250477</v>
      </c>
      <c r="C236" s="12" t="s">
        <v>343</v>
      </c>
      <c r="D236" s="12" t="s">
        <v>344</v>
      </c>
      <c r="E236" s="12" t="s">
        <v>345</v>
      </c>
      <c r="F236" s="12"/>
      <c r="G236" s="12"/>
      <c r="H236" s="12">
        <v>11.77</v>
      </c>
      <c r="I236" s="12">
        <v>12.23</v>
      </c>
      <c r="J236" s="12">
        <v>10.53</v>
      </c>
      <c r="K236" s="12">
        <v>1.23</v>
      </c>
      <c r="L236" s="12">
        <v>39.299999999999997</v>
      </c>
      <c r="M236" s="12">
        <v>5</v>
      </c>
      <c r="N236" s="12">
        <v>0</v>
      </c>
      <c r="O236" s="12">
        <v>117</v>
      </c>
      <c r="P236" s="12">
        <v>4</v>
      </c>
      <c r="Q236" s="12">
        <v>4</v>
      </c>
      <c r="R236" s="12">
        <v>11</v>
      </c>
      <c r="S236" s="12">
        <v>137</v>
      </c>
      <c r="T236" s="12">
        <v>1</v>
      </c>
      <c r="U236">
        <f t="shared" si="10"/>
        <v>2843.239999999998</v>
      </c>
      <c r="V236" s="23">
        <f>'Listado Equipos'!$B$6-W236</f>
        <v>40822.400000000001</v>
      </c>
      <c r="W236">
        <f t="shared" si="9"/>
        <v>677.6</v>
      </c>
      <c r="X236">
        <f t="shared" si="11"/>
        <v>236</v>
      </c>
    </row>
    <row r="237" spans="1:24" ht="17.399999999999999" x14ac:dyDescent="0.3">
      <c r="A237" s="11">
        <v>45354</v>
      </c>
      <c r="B237" s="12">
        <v>250477</v>
      </c>
      <c r="C237" s="12" t="s">
        <v>343</v>
      </c>
      <c r="D237" s="12" t="s">
        <v>344</v>
      </c>
      <c r="E237" s="12" t="s">
        <v>345</v>
      </c>
      <c r="F237" s="12"/>
      <c r="G237" s="12"/>
      <c r="H237" s="12">
        <v>2.4300000000000002</v>
      </c>
      <c r="I237" s="12">
        <v>21.57</v>
      </c>
      <c r="J237" s="12">
        <v>2.2999999999999998</v>
      </c>
      <c r="K237" s="12">
        <v>0.13</v>
      </c>
      <c r="L237" s="12">
        <v>7.1</v>
      </c>
      <c r="M237" s="12">
        <v>4</v>
      </c>
      <c r="N237" s="12">
        <v>0</v>
      </c>
      <c r="O237" s="12">
        <v>19</v>
      </c>
      <c r="P237" s="12">
        <v>1</v>
      </c>
      <c r="Q237" s="12">
        <v>0</v>
      </c>
      <c r="R237" s="12">
        <v>0</v>
      </c>
      <c r="S237" s="12">
        <v>21</v>
      </c>
      <c r="T237" s="12">
        <v>0</v>
      </c>
      <c r="U237">
        <f t="shared" si="10"/>
        <v>2845.6699999999978</v>
      </c>
      <c r="V237" s="23">
        <f>'Listado Equipos'!$B$6-W237</f>
        <v>40823</v>
      </c>
      <c r="W237">
        <f t="shared" si="9"/>
        <v>677</v>
      </c>
      <c r="X237">
        <f t="shared" si="11"/>
        <v>237</v>
      </c>
    </row>
    <row r="238" spans="1:24" ht="17.399999999999999" x14ac:dyDescent="0.3">
      <c r="A238" s="11">
        <v>45355</v>
      </c>
      <c r="B238" s="12">
        <v>250477</v>
      </c>
      <c r="C238" s="12" t="s">
        <v>343</v>
      </c>
      <c r="D238" s="12" t="s">
        <v>344</v>
      </c>
      <c r="E238" s="12" t="s">
        <v>345</v>
      </c>
      <c r="F238" s="12"/>
      <c r="G238" s="12"/>
      <c r="H238" s="12">
        <v>0.65</v>
      </c>
      <c r="I238" s="12">
        <v>23.35</v>
      </c>
      <c r="J238" s="12">
        <v>0.55000000000000004</v>
      </c>
      <c r="K238" s="12">
        <v>0.1</v>
      </c>
      <c r="L238" s="12">
        <v>1.27</v>
      </c>
      <c r="M238" s="12">
        <v>10</v>
      </c>
      <c r="N238" s="12">
        <v>0</v>
      </c>
      <c r="O238" s="12">
        <v>11</v>
      </c>
      <c r="P238" s="12">
        <v>0</v>
      </c>
      <c r="Q238" s="12">
        <v>1</v>
      </c>
      <c r="R238" s="12">
        <v>1</v>
      </c>
      <c r="S238" s="12">
        <v>15</v>
      </c>
      <c r="T238" s="12">
        <v>0</v>
      </c>
      <c r="U238">
        <f t="shared" si="10"/>
        <v>2846.3199999999979</v>
      </c>
      <c r="V238" s="23">
        <f>'Listado Equipos'!$B$6-W238</f>
        <v>40823.75</v>
      </c>
      <c r="W238">
        <f t="shared" si="9"/>
        <v>676.25</v>
      </c>
      <c r="X238">
        <f t="shared" si="11"/>
        <v>238</v>
      </c>
    </row>
    <row r="239" spans="1:24" ht="17.399999999999999" x14ac:dyDescent="0.3">
      <c r="A239" s="11">
        <v>45356</v>
      </c>
      <c r="B239" s="12">
        <v>250477</v>
      </c>
      <c r="C239" s="12" t="s">
        <v>343</v>
      </c>
      <c r="D239" s="12" t="s">
        <v>344</v>
      </c>
      <c r="E239" s="12" t="s">
        <v>345</v>
      </c>
      <c r="F239" s="12"/>
      <c r="G239" s="12"/>
      <c r="H239" s="12">
        <v>0</v>
      </c>
      <c r="I239" s="12">
        <v>24</v>
      </c>
      <c r="J239" s="12">
        <v>0</v>
      </c>
      <c r="K239" s="12">
        <v>0</v>
      </c>
      <c r="L239" s="12">
        <v>0</v>
      </c>
      <c r="M239" s="12">
        <v>0</v>
      </c>
      <c r="N239" s="12">
        <v>0</v>
      </c>
      <c r="O239" s="12">
        <v>0</v>
      </c>
      <c r="P239" s="12">
        <v>0</v>
      </c>
      <c r="Q239" s="12">
        <v>0</v>
      </c>
      <c r="R239" s="12">
        <v>0</v>
      </c>
      <c r="S239" s="12">
        <v>0</v>
      </c>
      <c r="T239" s="12">
        <v>0</v>
      </c>
      <c r="U239">
        <f t="shared" si="10"/>
        <v>2846.3199999999979</v>
      </c>
      <c r="V239" s="23">
        <f>'Listado Equipos'!$B$6-W239</f>
        <v>40824.53</v>
      </c>
      <c r="W239">
        <f t="shared" si="9"/>
        <v>675.47</v>
      </c>
      <c r="X239">
        <f t="shared" si="11"/>
        <v>239</v>
      </c>
    </row>
    <row r="240" spans="1:24" ht="17.399999999999999" x14ac:dyDescent="0.3">
      <c r="A240" s="11">
        <v>45358</v>
      </c>
      <c r="B240" s="12">
        <v>250477</v>
      </c>
      <c r="C240" s="12" t="s">
        <v>343</v>
      </c>
      <c r="D240" s="12" t="s">
        <v>344</v>
      </c>
      <c r="E240" s="12" t="s">
        <v>345</v>
      </c>
      <c r="F240" s="12"/>
      <c r="G240" s="12"/>
      <c r="H240" s="12">
        <v>6.67</v>
      </c>
      <c r="I240" s="12">
        <v>17.329999999999998</v>
      </c>
      <c r="J240" s="12">
        <v>6.43</v>
      </c>
      <c r="K240" s="12">
        <v>0.23</v>
      </c>
      <c r="L240" s="12">
        <v>24.66</v>
      </c>
      <c r="M240" s="12">
        <v>4</v>
      </c>
      <c r="N240" s="12">
        <v>0</v>
      </c>
      <c r="O240" s="12">
        <v>41</v>
      </c>
      <c r="P240" s="12">
        <v>1</v>
      </c>
      <c r="Q240" s="12">
        <v>0</v>
      </c>
      <c r="R240" s="12">
        <v>1</v>
      </c>
      <c r="S240" s="12">
        <v>44</v>
      </c>
      <c r="T240" s="12">
        <v>0</v>
      </c>
      <c r="U240">
        <f t="shared" si="10"/>
        <v>2852.989999999998</v>
      </c>
      <c r="V240" s="23">
        <f>'Listado Equipos'!$B$6-W240</f>
        <v>40826.46</v>
      </c>
      <c r="W240">
        <f t="shared" si="9"/>
        <v>673.54000000000008</v>
      </c>
      <c r="X240">
        <f t="shared" si="11"/>
        <v>240</v>
      </c>
    </row>
    <row r="241" spans="1:24" ht="17.399999999999999" x14ac:dyDescent="0.3">
      <c r="A241" s="11">
        <v>45359</v>
      </c>
      <c r="B241" s="12">
        <v>250477</v>
      </c>
      <c r="C241" s="12" t="s">
        <v>343</v>
      </c>
      <c r="D241" s="12" t="s">
        <v>344</v>
      </c>
      <c r="E241" s="12" t="s">
        <v>345</v>
      </c>
      <c r="F241" s="12"/>
      <c r="G241" s="12"/>
      <c r="H241" s="12">
        <v>18.649999999999999</v>
      </c>
      <c r="I241" s="12">
        <v>5.35</v>
      </c>
      <c r="J241" s="12">
        <v>17.5</v>
      </c>
      <c r="K241" s="12">
        <v>1.1499999999999999</v>
      </c>
      <c r="L241" s="12">
        <v>66.75</v>
      </c>
      <c r="M241" s="12">
        <v>5</v>
      </c>
      <c r="N241" s="12">
        <v>0</v>
      </c>
      <c r="O241" s="12">
        <v>167</v>
      </c>
      <c r="P241" s="12">
        <v>1</v>
      </c>
      <c r="Q241" s="12">
        <v>0</v>
      </c>
      <c r="R241" s="12">
        <v>6</v>
      </c>
      <c r="S241" s="12">
        <v>192</v>
      </c>
      <c r="T241" s="12">
        <v>1</v>
      </c>
      <c r="U241">
        <f t="shared" si="10"/>
        <v>2871.6399999999981</v>
      </c>
      <c r="V241" s="23">
        <f>'Listado Equipos'!$B$6-W241</f>
        <v>40826.46</v>
      </c>
      <c r="W241">
        <f t="shared" si="9"/>
        <v>673.54000000000008</v>
      </c>
      <c r="X241">
        <f t="shared" si="11"/>
        <v>241</v>
      </c>
    </row>
    <row r="242" spans="1:24" ht="17.399999999999999" x14ac:dyDescent="0.3">
      <c r="A242" s="11">
        <v>45360</v>
      </c>
      <c r="B242" s="12">
        <v>250477</v>
      </c>
      <c r="C242" s="12" t="s">
        <v>343</v>
      </c>
      <c r="D242" s="12" t="s">
        <v>344</v>
      </c>
      <c r="E242" s="12" t="s">
        <v>345</v>
      </c>
      <c r="F242" s="12"/>
      <c r="G242" s="12"/>
      <c r="H242" s="12">
        <v>8.1</v>
      </c>
      <c r="I242" s="12">
        <v>15.9</v>
      </c>
      <c r="J242" s="12">
        <v>7.27</v>
      </c>
      <c r="K242" s="12">
        <v>0.83</v>
      </c>
      <c r="L242" s="12">
        <v>25.61</v>
      </c>
      <c r="M242" s="12">
        <v>5</v>
      </c>
      <c r="N242" s="12">
        <v>0</v>
      </c>
      <c r="O242" s="12">
        <v>60</v>
      </c>
      <c r="P242" s="12">
        <v>4</v>
      </c>
      <c r="Q242" s="12">
        <v>0</v>
      </c>
      <c r="R242" s="12">
        <v>5</v>
      </c>
      <c r="S242" s="12">
        <v>68</v>
      </c>
      <c r="T242" s="12">
        <v>0</v>
      </c>
      <c r="U242">
        <f t="shared" si="10"/>
        <v>2879.739999999998</v>
      </c>
      <c r="V242" s="23">
        <f>'Listado Equipos'!$B$6-W242</f>
        <v>40826.93</v>
      </c>
      <c r="W242">
        <f t="shared" si="9"/>
        <v>673.07</v>
      </c>
      <c r="X242">
        <f t="shared" si="11"/>
        <v>242</v>
      </c>
    </row>
    <row r="243" spans="1:24" ht="17.399999999999999" x14ac:dyDescent="0.3">
      <c r="A243" s="11">
        <v>45361</v>
      </c>
      <c r="B243" s="12">
        <v>250477</v>
      </c>
      <c r="C243" s="12" t="s">
        <v>343</v>
      </c>
      <c r="D243" s="12" t="s">
        <v>344</v>
      </c>
      <c r="E243" s="12" t="s">
        <v>345</v>
      </c>
      <c r="F243" s="12"/>
      <c r="G243" s="12"/>
      <c r="H243" s="12">
        <v>7.83</v>
      </c>
      <c r="I243" s="12">
        <v>16.170000000000002</v>
      </c>
      <c r="J243" s="12">
        <v>7.1</v>
      </c>
      <c r="K243" s="12">
        <v>0.73</v>
      </c>
      <c r="L243" s="12">
        <v>20.3</v>
      </c>
      <c r="M243" s="12">
        <v>5</v>
      </c>
      <c r="N243" s="12">
        <v>0</v>
      </c>
      <c r="O243" s="12">
        <v>25</v>
      </c>
      <c r="P243" s="12">
        <v>2</v>
      </c>
      <c r="Q243" s="12">
        <v>0</v>
      </c>
      <c r="R243" s="12">
        <v>4</v>
      </c>
      <c r="S243" s="12">
        <v>27</v>
      </c>
      <c r="T243" s="12">
        <v>0</v>
      </c>
      <c r="U243">
        <f t="shared" si="10"/>
        <v>2887.5699999999979</v>
      </c>
      <c r="V243" s="23">
        <f>'Listado Equipos'!$B$6-W243</f>
        <v>40827.129999999997</v>
      </c>
      <c r="W243">
        <f t="shared" si="9"/>
        <v>672.87</v>
      </c>
      <c r="X243">
        <f t="shared" si="11"/>
        <v>243</v>
      </c>
    </row>
    <row r="244" spans="1:24" ht="17.399999999999999" x14ac:dyDescent="0.3">
      <c r="A244" s="11">
        <v>45362</v>
      </c>
      <c r="B244" s="12">
        <v>250477</v>
      </c>
      <c r="C244" s="12" t="s">
        <v>343</v>
      </c>
      <c r="D244" s="12" t="s">
        <v>344</v>
      </c>
      <c r="E244" s="12" t="s">
        <v>345</v>
      </c>
      <c r="F244" s="12"/>
      <c r="G244" s="12"/>
      <c r="H244" s="12">
        <v>12.78</v>
      </c>
      <c r="I244" s="12">
        <v>11.22</v>
      </c>
      <c r="J244" s="12">
        <v>11.72</v>
      </c>
      <c r="K244" s="12">
        <v>1.07</v>
      </c>
      <c r="L244" s="12">
        <v>41.28</v>
      </c>
      <c r="M244" s="12">
        <v>4</v>
      </c>
      <c r="N244" s="12">
        <v>0</v>
      </c>
      <c r="O244" s="12">
        <v>70</v>
      </c>
      <c r="P244" s="12">
        <v>1</v>
      </c>
      <c r="Q244" s="12">
        <v>0</v>
      </c>
      <c r="R244" s="12">
        <v>4</v>
      </c>
      <c r="S244" s="12">
        <v>79</v>
      </c>
      <c r="T244" s="12">
        <v>0</v>
      </c>
      <c r="U244">
        <f t="shared" si="10"/>
        <v>2900.3499999999981</v>
      </c>
      <c r="V244" s="23">
        <f>'Listado Equipos'!$B$6-W244</f>
        <v>40827.129999999997</v>
      </c>
      <c r="W244">
        <f t="shared" si="9"/>
        <v>672.87</v>
      </c>
      <c r="X244">
        <f t="shared" si="11"/>
        <v>244</v>
      </c>
    </row>
    <row r="245" spans="1:24" ht="17.399999999999999" x14ac:dyDescent="0.3">
      <c r="A245" s="11">
        <v>45363</v>
      </c>
      <c r="B245" s="12">
        <v>250477</v>
      </c>
      <c r="C245" s="12" t="s">
        <v>343</v>
      </c>
      <c r="D245" s="12" t="s">
        <v>344</v>
      </c>
      <c r="E245" s="12" t="s">
        <v>345</v>
      </c>
      <c r="F245" s="12"/>
      <c r="G245" s="12"/>
      <c r="H245" s="12">
        <v>18.97</v>
      </c>
      <c r="I245" s="12">
        <v>5.03</v>
      </c>
      <c r="J245" s="12">
        <v>18.88</v>
      </c>
      <c r="K245" s="12">
        <v>0.08</v>
      </c>
      <c r="L245" s="12">
        <v>66.92</v>
      </c>
      <c r="M245" s="12">
        <v>4</v>
      </c>
      <c r="N245" s="12">
        <v>0</v>
      </c>
      <c r="O245" s="12">
        <v>138</v>
      </c>
      <c r="P245" s="12">
        <v>0</v>
      </c>
      <c r="Q245" s="12">
        <v>0</v>
      </c>
      <c r="R245" s="12">
        <v>0</v>
      </c>
      <c r="S245" s="12">
        <v>168</v>
      </c>
      <c r="T245" s="12">
        <v>0</v>
      </c>
      <c r="U245">
        <f t="shared" si="10"/>
        <v>2919.3199999999979</v>
      </c>
      <c r="V245" s="23">
        <f>'Listado Equipos'!$B$6-W245</f>
        <v>40827.15</v>
      </c>
      <c r="W245">
        <f t="shared" si="9"/>
        <v>672.85</v>
      </c>
      <c r="X245">
        <f t="shared" si="11"/>
        <v>245</v>
      </c>
    </row>
    <row r="246" spans="1:24" ht="17.399999999999999" x14ac:dyDescent="0.3">
      <c r="A246" s="11">
        <v>45364</v>
      </c>
      <c r="B246" s="12">
        <v>250477</v>
      </c>
      <c r="C246" s="12" t="s">
        <v>343</v>
      </c>
      <c r="D246" s="12" t="s">
        <v>344</v>
      </c>
      <c r="E246" s="12" t="s">
        <v>345</v>
      </c>
      <c r="F246" s="12"/>
      <c r="G246" s="12"/>
      <c r="H246" s="12">
        <v>14.52</v>
      </c>
      <c r="I246" s="12">
        <v>9.48</v>
      </c>
      <c r="J246" s="12">
        <v>14.07</v>
      </c>
      <c r="K246" s="12">
        <v>0.45</v>
      </c>
      <c r="L246" s="12">
        <v>46.25</v>
      </c>
      <c r="M246" s="12">
        <v>5</v>
      </c>
      <c r="N246" s="12">
        <v>0</v>
      </c>
      <c r="O246" s="12">
        <v>70</v>
      </c>
      <c r="P246" s="12">
        <v>0</v>
      </c>
      <c r="Q246" s="12">
        <v>0</v>
      </c>
      <c r="R246" s="12">
        <v>0</v>
      </c>
      <c r="S246" s="12">
        <v>84</v>
      </c>
      <c r="T246" s="12">
        <v>0</v>
      </c>
      <c r="U246">
        <f t="shared" si="10"/>
        <v>2933.8399999999979</v>
      </c>
      <c r="V246" s="23">
        <f>'Listado Equipos'!$B$6-W246</f>
        <v>40834.75</v>
      </c>
      <c r="W246">
        <f t="shared" si="9"/>
        <v>665.25</v>
      </c>
      <c r="X246">
        <f t="shared" si="11"/>
        <v>246</v>
      </c>
    </row>
    <row r="247" spans="1:24" ht="17.399999999999999" x14ac:dyDescent="0.3">
      <c r="A247" s="11">
        <v>45365</v>
      </c>
      <c r="B247" s="12">
        <v>250477</v>
      </c>
      <c r="C247" s="12" t="s">
        <v>343</v>
      </c>
      <c r="D247" s="12" t="s">
        <v>344</v>
      </c>
      <c r="E247" s="12" t="s">
        <v>345</v>
      </c>
      <c r="F247" s="12"/>
      <c r="G247" s="12"/>
      <c r="H247" s="12">
        <v>21.23</v>
      </c>
      <c r="I247" s="12">
        <v>2.77</v>
      </c>
      <c r="J247" s="12">
        <v>18.899999999999999</v>
      </c>
      <c r="K247" s="12">
        <v>2.33</v>
      </c>
      <c r="L247" s="12">
        <v>61.49</v>
      </c>
      <c r="M247" s="12">
        <v>4</v>
      </c>
      <c r="N247" s="12">
        <v>0</v>
      </c>
      <c r="O247" s="12">
        <v>116</v>
      </c>
      <c r="P247" s="12">
        <v>3</v>
      </c>
      <c r="Q247" s="12">
        <v>1</v>
      </c>
      <c r="R247" s="12">
        <v>15</v>
      </c>
      <c r="S247" s="12">
        <v>139</v>
      </c>
      <c r="T247" s="12">
        <v>0</v>
      </c>
      <c r="U247">
        <f t="shared" si="10"/>
        <v>2955.0699999999979</v>
      </c>
      <c r="V247" s="23">
        <f>'Listado Equipos'!$B$6-W247</f>
        <v>40847.019999999997</v>
      </c>
      <c r="W247">
        <f t="shared" si="9"/>
        <v>652.98</v>
      </c>
      <c r="X247">
        <f t="shared" si="11"/>
        <v>247</v>
      </c>
    </row>
    <row r="248" spans="1:24" ht="17.399999999999999" x14ac:dyDescent="0.3">
      <c r="A248" s="11">
        <v>45366</v>
      </c>
      <c r="B248" s="12">
        <v>250477</v>
      </c>
      <c r="C248" s="12" t="s">
        <v>343</v>
      </c>
      <c r="D248" s="12" t="s">
        <v>344</v>
      </c>
      <c r="E248" s="12" t="s">
        <v>345</v>
      </c>
      <c r="F248" s="12"/>
      <c r="G248" s="12"/>
      <c r="H248" s="12">
        <v>4.2</v>
      </c>
      <c r="I248" s="12">
        <v>19.8</v>
      </c>
      <c r="J248" s="12">
        <v>4.2</v>
      </c>
      <c r="K248" s="12">
        <v>0</v>
      </c>
      <c r="L248" s="12">
        <v>10.63</v>
      </c>
      <c r="M248" s="12">
        <v>4</v>
      </c>
      <c r="N248" s="12">
        <v>0</v>
      </c>
      <c r="O248" s="12">
        <v>13</v>
      </c>
      <c r="P248" s="12">
        <v>1</v>
      </c>
      <c r="Q248" s="12">
        <v>0</v>
      </c>
      <c r="R248" s="12">
        <v>0</v>
      </c>
      <c r="S248" s="12">
        <v>16</v>
      </c>
      <c r="T248" s="12">
        <v>0</v>
      </c>
      <c r="U248">
        <f t="shared" si="10"/>
        <v>2959.2699999999977</v>
      </c>
      <c r="V248" s="23">
        <f>'Listado Equipos'!$B$6-W248</f>
        <v>40851.019999999997</v>
      </c>
      <c r="W248">
        <f t="shared" si="9"/>
        <v>648.98</v>
      </c>
      <c r="X248">
        <f t="shared" si="11"/>
        <v>248</v>
      </c>
    </row>
    <row r="249" spans="1:24" ht="17.399999999999999" x14ac:dyDescent="0.3">
      <c r="A249" s="11">
        <v>45367</v>
      </c>
      <c r="B249" s="12">
        <v>250477</v>
      </c>
      <c r="C249" s="12" t="s">
        <v>343</v>
      </c>
      <c r="D249" s="12" t="s">
        <v>344</v>
      </c>
      <c r="E249" s="12" t="s">
        <v>345</v>
      </c>
      <c r="F249" s="12"/>
      <c r="G249" s="12"/>
      <c r="H249" s="12">
        <v>18.329999999999998</v>
      </c>
      <c r="I249" s="12">
        <v>5.67</v>
      </c>
      <c r="J249" s="12">
        <v>17.37</v>
      </c>
      <c r="K249" s="12">
        <v>0.97</v>
      </c>
      <c r="L249" s="12">
        <v>51.55</v>
      </c>
      <c r="M249" s="12">
        <v>4</v>
      </c>
      <c r="N249" s="12">
        <v>0</v>
      </c>
      <c r="O249" s="12">
        <v>81</v>
      </c>
      <c r="P249" s="12">
        <v>3</v>
      </c>
      <c r="Q249" s="12">
        <v>0</v>
      </c>
      <c r="R249" s="12">
        <v>2</v>
      </c>
      <c r="S249" s="12">
        <v>90</v>
      </c>
      <c r="T249" s="12">
        <v>0</v>
      </c>
      <c r="U249">
        <f t="shared" si="10"/>
        <v>2977.5999999999976</v>
      </c>
      <c r="V249" s="23">
        <f>'Listado Equipos'!$B$6-W249</f>
        <v>40863</v>
      </c>
      <c r="W249">
        <f t="shared" si="9"/>
        <v>637</v>
      </c>
      <c r="X249">
        <f t="shared" si="11"/>
        <v>249</v>
      </c>
    </row>
    <row r="250" spans="1:24" ht="17.399999999999999" x14ac:dyDescent="0.3">
      <c r="A250" s="11">
        <v>45368</v>
      </c>
      <c r="B250" s="12">
        <v>250477</v>
      </c>
      <c r="C250" s="12" t="s">
        <v>343</v>
      </c>
      <c r="D250" s="12" t="s">
        <v>344</v>
      </c>
      <c r="E250" s="12" t="s">
        <v>345</v>
      </c>
      <c r="F250" s="12"/>
      <c r="G250" s="12"/>
      <c r="H250" s="12">
        <v>10.68</v>
      </c>
      <c r="I250" s="12">
        <v>13.32</v>
      </c>
      <c r="J250" s="12">
        <v>9.52</v>
      </c>
      <c r="K250" s="12">
        <v>1.17</v>
      </c>
      <c r="L250" s="12">
        <v>28.31</v>
      </c>
      <c r="M250" s="12">
        <v>4</v>
      </c>
      <c r="N250" s="12">
        <v>0</v>
      </c>
      <c r="O250" s="12">
        <v>52</v>
      </c>
      <c r="P250" s="12">
        <v>2</v>
      </c>
      <c r="Q250" s="12">
        <v>1</v>
      </c>
      <c r="R250" s="12">
        <v>4</v>
      </c>
      <c r="S250" s="12">
        <v>65</v>
      </c>
      <c r="T250" s="12">
        <v>0</v>
      </c>
      <c r="U250">
        <f t="shared" si="10"/>
        <v>2988.2799999999975</v>
      </c>
      <c r="V250" s="23">
        <f>'Listado Equipos'!$B$6-W250</f>
        <v>40876.75</v>
      </c>
      <c r="W250">
        <f t="shared" si="9"/>
        <v>623.25</v>
      </c>
      <c r="X250">
        <f t="shared" si="11"/>
        <v>250</v>
      </c>
    </row>
    <row r="251" spans="1:24" ht="17.399999999999999" x14ac:dyDescent="0.3">
      <c r="A251" s="11">
        <v>45369</v>
      </c>
      <c r="B251" s="12">
        <v>250477</v>
      </c>
      <c r="C251" s="12" t="s">
        <v>343</v>
      </c>
      <c r="D251" s="12" t="s">
        <v>344</v>
      </c>
      <c r="E251" s="12" t="s">
        <v>345</v>
      </c>
      <c r="F251" s="12"/>
      <c r="G251" s="12"/>
      <c r="H251" s="12">
        <v>16.77</v>
      </c>
      <c r="I251" s="12">
        <v>7.23</v>
      </c>
      <c r="J251" s="12">
        <v>16.100000000000001</v>
      </c>
      <c r="K251" s="12">
        <v>0.67</v>
      </c>
      <c r="L251" s="12">
        <v>51.86</v>
      </c>
      <c r="M251" s="12">
        <v>4</v>
      </c>
      <c r="N251" s="12">
        <v>0</v>
      </c>
      <c r="O251" s="12">
        <v>103</v>
      </c>
      <c r="P251" s="12">
        <v>1</v>
      </c>
      <c r="Q251" s="12">
        <v>0</v>
      </c>
      <c r="R251" s="12">
        <v>2</v>
      </c>
      <c r="S251" s="12">
        <v>113</v>
      </c>
      <c r="T251" s="12">
        <v>0</v>
      </c>
      <c r="U251">
        <f t="shared" si="10"/>
        <v>3005.0499999999975</v>
      </c>
      <c r="V251" s="23">
        <f>'Listado Equipos'!$B$6-W251</f>
        <v>40884.82</v>
      </c>
      <c r="W251">
        <f t="shared" si="9"/>
        <v>615.17999999999995</v>
      </c>
      <c r="X251">
        <f t="shared" si="11"/>
        <v>251</v>
      </c>
    </row>
    <row r="252" spans="1:24" ht="17.399999999999999" x14ac:dyDescent="0.3">
      <c r="A252" s="11">
        <v>45370</v>
      </c>
      <c r="B252" s="12">
        <v>250477</v>
      </c>
      <c r="C252" s="12" t="s">
        <v>343</v>
      </c>
      <c r="D252" s="12" t="s">
        <v>344</v>
      </c>
      <c r="E252" s="12" t="s">
        <v>345</v>
      </c>
      <c r="F252" s="12"/>
      <c r="G252" s="12"/>
      <c r="H252" s="12">
        <v>21.08</v>
      </c>
      <c r="I252" s="12">
        <v>2.92</v>
      </c>
      <c r="J252" s="12">
        <v>20.329999999999998</v>
      </c>
      <c r="K252" s="12">
        <v>0.75</v>
      </c>
      <c r="L252" s="12">
        <v>56.07</v>
      </c>
      <c r="M252" s="12">
        <v>4</v>
      </c>
      <c r="N252" s="12">
        <v>0</v>
      </c>
      <c r="O252" s="12">
        <v>100</v>
      </c>
      <c r="P252" s="12">
        <v>0</v>
      </c>
      <c r="Q252" s="12">
        <v>1</v>
      </c>
      <c r="R252" s="12">
        <v>0</v>
      </c>
      <c r="S252" s="12">
        <v>110</v>
      </c>
      <c r="T252" s="12">
        <v>0</v>
      </c>
      <c r="U252">
        <f t="shared" si="10"/>
        <v>3026.1299999999974</v>
      </c>
      <c r="V252" s="23">
        <f>'Listado Equipos'!$B$6-W252</f>
        <v>40894.22</v>
      </c>
      <c r="W252">
        <f t="shared" si="9"/>
        <v>605.78</v>
      </c>
      <c r="X252">
        <f t="shared" si="11"/>
        <v>252</v>
      </c>
    </row>
    <row r="253" spans="1:24" ht="17.399999999999999" x14ac:dyDescent="0.3">
      <c r="A253" s="11">
        <v>45371</v>
      </c>
      <c r="B253" s="12">
        <v>250477</v>
      </c>
      <c r="C253" s="12" t="s">
        <v>343</v>
      </c>
      <c r="D253" s="12" t="s">
        <v>344</v>
      </c>
      <c r="E253" s="12" t="s">
        <v>345</v>
      </c>
      <c r="F253" s="12"/>
      <c r="G253" s="12"/>
      <c r="H253" s="12">
        <v>21.22</v>
      </c>
      <c r="I253" s="12">
        <v>2.78</v>
      </c>
      <c r="J253" s="12">
        <v>20.079999999999998</v>
      </c>
      <c r="K253" s="12">
        <v>1.1299999999999999</v>
      </c>
      <c r="L253" s="12">
        <v>54.5</v>
      </c>
      <c r="M253" s="12">
        <v>4</v>
      </c>
      <c r="N253" s="12">
        <v>0</v>
      </c>
      <c r="O253" s="12">
        <v>73</v>
      </c>
      <c r="P253" s="12">
        <v>0</v>
      </c>
      <c r="Q253" s="12">
        <v>0</v>
      </c>
      <c r="R253" s="12">
        <v>1</v>
      </c>
      <c r="S253" s="12">
        <v>81</v>
      </c>
      <c r="T253" s="12">
        <v>0</v>
      </c>
      <c r="U253">
        <f t="shared" si="10"/>
        <v>3047.3499999999972</v>
      </c>
      <c r="V253" s="23">
        <f>'Listado Equipos'!$B$6-W253</f>
        <v>40916.089999999997</v>
      </c>
      <c r="W253">
        <f t="shared" si="9"/>
        <v>583.91</v>
      </c>
      <c r="X253">
        <f t="shared" si="11"/>
        <v>253</v>
      </c>
    </row>
    <row r="254" spans="1:24" ht="17.399999999999999" x14ac:dyDescent="0.3">
      <c r="A254" s="11">
        <v>45372</v>
      </c>
      <c r="B254" s="12">
        <v>250477</v>
      </c>
      <c r="C254" s="12" t="s">
        <v>343</v>
      </c>
      <c r="D254" s="12" t="s">
        <v>344</v>
      </c>
      <c r="E254" s="12" t="s">
        <v>345</v>
      </c>
      <c r="F254" s="12"/>
      <c r="G254" s="12"/>
      <c r="H254" s="12">
        <v>20.45</v>
      </c>
      <c r="I254" s="12">
        <v>3.55</v>
      </c>
      <c r="J254" s="12">
        <v>19.32</v>
      </c>
      <c r="K254" s="12">
        <v>1.1299999999999999</v>
      </c>
      <c r="L254" s="12">
        <v>53.62</v>
      </c>
      <c r="M254" s="12">
        <v>3</v>
      </c>
      <c r="N254" s="12">
        <v>0</v>
      </c>
      <c r="O254" s="12">
        <v>40</v>
      </c>
      <c r="P254" s="12">
        <v>1</v>
      </c>
      <c r="Q254" s="12">
        <v>0</v>
      </c>
      <c r="R254" s="12">
        <v>5</v>
      </c>
      <c r="S254" s="12">
        <v>46</v>
      </c>
      <c r="T254" s="12">
        <v>0</v>
      </c>
      <c r="U254">
        <f t="shared" si="10"/>
        <v>3067.799999999997</v>
      </c>
      <c r="V254" s="23">
        <f>'Listado Equipos'!$B$6-W254</f>
        <v>40937.519999999997</v>
      </c>
      <c r="W254">
        <f t="shared" si="9"/>
        <v>562.48</v>
      </c>
      <c r="X254">
        <f t="shared" si="11"/>
        <v>254</v>
      </c>
    </row>
    <row r="255" spans="1:24" ht="17.399999999999999" x14ac:dyDescent="0.3">
      <c r="A255" s="11">
        <v>45373</v>
      </c>
      <c r="B255" s="12">
        <v>250477</v>
      </c>
      <c r="C255" s="12" t="s">
        <v>343</v>
      </c>
      <c r="D255" s="12" t="s">
        <v>344</v>
      </c>
      <c r="E255" s="12" t="s">
        <v>345</v>
      </c>
      <c r="F255" s="12"/>
      <c r="G255" s="12"/>
      <c r="H255" s="12">
        <v>16.5</v>
      </c>
      <c r="I255" s="12">
        <v>7.5</v>
      </c>
      <c r="J255" s="12">
        <v>16.079999999999998</v>
      </c>
      <c r="K255" s="12">
        <v>0.42</v>
      </c>
      <c r="L255" s="12">
        <v>50.32</v>
      </c>
      <c r="M255" s="12">
        <v>4</v>
      </c>
      <c r="N255" s="12">
        <v>0</v>
      </c>
      <c r="O255" s="12">
        <v>91</v>
      </c>
      <c r="P255" s="12">
        <v>0</v>
      </c>
      <c r="Q255" s="12">
        <v>0</v>
      </c>
      <c r="R255" s="12">
        <v>2</v>
      </c>
      <c r="S255" s="12">
        <v>101</v>
      </c>
      <c r="T255" s="12">
        <v>0</v>
      </c>
      <c r="U255">
        <f t="shared" si="10"/>
        <v>3084.299999999997</v>
      </c>
      <c r="V255" s="23">
        <f>'Listado Equipos'!$B$6-W255</f>
        <v>40954.1</v>
      </c>
      <c r="W255">
        <f t="shared" si="9"/>
        <v>545.9</v>
      </c>
      <c r="X255">
        <f t="shared" si="11"/>
        <v>255</v>
      </c>
    </row>
    <row r="256" spans="1:24" ht="17.399999999999999" x14ac:dyDescent="0.3">
      <c r="A256" s="11">
        <v>45374</v>
      </c>
      <c r="B256" s="12">
        <v>250477</v>
      </c>
      <c r="C256" s="12" t="s">
        <v>343</v>
      </c>
      <c r="D256" s="12" t="s">
        <v>344</v>
      </c>
      <c r="E256" s="12" t="s">
        <v>345</v>
      </c>
      <c r="F256" s="12"/>
      <c r="G256" s="12"/>
      <c r="H256" s="12">
        <v>21.73</v>
      </c>
      <c r="I256" s="12">
        <v>2.27</v>
      </c>
      <c r="J256" s="12">
        <v>20.350000000000001</v>
      </c>
      <c r="K256" s="12">
        <v>1.38</v>
      </c>
      <c r="L256" s="12">
        <v>69.8</v>
      </c>
      <c r="M256" s="12">
        <v>5</v>
      </c>
      <c r="N256" s="12">
        <v>0</v>
      </c>
      <c r="O256" s="12">
        <v>131</v>
      </c>
      <c r="P256" s="12">
        <v>1</v>
      </c>
      <c r="Q256" s="12">
        <v>1</v>
      </c>
      <c r="R256" s="12">
        <v>5</v>
      </c>
      <c r="S256" s="12">
        <v>155</v>
      </c>
      <c r="T256" s="12">
        <v>0</v>
      </c>
      <c r="U256">
        <f t="shared" si="10"/>
        <v>3106.029999999997</v>
      </c>
      <c r="V256" s="23">
        <f>'Listado Equipos'!$B$6-W256</f>
        <v>40964.22</v>
      </c>
      <c r="W256">
        <f t="shared" si="9"/>
        <v>535.78</v>
      </c>
      <c r="X256">
        <f t="shared" si="11"/>
        <v>256</v>
      </c>
    </row>
    <row r="257" spans="1:24" ht="17.399999999999999" x14ac:dyDescent="0.3">
      <c r="A257" s="11">
        <v>45375</v>
      </c>
      <c r="B257" s="12">
        <v>250477</v>
      </c>
      <c r="C257" s="12" t="s">
        <v>343</v>
      </c>
      <c r="D257" s="12" t="s">
        <v>344</v>
      </c>
      <c r="E257" s="12" t="s">
        <v>345</v>
      </c>
      <c r="F257" s="12"/>
      <c r="G257" s="12"/>
      <c r="H257" s="12">
        <v>15.78</v>
      </c>
      <c r="I257" s="12">
        <v>8.2200000000000006</v>
      </c>
      <c r="J257" s="12">
        <v>15.22</v>
      </c>
      <c r="K257" s="12">
        <v>0.56999999999999995</v>
      </c>
      <c r="L257" s="12">
        <v>44.66</v>
      </c>
      <c r="M257" s="12">
        <v>5</v>
      </c>
      <c r="N257" s="12">
        <v>0</v>
      </c>
      <c r="O257" s="12">
        <v>79</v>
      </c>
      <c r="P257" s="12">
        <v>2</v>
      </c>
      <c r="Q257" s="12">
        <v>0</v>
      </c>
      <c r="R257" s="12">
        <v>0</v>
      </c>
      <c r="S257" s="12">
        <v>97</v>
      </c>
      <c r="T257" s="12">
        <v>0</v>
      </c>
      <c r="U257">
        <f t="shared" si="10"/>
        <v>3121.8099999999972</v>
      </c>
      <c r="V257" s="23">
        <f>'Listado Equipos'!$B$6-W257</f>
        <v>40987.39</v>
      </c>
      <c r="W257">
        <f t="shared" si="9"/>
        <v>512.61</v>
      </c>
      <c r="X257">
        <f t="shared" si="11"/>
        <v>257</v>
      </c>
    </row>
    <row r="258" spans="1:24" ht="17.399999999999999" x14ac:dyDescent="0.3">
      <c r="A258" s="11">
        <v>45376</v>
      </c>
      <c r="B258" s="12">
        <v>250477</v>
      </c>
      <c r="C258" s="12" t="s">
        <v>343</v>
      </c>
      <c r="D258" s="12" t="s">
        <v>344</v>
      </c>
      <c r="E258" s="12" t="s">
        <v>345</v>
      </c>
      <c r="F258" s="12"/>
      <c r="G258" s="12"/>
      <c r="H258" s="12">
        <v>20</v>
      </c>
      <c r="I258" s="12">
        <v>4</v>
      </c>
      <c r="J258" s="12">
        <v>19.100000000000001</v>
      </c>
      <c r="K258" s="12">
        <v>0.9</v>
      </c>
      <c r="L258" s="12">
        <v>60.7</v>
      </c>
      <c r="M258" s="12">
        <v>4</v>
      </c>
      <c r="N258" s="12">
        <v>0</v>
      </c>
      <c r="O258" s="12">
        <v>91</v>
      </c>
      <c r="P258" s="12">
        <v>1</v>
      </c>
      <c r="Q258" s="12">
        <v>0</v>
      </c>
      <c r="R258" s="12">
        <v>5</v>
      </c>
      <c r="S258" s="12">
        <v>103</v>
      </c>
      <c r="T258" s="12">
        <v>1</v>
      </c>
      <c r="U258">
        <f t="shared" si="10"/>
        <v>3141.8099999999972</v>
      </c>
      <c r="V258" s="23">
        <f>'Listado Equipos'!$B$6-W258</f>
        <v>41008.660000000003</v>
      </c>
      <c r="W258">
        <f t="shared" si="9"/>
        <v>491.34000000000003</v>
      </c>
      <c r="X258">
        <f t="shared" si="11"/>
        <v>258</v>
      </c>
    </row>
    <row r="259" spans="1:24" ht="17.399999999999999" x14ac:dyDescent="0.3">
      <c r="A259" s="11">
        <v>45377</v>
      </c>
      <c r="B259" s="12">
        <v>250477</v>
      </c>
      <c r="C259" s="12" t="s">
        <v>343</v>
      </c>
      <c r="D259" s="12" t="s">
        <v>344</v>
      </c>
      <c r="E259" s="12" t="s">
        <v>345</v>
      </c>
      <c r="F259" s="12"/>
      <c r="G259" s="12"/>
      <c r="H259" s="12">
        <v>17.73</v>
      </c>
      <c r="I259" s="12">
        <v>6.27</v>
      </c>
      <c r="J259" s="12">
        <v>17.079999999999998</v>
      </c>
      <c r="K259" s="12">
        <v>0.65</v>
      </c>
      <c r="L259" s="12">
        <v>57.48</v>
      </c>
      <c r="M259" s="12">
        <v>4</v>
      </c>
      <c r="N259" s="12">
        <v>0</v>
      </c>
      <c r="O259" s="12">
        <v>72</v>
      </c>
      <c r="P259" s="12">
        <v>1</v>
      </c>
      <c r="Q259" s="12">
        <v>0</v>
      </c>
      <c r="R259" s="12">
        <v>1</v>
      </c>
      <c r="S259" s="12">
        <v>79</v>
      </c>
      <c r="T259" s="12">
        <v>0</v>
      </c>
      <c r="U259">
        <f t="shared" si="10"/>
        <v>3159.5399999999972</v>
      </c>
      <c r="V259" s="23">
        <f>'Listado Equipos'!$B$6-W259</f>
        <v>41026.69</v>
      </c>
      <c r="W259">
        <f t="shared" ref="W259:W308" si="12">LARGE($U$2:$U$308,X259-1)</f>
        <v>473.31000000000006</v>
      </c>
      <c r="X259">
        <f t="shared" si="11"/>
        <v>259</v>
      </c>
    </row>
    <row r="260" spans="1:24" ht="17.399999999999999" x14ac:dyDescent="0.3">
      <c r="A260" s="11">
        <v>45378</v>
      </c>
      <c r="B260" s="12">
        <v>250477</v>
      </c>
      <c r="C260" s="12" t="s">
        <v>343</v>
      </c>
      <c r="D260" s="12" t="s">
        <v>344</v>
      </c>
      <c r="E260" s="12" t="s">
        <v>345</v>
      </c>
      <c r="F260" s="12"/>
      <c r="G260" s="12"/>
      <c r="H260" s="12">
        <v>7.38</v>
      </c>
      <c r="I260" s="12">
        <v>16.62</v>
      </c>
      <c r="J260" s="12">
        <v>7.32</v>
      </c>
      <c r="K260" s="12">
        <v>7.0000000000000007E-2</v>
      </c>
      <c r="L260" s="12">
        <v>21.27</v>
      </c>
      <c r="M260" s="12">
        <v>4</v>
      </c>
      <c r="N260" s="12">
        <v>0</v>
      </c>
      <c r="O260" s="12">
        <v>33</v>
      </c>
      <c r="P260" s="12">
        <v>2</v>
      </c>
      <c r="Q260" s="12">
        <v>0</v>
      </c>
      <c r="R260" s="12">
        <v>0</v>
      </c>
      <c r="S260" s="12">
        <v>34</v>
      </c>
      <c r="T260" s="12">
        <v>0</v>
      </c>
      <c r="U260">
        <f t="shared" ref="U260:U308" si="13">H260+U259</f>
        <v>3166.9199999999973</v>
      </c>
      <c r="V260" s="23">
        <f>'Listado Equipos'!$B$6-W260</f>
        <v>41048.36</v>
      </c>
      <c r="W260">
        <f t="shared" si="12"/>
        <v>451.64000000000004</v>
      </c>
      <c r="X260">
        <f t="shared" ref="X260:X308" si="14">X259+1</f>
        <v>260</v>
      </c>
    </row>
    <row r="261" spans="1:24" ht="17.399999999999999" x14ac:dyDescent="0.3">
      <c r="A261" s="11">
        <v>45379</v>
      </c>
      <c r="B261" s="12">
        <v>250477</v>
      </c>
      <c r="C261" s="12" t="s">
        <v>343</v>
      </c>
      <c r="D261" s="12" t="s">
        <v>344</v>
      </c>
      <c r="E261" s="12" t="s">
        <v>345</v>
      </c>
      <c r="F261" s="12"/>
      <c r="G261" s="12"/>
      <c r="H261" s="12">
        <v>15.78</v>
      </c>
      <c r="I261" s="12">
        <v>8.2200000000000006</v>
      </c>
      <c r="J261" s="12">
        <v>15</v>
      </c>
      <c r="K261" s="12">
        <v>0.78</v>
      </c>
      <c r="L261" s="12">
        <v>46.81</v>
      </c>
      <c r="M261" s="12">
        <v>5</v>
      </c>
      <c r="N261" s="12">
        <v>0</v>
      </c>
      <c r="O261" s="12">
        <v>112</v>
      </c>
      <c r="P261" s="12">
        <v>0</v>
      </c>
      <c r="Q261" s="12">
        <v>0</v>
      </c>
      <c r="R261" s="12">
        <v>4</v>
      </c>
      <c r="S261" s="12">
        <v>128</v>
      </c>
      <c r="T261" s="12">
        <v>0</v>
      </c>
      <c r="U261">
        <f t="shared" si="13"/>
        <v>3182.6999999999975</v>
      </c>
      <c r="V261" s="23">
        <f>'Listado Equipos'!$B$6-W261</f>
        <v>41070.46</v>
      </c>
      <c r="W261">
        <f t="shared" si="12"/>
        <v>429.54</v>
      </c>
      <c r="X261">
        <f t="shared" si="14"/>
        <v>261</v>
      </c>
    </row>
    <row r="262" spans="1:24" ht="17.399999999999999" x14ac:dyDescent="0.3">
      <c r="A262" s="11">
        <v>45380</v>
      </c>
      <c r="B262" s="12">
        <v>250477</v>
      </c>
      <c r="C262" s="12" t="s">
        <v>343</v>
      </c>
      <c r="D262" s="12" t="s">
        <v>344</v>
      </c>
      <c r="E262" s="12" t="s">
        <v>345</v>
      </c>
      <c r="F262" s="12"/>
      <c r="G262" s="12"/>
      <c r="H262" s="12">
        <v>6.72</v>
      </c>
      <c r="I262" s="12">
        <v>17.28</v>
      </c>
      <c r="J262" s="12">
        <v>6.62</v>
      </c>
      <c r="K262" s="12">
        <v>0.1</v>
      </c>
      <c r="L262" s="12">
        <v>23.27</v>
      </c>
      <c r="M262" s="12">
        <v>4</v>
      </c>
      <c r="N262" s="12">
        <v>0</v>
      </c>
      <c r="O262" s="12">
        <v>39</v>
      </c>
      <c r="P262" s="12">
        <v>0</v>
      </c>
      <c r="Q262" s="12">
        <v>0</v>
      </c>
      <c r="R262" s="12">
        <v>1</v>
      </c>
      <c r="S262" s="12">
        <v>48</v>
      </c>
      <c r="T262" s="12">
        <v>0</v>
      </c>
      <c r="U262">
        <f t="shared" si="13"/>
        <v>3189.4199999999973</v>
      </c>
      <c r="V262" s="23">
        <f>'Listado Equipos'!$B$6-W262</f>
        <v>41090.51</v>
      </c>
      <c r="W262">
        <f t="shared" si="12"/>
        <v>409.49</v>
      </c>
      <c r="X262">
        <f t="shared" si="14"/>
        <v>262</v>
      </c>
    </row>
    <row r="263" spans="1:24" ht="17.399999999999999" x14ac:dyDescent="0.3">
      <c r="A263" s="11">
        <v>45381</v>
      </c>
      <c r="B263" s="12">
        <v>250477</v>
      </c>
      <c r="C263" s="12" t="s">
        <v>343</v>
      </c>
      <c r="D263" s="12" t="s">
        <v>344</v>
      </c>
      <c r="E263" s="12" t="s">
        <v>345</v>
      </c>
      <c r="F263" s="12"/>
      <c r="G263" s="12"/>
      <c r="H263" s="12">
        <v>14.85</v>
      </c>
      <c r="I263" s="12">
        <v>9.15</v>
      </c>
      <c r="J263" s="12">
        <v>14.22</v>
      </c>
      <c r="K263" s="12">
        <v>0.63</v>
      </c>
      <c r="L263" s="12">
        <v>50.66</v>
      </c>
      <c r="M263" s="12">
        <v>5</v>
      </c>
      <c r="N263" s="12">
        <v>0</v>
      </c>
      <c r="O263" s="12">
        <v>143</v>
      </c>
      <c r="P263" s="12">
        <v>1</v>
      </c>
      <c r="Q263" s="12">
        <v>1</v>
      </c>
      <c r="R263" s="12">
        <v>2</v>
      </c>
      <c r="S263" s="12">
        <v>167</v>
      </c>
      <c r="T263" s="12">
        <v>0</v>
      </c>
      <c r="U263">
        <f t="shared" si="13"/>
        <v>3204.2699999999973</v>
      </c>
      <c r="V263" s="23">
        <f>'Listado Equipos'!$B$6-W263</f>
        <v>41104.61</v>
      </c>
      <c r="W263">
        <f t="shared" si="12"/>
        <v>395.39</v>
      </c>
      <c r="X263">
        <f t="shared" si="14"/>
        <v>263</v>
      </c>
    </row>
    <row r="264" spans="1:24" ht="17.399999999999999" x14ac:dyDescent="0.3">
      <c r="A264" s="11">
        <v>45382</v>
      </c>
      <c r="B264" s="12">
        <v>250477</v>
      </c>
      <c r="C264" s="12" t="s">
        <v>343</v>
      </c>
      <c r="D264" s="12" t="s">
        <v>344</v>
      </c>
      <c r="E264" s="12" t="s">
        <v>345</v>
      </c>
      <c r="F264" s="12"/>
      <c r="G264" s="12"/>
      <c r="H264" s="12">
        <v>10.52</v>
      </c>
      <c r="I264" s="12">
        <v>13.48</v>
      </c>
      <c r="J264" s="12">
        <v>9.6300000000000008</v>
      </c>
      <c r="K264" s="12">
        <v>0.88</v>
      </c>
      <c r="L264" s="12">
        <v>31.96</v>
      </c>
      <c r="M264" s="12">
        <v>5</v>
      </c>
      <c r="N264" s="12">
        <v>0</v>
      </c>
      <c r="O264" s="12">
        <v>88</v>
      </c>
      <c r="P264" s="12">
        <v>1</v>
      </c>
      <c r="Q264" s="12">
        <v>0</v>
      </c>
      <c r="R264" s="12">
        <v>7</v>
      </c>
      <c r="S264" s="12">
        <v>98</v>
      </c>
      <c r="T264" s="12">
        <v>1</v>
      </c>
      <c r="U264">
        <f t="shared" si="13"/>
        <v>3214.7899999999972</v>
      </c>
      <c r="V264" s="23">
        <f>'Listado Equipos'!$B$6-W264</f>
        <v>41121.160000000003</v>
      </c>
      <c r="W264">
        <f t="shared" si="12"/>
        <v>378.84</v>
      </c>
      <c r="X264">
        <f t="shared" si="14"/>
        <v>264</v>
      </c>
    </row>
    <row r="265" spans="1:24" ht="17.399999999999999" x14ac:dyDescent="0.3">
      <c r="A265" s="11">
        <v>45383</v>
      </c>
      <c r="B265" s="12">
        <v>250477</v>
      </c>
      <c r="C265" s="12" t="s">
        <v>343</v>
      </c>
      <c r="D265" s="12" t="s">
        <v>344</v>
      </c>
      <c r="E265" s="12" t="s">
        <v>345</v>
      </c>
      <c r="F265" s="12"/>
      <c r="G265" s="12"/>
      <c r="H265" s="12">
        <v>13.9</v>
      </c>
      <c r="I265" s="12">
        <v>10.1</v>
      </c>
      <c r="J265" s="12">
        <v>13.15</v>
      </c>
      <c r="K265" s="12">
        <v>0.75</v>
      </c>
      <c r="L265" s="12">
        <v>38.94</v>
      </c>
      <c r="M265" s="12">
        <v>4</v>
      </c>
      <c r="N265" s="12">
        <v>0</v>
      </c>
      <c r="O265" s="12">
        <v>29</v>
      </c>
      <c r="P265" s="12">
        <v>0</v>
      </c>
      <c r="Q265" s="12">
        <v>0</v>
      </c>
      <c r="R265" s="12">
        <v>8</v>
      </c>
      <c r="S265" s="12">
        <v>32</v>
      </c>
      <c r="T265" s="12">
        <v>1</v>
      </c>
      <c r="U265">
        <f t="shared" si="13"/>
        <v>3228.6899999999973</v>
      </c>
      <c r="V265" s="23">
        <f>'Listado Equipos'!$B$6-W265</f>
        <v>41138.730000000003</v>
      </c>
      <c r="W265">
        <f t="shared" si="12"/>
        <v>361.27</v>
      </c>
      <c r="X265">
        <f t="shared" si="14"/>
        <v>265</v>
      </c>
    </row>
    <row r="266" spans="1:24" ht="17.399999999999999" x14ac:dyDescent="0.3">
      <c r="A266" s="11">
        <v>45384</v>
      </c>
      <c r="B266" s="12">
        <v>250477</v>
      </c>
      <c r="C266" s="12" t="s">
        <v>343</v>
      </c>
      <c r="D266" s="12" t="s">
        <v>344</v>
      </c>
      <c r="E266" s="12" t="s">
        <v>345</v>
      </c>
      <c r="F266" s="12"/>
      <c r="G266" s="12"/>
      <c r="H266" s="12">
        <v>17.57</v>
      </c>
      <c r="I266" s="12">
        <v>6.43</v>
      </c>
      <c r="J266" s="12">
        <v>17.2</v>
      </c>
      <c r="K266" s="12">
        <v>0.37</v>
      </c>
      <c r="L266" s="12">
        <v>51.86</v>
      </c>
      <c r="M266" s="12">
        <v>4</v>
      </c>
      <c r="N266" s="12">
        <v>0</v>
      </c>
      <c r="O266" s="12">
        <v>78</v>
      </c>
      <c r="P266" s="12">
        <v>0</v>
      </c>
      <c r="Q266" s="12">
        <v>0</v>
      </c>
      <c r="R266" s="12">
        <v>1</v>
      </c>
      <c r="S266" s="12">
        <v>90</v>
      </c>
      <c r="T266" s="12">
        <v>0</v>
      </c>
      <c r="U266">
        <f t="shared" si="13"/>
        <v>3246.2599999999975</v>
      </c>
      <c r="V266" s="23">
        <f>'Listado Equipos'!$B$6-W266</f>
        <v>41156.879999999997</v>
      </c>
      <c r="W266">
        <f t="shared" si="12"/>
        <v>343.12</v>
      </c>
      <c r="X266">
        <f t="shared" si="14"/>
        <v>266</v>
      </c>
    </row>
    <row r="267" spans="1:24" ht="17.399999999999999" x14ac:dyDescent="0.3">
      <c r="A267" s="11">
        <v>45385</v>
      </c>
      <c r="B267" s="12">
        <v>250477</v>
      </c>
      <c r="C267" s="12" t="s">
        <v>343</v>
      </c>
      <c r="D267" s="12" t="s">
        <v>344</v>
      </c>
      <c r="E267" s="12" t="s">
        <v>345</v>
      </c>
      <c r="F267" s="12"/>
      <c r="G267" s="12"/>
      <c r="H267" s="12">
        <v>20.329999999999998</v>
      </c>
      <c r="I267" s="12">
        <v>3.67</v>
      </c>
      <c r="J267" s="12">
        <v>20.23</v>
      </c>
      <c r="K267" s="12">
        <v>0.1</v>
      </c>
      <c r="L267" s="12">
        <v>65.989999999999995</v>
      </c>
      <c r="M267" s="12">
        <v>5</v>
      </c>
      <c r="N267" s="12">
        <v>0</v>
      </c>
      <c r="O267" s="12">
        <v>129</v>
      </c>
      <c r="P267" s="12">
        <v>1</v>
      </c>
      <c r="Q267" s="12">
        <v>0</v>
      </c>
      <c r="R267" s="12">
        <v>1</v>
      </c>
      <c r="S267" s="12">
        <v>151</v>
      </c>
      <c r="T267" s="12">
        <v>0</v>
      </c>
      <c r="U267">
        <f t="shared" si="13"/>
        <v>3266.5899999999974</v>
      </c>
      <c r="V267" s="23">
        <f>'Listado Equipos'!$B$6-W267</f>
        <v>41177.26</v>
      </c>
      <c r="W267">
        <f t="shared" si="12"/>
        <v>322.74</v>
      </c>
      <c r="X267">
        <f t="shared" si="14"/>
        <v>267</v>
      </c>
    </row>
    <row r="268" spans="1:24" ht="17.399999999999999" x14ac:dyDescent="0.3">
      <c r="A268" s="11">
        <v>45386</v>
      </c>
      <c r="B268" s="12">
        <v>250477</v>
      </c>
      <c r="C268" s="12" t="s">
        <v>343</v>
      </c>
      <c r="D268" s="12" t="s">
        <v>344</v>
      </c>
      <c r="E268" s="12" t="s">
        <v>345</v>
      </c>
      <c r="F268" s="12"/>
      <c r="G268" s="12"/>
      <c r="H268" s="12">
        <v>18.329999999999998</v>
      </c>
      <c r="I268" s="12">
        <v>5.67</v>
      </c>
      <c r="J268" s="12">
        <v>17.63</v>
      </c>
      <c r="K268" s="12">
        <v>0.7</v>
      </c>
      <c r="L268" s="12">
        <v>58.57</v>
      </c>
      <c r="M268" s="12">
        <v>5</v>
      </c>
      <c r="N268" s="12">
        <v>0</v>
      </c>
      <c r="O268" s="12">
        <v>77</v>
      </c>
      <c r="P268" s="12">
        <v>0</v>
      </c>
      <c r="Q268" s="12">
        <v>0</v>
      </c>
      <c r="R268" s="12">
        <v>0</v>
      </c>
      <c r="S268" s="12">
        <v>91</v>
      </c>
      <c r="T268" s="12">
        <v>0</v>
      </c>
      <c r="U268">
        <f t="shared" si="13"/>
        <v>3284.9199999999973</v>
      </c>
      <c r="V268" s="23">
        <f>'Listado Equipos'!$B$6-W268</f>
        <v>41197.040000000001</v>
      </c>
      <c r="W268">
        <f t="shared" si="12"/>
        <v>302.96000000000004</v>
      </c>
      <c r="X268">
        <f t="shared" si="14"/>
        <v>268</v>
      </c>
    </row>
    <row r="269" spans="1:24" ht="17.399999999999999" x14ac:dyDescent="0.3">
      <c r="A269" s="11">
        <v>45387</v>
      </c>
      <c r="B269" s="12">
        <v>250477</v>
      </c>
      <c r="C269" s="12" t="s">
        <v>343</v>
      </c>
      <c r="D269" s="12" t="s">
        <v>344</v>
      </c>
      <c r="E269" s="12" t="s">
        <v>345</v>
      </c>
      <c r="F269" s="12"/>
      <c r="G269" s="12"/>
      <c r="H269" s="12">
        <v>16.420000000000002</v>
      </c>
      <c r="I269" s="12">
        <v>7.58</v>
      </c>
      <c r="J269" s="12">
        <v>15.22</v>
      </c>
      <c r="K269" s="12">
        <v>1.2</v>
      </c>
      <c r="L269" s="12">
        <v>55.09</v>
      </c>
      <c r="M269" s="12">
        <v>5</v>
      </c>
      <c r="N269" s="12">
        <v>0</v>
      </c>
      <c r="O269" s="12">
        <v>89</v>
      </c>
      <c r="P269" s="12">
        <v>0</v>
      </c>
      <c r="Q269" s="12">
        <v>0</v>
      </c>
      <c r="R269" s="12">
        <v>6</v>
      </c>
      <c r="S269" s="12">
        <v>100</v>
      </c>
      <c r="T269" s="12">
        <v>0</v>
      </c>
      <c r="U269">
        <f t="shared" si="13"/>
        <v>3301.3399999999974</v>
      </c>
      <c r="V269" s="23">
        <f>'Listado Equipos'!$B$6-W269</f>
        <v>41217.79</v>
      </c>
      <c r="W269">
        <f t="shared" si="12"/>
        <v>282.21000000000004</v>
      </c>
      <c r="X269">
        <f t="shared" si="14"/>
        <v>269</v>
      </c>
    </row>
    <row r="270" spans="1:24" ht="17.399999999999999" x14ac:dyDescent="0.3">
      <c r="A270" s="11">
        <v>45388</v>
      </c>
      <c r="B270" s="12">
        <v>250477</v>
      </c>
      <c r="C270" s="12" t="s">
        <v>343</v>
      </c>
      <c r="D270" s="12" t="s">
        <v>344</v>
      </c>
      <c r="E270" s="12" t="s">
        <v>345</v>
      </c>
      <c r="F270" s="12"/>
      <c r="G270" s="12"/>
      <c r="H270" s="12">
        <v>13.85</v>
      </c>
      <c r="I270" s="12">
        <v>10.15</v>
      </c>
      <c r="J270" s="12">
        <v>12.5</v>
      </c>
      <c r="K270" s="12">
        <v>1.35</v>
      </c>
      <c r="L270" s="12">
        <v>34.58</v>
      </c>
      <c r="M270" s="12">
        <v>4</v>
      </c>
      <c r="N270" s="12">
        <v>0</v>
      </c>
      <c r="O270" s="12">
        <v>22</v>
      </c>
      <c r="P270" s="12">
        <v>2</v>
      </c>
      <c r="Q270" s="12">
        <v>0</v>
      </c>
      <c r="R270" s="12">
        <v>1</v>
      </c>
      <c r="S270" s="12">
        <v>23</v>
      </c>
      <c r="T270" s="12">
        <v>0</v>
      </c>
      <c r="U270">
        <f t="shared" si="13"/>
        <v>3315.1899999999973</v>
      </c>
      <c r="V270" s="23">
        <f>'Listado Equipos'!$B$6-W270</f>
        <v>41223.81</v>
      </c>
      <c r="W270">
        <f t="shared" si="12"/>
        <v>276.19000000000005</v>
      </c>
      <c r="X270">
        <f t="shared" si="14"/>
        <v>270</v>
      </c>
    </row>
    <row r="271" spans="1:24" ht="17.399999999999999" x14ac:dyDescent="0.3">
      <c r="A271" s="11">
        <v>45389</v>
      </c>
      <c r="B271" s="12">
        <v>250477</v>
      </c>
      <c r="C271" s="12" t="s">
        <v>343</v>
      </c>
      <c r="D271" s="12" t="s">
        <v>344</v>
      </c>
      <c r="E271" s="12" t="s">
        <v>345</v>
      </c>
      <c r="F271" s="12"/>
      <c r="G271" s="12"/>
      <c r="H271" s="12">
        <v>16.5</v>
      </c>
      <c r="I271" s="12">
        <v>7.5</v>
      </c>
      <c r="J271" s="12">
        <v>14.45</v>
      </c>
      <c r="K271" s="12">
        <v>2.0499999999999998</v>
      </c>
      <c r="L271" s="12">
        <v>43.18</v>
      </c>
      <c r="M271" s="12">
        <v>5</v>
      </c>
      <c r="N271" s="12">
        <v>0</v>
      </c>
      <c r="O271" s="12">
        <v>57</v>
      </c>
      <c r="P271" s="12">
        <v>0</v>
      </c>
      <c r="Q271" s="12">
        <v>0</v>
      </c>
      <c r="R271" s="12">
        <v>5</v>
      </c>
      <c r="S271" s="12">
        <v>63</v>
      </c>
      <c r="T271" s="12">
        <v>0</v>
      </c>
      <c r="U271">
        <f t="shared" si="13"/>
        <v>3331.6899999999973</v>
      </c>
      <c r="V271" s="23">
        <f>'Listado Equipos'!$B$6-W271</f>
        <v>41234.49</v>
      </c>
      <c r="W271">
        <f t="shared" si="12"/>
        <v>265.51000000000005</v>
      </c>
      <c r="X271">
        <f t="shared" si="14"/>
        <v>271</v>
      </c>
    </row>
    <row r="272" spans="1:24" ht="17.399999999999999" x14ac:dyDescent="0.3">
      <c r="A272" s="11">
        <v>45390</v>
      </c>
      <c r="B272" s="12">
        <v>250477</v>
      </c>
      <c r="C272" s="12" t="s">
        <v>343</v>
      </c>
      <c r="D272" s="12" t="s">
        <v>344</v>
      </c>
      <c r="E272" s="12" t="s">
        <v>345</v>
      </c>
      <c r="F272" s="12"/>
      <c r="G272" s="12"/>
      <c r="H272" s="12">
        <v>3.95</v>
      </c>
      <c r="I272" s="12">
        <v>20.05</v>
      </c>
      <c r="J272" s="12">
        <v>3.95</v>
      </c>
      <c r="K272" s="12">
        <v>0</v>
      </c>
      <c r="L272" s="12">
        <v>12.93</v>
      </c>
      <c r="M272" s="12">
        <v>5</v>
      </c>
      <c r="N272" s="12">
        <v>0</v>
      </c>
      <c r="O272" s="12">
        <v>8</v>
      </c>
      <c r="P272" s="12">
        <v>0</v>
      </c>
      <c r="Q272" s="12">
        <v>0</v>
      </c>
      <c r="R272" s="12">
        <v>0</v>
      </c>
      <c r="S272" s="12">
        <v>9</v>
      </c>
      <c r="T272" s="12">
        <v>0</v>
      </c>
      <c r="U272">
        <f t="shared" si="13"/>
        <v>3335.6399999999971</v>
      </c>
      <c r="V272" s="23">
        <f>'Listado Equipos'!$B$6-W272</f>
        <v>41237.31</v>
      </c>
      <c r="W272">
        <f t="shared" si="12"/>
        <v>262.69000000000005</v>
      </c>
      <c r="X272">
        <f t="shared" si="14"/>
        <v>272</v>
      </c>
    </row>
    <row r="273" spans="1:24" ht="17.399999999999999" x14ac:dyDescent="0.3">
      <c r="A273" s="11">
        <v>45391</v>
      </c>
      <c r="B273" s="12">
        <v>250477</v>
      </c>
      <c r="C273" s="12" t="s">
        <v>343</v>
      </c>
      <c r="D273" s="12" t="s">
        <v>344</v>
      </c>
      <c r="E273" s="12" t="s">
        <v>345</v>
      </c>
      <c r="F273" s="12"/>
      <c r="G273" s="12"/>
      <c r="H273" s="12">
        <v>0</v>
      </c>
      <c r="I273" s="12">
        <v>24</v>
      </c>
      <c r="J273" s="12">
        <v>0</v>
      </c>
      <c r="K273" s="12">
        <v>0</v>
      </c>
      <c r="L273" s="12">
        <v>0</v>
      </c>
      <c r="M273" s="12">
        <v>0</v>
      </c>
      <c r="N273" s="12">
        <v>0</v>
      </c>
      <c r="O273" s="12">
        <v>0</v>
      </c>
      <c r="P273" s="12">
        <v>0</v>
      </c>
      <c r="Q273" s="12">
        <v>0</v>
      </c>
      <c r="R273" s="12">
        <v>0</v>
      </c>
      <c r="S273" s="12">
        <v>0</v>
      </c>
      <c r="T273" s="12">
        <v>0</v>
      </c>
      <c r="U273">
        <f t="shared" si="13"/>
        <v>3335.6399999999971</v>
      </c>
      <c r="V273" s="23">
        <f>'Listado Equipos'!$B$6-W273</f>
        <v>41248.230000000003</v>
      </c>
      <c r="W273">
        <f t="shared" si="12"/>
        <v>251.77000000000004</v>
      </c>
      <c r="X273">
        <f t="shared" si="14"/>
        <v>273</v>
      </c>
    </row>
    <row r="274" spans="1:24" ht="17.399999999999999" x14ac:dyDescent="0.3">
      <c r="A274" s="11">
        <v>45392</v>
      </c>
      <c r="B274" s="12">
        <v>250477</v>
      </c>
      <c r="C274" s="12" t="s">
        <v>343</v>
      </c>
      <c r="D274" s="12" t="s">
        <v>344</v>
      </c>
      <c r="E274" s="12" t="s">
        <v>345</v>
      </c>
      <c r="F274" s="12"/>
      <c r="G274" s="12"/>
      <c r="H274" s="12">
        <v>12.8</v>
      </c>
      <c r="I274" s="12">
        <v>11.2</v>
      </c>
      <c r="J274" s="12">
        <v>12.72</v>
      </c>
      <c r="K274" s="12">
        <v>0.08</v>
      </c>
      <c r="L274" s="12">
        <v>47.09</v>
      </c>
      <c r="M274" s="12">
        <v>5</v>
      </c>
      <c r="N274" s="12">
        <v>0</v>
      </c>
      <c r="O274" s="12">
        <v>145</v>
      </c>
      <c r="P274" s="12">
        <v>4</v>
      </c>
      <c r="Q274" s="12">
        <v>3</v>
      </c>
      <c r="R274" s="12">
        <v>0</v>
      </c>
      <c r="S274" s="12">
        <v>171</v>
      </c>
      <c r="T274" s="12">
        <v>0</v>
      </c>
      <c r="U274">
        <f t="shared" si="13"/>
        <v>3348.4399999999973</v>
      </c>
      <c r="V274" s="23">
        <f>'Listado Equipos'!$B$6-W274</f>
        <v>41261.410000000003</v>
      </c>
      <c r="W274">
        <f t="shared" si="12"/>
        <v>238.59000000000003</v>
      </c>
      <c r="X274">
        <f t="shared" si="14"/>
        <v>274</v>
      </c>
    </row>
    <row r="275" spans="1:24" ht="17.399999999999999" x14ac:dyDescent="0.3">
      <c r="A275" s="11">
        <v>45393</v>
      </c>
      <c r="B275" s="12">
        <v>250477</v>
      </c>
      <c r="C275" s="12" t="s">
        <v>343</v>
      </c>
      <c r="D275" s="12" t="s">
        <v>344</v>
      </c>
      <c r="E275" s="12" t="s">
        <v>345</v>
      </c>
      <c r="F275" s="12"/>
      <c r="G275" s="12"/>
      <c r="H275" s="12">
        <v>15.48</v>
      </c>
      <c r="I275" s="12">
        <v>8.52</v>
      </c>
      <c r="J275" s="12">
        <v>15.07</v>
      </c>
      <c r="K275" s="12">
        <v>0.42</v>
      </c>
      <c r="L275" s="12">
        <v>45.38</v>
      </c>
      <c r="M275" s="12">
        <v>4</v>
      </c>
      <c r="N275" s="12">
        <v>0</v>
      </c>
      <c r="O275" s="12">
        <v>62</v>
      </c>
      <c r="P275" s="12">
        <v>1</v>
      </c>
      <c r="Q275" s="12">
        <v>0</v>
      </c>
      <c r="R275" s="12">
        <v>0</v>
      </c>
      <c r="S275" s="12">
        <v>66</v>
      </c>
      <c r="T275" s="12">
        <v>0</v>
      </c>
      <c r="U275">
        <f t="shared" si="13"/>
        <v>3363.9199999999973</v>
      </c>
      <c r="V275" s="23">
        <f>'Listado Equipos'!$B$6-W275</f>
        <v>41277.129999999997</v>
      </c>
      <c r="W275">
        <f t="shared" si="12"/>
        <v>222.87000000000003</v>
      </c>
      <c r="X275">
        <f t="shared" si="14"/>
        <v>275</v>
      </c>
    </row>
    <row r="276" spans="1:24" ht="17.399999999999999" x14ac:dyDescent="0.3">
      <c r="A276" s="11">
        <v>45394</v>
      </c>
      <c r="B276" s="12">
        <v>250477</v>
      </c>
      <c r="C276" s="12" t="s">
        <v>343</v>
      </c>
      <c r="D276" s="12" t="s">
        <v>344</v>
      </c>
      <c r="E276" s="12" t="s">
        <v>345</v>
      </c>
      <c r="F276" s="12"/>
      <c r="G276" s="12"/>
      <c r="H276" s="12">
        <v>22.43</v>
      </c>
      <c r="I276" s="12">
        <v>1.57</v>
      </c>
      <c r="J276" s="12">
        <v>21.43</v>
      </c>
      <c r="K276" s="12">
        <v>1</v>
      </c>
      <c r="L276" s="12">
        <v>76.27</v>
      </c>
      <c r="M276" s="12">
        <v>5</v>
      </c>
      <c r="N276" s="12">
        <v>0</v>
      </c>
      <c r="O276" s="12">
        <v>161</v>
      </c>
      <c r="P276" s="12">
        <v>8</v>
      </c>
      <c r="Q276" s="12">
        <v>1</v>
      </c>
      <c r="R276" s="12">
        <v>3</v>
      </c>
      <c r="S276" s="12">
        <v>181</v>
      </c>
      <c r="T276" s="12">
        <v>0</v>
      </c>
      <c r="U276">
        <f t="shared" si="13"/>
        <v>3386.3499999999972</v>
      </c>
      <c r="V276" s="23">
        <f>'Listado Equipos'!$B$6-W276</f>
        <v>41283.15</v>
      </c>
      <c r="W276">
        <f t="shared" si="12"/>
        <v>216.85000000000002</v>
      </c>
      <c r="X276">
        <f t="shared" si="14"/>
        <v>276</v>
      </c>
    </row>
    <row r="277" spans="1:24" ht="17.399999999999999" x14ac:dyDescent="0.3">
      <c r="A277" s="11">
        <v>45395</v>
      </c>
      <c r="B277" s="12">
        <v>250477</v>
      </c>
      <c r="C277" s="12" t="s">
        <v>343</v>
      </c>
      <c r="D277" s="12" t="s">
        <v>344</v>
      </c>
      <c r="E277" s="12" t="s">
        <v>345</v>
      </c>
      <c r="F277" s="12"/>
      <c r="G277" s="12"/>
      <c r="H277" s="12">
        <v>20.12</v>
      </c>
      <c r="I277" s="12">
        <v>3.88</v>
      </c>
      <c r="J277" s="12">
        <v>19.579999999999998</v>
      </c>
      <c r="K277" s="12">
        <v>0.53</v>
      </c>
      <c r="L277" s="12">
        <v>65.23</v>
      </c>
      <c r="M277" s="12">
        <v>5</v>
      </c>
      <c r="N277" s="12">
        <v>0</v>
      </c>
      <c r="O277" s="12">
        <v>145</v>
      </c>
      <c r="P277" s="12">
        <v>1</v>
      </c>
      <c r="Q277" s="12">
        <v>0</v>
      </c>
      <c r="R277" s="12">
        <v>0</v>
      </c>
      <c r="S277" s="12">
        <v>167</v>
      </c>
      <c r="T277" s="12">
        <v>0</v>
      </c>
      <c r="U277">
        <f t="shared" si="13"/>
        <v>3406.4699999999971</v>
      </c>
      <c r="V277" s="23">
        <f>'Listado Equipos'!$B$6-W277</f>
        <v>41289.379999999997</v>
      </c>
      <c r="W277">
        <f t="shared" si="12"/>
        <v>210.62000000000003</v>
      </c>
      <c r="X277">
        <f t="shared" si="14"/>
        <v>277</v>
      </c>
    </row>
    <row r="278" spans="1:24" ht="17.399999999999999" x14ac:dyDescent="0.3">
      <c r="A278" s="11">
        <v>45396</v>
      </c>
      <c r="B278" s="12">
        <v>250477</v>
      </c>
      <c r="C278" s="12" t="s">
        <v>343</v>
      </c>
      <c r="D278" s="12" t="s">
        <v>344</v>
      </c>
      <c r="E278" s="12" t="s">
        <v>345</v>
      </c>
      <c r="F278" s="12"/>
      <c r="G278" s="12"/>
      <c r="H278" s="12">
        <v>15.78</v>
      </c>
      <c r="I278" s="12">
        <v>8.2200000000000006</v>
      </c>
      <c r="J278" s="12">
        <v>15.25</v>
      </c>
      <c r="K278" s="12">
        <v>0.53</v>
      </c>
      <c r="L278" s="12">
        <v>57.44</v>
      </c>
      <c r="M278" s="12">
        <v>5</v>
      </c>
      <c r="N278" s="12">
        <v>0</v>
      </c>
      <c r="O278" s="12">
        <v>91</v>
      </c>
      <c r="P278" s="12">
        <v>0</v>
      </c>
      <c r="Q278" s="12">
        <v>0</v>
      </c>
      <c r="R278" s="12">
        <v>1</v>
      </c>
      <c r="S278" s="12">
        <v>105</v>
      </c>
      <c r="T278" s="12">
        <v>0</v>
      </c>
      <c r="U278">
        <f t="shared" si="13"/>
        <v>3422.2499999999973</v>
      </c>
      <c r="V278" s="23">
        <f>'Listado Equipos'!$B$6-W278</f>
        <v>41295.46</v>
      </c>
      <c r="W278">
        <f t="shared" si="12"/>
        <v>204.54000000000002</v>
      </c>
      <c r="X278">
        <f t="shared" si="14"/>
        <v>278</v>
      </c>
    </row>
    <row r="279" spans="1:24" ht="17.399999999999999" x14ac:dyDescent="0.3">
      <c r="A279" s="11">
        <v>45397</v>
      </c>
      <c r="B279" s="12">
        <v>250477</v>
      </c>
      <c r="C279" s="12" t="s">
        <v>343</v>
      </c>
      <c r="D279" s="12" t="s">
        <v>344</v>
      </c>
      <c r="E279" s="12" t="s">
        <v>345</v>
      </c>
      <c r="F279" s="12"/>
      <c r="G279" s="12"/>
      <c r="H279" s="12">
        <v>20.57</v>
      </c>
      <c r="I279" s="12">
        <v>3.43</v>
      </c>
      <c r="J279" s="12">
        <v>19.68</v>
      </c>
      <c r="K279" s="12">
        <v>0.88</v>
      </c>
      <c r="L279" s="12">
        <v>62.41</v>
      </c>
      <c r="M279" s="12">
        <v>5</v>
      </c>
      <c r="N279" s="12">
        <v>0</v>
      </c>
      <c r="O279" s="12">
        <v>172</v>
      </c>
      <c r="P279" s="12">
        <v>3</v>
      </c>
      <c r="Q279" s="12">
        <v>0</v>
      </c>
      <c r="R279" s="12">
        <v>4</v>
      </c>
      <c r="S279" s="12">
        <v>200</v>
      </c>
      <c r="T279" s="12">
        <v>1</v>
      </c>
      <c r="U279">
        <f t="shared" si="13"/>
        <v>3442.8199999999974</v>
      </c>
      <c r="V279" s="23">
        <f>'Listado Equipos'!$B$6-W279</f>
        <v>41300.33</v>
      </c>
      <c r="W279">
        <f t="shared" si="12"/>
        <v>199.67000000000002</v>
      </c>
      <c r="X279">
        <f t="shared" si="14"/>
        <v>279</v>
      </c>
    </row>
    <row r="280" spans="1:24" ht="17.399999999999999" x14ac:dyDescent="0.3">
      <c r="A280" s="11">
        <v>45398</v>
      </c>
      <c r="B280" s="12">
        <v>250477</v>
      </c>
      <c r="C280" s="12" t="s">
        <v>343</v>
      </c>
      <c r="D280" s="12" t="s">
        <v>344</v>
      </c>
      <c r="E280" s="12" t="s">
        <v>345</v>
      </c>
      <c r="F280" s="12"/>
      <c r="G280" s="12"/>
      <c r="H280" s="12">
        <v>14.93</v>
      </c>
      <c r="I280" s="12">
        <v>9.07</v>
      </c>
      <c r="J280" s="12">
        <v>12.92</v>
      </c>
      <c r="K280" s="12">
        <v>2.02</v>
      </c>
      <c r="L280" s="12">
        <v>37.49</v>
      </c>
      <c r="M280" s="12">
        <v>4</v>
      </c>
      <c r="N280" s="12">
        <v>0</v>
      </c>
      <c r="O280" s="12">
        <v>90</v>
      </c>
      <c r="P280" s="12">
        <v>1</v>
      </c>
      <c r="Q280" s="12">
        <v>0</v>
      </c>
      <c r="R280" s="12">
        <v>6</v>
      </c>
      <c r="S280" s="12">
        <v>96</v>
      </c>
      <c r="T280" s="12">
        <v>0</v>
      </c>
      <c r="U280">
        <f t="shared" si="13"/>
        <v>3457.7499999999973</v>
      </c>
      <c r="V280" s="23">
        <f>'Listado Equipos'!$B$6-W280</f>
        <v>41306.660000000003</v>
      </c>
      <c r="W280">
        <f t="shared" si="12"/>
        <v>193.34</v>
      </c>
      <c r="X280">
        <f t="shared" si="14"/>
        <v>280</v>
      </c>
    </row>
    <row r="281" spans="1:24" ht="17.399999999999999" x14ac:dyDescent="0.3">
      <c r="A281" s="11">
        <v>45399</v>
      </c>
      <c r="B281" s="12">
        <v>250477</v>
      </c>
      <c r="C281" s="12" t="s">
        <v>343</v>
      </c>
      <c r="D281" s="12" t="s">
        <v>344</v>
      </c>
      <c r="E281" s="12" t="s">
        <v>345</v>
      </c>
      <c r="F281" s="12"/>
      <c r="G281" s="12"/>
      <c r="H281" s="12">
        <v>22.23</v>
      </c>
      <c r="I281" s="12">
        <v>1.77</v>
      </c>
      <c r="J281" s="12">
        <v>21.45</v>
      </c>
      <c r="K281" s="12">
        <v>0.78</v>
      </c>
      <c r="L281" s="12">
        <v>65.040000000000006</v>
      </c>
      <c r="M281" s="12">
        <v>4</v>
      </c>
      <c r="N281" s="12">
        <v>0</v>
      </c>
      <c r="O281" s="12">
        <v>87</v>
      </c>
      <c r="P281" s="12">
        <v>3</v>
      </c>
      <c r="Q281" s="12">
        <v>2</v>
      </c>
      <c r="R281" s="12">
        <v>1</v>
      </c>
      <c r="S281" s="12">
        <v>99</v>
      </c>
      <c r="T281" s="12">
        <v>0</v>
      </c>
      <c r="U281">
        <f t="shared" si="13"/>
        <v>3479.9799999999973</v>
      </c>
      <c r="V281" s="23">
        <f>'Listado Equipos'!$B$6-W281</f>
        <v>41314.959999999999</v>
      </c>
      <c r="W281">
        <f t="shared" si="12"/>
        <v>185.04</v>
      </c>
      <c r="X281">
        <f t="shared" si="14"/>
        <v>281</v>
      </c>
    </row>
    <row r="282" spans="1:24" ht="17.399999999999999" x14ac:dyDescent="0.3">
      <c r="A282" s="11">
        <v>45400</v>
      </c>
      <c r="B282" s="12">
        <v>250477</v>
      </c>
      <c r="C282" s="12" t="s">
        <v>343</v>
      </c>
      <c r="D282" s="12" t="s">
        <v>344</v>
      </c>
      <c r="E282" s="12" t="s">
        <v>345</v>
      </c>
      <c r="F282" s="12"/>
      <c r="G282" s="12"/>
      <c r="H282" s="12">
        <v>18.100000000000001</v>
      </c>
      <c r="I282" s="12">
        <v>5.9</v>
      </c>
      <c r="J282" s="12">
        <v>17.53</v>
      </c>
      <c r="K282" s="12">
        <v>0.56999999999999995</v>
      </c>
      <c r="L282" s="12">
        <v>46.83</v>
      </c>
      <c r="M282" s="12">
        <v>4</v>
      </c>
      <c r="N282" s="12">
        <v>0</v>
      </c>
      <c r="O282" s="12">
        <v>75</v>
      </c>
      <c r="P282" s="12">
        <v>3</v>
      </c>
      <c r="Q282" s="12">
        <v>0</v>
      </c>
      <c r="R282" s="12">
        <v>2</v>
      </c>
      <c r="S282" s="12">
        <v>85</v>
      </c>
      <c r="T282" s="12">
        <v>0</v>
      </c>
      <c r="U282">
        <f t="shared" si="13"/>
        <v>3498.0799999999972</v>
      </c>
      <c r="V282" s="23">
        <f>'Listado Equipos'!$B$6-W282</f>
        <v>41327.81</v>
      </c>
      <c r="W282">
        <f t="shared" si="12"/>
        <v>172.19</v>
      </c>
      <c r="X282">
        <f t="shared" si="14"/>
        <v>282</v>
      </c>
    </row>
    <row r="283" spans="1:24" ht="17.399999999999999" x14ac:dyDescent="0.3">
      <c r="A283" s="11">
        <v>45401</v>
      </c>
      <c r="B283" s="12">
        <v>250477</v>
      </c>
      <c r="C283" s="12" t="s">
        <v>343</v>
      </c>
      <c r="D283" s="12" t="s">
        <v>344</v>
      </c>
      <c r="E283" s="12" t="s">
        <v>345</v>
      </c>
      <c r="F283" s="12"/>
      <c r="G283" s="12"/>
      <c r="H283" s="12">
        <v>22.45</v>
      </c>
      <c r="I283" s="12">
        <v>1.55</v>
      </c>
      <c r="J283" s="12">
        <v>21.93</v>
      </c>
      <c r="K283" s="12">
        <v>0.52</v>
      </c>
      <c r="L283" s="12">
        <v>76.47</v>
      </c>
      <c r="M283" s="12">
        <v>5</v>
      </c>
      <c r="N283" s="12">
        <v>0</v>
      </c>
      <c r="O283" s="12">
        <v>169</v>
      </c>
      <c r="P283" s="12">
        <v>1</v>
      </c>
      <c r="Q283" s="12">
        <v>1</v>
      </c>
      <c r="R283" s="12">
        <v>0</v>
      </c>
      <c r="S283" s="12">
        <v>196</v>
      </c>
      <c r="T283" s="12">
        <v>0</v>
      </c>
      <c r="U283">
        <f t="shared" si="13"/>
        <v>3520.529999999997</v>
      </c>
      <c r="V283" s="23">
        <f>'Listado Equipos'!$B$6-W283</f>
        <v>41338.79</v>
      </c>
      <c r="W283">
        <f t="shared" si="12"/>
        <v>161.21</v>
      </c>
      <c r="X283">
        <f t="shared" si="14"/>
        <v>283</v>
      </c>
    </row>
    <row r="284" spans="1:24" ht="17.399999999999999" x14ac:dyDescent="0.3">
      <c r="A284" s="11">
        <v>45402</v>
      </c>
      <c r="B284" s="12">
        <v>250477</v>
      </c>
      <c r="C284" s="12" t="s">
        <v>343</v>
      </c>
      <c r="D284" s="12" t="s">
        <v>344</v>
      </c>
      <c r="E284" s="12" t="s">
        <v>345</v>
      </c>
      <c r="F284" s="12"/>
      <c r="G284" s="12"/>
      <c r="H284" s="12">
        <v>21.48</v>
      </c>
      <c r="I284" s="12">
        <v>2.52</v>
      </c>
      <c r="J284" s="12">
        <v>20.420000000000002</v>
      </c>
      <c r="K284" s="12">
        <v>1.07</v>
      </c>
      <c r="L284" s="12">
        <v>69.11</v>
      </c>
      <c r="M284" s="12">
        <v>5</v>
      </c>
      <c r="N284" s="12">
        <v>0</v>
      </c>
      <c r="O284" s="12">
        <v>149</v>
      </c>
      <c r="P284" s="12">
        <v>1</v>
      </c>
      <c r="Q284" s="12">
        <v>0</v>
      </c>
      <c r="R284" s="12">
        <v>3</v>
      </c>
      <c r="S284" s="12">
        <v>181</v>
      </c>
      <c r="T284" s="12">
        <v>0</v>
      </c>
      <c r="U284">
        <f t="shared" si="13"/>
        <v>3542.009999999997</v>
      </c>
      <c r="V284" s="23">
        <f>'Listado Equipos'!$B$6-W284</f>
        <v>41338.870000000003</v>
      </c>
      <c r="W284">
        <f t="shared" si="12"/>
        <v>161.13</v>
      </c>
      <c r="X284">
        <f t="shared" si="14"/>
        <v>284</v>
      </c>
    </row>
    <row r="285" spans="1:24" ht="17.399999999999999" x14ac:dyDescent="0.3">
      <c r="A285" s="11">
        <v>45403</v>
      </c>
      <c r="B285" s="12">
        <v>250477</v>
      </c>
      <c r="C285" s="12" t="s">
        <v>343</v>
      </c>
      <c r="D285" s="12" t="s">
        <v>344</v>
      </c>
      <c r="E285" s="12" t="s">
        <v>345</v>
      </c>
      <c r="F285" s="12"/>
      <c r="G285" s="12"/>
      <c r="H285" s="12">
        <v>15.32</v>
      </c>
      <c r="I285" s="12">
        <v>8.68</v>
      </c>
      <c r="J285" s="12">
        <v>13.97</v>
      </c>
      <c r="K285" s="12">
        <v>1.35</v>
      </c>
      <c r="L285" s="12">
        <v>42.1</v>
      </c>
      <c r="M285" s="12">
        <v>4</v>
      </c>
      <c r="N285" s="12">
        <v>0</v>
      </c>
      <c r="O285" s="12">
        <v>75</v>
      </c>
      <c r="P285" s="12">
        <v>4</v>
      </c>
      <c r="Q285" s="12">
        <v>0</v>
      </c>
      <c r="R285" s="12">
        <v>3</v>
      </c>
      <c r="S285" s="12">
        <v>86</v>
      </c>
      <c r="T285" s="12">
        <v>0</v>
      </c>
      <c r="U285">
        <f t="shared" si="13"/>
        <v>3557.3299999999972</v>
      </c>
      <c r="V285" s="23">
        <f>'Listado Equipos'!$B$6-W285</f>
        <v>41349.29</v>
      </c>
      <c r="W285">
        <f t="shared" si="12"/>
        <v>150.71</v>
      </c>
      <c r="X285">
        <f t="shared" si="14"/>
        <v>285</v>
      </c>
    </row>
    <row r="286" spans="1:24" ht="17.399999999999999" x14ac:dyDescent="0.3">
      <c r="A286" s="11">
        <v>45404</v>
      </c>
      <c r="B286" s="12">
        <v>250477</v>
      </c>
      <c r="C286" s="12" t="s">
        <v>343</v>
      </c>
      <c r="D286" s="12" t="s">
        <v>344</v>
      </c>
      <c r="E286" s="12" t="s">
        <v>345</v>
      </c>
      <c r="F286" s="12"/>
      <c r="G286" s="12"/>
      <c r="H286" s="12">
        <v>17.649999999999999</v>
      </c>
      <c r="I286" s="12">
        <v>6.35</v>
      </c>
      <c r="J286" s="12">
        <v>16.37</v>
      </c>
      <c r="K286" s="12">
        <v>1.28</v>
      </c>
      <c r="L286" s="12">
        <v>47.39</v>
      </c>
      <c r="M286" s="12">
        <v>4</v>
      </c>
      <c r="N286" s="12">
        <v>0</v>
      </c>
      <c r="O286" s="12">
        <v>73</v>
      </c>
      <c r="P286" s="12">
        <v>0</v>
      </c>
      <c r="Q286" s="12">
        <v>0</v>
      </c>
      <c r="R286" s="12">
        <v>5</v>
      </c>
      <c r="S286" s="12">
        <v>78</v>
      </c>
      <c r="T286" s="12">
        <v>1</v>
      </c>
      <c r="U286">
        <f t="shared" si="13"/>
        <v>3574.9799999999973</v>
      </c>
      <c r="V286" s="23">
        <f>'Listado Equipos'!$B$6-W286</f>
        <v>41357.19</v>
      </c>
      <c r="W286">
        <f t="shared" si="12"/>
        <v>142.81</v>
      </c>
      <c r="X286">
        <f t="shared" si="14"/>
        <v>286</v>
      </c>
    </row>
    <row r="287" spans="1:24" ht="17.399999999999999" x14ac:dyDescent="0.3">
      <c r="A287" s="11">
        <v>45405</v>
      </c>
      <c r="B287" s="12">
        <v>250477</v>
      </c>
      <c r="C287" s="12" t="s">
        <v>343</v>
      </c>
      <c r="D287" s="12" t="s">
        <v>344</v>
      </c>
      <c r="E287" s="12" t="s">
        <v>345</v>
      </c>
      <c r="F287" s="12"/>
      <c r="G287" s="12"/>
      <c r="H287" s="12">
        <v>15.95</v>
      </c>
      <c r="I287" s="12">
        <v>8.0500000000000007</v>
      </c>
      <c r="J287" s="12">
        <v>15.02</v>
      </c>
      <c r="K287" s="12">
        <v>0.93</v>
      </c>
      <c r="L287" s="12">
        <v>47.99</v>
      </c>
      <c r="M287" s="12">
        <v>4</v>
      </c>
      <c r="N287" s="12">
        <v>0</v>
      </c>
      <c r="O287" s="12">
        <v>77</v>
      </c>
      <c r="P287" s="12">
        <v>3</v>
      </c>
      <c r="Q287" s="12">
        <v>2</v>
      </c>
      <c r="R287" s="12">
        <v>3</v>
      </c>
      <c r="S287" s="12">
        <v>88</v>
      </c>
      <c r="T287" s="12">
        <v>1</v>
      </c>
      <c r="U287">
        <f t="shared" si="13"/>
        <v>3590.9299999999971</v>
      </c>
      <c r="V287" s="23">
        <f>'Listado Equipos'!$B$6-W287</f>
        <v>41370.71</v>
      </c>
      <c r="W287">
        <f t="shared" si="12"/>
        <v>129.29</v>
      </c>
      <c r="X287">
        <f t="shared" si="14"/>
        <v>287</v>
      </c>
    </row>
    <row r="288" spans="1:24" ht="17.399999999999999" x14ac:dyDescent="0.3">
      <c r="A288" s="11">
        <v>45406</v>
      </c>
      <c r="B288" s="12">
        <v>250477</v>
      </c>
      <c r="C288" s="12" t="s">
        <v>343</v>
      </c>
      <c r="D288" s="12" t="s">
        <v>344</v>
      </c>
      <c r="E288" s="12" t="s">
        <v>345</v>
      </c>
      <c r="F288" s="12"/>
      <c r="G288" s="12"/>
      <c r="H288" s="12">
        <v>18.73</v>
      </c>
      <c r="I288" s="12">
        <v>5.27</v>
      </c>
      <c r="J288" s="12">
        <v>17.23</v>
      </c>
      <c r="K288" s="12">
        <v>1.5</v>
      </c>
      <c r="L288" s="12">
        <v>67.42</v>
      </c>
      <c r="M288" s="12">
        <v>5</v>
      </c>
      <c r="N288" s="12">
        <v>0</v>
      </c>
      <c r="O288" s="12">
        <v>123</v>
      </c>
      <c r="P288" s="12">
        <v>1</v>
      </c>
      <c r="Q288" s="12">
        <v>0</v>
      </c>
      <c r="R288" s="12">
        <v>4</v>
      </c>
      <c r="S288" s="12">
        <v>141</v>
      </c>
      <c r="T288" s="12">
        <v>0</v>
      </c>
      <c r="U288">
        <f t="shared" si="13"/>
        <v>3609.6599999999971</v>
      </c>
      <c r="V288" s="23">
        <f>'Listado Equipos'!$B$6-W288</f>
        <v>41376.589999999997</v>
      </c>
      <c r="W288">
        <f t="shared" si="12"/>
        <v>123.41</v>
      </c>
      <c r="X288">
        <f t="shared" si="14"/>
        <v>288</v>
      </c>
    </row>
    <row r="289" spans="1:24" ht="17.399999999999999" x14ac:dyDescent="0.3">
      <c r="A289" s="11">
        <v>45407</v>
      </c>
      <c r="B289" s="12">
        <v>250477</v>
      </c>
      <c r="C289" s="12" t="s">
        <v>343</v>
      </c>
      <c r="D289" s="12" t="s">
        <v>344</v>
      </c>
      <c r="E289" s="12" t="s">
        <v>345</v>
      </c>
      <c r="F289" s="12"/>
      <c r="G289" s="12"/>
      <c r="H289" s="12">
        <v>19.32</v>
      </c>
      <c r="I289" s="12">
        <v>4.68</v>
      </c>
      <c r="J289" s="12">
        <v>18.600000000000001</v>
      </c>
      <c r="K289" s="12">
        <v>0.72</v>
      </c>
      <c r="L289" s="12">
        <v>54.85</v>
      </c>
      <c r="M289" s="12">
        <v>4</v>
      </c>
      <c r="N289" s="12">
        <v>0</v>
      </c>
      <c r="O289" s="12">
        <v>82</v>
      </c>
      <c r="P289" s="12">
        <v>1</v>
      </c>
      <c r="Q289" s="12">
        <v>0</v>
      </c>
      <c r="R289" s="12">
        <v>1</v>
      </c>
      <c r="S289" s="12">
        <v>98</v>
      </c>
      <c r="T289" s="12">
        <v>0</v>
      </c>
      <c r="U289">
        <f t="shared" si="13"/>
        <v>3628.9799999999973</v>
      </c>
      <c r="V289" s="23">
        <f>'Listado Equipos'!$B$6-W289</f>
        <v>41377.86</v>
      </c>
      <c r="W289">
        <f t="shared" si="12"/>
        <v>122.14</v>
      </c>
      <c r="X289">
        <f t="shared" si="14"/>
        <v>289</v>
      </c>
    </row>
    <row r="290" spans="1:24" ht="17.399999999999999" x14ac:dyDescent="0.3">
      <c r="A290" s="11">
        <v>45408</v>
      </c>
      <c r="B290" s="12">
        <v>250477</v>
      </c>
      <c r="C290" s="12" t="s">
        <v>343</v>
      </c>
      <c r="D290" s="12" t="s">
        <v>344</v>
      </c>
      <c r="E290" s="12" t="s">
        <v>345</v>
      </c>
      <c r="F290" s="12"/>
      <c r="G290" s="12"/>
      <c r="H290" s="12">
        <v>20.149999999999999</v>
      </c>
      <c r="I290" s="12">
        <v>3.85</v>
      </c>
      <c r="J290" s="12">
        <v>19.100000000000001</v>
      </c>
      <c r="K290" s="12">
        <v>1.05</v>
      </c>
      <c r="L290" s="12">
        <v>69.72</v>
      </c>
      <c r="M290" s="12">
        <v>5</v>
      </c>
      <c r="N290" s="12">
        <v>0</v>
      </c>
      <c r="O290" s="12">
        <v>170</v>
      </c>
      <c r="P290" s="12">
        <v>4</v>
      </c>
      <c r="Q290" s="12">
        <v>1</v>
      </c>
      <c r="R290" s="12">
        <v>6</v>
      </c>
      <c r="S290" s="12">
        <v>187</v>
      </c>
      <c r="T290" s="12">
        <v>1</v>
      </c>
      <c r="U290">
        <f t="shared" si="13"/>
        <v>3649.1299999999974</v>
      </c>
      <c r="V290" s="23">
        <f>'Listado Equipos'!$B$6-W290</f>
        <v>41384.94</v>
      </c>
      <c r="W290">
        <f t="shared" si="12"/>
        <v>115.06</v>
      </c>
      <c r="X290">
        <f t="shared" si="14"/>
        <v>290</v>
      </c>
    </row>
    <row r="291" spans="1:24" ht="17.399999999999999" x14ac:dyDescent="0.3">
      <c r="A291" s="11">
        <v>45409</v>
      </c>
      <c r="B291" s="12">
        <v>250477</v>
      </c>
      <c r="C291" s="12" t="s">
        <v>343</v>
      </c>
      <c r="D291" s="12" t="s">
        <v>344</v>
      </c>
      <c r="E291" s="12" t="s">
        <v>345</v>
      </c>
      <c r="F291" s="12"/>
      <c r="G291" s="12"/>
      <c r="H291" s="12">
        <v>20.28</v>
      </c>
      <c r="I291" s="12">
        <v>3.72</v>
      </c>
      <c r="J291" s="12">
        <v>18.88</v>
      </c>
      <c r="K291" s="12">
        <v>1.4</v>
      </c>
      <c r="L291" s="12">
        <v>57.16</v>
      </c>
      <c r="M291" s="12">
        <v>5</v>
      </c>
      <c r="N291" s="12">
        <v>0</v>
      </c>
      <c r="O291" s="12">
        <v>115</v>
      </c>
      <c r="P291" s="12">
        <v>0</v>
      </c>
      <c r="Q291" s="12">
        <v>0</v>
      </c>
      <c r="R291" s="12">
        <v>7</v>
      </c>
      <c r="S291" s="12">
        <v>130</v>
      </c>
      <c r="T291" s="12">
        <v>2</v>
      </c>
      <c r="U291">
        <f t="shared" si="13"/>
        <v>3669.4099999999976</v>
      </c>
      <c r="V291" s="23">
        <f>'Listado Equipos'!$B$6-W291</f>
        <v>41397.120000000003</v>
      </c>
      <c r="W291">
        <f t="shared" si="12"/>
        <v>102.88000000000001</v>
      </c>
      <c r="X291">
        <f t="shared" si="14"/>
        <v>291</v>
      </c>
    </row>
    <row r="292" spans="1:24" ht="17.399999999999999" x14ac:dyDescent="0.3">
      <c r="A292" s="11">
        <v>45410</v>
      </c>
      <c r="B292" s="12">
        <v>250477</v>
      </c>
      <c r="C292" s="12" t="s">
        <v>343</v>
      </c>
      <c r="D292" s="12" t="s">
        <v>344</v>
      </c>
      <c r="E292" s="12" t="s">
        <v>345</v>
      </c>
      <c r="F292" s="12"/>
      <c r="G292" s="12"/>
      <c r="H292" s="12">
        <v>16.420000000000002</v>
      </c>
      <c r="I292" s="12">
        <v>7.58</v>
      </c>
      <c r="J292" s="12">
        <v>14.43</v>
      </c>
      <c r="K292" s="12">
        <v>1.98</v>
      </c>
      <c r="L292" s="12">
        <v>44.85</v>
      </c>
      <c r="M292" s="12">
        <v>5</v>
      </c>
      <c r="N292" s="12">
        <v>0</v>
      </c>
      <c r="O292" s="12">
        <v>106</v>
      </c>
      <c r="P292" s="12">
        <v>3</v>
      </c>
      <c r="Q292" s="12">
        <v>0</v>
      </c>
      <c r="R292" s="12">
        <v>11</v>
      </c>
      <c r="S292" s="12">
        <v>127</v>
      </c>
      <c r="T292" s="12">
        <v>1</v>
      </c>
      <c r="U292">
        <f t="shared" si="13"/>
        <v>3685.8299999999977</v>
      </c>
      <c r="V292" s="23">
        <f>'Listado Equipos'!$B$6-W292</f>
        <v>41414.5</v>
      </c>
      <c r="W292">
        <f t="shared" si="12"/>
        <v>85.500000000000014</v>
      </c>
      <c r="X292">
        <f t="shared" si="14"/>
        <v>292</v>
      </c>
    </row>
    <row r="293" spans="1:24" ht="17.399999999999999" x14ac:dyDescent="0.3">
      <c r="A293" s="11">
        <v>45411</v>
      </c>
      <c r="B293" s="12">
        <v>250477</v>
      </c>
      <c r="C293" s="12" t="s">
        <v>343</v>
      </c>
      <c r="D293" s="12" t="s">
        <v>344</v>
      </c>
      <c r="E293" s="12" t="s">
        <v>345</v>
      </c>
      <c r="F293" s="12"/>
      <c r="G293" s="12"/>
      <c r="H293" s="12">
        <v>8.4700000000000006</v>
      </c>
      <c r="I293" s="12">
        <v>15.53</v>
      </c>
      <c r="J293" s="12">
        <v>7.9</v>
      </c>
      <c r="K293" s="12">
        <v>0.56999999999999995</v>
      </c>
      <c r="L293" s="12">
        <v>28.72</v>
      </c>
      <c r="M293" s="12">
        <v>5</v>
      </c>
      <c r="N293" s="12">
        <v>0</v>
      </c>
      <c r="O293" s="12">
        <v>58</v>
      </c>
      <c r="P293" s="12">
        <v>0</v>
      </c>
      <c r="Q293" s="12">
        <v>0</v>
      </c>
      <c r="R293" s="12">
        <v>0</v>
      </c>
      <c r="S293" s="12">
        <v>71</v>
      </c>
      <c r="T293" s="12">
        <v>0</v>
      </c>
      <c r="U293">
        <f t="shared" si="13"/>
        <v>3694.2999999999975</v>
      </c>
      <c r="V293" s="23">
        <f>'Listado Equipos'!$B$6-W293</f>
        <v>41419.17</v>
      </c>
      <c r="W293">
        <f t="shared" si="12"/>
        <v>80.830000000000013</v>
      </c>
      <c r="X293">
        <f t="shared" si="14"/>
        <v>293</v>
      </c>
    </row>
    <row r="294" spans="1:24" ht="17.399999999999999" x14ac:dyDescent="0.3">
      <c r="A294" s="11">
        <v>45412</v>
      </c>
      <c r="B294" s="12">
        <v>250477</v>
      </c>
      <c r="C294" s="12" t="s">
        <v>343</v>
      </c>
      <c r="D294" s="12" t="s">
        <v>344</v>
      </c>
      <c r="E294" s="12" t="s">
        <v>345</v>
      </c>
      <c r="F294" s="12"/>
      <c r="G294" s="12"/>
      <c r="H294" s="12">
        <v>0.28000000000000003</v>
      </c>
      <c r="I294" s="12">
        <v>23.72</v>
      </c>
      <c r="J294" s="12">
        <v>0</v>
      </c>
      <c r="K294" s="12">
        <v>0.28000000000000003</v>
      </c>
      <c r="L294" s="12">
        <v>0</v>
      </c>
      <c r="M294" s="12">
        <v>0</v>
      </c>
      <c r="N294" s="12">
        <v>0</v>
      </c>
      <c r="O294" s="12">
        <v>0</v>
      </c>
      <c r="P294" s="12">
        <v>0</v>
      </c>
      <c r="Q294" s="12">
        <v>0</v>
      </c>
      <c r="R294" s="12">
        <v>1</v>
      </c>
      <c r="S294" s="12">
        <v>0</v>
      </c>
      <c r="T294" s="12">
        <v>0</v>
      </c>
      <c r="U294">
        <f t="shared" si="13"/>
        <v>3694.5799999999977</v>
      </c>
      <c r="V294" s="23">
        <f>'Listado Equipos'!$B$6-W294</f>
        <v>41419.17</v>
      </c>
      <c r="W294">
        <f t="shared" si="12"/>
        <v>80.830000000000013</v>
      </c>
      <c r="X294">
        <f t="shared" si="14"/>
        <v>294</v>
      </c>
    </row>
    <row r="295" spans="1:24" ht="17.399999999999999" x14ac:dyDescent="0.3">
      <c r="A295" s="11">
        <v>45413</v>
      </c>
      <c r="B295" s="12">
        <v>250477</v>
      </c>
      <c r="C295" s="12" t="s">
        <v>343</v>
      </c>
      <c r="D295" s="12" t="s">
        <v>344</v>
      </c>
      <c r="E295" s="12" t="s">
        <v>345</v>
      </c>
      <c r="F295" s="12"/>
      <c r="G295" s="12"/>
      <c r="H295" s="12">
        <v>0</v>
      </c>
      <c r="I295" s="12">
        <v>24</v>
      </c>
      <c r="J295" s="12">
        <v>0</v>
      </c>
      <c r="K295" s="12">
        <v>0</v>
      </c>
      <c r="L295" s="12">
        <v>0</v>
      </c>
      <c r="M295" s="12">
        <v>0</v>
      </c>
      <c r="N295" s="12">
        <v>0</v>
      </c>
      <c r="O295" s="12">
        <v>0</v>
      </c>
      <c r="P295" s="12">
        <v>0</v>
      </c>
      <c r="Q295" s="12">
        <v>0</v>
      </c>
      <c r="R295" s="12">
        <v>0</v>
      </c>
      <c r="S295" s="12">
        <v>0</v>
      </c>
      <c r="T295" s="12">
        <v>0</v>
      </c>
      <c r="U295">
        <f t="shared" si="13"/>
        <v>3694.5799999999977</v>
      </c>
      <c r="V295" s="23">
        <f>'Listado Equipos'!$B$6-W295</f>
        <v>41419.17</v>
      </c>
      <c r="W295">
        <f t="shared" si="12"/>
        <v>80.830000000000013</v>
      </c>
      <c r="X295">
        <f t="shared" si="14"/>
        <v>295</v>
      </c>
    </row>
    <row r="296" spans="1:24" ht="17.399999999999999" x14ac:dyDescent="0.3">
      <c r="A296" s="11">
        <v>45414</v>
      </c>
      <c r="B296" s="12">
        <v>250477</v>
      </c>
      <c r="C296" s="12" t="s">
        <v>343</v>
      </c>
      <c r="D296" s="12" t="s">
        <v>344</v>
      </c>
      <c r="E296" s="12" t="s">
        <v>345</v>
      </c>
      <c r="F296" s="12"/>
      <c r="G296" s="12"/>
      <c r="H296" s="12">
        <v>5.83</v>
      </c>
      <c r="I296" s="12">
        <v>18.170000000000002</v>
      </c>
      <c r="J296" s="12">
        <v>5.32</v>
      </c>
      <c r="K296" s="12">
        <v>0.52</v>
      </c>
      <c r="L296" s="12">
        <v>13.46</v>
      </c>
      <c r="M296" s="12">
        <v>4</v>
      </c>
      <c r="N296" s="12">
        <v>0</v>
      </c>
      <c r="O296" s="12">
        <v>30</v>
      </c>
      <c r="P296" s="12">
        <v>0</v>
      </c>
      <c r="Q296" s="12">
        <v>0</v>
      </c>
      <c r="R296" s="12">
        <v>2</v>
      </c>
      <c r="S296" s="12">
        <v>32</v>
      </c>
      <c r="T296" s="12">
        <v>0</v>
      </c>
      <c r="U296">
        <f t="shared" si="13"/>
        <v>3700.4099999999976</v>
      </c>
      <c r="V296" s="23">
        <f>'Listado Equipos'!$B$6-W296</f>
        <v>41419.17</v>
      </c>
      <c r="W296">
        <f t="shared" si="12"/>
        <v>80.830000000000013</v>
      </c>
      <c r="X296">
        <f t="shared" si="14"/>
        <v>296</v>
      </c>
    </row>
    <row r="297" spans="1:24" ht="17.399999999999999" x14ac:dyDescent="0.3">
      <c r="A297" s="11">
        <v>45415</v>
      </c>
      <c r="B297" s="12">
        <v>250477</v>
      </c>
      <c r="C297" s="12" t="s">
        <v>343</v>
      </c>
      <c r="D297" s="12" t="s">
        <v>344</v>
      </c>
      <c r="E297" s="12" t="s">
        <v>345</v>
      </c>
      <c r="F297" s="12"/>
      <c r="G297" s="12"/>
      <c r="H297" s="12">
        <v>17.47</v>
      </c>
      <c r="I297" s="12">
        <v>6.53</v>
      </c>
      <c r="J297" s="12">
        <v>16.62</v>
      </c>
      <c r="K297" s="12">
        <v>0.85</v>
      </c>
      <c r="L297" s="12">
        <v>52.86</v>
      </c>
      <c r="M297" s="12">
        <v>5</v>
      </c>
      <c r="N297" s="12">
        <v>0</v>
      </c>
      <c r="O297" s="12">
        <v>116</v>
      </c>
      <c r="P297" s="12">
        <v>1</v>
      </c>
      <c r="Q297" s="12">
        <v>0</v>
      </c>
      <c r="R297" s="12">
        <v>3</v>
      </c>
      <c r="S297" s="12">
        <v>132</v>
      </c>
      <c r="T297" s="12">
        <v>0</v>
      </c>
      <c r="U297">
        <f t="shared" si="13"/>
        <v>3717.8799999999974</v>
      </c>
      <c r="V297" s="23">
        <f>'Listado Equipos'!$B$6-W297</f>
        <v>41420.449999999997</v>
      </c>
      <c r="W297">
        <f t="shared" si="12"/>
        <v>79.550000000000011</v>
      </c>
      <c r="X297">
        <f t="shared" si="14"/>
        <v>297</v>
      </c>
    </row>
    <row r="298" spans="1:24" ht="17.399999999999999" x14ac:dyDescent="0.3">
      <c r="A298" s="11">
        <v>45416</v>
      </c>
      <c r="B298" s="12">
        <v>250477</v>
      </c>
      <c r="C298" s="12" t="s">
        <v>343</v>
      </c>
      <c r="D298" s="12" t="s">
        <v>344</v>
      </c>
      <c r="E298" s="12" t="s">
        <v>345</v>
      </c>
      <c r="F298" s="12"/>
      <c r="G298" s="12"/>
      <c r="H298" s="12">
        <v>6.72</v>
      </c>
      <c r="I298" s="12">
        <v>17.28</v>
      </c>
      <c r="J298" s="12">
        <v>4.2</v>
      </c>
      <c r="K298" s="12">
        <v>2.52</v>
      </c>
      <c r="L298" s="12">
        <v>10</v>
      </c>
      <c r="M298" s="12">
        <v>5</v>
      </c>
      <c r="N298" s="12">
        <v>0</v>
      </c>
      <c r="O298" s="12">
        <v>22</v>
      </c>
      <c r="P298" s="12">
        <v>0</v>
      </c>
      <c r="Q298" s="12">
        <v>0</v>
      </c>
      <c r="R298" s="12">
        <v>19</v>
      </c>
      <c r="S298" s="12">
        <v>23</v>
      </c>
      <c r="T298" s="12">
        <v>3</v>
      </c>
      <c r="U298">
        <f t="shared" si="13"/>
        <v>3724.5999999999972</v>
      </c>
      <c r="V298" s="23">
        <f>'Listado Equipos'!$B$6-W298</f>
        <v>41420.449999999997</v>
      </c>
      <c r="W298">
        <f t="shared" si="12"/>
        <v>79.550000000000011</v>
      </c>
      <c r="X298">
        <f t="shared" si="14"/>
        <v>298</v>
      </c>
    </row>
    <row r="299" spans="1:24" ht="17.399999999999999" x14ac:dyDescent="0.3">
      <c r="A299" s="11">
        <v>45417</v>
      </c>
      <c r="B299" s="12">
        <v>250477</v>
      </c>
      <c r="C299" s="12" t="s">
        <v>343</v>
      </c>
      <c r="D299" s="12" t="s">
        <v>344</v>
      </c>
      <c r="E299" s="12" t="s">
        <v>345</v>
      </c>
      <c r="F299" s="12"/>
      <c r="G299" s="12"/>
      <c r="H299" s="12">
        <v>0</v>
      </c>
      <c r="I299" s="12">
        <v>24</v>
      </c>
      <c r="J299" s="12">
        <v>0</v>
      </c>
      <c r="K299" s="12">
        <v>0</v>
      </c>
      <c r="L299" s="12">
        <v>0</v>
      </c>
      <c r="M299" s="12">
        <v>0</v>
      </c>
      <c r="N299" s="12">
        <v>0</v>
      </c>
      <c r="O299" s="12">
        <v>0</v>
      </c>
      <c r="P299" s="12">
        <v>0</v>
      </c>
      <c r="Q299" s="12">
        <v>0</v>
      </c>
      <c r="R299" s="12">
        <v>0</v>
      </c>
      <c r="S299" s="12">
        <v>0</v>
      </c>
      <c r="T299" s="12">
        <v>0</v>
      </c>
      <c r="U299">
        <f t="shared" si="13"/>
        <v>3724.5999999999972</v>
      </c>
      <c r="V299" s="23">
        <f>'Listado Equipos'!$B$6-W299</f>
        <v>41421.949999999997</v>
      </c>
      <c r="W299">
        <f t="shared" si="12"/>
        <v>78.050000000000011</v>
      </c>
      <c r="X299">
        <f t="shared" si="14"/>
        <v>299</v>
      </c>
    </row>
    <row r="300" spans="1:24" ht="17.399999999999999" x14ac:dyDescent="0.3">
      <c r="A300" s="11">
        <v>45418</v>
      </c>
      <c r="B300" s="12">
        <v>250477</v>
      </c>
      <c r="C300" s="12" t="s">
        <v>343</v>
      </c>
      <c r="D300" s="12" t="s">
        <v>344</v>
      </c>
      <c r="E300" s="12" t="s">
        <v>345</v>
      </c>
      <c r="F300" s="12"/>
      <c r="G300" s="12"/>
      <c r="H300" s="12">
        <v>1.18</v>
      </c>
      <c r="I300" s="12">
        <v>22.82</v>
      </c>
      <c r="J300" s="12">
        <v>0.7</v>
      </c>
      <c r="K300" s="12">
        <v>0.48</v>
      </c>
      <c r="L300" s="12">
        <v>1.1399999999999999</v>
      </c>
      <c r="M300" s="12">
        <v>4</v>
      </c>
      <c r="N300" s="12">
        <v>0</v>
      </c>
      <c r="O300" s="12">
        <v>1</v>
      </c>
      <c r="P300" s="12">
        <v>0</v>
      </c>
      <c r="Q300" s="12">
        <v>0</v>
      </c>
      <c r="R300" s="12">
        <v>2</v>
      </c>
      <c r="S300" s="12">
        <v>1</v>
      </c>
      <c r="T300" s="12">
        <v>0</v>
      </c>
      <c r="U300">
        <f t="shared" si="13"/>
        <v>3725.779999999997</v>
      </c>
      <c r="V300" s="23">
        <f>'Listado Equipos'!$B$6-W300</f>
        <v>41423.82</v>
      </c>
      <c r="W300">
        <f t="shared" si="12"/>
        <v>76.180000000000007</v>
      </c>
      <c r="X300">
        <f t="shared" si="14"/>
        <v>300</v>
      </c>
    </row>
    <row r="301" spans="1:24" ht="17.399999999999999" x14ac:dyDescent="0.3">
      <c r="A301" s="11">
        <v>45419</v>
      </c>
      <c r="B301" s="12">
        <v>250477</v>
      </c>
      <c r="C301" s="12" t="s">
        <v>343</v>
      </c>
      <c r="D301" s="12" t="s">
        <v>344</v>
      </c>
      <c r="E301" s="12" t="s">
        <v>345</v>
      </c>
      <c r="F301" s="12"/>
      <c r="G301" s="12"/>
      <c r="H301" s="12">
        <v>13.17</v>
      </c>
      <c r="I301" s="12">
        <v>10.83</v>
      </c>
      <c r="J301" s="12">
        <v>11.92</v>
      </c>
      <c r="K301" s="12">
        <v>1.25</v>
      </c>
      <c r="L301" s="12">
        <v>29.76</v>
      </c>
      <c r="M301" s="12">
        <v>4</v>
      </c>
      <c r="N301" s="12">
        <v>0</v>
      </c>
      <c r="O301" s="12">
        <v>23</v>
      </c>
      <c r="P301" s="12">
        <v>0</v>
      </c>
      <c r="Q301" s="12">
        <v>0</v>
      </c>
      <c r="R301" s="12">
        <v>4</v>
      </c>
      <c r="S301" s="12">
        <v>25</v>
      </c>
      <c r="T301" s="12">
        <v>0</v>
      </c>
      <c r="U301">
        <f t="shared" si="13"/>
        <v>3738.9499999999971</v>
      </c>
      <c r="V301" s="23">
        <f>'Listado Equipos'!$B$6-W301</f>
        <v>41426.720000000001</v>
      </c>
      <c r="W301">
        <f t="shared" si="12"/>
        <v>73.28</v>
      </c>
      <c r="X301">
        <f t="shared" si="14"/>
        <v>301</v>
      </c>
    </row>
    <row r="302" spans="1:24" ht="17.399999999999999" x14ac:dyDescent="0.3">
      <c r="A302" s="11">
        <v>45420</v>
      </c>
      <c r="B302" s="12">
        <v>250477</v>
      </c>
      <c r="C302" s="12" t="s">
        <v>343</v>
      </c>
      <c r="D302" s="12" t="s">
        <v>344</v>
      </c>
      <c r="E302" s="12" t="s">
        <v>345</v>
      </c>
      <c r="F302" s="12"/>
      <c r="G302" s="12"/>
      <c r="H302" s="12">
        <v>0.82</v>
      </c>
      <c r="I302" s="12">
        <v>23.18</v>
      </c>
      <c r="J302" s="12">
        <v>0.57999999999999996</v>
      </c>
      <c r="K302" s="12">
        <v>0.23</v>
      </c>
      <c r="L302" s="12">
        <v>1.04</v>
      </c>
      <c r="M302" s="12">
        <v>5</v>
      </c>
      <c r="N302" s="12">
        <v>0</v>
      </c>
      <c r="O302" s="12">
        <v>1</v>
      </c>
      <c r="P302" s="12">
        <v>0</v>
      </c>
      <c r="Q302" s="12">
        <v>0</v>
      </c>
      <c r="R302" s="12">
        <v>1</v>
      </c>
      <c r="S302" s="12">
        <v>1</v>
      </c>
      <c r="T302" s="12">
        <v>0</v>
      </c>
      <c r="U302">
        <f t="shared" si="13"/>
        <v>3739.7699999999973</v>
      </c>
      <c r="V302" s="23">
        <f>'Listado Equipos'!$B$6-W302</f>
        <v>41436.339999999997</v>
      </c>
      <c r="W302">
        <f t="shared" si="12"/>
        <v>63.660000000000004</v>
      </c>
      <c r="X302">
        <f t="shared" si="14"/>
        <v>302</v>
      </c>
    </row>
    <row r="303" spans="1:24" ht="17.399999999999999" x14ac:dyDescent="0.3">
      <c r="A303" s="11">
        <v>45421</v>
      </c>
      <c r="B303" s="12">
        <v>250477</v>
      </c>
      <c r="C303" s="12" t="s">
        <v>343</v>
      </c>
      <c r="D303" s="12" t="s">
        <v>344</v>
      </c>
      <c r="E303" s="12" t="s">
        <v>345</v>
      </c>
      <c r="F303" s="12"/>
      <c r="G303" s="12"/>
      <c r="H303" s="12">
        <v>0.05</v>
      </c>
      <c r="I303" s="12">
        <v>23.95</v>
      </c>
      <c r="J303" s="12">
        <v>0.05</v>
      </c>
      <c r="K303" s="12">
        <v>0</v>
      </c>
      <c r="L303" s="12">
        <v>0</v>
      </c>
      <c r="M303" s="12">
        <v>0</v>
      </c>
      <c r="N303" s="12">
        <v>0</v>
      </c>
      <c r="O303" s="12">
        <v>0</v>
      </c>
      <c r="P303" s="12">
        <v>0</v>
      </c>
      <c r="Q303" s="12">
        <v>0</v>
      </c>
      <c r="R303" s="12">
        <v>0</v>
      </c>
      <c r="S303" s="12">
        <v>0</v>
      </c>
      <c r="T303" s="12">
        <v>0</v>
      </c>
      <c r="U303">
        <f t="shared" si="13"/>
        <v>3739.8199999999974</v>
      </c>
      <c r="V303" s="23">
        <f>'Listado Equipos'!$B$6-W303</f>
        <v>41436.959999999999</v>
      </c>
      <c r="W303">
        <f t="shared" si="12"/>
        <v>63.040000000000006</v>
      </c>
      <c r="X303">
        <f t="shared" si="14"/>
        <v>303</v>
      </c>
    </row>
    <row r="304" spans="1:24" ht="17.399999999999999" x14ac:dyDescent="0.3">
      <c r="A304" s="11">
        <v>45422</v>
      </c>
      <c r="B304" s="12">
        <v>250477</v>
      </c>
      <c r="C304" s="12" t="s">
        <v>343</v>
      </c>
      <c r="D304" s="12" t="s">
        <v>344</v>
      </c>
      <c r="E304" s="12" t="s">
        <v>345</v>
      </c>
      <c r="F304" s="12"/>
      <c r="G304" s="12"/>
      <c r="H304" s="12">
        <v>0.4</v>
      </c>
      <c r="I304" s="12">
        <v>23.6</v>
      </c>
      <c r="J304" s="12">
        <v>0.13</v>
      </c>
      <c r="K304" s="12">
        <v>0.27</v>
      </c>
      <c r="L304" s="12">
        <v>0.01</v>
      </c>
      <c r="M304" s="12">
        <v>0</v>
      </c>
      <c r="N304" s="12">
        <v>0</v>
      </c>
      <c r="O304" s="12">
        <v>0</v>
      </c>
      <c r="P304" s="12">
        <v>0</v>
      </c>
      <c r="Q304" s="12">
        <v>0</v>
      </c>
      <c r="R304" s="12">
        <v>1</v>
      </c>
      <c r="S304" s="12">
        <v>0</v>
      </c>
      <c r="T304" s="12">
        <v>0</v>
      </c>
      <c r="U304">
        <f t="shared" si="13"/>
        <v>3740.2199999999975</v>
      </c>
      <c r="V304" s="23">
        <f>'Listado Equipos'!$B$6-W304</f>
        <v>41446.089999999997</v>
      </c>
      <c r="W304">
        <f t="shared" si="12"/>
        <v>53.910000000000004</v>
      </c>
      <c r="X304">
        <f t="shared" si="14"/>
        <v>304</v>
      </c>
    </row>
    <row r="305" spans="1:24" ht="17.399999999999999" x14ac:dyDescent="0.3">
      <c r="A305" s="11">
        <v>45425</v>
      </c>
      <c r="B305" s="12">
        <v>250477</v>
      </c>
      <c r="C305" s="12" t="s">
        <v>343</v>
      </c>
      <c r="D305" s="12" t="s">
        <v>344</v>
      </c>
      <c r="E305" s="12" t="s">
        <v>345</v>
      </c>
      <c r="F305" s="12"/>
      <c r="G305" s="12"/>
      <c r="H305" s="12">
        <v>0</v>
      </c>
      <c r="I305" s="12">
        <v>24</v>
      </c>
      <c r="J305" s="12">
        <v>0</v>
      </c>
      <c r="K305" s="12">
        <v>0</v>
      </c>
      <c r="L305" s="12">
        <v>0</v>
      </c>
      <c r="M305" s="12">
        <v>0</v>
      </c>
      <c r="N305" s="12">
        <v>0</v>
      </c>
      <c r="O305" s="12">
        <v>0</v>
      </c>
      <c r="P305" s="12">
        <v>0</v>
      </c>
      <c r="Q305" s="12">
        <v>0</v>
      </c>
      <c r="R305" s="12">
        <v>0</v>
      </c>
      <c r="S305" s="12">
        <v>0</v>
      </c>
      <c r="T305" s="12">
        <v>0</v>
      </c>
      <c r="U305">
        <f t="shared" si="13"/>
        <v>3740.2199999999975</v>
      </c>
      <c r="V305" s="23">
        <f>'Listado Equipos'!$B$6-W305</f>
        <v>41448.11</v>
      </c>
      <c r="W305">
        <f t="shared" si="12"/>
        <v>51.89</v>
      </c>
      <c r="X305">
        <f t="shared" si="14"/>
        <v>305</v>
      </c>
    </row>
    <row r="306" spans="1:24" ht="17.399999999999999" x14ac:dyDescent="0.3">
      <c r="A306" s="11">
        <v>45427</v>
      </c>
      <c r="B306" s="12">
        <v>250477</v>
      </c>
      <c r="C306" s="12" t="s">
        <v>343</v>
      </c>
      <c r="D306" s="12" t="s">
        <v>344</v>
      </c>
      <c r="E306" s="12" t="s">
        <v>345</v>
      </c>
      <c r="F306" s="12"/>
      <c r="G306" s="12"/>
      <c r="H306" s="12">
        <v>0.2</v>
      </c>
      <c r="I306" s="12">
        <v>23.8</v>
      </c>
      <c r="J306" s="12">
        <v>0.08</v>
      </c>
      <c r="K306" s="12">
        <v>0.12</v>
      </c>
      <c r="L306" s="12">
        <v>0.04</v>
      </c>
      <c r="M306" s="12">
        <v>0</v>
      </c>
      <c r="N306" s="12">
        <v>0</v>
      </c>
      <c r="O306" s="12">
        <v>0</v>
      </c>
      <c r="P306" s="12">
        <v>0</v>
      </c>
      <c r="Q306" s="12">
        <v>0</v>
      </c>
      <c r="R306" s="12">
        <v>0</v>
      </c>
      <c r="S306" s="12">
        <v>0</v>
      </c>
      <c r="T306" s="12">
        <v>0</v>
      </c>
      <c r="U306">
        <f t="shared" si="13"/>
        <v>3740.4199999999973</v>
      </c>
      <c r="V306" s="23">
        <f>'Listado Equipos'!$B$6-W306</f>
        <v>41458.230000000003</v>
      </c>
      <c r="W306">
        <f t="shared" si="12"/>
        <v>41.77</v>
      </c>
      <c r="X306">
        <f t="shared" si="14"/>
        <v>306</v>
      </c>
    </row>
    <row r="307" spans="1:24" ht="17.399999999999999" x14ac:dyDescent="0.3">
      <c r="A307" s="11">
        <v>45428</v>
      </c>
      <c r="B307" s="12">
        <v>250477</v>
      </c>
      <c r="C307" s="12" t="s">
        <v>343</v>
      </c>
      <c r="D307" s="12" t="s">
        <v>344</v>
      </c>
      <c r="E307" s="12" t="s">
        <v>345</v>
      </c>
      <c r="F307" s="12"/>
      <c r="G307" s="12"/>
      <c r="H307" s="12">
        <v>0</v>
      </c>
      <c r="I307" s="12">
        <v>24</v>
      </c>
      <c r="J307" s="12">
        <v>0</v>
      </c>
      <c r="K307" s="12">
        <v>0</v>
      </c>
      <c r="L307" s="12">
        <v>0</v>
      </c>
      <c r="M307" s="12">
        <v>0</v>
      </c>
      <c r="N307" s="12">
        <v>0</v>
      </c>
      <c r="O307" s="12">
        <v>0</v>
      </c>
      <c r="P307" s="12">
        <v>0</v>
      </c>
      <c r="Q307" s="12">
        <v>0</v>
      </c>
      <c r="R307" s="12">
        <v>0</v>
      </c>
      <c r="S307" s="12">
        <v>0</v>
      </c>
      <c r="T307" s="12">
        <v>0</v>
      </c>
      <c r="U307">
        <f t="shared" si="13"/>
        <v>3740.4199999999973</v>
      </c>
      <c r="V307" s="23">
        <f>'Listado Equipos'!$B$6-W307</f>
        <v>41473.33</v>
      </c>
      <c r="W307">
        <f t="shared" si="12"/>
        <v>26.67</v>
      </c>
      <c r="X307">
        <f t="shared" si="14"/>
        <v>307</v>
      </c>
    </row>
    <row r="308" spans="1:24" ht="17.399999999999999" x14ac:dyDescent="0.3">
      <c r="A308" s="11">
        <v>45429</v>
      </c>
      <c r="B308" s="12">
        <v>250477</v>
      </c>
      <c r="C308" s="12" t="s">
        <v>343</v>
      </c>
      <c r="D308" s="12" t="s">
        <v>344</v>
      </c>
      <c r="E308" s="12" t="s">
        <v>345</v>
      </c>
      <c r="F308" s="12"/>
      <c r="G308" s="12"/>
      <c r="H308" s="12">
        <v>0</v>
      </c>
      <c r="I308" s="12">
        <v>24</v>
      </c>
      <c r="J308" s="12">
        <v>0</v>
      </c>
      <c r="K308" s="12">
        <v>0</v>
      </c>
      <c r="L308" s="12">
        <v>0</v>
      </c>
      <c r="M308" s="12">
        <v>0</v>
      </c>
      <c r="N308" s="12">
        <v>0</v>
      </c>
      <c r="O308" s="12">
        <v>0</v>
      </c>
      <c r="P308" s="12">
        <v>0</v>
      </c>
      <c r="Q308" s="12">
        <v>0</v>
      </c>
      <c r="R308" s="12">
        <v>0</v>
      </c>
      <c r="S308" s="12">
        <v>0</v>
      </c>
      <c r="T308" s="12">
        <v>0</v>
      </c>
      <c r="U308">
        <f t="shared" si="13"/>
        <v>3740.4199999999973</v>
      </c>
      <c r="V308" s="23">
        <f>'Listado Equipos'!$B$6-W308</f>
        <v>41484.18</v>
      </c>
      <c r="W308">
        <f t="shared" si="12"/>
        <v>15.82</v>
      </c>
      <c r="X308">
        <f t="shared" si="14"/>
        <v>308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138"/>
  <sheetViews>
    <sheetView topLeftCell="G125" workbookViewId="0">
      <selection activeCell="W1" sqref="W1:X1048576"/>
    </sheetView>
  </sheetViews>
  <sheetFormatPr defaultColWidth="11.5546875" defaultRowHeight="14.4" x14ac:dyDescent="0.3"/>
  <cols>
    <col min="21" max="22" width="10.88671875"/>
    <col min="23" max="24" width="10.88671875" hidden="1" customWidth="1"/>
    <col min="25" max="27" width="10.88671875"/>
  </cols>
  <sheetData>
    <row r="1" spans="1:24" ht="25.2" x14ac:dyDescent="0.3">
      <c r="A1" s="10" t="s">
        <v>323</v>
      </c>
      <c r="B1" s="10" t="s">
        <v>324</v>
      </c>
      <c r="C1" s="10" t="s">
        <v>325</v>
      </c>
      <c r="D1" s="10" t="s">
        <v>326</v>
      </c>
      <c r="E1" s="10" t="s">
        <v>327</v>
      </c>
      <c r="F1" s="10" t="s">
        <v>328</v>
      </c>
      <c r="G1" s="10" t="s">
        <v>329</v>
      </c>
      <c r="H1" s="10" t="s">
        <v>330</v>
      </c>
      <c r="I1" s="10" t="s">
        <v>331</v>
      </c>
      <c r="J1" s="10" t="s">
        <v>332</v>
      </c>
      <c r="K1" s="10" t="s">
        <v>333</v>
      </c>
      <c r="L1" s="10" t="s">
        <v>334</v>
      </c>
      <c r="M1" s="10" t="s">
        <v>335</v>
      </c>
      <c r="N1" s="10" t="s">
        <v>336</v>
      </c>
      <c r="O1" s="10" t="s">
        <v>337</v>
      </c>
      <c r="P1" s="10" t="s">
        <v>338</v>
      </c>
      <c r="Q1" s="10" t="s">
        <v>339</v>
      </c>
      <c r="R1" s="10" t="s">
        <v>340</v>
      </c>
      <c r="S1" s="10" t="s">
        <v>341</v>
      </c>
      <c r="T1" s="10" t="s">
        <v>342</v>
      </c>
      <c r="U1" s="24" t="s">
        <v>429</v>
      </c>
      <c r="V1" s="24" t="s">
        <v>430</v>
      </c>
      <c r="W1" s="10" t="s">
        <v>431</v>
      </c>
      <c r="X1" s="10" t="s">
        <v>432</v>
      </c>
    </row>
    <row r="2" spans="1:24" ht="17.399999999999999" x14ac:dyDescent="0.3">
      <c r="A2" s="11">
        <v>45396</v>
      </c>
      <c r="B2" s="12">
        <v>251058</v>
      </c>
      <c r="C2" s="12" t="s">
        <v>343</v>
      </c>
      <c r="D2" s="12" t="s">
        <v>344</v>
      </c>
      <c r="E2" s="12" t="s">
        <v>345</v>
      </c>
      <c r="F2" s="12" t="s">
        <v>346</v>
      </c>
      <c r="G2" s="12" t="s">
        <v>347</v>
      </c>
      <c r="H2" s="12">
        <v>0.02</v>
      </c>
      <c r="I2" s="12">
        <v>23.98</v>
      </c>
      <c r="J2" s="12">
        <v>0</v>
      </c>
      <c r="K2" s="12">
        <v>0.02</v>
      </c>
      <c r="L2" s="12">
        <v>0</v>
      </c>
      <c r="M2" s="12">
        <v>0</v>
      </c>
      <c r="N2" s="12">
        <v>0</v>
      </c>
      <c r="O2" s="12">
        <v>0</v>
      </c>
      <c r="P2" s="12">
        <v>0</v>
      </c>
      <c r="Q2" s="12">
        <v>0</v>
      </c>
      <c r="R2" s="12">
        <v>0</v>
      </c>
      <c r="S2" s="12">
        <v>0</v>
      </c>
      <c r="T2" s="12">
        <v>0</v>
      </c>
      <c r="U2">
        <f>H2</f>
        <v>0.02</v>
      </c>
      <c r="V2" s="23">
        <f>'Listado Equipos'!$B$7-W2</f>
        <v>40189.82</v>
      </c>
      <c r="W2">
        <f t="shared" ref="W2:W33" si="0">LARGE($U$2:$U$138,X2-1)</f>
        <v>1342.1800000000005</v>
      </c>
      <c r="X2" s="12">
        <v>2</v>
      </c>
    </row>
    <row r="3" spans="1:24" ht="17.399999999999999" x14ac:dyDescent="0.3">
      <c r="A3" s="11">
        <v>45397</v>
      </c>
      <c r="B3" s="12">
        <v>251058</v>
      </c>
      <c r="C3" s="12" t="s">
        <v>343</v>
      </c>
      <c r="D3" s="12" t="s">
        <v>344</v>
      </c>
      <c r="E3" s="12" t="s">
        <v>345</v>
      </c>
      <c r="F3" s="12" t="s">
        <v>346</v>
      </c>
      <c r="G3" s="12" t="s">
        <v>347</v>
      </c>
      <c r="H3" s="12">
        <v>12.07</v>
      </c>
      <c r="I3" s="12">
        <v>11.93</v>
      </c>
      <c r="J3" s="12">
        <v>4.62</v>
      </c>
      <c r="K3" s="12">
        <v>7.45</v>
      </c>
      <c r="L3" s="12">
        <v>21.05</v>
      </c>
      <c r="M3" s="12">
        <v>5</v>
      </c>
      <c r="N3" s="12">
        <v>0</v>
      </c>
      <c r="O3" s="12">
        <v>0</v>
      </c>
      <c r="P3" s="12">
        <v>0</v>
      </c>
      <c r="Q3" s="12">
        <v>0</v>
      </c>
      <c r="R3" s="12">
        <v>45</v>
      </c>
      <c r="S3" s="12">
        <v>0</v>
      </c>
      <c r="T3" s="12">
        <v>0</v>
      </c>
      <c r="U3">
        <f>H3+U2</f>
        <v>12.09</v>
      </c>
      <c r="V3" s="23">
        <f>'Listado Equipos'!$B$7-W3</f>
        <v>40210.92</v>
      </c>
      <c r="W3">
        <f t="shared" si="0"/>
        <v>1321.0800000000006</v>
      </c>
      <c r="X3">
        <f>X2+1</f>
        <v>3</v>
      </c>
    </row>
    <row r="4" spans="1:24" ht="17.399999999999999" x14ac:dyDescent="0.3">
      <c r="A4" s="11">
        <v>45398</v>
      </c>
      <c r="B4" s="12">
        <v>251058</v>
      </c>
      <c r="C4" s="12" t="s">
        <v>343</v>
      </c>
      <c r="D4" s="12" t="s">
        <v>344</v>
      </c>
      <c r="E4" s="12" t="s">
        <v>345</v>
      </c>
      <c r="F4" s="12" t="s">
        <v>346</v>
      </c>
      <c r="G4" s="12" t="s">
        <v>347</v>
      </c>
      <c r="H4" s="12">
        <v>15.37</v>
      </c>
      <c r="I4" s="12">
        <v>8.6300000000000008</v>
      </c>
      <c r="J4" s="12">
        <v>5.22</v>
      </c>
      <c r="K4" s="12">
        <v>10.15</v>
      </c>
      <c r="L4" s="12">
        <v>28.54</v>
      </c>
      <c r="M4" s="12">
        <v>6</v>
      </c>
      <c r="N4" s="12">
        <v>0</v>
      </c>
      <c r="O4" s="12">
        <v>0</v>
      </c>
      <c r="P4" s="12">
        <v>0</v>
      </c>
      <c r="Q4" s="12">
        <v>0</v>
      </c>
      <c r="R4" s="12">
        <v>40</v>
      </c>
      <c r="S4" s="12">
        <v>7</v>
      </c>
      <c r="T4" s="12">
        <v>0</v>
      </c>
      <c r="U4">
        <f t="shared" ref="U4:U67" si="1">H4+U3</f>
        <v>27.46</v>
      </c>
      <c r="V4" s="23">
        <f>'Listado Equipos'!$B$7-W4</f>
        <v>40224.050000000003</v>
      </c>
      <c r="W4">
        <f t="shared" si="0"/>
        <v>1307.9500000000005</v>
      </c>
      <c r="X4">
        <f t="shared" ref="X4:X67" si="2">X3+1</f>
        <v>4</v>
      </c>
    </row>
    <row r="5" spans="1:24" ht="17.399999999999999" x14ac:dyDescent="0.3">
      <c r="A5" s="11">
        <v>45399</v>
      </c>
      <c r="B5" s="12">
        <v>251058</v>
      </c>
      <c r="C5" s="12" t="s">
        <v>343</v>
      </c>
      <c r="D5" s="12" t="s">
        <v>344</v>
      </c>
      <c r="E5" s="12" t="s">
        <v>345</v>
      </c>
      <c r="F5" s="12" t="s">
        <v>346</v>
      </c>
      <c r="G5" s="12" t="s">
        <v>347</v>
      </c>
      <c r="H5" s="12">
        <v>18.82</v>
      </c>
      <c r="I5" s="12">
        <v>5.18</v>
      </c>
      <c r="J5" s="12">
        <v>8.42</v>
      </c>
      <c r="K5" s="12">
        <v>10.4</v>
      </c>
      <c r="L5" s="12">
        <v>45.94</v>
      </c>
      <c r="M5" s="12">
        <v>6</v>
      </c>
      <c r="N5" s="12">
        <v>0</v>
      </c>
      <c r="O5" s="12">
        <v>0</v>
      </c>
      <c r="P5" s="12">
        <v>0</v>
      </c>
      <c r="Q5" s="12">
        <v>0</v>
      </c>
      <c r="R5" s="12">
        <v>34</v>
      </c>
      <c r="S5" s="12">
        <v>13</v>
      </c>
      <c r="T5" s="12">
        <v>0</v>
      </c>
      <c r="U5">
        <f t="shared" si="1"/>
        <v>46.28</v>
      </c>
      <c r="V5" s="23">
        <f>'Listado Equipos'!$B$7-W5</f>
        <v>40237.919999999998</v>
      </c>
      <c r="W5">
        <f t="shared" si="0"/>
        <v>1294.0800000000006</v>
      </c>
      <c r="X5">
        <f t="shared" si="2"/>
        <v>5</v>
      </c>
    </row>
    <row r="6" spans="1:24" ht="17.399999999999999" x14ac:dyDescent="0.3">
      <c r="A6" s="11">
        <v>45400</v>
      </c>
      <c r="B6" s="12">
        <v>251058</v>
      </c>
      <c r="C6" s="12" t="s">
        <v>343</v>
      </c>
      <c r="D6" s="12" t="s">
        <v>344</v>
      </c>
      <c r="E6" s="12" t="s">
        <v>345</v>
      </c>
      <c r="F6" s="12" t="s">
        <v>346</v>
      </c>
      <c r="G6" s="12" t="s">
        <v>347</v>
      </c>
      <c r="H6" s="12">
        <v>17.43</v>
      </c>
      <c r="I6" s="12">
        <v>6.57</v>
      </c>
      <c r="J6" s="12">
        <v>6.8</v>
      </c>
      <c r="K6" s="12">
        <v>10.63</v>
      </c>
      <c r="L6" s="12">
        <v>37.130000000000003</v>
      </c>
      <c r="M6" s="12">
        <v>6</v>
      </c>
      <c r="N6" s="12">
        <v>0</v>
      </c>
      <c r="O6" s="12">
        <v>0</v>
      </c>
      <c r="P6" s="12">
        <v>0</v>
      </c>
      <c r="Q6" s="12">
        <v>0</v>
      </c>
      <c r="R6" s="12">
        <v>54</v>
      </c>
      <c r="S6" s="12">
        <v>10</v>
      </c>
      <c r="T6" s="12">
        <v>0</v>
      </c>
      <c r="U6">
        <f t="shared" si="1"/>
        <v>63.71</v>
      </c>
      <c r="V6" s="23">
        <f>'Listado Equipos'!$B$7-W6</f>
        <v>40241.870000000003</v>
      </c>
      <c r="W6">
        <f t="shared" si="0"/>
        <v>1290.1300000000006</v>
      </c>
      <c r="X6">
        <f t="shared" si="2"/>
        <v>6</v>
      </c>
    </row>
    <row r="7" spans="1:24" ht="17.399999999999999" x14ac:dyDescent="0.3">
      <c r="A7" s="11">
        <v>45401</v>
      </c>
      <c r="B7" s="12">
        <v>251058</v>
      </c>
      <c r="C7" s="12" t="s">
        <v>343</v>
      </c>
      <c r="D7" s="12" t="s">
        <v>344</v>
      </c>
      <c r="E7" s="12" t="s">
        <v>345</v>
      </c>
      <c r="F7" s="12" t="s">
        <v>346</v>
      </c>
      <c r="G7" s="12" t="s">
        <v>347</v>
      </c>
      <c r="H7" s="12">
        <v>15.88</v>
      </c>
      <c r="I7" s="12">
        <v>8.1199999999999992</v>
      </c>
      <c r="J7" s="12">
        <v>8.18</v>
      </c>
      <c r="K7" s="12">
        <v>7.7</v>
      </c>
      <c r="L7" s="12">
        <v>44.67</v>
      </c>
      <c r="M7" s="12">
        <v>6</v>
      </c>
      <c r="N7" s="12">
        <v>0</v>
      </c>
      <c r="O7" s="12">
        <v>0</v>
      </c>
      <c r="P7" s="12">
        <v>0</v>
      </c>
      <c r="Q7" s="12">
        <v>0</v>
      </c>
      <c r="R7" s="12">
        <v>24</v>
      </c>
      <c r="S7" s="12">
        <v>40</v>
      </c>
      <c r="T7" s="12">
        <v>0</v>
      </c>
      <c r="U7">
        <f t="shared" si="1"/>
        <v>79.59</v>
      </c>
      <c r="V7" s="23">
        <f>'Listado Equipos'!$B$7-W7</f>
        <v>40257.040000000001</v>
      </c>
      <c r="W7">
        <f t="shared" si="0"/>
        <v>1274.9600000000005</v>
      </c>
      <c r="X7">
        <f t="shared" si="2"/>
        <v>7</v>
      </c>
    </row>
    <row r="8" spans="1:24" ht="17.399999999999999" x14ac:dyDescent="0.3">
      <c r="A8" s="11">
        <v>45402</v>
      </c>
      <c r="B8" s="12">
        <v>251058</v>
      </c>
      <c r="C8" s="12" t="s">
        <v>343</v>
      </c>
      <c r="D8" s="12" t="s">
        <v>344</v>
      </c>
      <c r="E8" s="12" t="s">
        <v>345</v>
      </c>
      <c r="F8" s="12" t="s">
        <v>346</v>
      </c>
      <c r="G8" s="12" t="s">
        <v>347</v>
      </c>
      <c r="H8" s="12">
        <v>13.05</v>
      </c>
      <c r="I8" s="12">
        <v>10.95</v>
      </c>
      <c r="J8" s="12">
        <v>5.03</v>
      </c>
      <c r="K8" s="12">
        <v>8.02</v>
      </c>
      <c r="L8" s="12">
        <v>27.47</v>
      </c>
      <c r="M8" s="12">
        <v>6</v>
      </c>
      <c r="N8" s="12">
        <v>0</v>
      </c>
      <c r="O8" s="12">
        <v>0</v>
      </c>
      <c r="P8" s="12">
        <v>0</v>
      </c>
      <c r="Q8" s="12">
        <v>0</v>
      </c>
      <c r="R8" s="12">
        <v>30</v>
      </c>
      <c r="S8" s="12">
        <v>4</v>
      </c>
      <c r="T8" s="12">
        <v>0</v>
      </c>
      <c r="U8">
        <f t="shared" si="1"/>
        <v>92.64</v>
      </c>
      <c r="V8" s="23">
        <f>'Listado Equipos'!$B$7-W8</f>
        <v>40274.959999999999</v>
      </c>
      <c r="W8">
        <f t="shared" si="0"/>
        <v>1257.0400000000004</v>
      </c>
      <c r="X8">
        <f t="shared" si="2"/>
        <v>8</v>
      </c>
    </row>
    <row r="9" spans="1:24" ht="17.399999999999999" x14ac:dyDescent="0.3">
      <c r="A9" s="11">
        <v>45403</v>
      </c>
      <c r="B9" s="12">
        <v>251058</v>
      </c>
      <c r="C9" s="12" t="s">
        <v>343</v>
      </c>
      <c r="D9" s="12" t="s">
        <v>344</v>
      </c>
      <c r="E9" s="12" t="s">
        <v>345</v>
      </c>
      <c r="F9" s="12" t="s">
        <v>346</v>
      </c>
      <c r="G9" s="12" t="s">
        <v>347</v>
      </c>
      <c r="H9" s="12">
        <v>8.8699999999999992</v>
      </c>
      <c r="I9" s="12">
        <v>15.13</v>
      </c>
      <c r="J9" s="12">
        <v>2.37</v>
      </c>
      <c r="K9" s="12">
        <v>6.5</v>
      </c>
      <c r="L9" s="12">
        <v>12.97</v>
      </c>
      <c r="M9" s="12">
        <v>6</v>
      </c>
      <c r="N9" s="12">
        <v>0</v>
      </c>
      <c r="O9" s="12">
        <v>0</v>
      </c>
      <c r="P9" s="12">
        <v>0</v>
      </c>
      <c r="Q9" s="12">
        <v>0</v>
      </c>
      <c r="R9" s="12">
        <v>33</v>
      </c>
      <c r="S9" s="12">
        <v>15</v>
      </c>
      <c r="T9" s="12">
        <v>0</v>
      </c>
      <c r="U9">
        <f t="shared" si="1"/>
        <v>101.51</v>
      </c>
      <c r="V9" s="23">
        <f>'Listado Equipos'!$B$7-W9</f>
        <v>40297.24</v>
      </c>
      <c r="W9">
        <f t="shared" si="0"/>
        <v>1234.7600000000004</v>
      </c>
      <c r="X9">
        <f t="shared" si="2"/>
        <v>9</v>
      </c>
    </row>
    <row r="10" spans="1:24" ht="17.399999999999999" x14ac:dyDescent="0.3">
      <c r="A10" s="11">
        <v>45404</v>
      </c>
      <c r="B10" s="12">
        <v>251058</v>
      </c>
      <c r="C10" s="12" t="s">
        <v>343</v>
      </c>
      <c r="D10" s="12" t="s">
        <v>344</v>
      </c>
      <c r="E10" s="12" t="s">
        <v>345</v>
      </c>
      <c r="F10" s="12" t="s">
        <v>346</v>
      </c>
      <c r="G10" s="12" t="s">
        <v>347</v>
      </c>
      <c r="H10" s="12">
        <v>18.73</v>
      </c>
      <c r="I10" s="12">
        <v>5.27</v>
      </c>
      <c r="J10" s="12">
        <v>7.63</v>
      </c>
      <c r="K10" s="12">
        <v>11.1</v>
      </c>
      <c r="L10" s="12">
        <v>41.64</v>
      </c>
      <c r="M10" s="12">
        <v>6</v>
      </c>
      <c r="N10" s="12">
        <v>0</v>
      </c>
      <c r="O10" s="12">
        <v>0</v>
      </c>
      <c r="P10" s="12">
        <v>0</v>
      </c>
      <c r="Q10" s="12">
        <v>0</v>
      </c>
      <c r="R10" s="12">
        <v>38</v>
      </c>
      <c r="S10" s="12">
        <v>12</v>
      </c>
      <c r="T10" s="12">
        <v>0</v>
      </c>
      <c r="U10">
        <f t="shared" si="1"/>
        <v>120.24000000000001</v>
      </c>
      <c r="V10" s="23">
        <f>'Listado Equipos'!$B$7-W10</f>
        <v>40310.239999999998</v>
      </c>
      <c r="W10">
        <f t="shared" si="0"/>
        <v>1221.7600000000004</v>
      </c>
      <c r="X10">
        <f t="shared" si="2"/>
        <v>10</v>
      </c>
    </row>
    <row r="11" spans="1:24" ht="17.399999999999999" x14ac:dyDescent="0.3">
      <c r="A11" s="11">
        <v>45405</v>
      </c>
      <c r="B11" s="12">
        <v>251058</v>
      </c>
      <c r="C11" s="12" t="s">
        <v>343</v>
      </c>
      <c r="D11" s="12" t="s">
        <v>344</v>
      </c>
      <c r="E11" s="12" t="s">
        <v>345</v>
      </c>
      <c r="F11" s="12" t="s">
        <v>346</v>
      </c>
      <c r="G11" s="12" t="s">
        <v>347</v>
      </c>
      <c r="H11" s="12">
        <v>18.920000000000002</v>
      </c>
      <c r="I11" s="12">
        <v>5.08</v>
      </c>
      <c r="J11" s="12">
        <v>6.65</v>
      </c>
      <c r="K11" s="12">
        <v>12.27</v>
      </c>
      <c r="L11" s="12">
        <v>30.24</v>
      </c>
      <c r="M11" s="12">
        <v>5</v>
      </c>
      <c r="N11" s="12">
        <v>0</v>
      </c>
      <c r="O11" s="12">
        <v>0</v>
      </c>
      <c r="P11" s="12">
        <v>0</v>
      </c>
      <c r="Q11" s="12">
        <v>0</v>
      </c>
      <c r="R11" s="12">
        <v>46</v>
      </c>
      <c r="S11" s="12">
        <v>14</v>
      </c>
      <c r="T11" s="12">
        <v>0</v>
      </c>
      <c r="U11">
        <f t="shared" si="1"/>
        <v>139.16000000000003</v>
      </c>
      <c r="V11" s="23">
        <f>'Listado Equipos'!$B$7-W11</f>
        <v>40329.21</v>
      </c>
      <c r="W11">
        <f t="shared" si="0"/>
        <v>1202.7900000000004</v>
      </c>
      <c r="X11">
        <f t="shared" si="2"/>
        <v>11</v>
      </c>
    </row>
    <row r="12" spans="1:24" ht="17.399999999999999" x14ac:dyDescent="0.3">
      <c r="A12" s="11">
        <v>45406</v>
      </c>
      <c r="B12" s="12">
        <v>251058</v>
      </c>
      <c r="C12" s="12" t="s">
        <v>343</v>
      </c>
      <c r="D12" s="12" t="s">
        <v>344</v>
      </c>
      <c r="E12" s="12" t="s">
        <v>345</v>
      </c>
      <c r="F12" s="12" t="s">
        <v>346</v>
      </c>
      <c r="G12" s="12" t="s">
        <v>347</v>
      </c>
      <c r="H12" s="12">
        <v>15.48</v>
      </c>
      <c r="I12" s="12">
        <v>8.52</v>
      </c>
      <c r="J12" s="12">
        <v>5.78</v>
      </c>
      <c r="K12" s="12">
        <v>9.6999999999999993</v>
      </c>
      <c r="L12" s="12">
        <v>31.58</v>
      </c>
      <c r="M12" s="12">
        <v>6</v>
      </c>
      <c r="N12" s="12">
        <v>0</v>
      </c>
      <c r="O12" s="12">
        <v>0</v>
      </c>
      <c r="P12" s="12">
        <v>0</v>
      </c>
      <c r="Q12" s="12">
        <v>0</v>
      </c>
      <c r="R12" s="12">
        <v>22</v>
      </c>
      <c r="S12" s="12">
        <v>16</v>
      </c>
      <c r="T12" s="12">
        <v>0</v>
      </c>
      <c r="U12">
        <f t="shared" si="1"/>
        <v>154.64000000000001</v>
      </c>
      <c r="V12" s="23">
        <f>'Listado Equipos'!$B$7-W12</f>
        <v>40340.14</v>
      </c>
      <c r="W12">
        <f t="shared" si="0"/>
        <v>1191.8600000000004</v>
      </c>
      <c r="X12">
        <f t="shared" si="2"/>
        <v>12</v>
      </c>
    </row>
    <row r="13" spans="1:24" ht="17.399999999999999" x14ac:dyDescent="0.3">
      <c r="A13" s="11">
        <v>45407</v>
      </c>
      <c r="B13" s="12">
        <v>251058</v>
      </c>
      <c r="C13" s="12" t="s">
        <v>343</v>
      </c>
      <c r="D13" s="12" t="s">
        <v>344</v>
      </c>
      <c r="E13" s="12" t="s">
        <v>345</v>
      </c>
      <c r="F13" s="12" t="s">
        <v>346</v>
      </c>
      <c r="G13" s="12" t="s">
        <v>347</v>
      </c>
      <c r="H13" s="12">
        <v>18.12</v>
      </c>
      <c r="I13" s="12">
        <v>5.88</v>
      </c>
      <c r="J13" s="12">
        <v>6.88</v>
      </c>
      <c r="K13" s="12">
        <v>11.23</v>
      </c>
      <c r="L13" s="12">
        <v>37.619999999999997</v>
      </c>
      <c r="M13" s="12">
        <v>6</v>
      </c>
      <c r="N13" s="12">
        <v>0</v>
      </c>
      <c r="O13" s="12">
        <v>0</v>
      </c>
      <c r="P13" s="12">
        <v>0</v>
      </c>
      <c r="Q13" s="12">
        <v>0</v>
      </c>
      <c r="R13" s="12">
        <v>38</v>
      </c>
      <c r="S13" s="12">
        <v>43</v>
      </c>
      <c r="T13" s="12">
        <v>0</v>
      </c>
      <c r="U13">
        <f t="shared" si="1"/>
        <v>172.76000000000002</v>
      </c>
      <c r="V13" s="23">
        <f>'Listado Equipos'!$B$7-W13</f>
        <v>40345.57</v>
      </c>
      <c r="W13">
        <f t="shared" si="0"/>
        <v>1186.4300000000003</v>
      </c>
      <c r="X13">
        <f t="shared" si="2"/>
        <v>13</v>
      </c>
    </row>
    <row r="14" spans="1:24" ht="17.399999999999999" x14ac:dyDescent="0.3">
      <c r="A14" s="11">
        <v>45408</v>
      </c>
      <c r="B14" s="12">
        <v>251058</v>
      </c>
      <c r="C14" s="12" t="s">
        <v>343</v>
      </c>
      <c r="D14" s="12" t="s">
        <v>344</v>
      </c>
      <c r="E14" s="12" t="s">
        <v>345</v>
      </c>
      <c r="F14" s="12" t="s">
        <v>346</v>
      </c>
      <c r="G14" s="12" t="s">
        <v>347</v>
      </c>
      <c r="H14" s="12">
        <v>15.48</v>
      </c>
      <c r="I14" s="12">
        <v>8.52</v>
      </c>
      <c r="J14" s="12">
        <v>5.9</v>
      </c>
      <c r="K14" s="12">
        <v>9.58</v>
      </c>
      <c r="L14" s="12">
        <v>32.21</v>
      </c>
      <c r="M14" s="12">
        <v>6</v>
      </c>
      <c r="N14" s="12">
        <v>0</v>
      </c>
      <c r="O14" s="12">
        <v>0</v>
      </c>
      <c r="P14" s="12">
        <v>0</v>
      </c>
      <c r="Q14" s="12">
        <v>0</v>
      </c>
      <c r="R14" s="12">
        <v>36</v>
      </c>
      <c r="S14" s="12">
        <v>16</v>
      </c>
      <c r="T14" s="12">
        <v>0</v>
      </c>
      <c r="U14">
        <f t="shared" si="1"/>
        <v>188.24</v>
      </c>
      <c r="V14" s="23">
        <f>'Listado Equipos'!$B$7-W14</f>
        <v>40352.339999999997</v>
      </c>
      <c r="W14">
        <f t="shared" si="0"/>
        <v>1179.6600000000003</v>
      </c>
      <c r="X14">
        <f t="shared" si="2"/>
        <v>14</v>
      </c>
    </row>
    <row r="15" spans="1:24" ht="17.399999999999999" x14ac:dyDescent="0.3">
      <c r="A15" s="11">
        <v>45409</v>
      </c>
      <c r="B15" s="12">
        <v>251058</v>
      </c>
      <c r="C15" s="12" t="s">
        <v>343</v>
      </c>
      <c r="D15" s="12" t="s">
        <v>344</v>
      </c>
      <c r="E15" s="12" t="s">
        <v>345</v>
      </c>
      <c r="F15" s="12" t="s">
        <v>346</v>
      </c>
      <c r="G15" s="12" t="s">
        <v>347</v>
      </c>
      <c r="H15" s="12">
        <v>20.149999999999999</v>
      </c>
      <c r="I15" s="12">
        <v>3.85</v>
      </c>
      <c r="J15" s="12">
        <v>5.78</v>
      </c>
      <c r="K15" s="12">
        <v>14.37</v>
      </c>
      <c r="L15" s="12">
        <v>31.62</v>
      </c>
      <c r="M15" s="12">
        <v>6</v>
      </c>
      <c r="N15" s="12">
        <v>0</v>
      </c>
      <c r="O15" s="12">
        <v>0</v>
      </c>
      <c r="P15" s="12">
        <v>0</v>
      </c>
      <c r="Q15" s="12">
        <v>0</v>
      </c>
      <c r="R15" s="12">
        <v>72</v>
      </c>
      <c r="S15" s="12">
        <v>25</v>
      </c>
      <c r="T15" s="12">
        <v>0</v>
      </c>
      <c r="U15">
        <f t="shared" si="1"/>
        <v>208.39000000000001</v>
      </c>
      <c r="V15" s="23">
        <f>'Listado Equipos'!$B$7-W15</f>
        <v>40367.47</v>
      </c>
      <c r="W15">
        <f t="shared" si="0"/>
        <v>1164.5300000000002</v>
      </c>
      <c r="X15">
        <f t="shared" si="2"/>
        <v>15</v>
      </c>
    </row>
    <row r="16" spans="1:24" ht="17.399999999999999" x14ac:dyDescent="0.3">
      <c r="A16" s="11">
        <v>45410</v>
      </c>
      <c r="B16" s="12">
        <v>251058</v>
      </c>
      <c r="C16" s="12" t="s">
        <v>343</v>
      </c>
      <c r="D16" s="12" t="s">
        <v>344</v>
      </c>
      <c r="E16" s="12" t="s">
        <v>345</v>
      </c>
      <c r="F16" s="12" t="s">
        <v>346</v>
      </c>
      <c r="G16" s="12" t="s">
        <v>347</v>
      </c>
      <c r="H16" s="12">
        <v>7.33</v>
      </c>
      <c r="I16" s="12">
        <v>16.670000000000002</v>
      </c>
      <c r="J16" s="12">
        <v>2.38</v>
      </c>
      <c r="K16" s="12">
        <v>4.95</v>
      </c>
      <c r="L16" s="12">
        <v>10.88</v>
      </c>
      <c r="M16" s="12">
        <v>5</v>
      </c>
      <c r="N16" s="12">
        <v>0</v>
      </c>
      <c r="O16" s="12">
        <v>0</v>
      </c>
      <c r="P16" s="12">
        <v>0</v>
      </c>
      <c r="Q16" s="12">
        <v>0</v>
      </c>
      <c r="R16" s="12">
        <v>30</v>
      </c>
      <c r="S16" s="12">
        <v>5</v>
      </c>
      <c r="T16" s="12">
        <v>0</v>
      </c>
      <c r="U16">
        <f t="shared" si="1"/>
        <v>215.72000000000003</v>
      </c>
      <c r="V16" s="23">
        <f>'Listado Equipos'!$B$7-W16</f>
        <v>40387.370000000003</v>
      </c>
      <c r="W16">
        <f t="shared" si="0"/>
        <v>1144.6300000000001</v>
      </c>
      <c r="X16">
        <f t="shared" si="2"/>
        <v>16</v>
      </c>
    </row>
    <row r="17" spans="1:24" ht="17.399999999999999" x14ac:dyDescent="0.3">
      <c r="A17" s="11">
        <v>45411</v>
      </c>
      <c r="B17" s="12">
        <v>251058</v>
      </c>
      <c r="C17" s="12" t="s">
        <v>343</v>
      </c>
      <c r="D17" s="12" t="s">
        <v>344</v>
      </c>
      <c r="E17" s="12" t="s">
        <v>345</v>
      </c>
      <c r="F17" s="12" t="s">
        <v>346</v>
      </c>
      <c r="G17" s="12" t="s">
        <v>347</v>
      </c>
      <c r="H17" s="12">
        <v>14.35</v>
      </c>
      <c r="I17" s="12">
        <v>9.65</v>
      </c>
      <c r="J17" s="12">
        <v>5.18</v>
      </c>
      <c r="K17" s="12">
        <v>9.17</v>
      </c>
      <c r="L17" s="12">
        <v>33.06</v>
      </c>
      <c r="M17" s="12">
        <v>7</v>
      </c>
      <c r="N17" s="12">
        <v>0</v>
      </c>
      <c r="O17" s="12">
        <v>0</v>
      </c>
      <c r="P17" s="12">
        <v>0</v>
      </c>
      <c r="Q17" s="12">
        <v>0</v>
      </c>
      <c r="R17" s="12">
        <v>22</v>
      </c>
      <c r="S17" s="12">
        <v>29</v>
      </c>
      <c r="T17" s="12">
        <v>0</v>
      </c>
      <c r="U17">
        <f t="shared" si="1"/>
        <v>230.07000000000002</v>
      </c>
      <c r="V17" s="23">
        <f>'Listado Equipos'!$B$7-W17</f>
        <v>40403.79</v>
      </c>
      <c r="W17">
        <f t="shared" si="0"/>
        <v>1128.21</v>
      </c>
      <c r="X17">
        <f t="shared" si="2"/>
        <v>17</v>
      </c>
    </row>
    <row r="18" spans="1:24" ht="17.399999999999999" x14ac:dyDescent="0.3">
      <c r="A18" s="11">
        <v>45412</v>
      </c>
      <c r="B18" s="12">
        <v>251058</v>
      </c>
      <c r="C18" s="12" t="s">
        <v>343</v>
      </c>
      <c r="D18" s="12" t="s">
        <v>344</v>
      </c>
      <c r="E18" s="12" t="s">
        <v>345</v>
      </c>
      <c r="F18" s="12" t="s">
        <v>346</v>
      </c>
      <c r="G18" s="12" t="s">
        <v>347</v>
      </c>
      <c r="H18" s="12">
        <v>19.18</v>
      </c>
      <c r="I18" s="12">
        <v>4.82</v>
      </c>
      <c r="J18" s="12">
        <v>6.8</v>
      </c>
      <c r="K18" s="12">
        <v>12.38</v>
      </c>
      <c r="L18" s="12">
        <v>37.1</v>
      </c>
      <c r="M18" s="12">
        <v>6</v>
      </c>
      <c r="N18" s="12">
        <v>0</v>
      </c>
      <c r="O18" s="12">
        <v>0</v>
      </c>
      <c r="P18" s="12">
        <v>0</v>
      </c>
      <c r="Q18" s="12">
        <v>0</v>
      </c>
      <c r="R18" s="12">
        <v>26</v>
      </c>
      <c r="S18" s="12">
        <v>41</v>
      </c>
      <c r="T18" s="12">
        <v>0</v>
      </c>
      <c r="U18">
        <f t="shared" si="1"/>
        <v>249.25000000000003</v>
      </c>
      <c r="V18" s="23">
        <f>'Listado Equipos'!$B$7-W18</f>
        <v>40421.14</v>
      </c>
      <c r="W18">
        <f t="shared" si="0"/>
        <v>1110.8600000000001</v>
      </c>
      <c r="X18">
        <f t="shared" si="2"/>
        <v>18</v>
      </c>
    </row>
    <row r="19" spans="1:24" ht="17.399999999999999" x14ac:dyDescent="0.3">
      <c r="A19" s="11">
        <v>45413</v>
      </c>
      <c r="B19" s="12">
        <v>251058</v>
      </c>
      <c r="C19" s="12" t="s">
        <v>343</v>
      </c>
      <c r="D19" s="12" t="s">
        <v>344</v>
      </c>
      <c r="E19" s="12" t="s">
        <v>345</v>
      </c>
      <c r="F19" s="12" t="s">
        <v>346</v>
      </c>
      <c r="G19" s="12" t="s">
        <v>347</v>
      </c>
      <c r="H19" s="12">
        <v>10.72</v>
      </c>
      <c r="I19" s="12">
        <v>13.28</v>
      </c>
      <c r="J19" s="12">
        <v>3.7</v>
      </c>
      <c r="K19" s="12">
        <v>7.02</v>
      </c>
      <c r="L19" s="12">
        <v>23.6</v>
      </c>
      <c r="M19" s="12">
        <v>7</v>
      </c>
      <c r="N19" s="12">
        <v>0</v>
      </c>
      <c r="O19" s="12">
        <v>0</v>
      </c>
      <c r="P19" s="12">
        <v>0</v>
      </c>
      <c r="Q19" s="12">
        <v>0</v>
      </c>
      <c r="R19" s="12">
        <v>24</v>
      </c>
      <c r="S19" s="12">
        <v>57</v>
      </c>
      <c r="T19" s="12">
        <v>0</v>
      </c>
      <c r="U19">
        <f t="shared" si="1"/>
        <v>259.97000000000003</v>
      </c>
      <c r="V19" s="23">
        <f>'Listado Equipos'!$B$7-W19</f>
        <v>40436.370000000003</v>
      </c>
      <c r="W19">
        <f t="shared" si="0"/>
        <v>1095.6300000000001</v>
      </c>
      <c r="X19">
        <f t="shared" si="2"/>
        <v>19</v>
      </c>
    </row>
    <row r="20" spans="1:24" ht="17.399999999999999" x14ac:dyDescent="0.3">
      <c r="A20" s="11">
        <v>45414</v>
      </c>
      <c r="B20" s="12">
        <v>251058</v>
      </c>
      <c r="C20" s="12" t="s">
        <v>343</v>
      </c>
      <c r="D20" s="12" t="s">
        <v>344</v>
      </c>
      <c r="E20" s="12" t="s">
        <v>345</v>
      </c>
      <c r="F20" s="12" t="s">
        <v>346</v>
      </c>
      <c r="G20" s="12" t="s">
        <v>347</v>
      </c>
      <c r="H20" s="12">
        <v>18.38</v>
      </c>
      <c r="I20" s="12">
        <v>5.62</v>
      </c>
      <c r="J20" s="12">
        <v>7.07</v>
      </c>
      <c r="K20" s="12">
        <v>11.32</v>
      </c>
      <c r="L20" s="12">
        <v>45</v>
      </c>
      <c r="M20" s="12">
        <v>7</v>
      </c>
      <c r="N20" s="12">
        <v>0</v>
      </c>
      <c r="O20" s="12">
        <v>0</v>
      </c>
      <c r="P20" s="12">
        <v>0</v>
      </c>
      <c r="Q20" s="12">
        <v>0</v>
      </c>
      <c r="R20" s="12">
        <v>40</v>
      </c>
      <c r="S20" s="12">
        <v>42</v>
      </c>
      <c r="T20" s="12">
        <v>0</v>
      </c>
      <c r="U20">
        <f t="shared" si="1"/>
        <v>278.35000000000002</v>
      </c>
      <c r="V20" s="23">
        <f>'Listado Equipos'!$B$7-W20</f>
        <v>40441.35</v>
      </c>
      <c r="W20">
        <f t="shared" si="0"/>
        <v>1090.6500000000001</v>
      </c>
      <c r="X20">
        <f t="shared" si="2"/>
        <v>20</v>
      </c>
    </row>
    <row r="21" spans="1:24" ht="17.399999999999999" x14ac:dyDescent="0.3">
      <c r="A21" s="11">
        <v>45415</v>
      </c>
      <c r="B21" s="12">
        <v>251058</v>
      </c>
      <c r="C21" s="12" t="s">
        <v>343</v>
      </c>
      <c r="D21" s="12" t="s">
        <v>344</v>
      </c>
      <c r="E21" s="12" t="s">
        <v>345</v>
      </c>
      <c r="F21" s="12" t="s">
        <v>346</v>
      </c>
      <c r="G21" s="12" t="s">
        <v>347</v>
      </c>
      <c r="H21" s="12">
        <v>15.2</v>
      </c>
      <c r="I21" s="12">
        <v>8.8000000000000007</v>
      </c>
      <c r="J21" s="12">
        <v>14.72</v>
      </c>
      <c r="K21" s="12">
        <v>0.48</v>
      </c>
      <c r="L21" s="12">
        <v>32.409999999999997</v>
      </c>
      <c r="M21" s="12">
        <v>6</v>
      </c>
      <c r="N21" s="12">
        <v>0</v>
      </c>
      <c r="O21" s="12">
        <v>0</v>
      </c>
      <c r="P21" s="12">
        <v>0</v>
      </c>
      <c r="Q21" s="12">
        <v>0</v>
      </c>
      <c r="R21" s="12">
        <v>28</v>
      </c>
      <c r="S21" s="12">
        <v>22</v>
      </c>
      <c r="T21" s="12">
        <v>0</v>
      </c>
      <c r="U21">
        <f t="shared" si="1"/>
        <v>293.55</v>
      </c>
      <c r="V21" s="23">
        <f>'Listado Equipos'!$B$7-W21</f>
        <v>40441.480000000003</v>
      </c>
      <c r="W21">
        <f t="shared" si="0"/>
        <v>1090.52</v>
      </c>
      <c r="X21">
        <f t="shared" si="2"/>
        <v>21</v>
      </c>
    </row>
    <row r="22" spans="1:24" ht="17.399999999999999" x14ac:dyDescent="0.3">
      <c r="A22" s="11">
        <v>45416</v>
      </c>
      <c r="B22" s="12">
        <v>251058</v>
      </c>
      <c r="C22" s="12" t="s">
        <v>343</v>
      </c>
      <c r="D22" s="12" t="s">
        <v>344</v>
      </c>
      <c r="E22" s="12" t="s">
        <v>345</v>
      </c>
      <c r="F22" s="12" t="s">
        <v>346</v>
      </c>
      <c r="G22" s="12" t="s">
        <v>347</v>
      </c>
      <c r="H22" s="12">
        <v>10.43</v>
      </c>
      <c r="I22" s="12">
        <v>13.57</v>
      </c>
      <c r="J22" s="12">
        <v>9.7799999999999994</v>
      </c>
      <c r="K22" s="12">
        <v>0.65</v>
      </c>
      <c r="L22" s="12">
        <v>21.6</v>
      </c>
      <c r="M22" s="12">
        <v>6</v>
      </c>
      <c r="N22" s="12">
        <v>0</v>
      </c>
      <c r="O22" s="12">
        <v>0</v>
      </c>
      <c r="P22" s="12">
        <v>0</v>
      </c>
      <c r="Q22" s="12">
        <v>0</v>
      </c>
      <c r="R22" s="12">
        <v>26</v>
      </c>
      <c r="S22" s="12">
        <v>12</v>
      </c>
      <c r="T22" s="12">
        <v>0</v>
      </c>
      <c r="U22">
        <f t="shared" si="1"/>
        <v>303.98</v>
      </c>
      <c r="V22" s="23">
        <f>'Listado Equipos'!$B$7-W22</f>
        <v>40441.480000000003</v>
      </c>
      <c r="W22">
        <f t="shared" si="0"/>
        <v>1090.52</v>
      </c>
      <c r="X22">
        <f t="shared" si="2"/>
        <v>22</v>
      </c>
    </row>
    <row r="23" spans="1:24" ht="17.399999999999999" x14ac:dyDescent="0.3">
      <c r="A23" s="11">
        <v>45417</v>
      </c>
      <c r="B23" s="12">
        <v>251058</v>
      </c>
      <c r="C23" s="12" t="s">
        <v>343</v>
      </c>
      <c r="D23" s="12" t="s">
        <v>344</v>
      </c>
      <c r="E23" s="12" t="s">
        <v>345</v>
      </c>
      <c r="F23" s="12" t="s">
        <v>346</v>
      </c>
      <c r="G23" s="12" t="s">
        <v>347</v>
      </c>
      <c r="H23" s="12">
        <v>1.03</v>
      </c>
      <c r="I23" s="12">
        <v>22.97</v>
      </c>
      <c r="J23" s="12">
        <v>0.75</v>
      </c>
      <c r="K23" s="12">
        <v>0.28000000000000003</v>
      </c>
      <c r="L23" s="12">
        <v>2.5499999999999998</v>
      </c>
      <c r="M23" s="12">
        <v>7</v>
      </c>
      <c r="N23" s="12">
        <v>0</v>
      </c>
      <c r="O23" s="12">
        <v>0</v>
      </c>
      <c r="P23" s="12">
        <v>0</v>
      </c>
      <c r="Q23" s="12">
        <v>0</v>
      </c>
      <c r="R23" s="12">
        <v>2</v>
      </c>
      <c r="S23" s="12">
        <v>4</v>
      </c>
      <c r="T23" s="12">
        <v>0</v>
      </c>
      <c r="U23">
        <f t="shared" si="1"/>
        <v>305.01</v>
      </c>
      <c r="V23" s="23">
        <f>'Listado Equipos'!$B$7-W23</f>
        <v>40441.5</v>
      </c>
      <c r="W23">
        <f t="shared" si="0"/>
        <v>1090.5</v>
      </c>
      <c r="X23">
        <f t="shared" si="2"/>
        <v>23</v>
      </c>
    </row>
    <row r="24" spans="1:24" ht="17.399999999999999" x14ac:dyDescent="0.3">
      <c r="A24" s="11">
        <v>45418</v>
      </c>
      <c r="B24" s="12">
        <v>251058</v>
      </c>
      <c r="C24" s="12" t="s">
        <v>343</v>
      </c>
      <c r="D24" s="12" t="s">
        <v>344</v>
      </c>
      <c r="E24" s="12" t="s">
        <v>345</v>
      </c>
      <c r="F24" s="12" t="s">
        <v>346</v>
      </c>
      <c r="G24" s="12" t="s">
        <v>347</v>
      </c>
      <c r="H24" s="12">
        <v>1.25</v>
      </c>
      <c r="I24" s="12">
        <v>22.75</v>
      </c>
      <c r="J24" s="12">
        <v>0.82</v>
      </c>
      <c r="K24" s="12">
        <v>0.43</v>
      </c>
      <c r="L24" s="12">
        <v>2.5</v>
      </c>
      <c r="M24" s="12">
        <v>5</v>
      </c>
      <c r="N24" s="12">
        <v>0</v>
      </c>
      <c r="O24" s="12">
        <v>0</v>
      </c>
      <c r="P24" s="12">
        <v>0</v>
      </c>
      <c r="Q24" s="12">
        <v>0</v>
      </c>
      <c r="R24" s="12">
        <v>2</v>
      </c>
      <c r="S24" s="12">
        <v>0</v>
      </c>
      <c r="T24" s="12">
        <v>0</v>
      </c>
      <c r="U24">
        <f t="shared" si="1"/>
        <v>306.26</v>
      </c>
      <c r="V24" s="23">
        <f>'Listado Equipos'!$B$7-W24</f>
        <v>40441.5</v>
      </c>
      <c r="W24">
        <f t="shared" si="0"/>
        <v>1090.5</v>
      </c>
      <c r="X24">
        <f t="shared" si="2"/>
        <v>24</v>
      </c>
    </row>
    <row r="25" spans="1:24" ht="17.399999999999999" x14ac:dyDescent="0.3">
      <c r="A25" s="11">
        <v>45419</v>
      </c>
      <c r="B25" s="12">
        <v>251058</v>
      </c>
      <c r="C25" s="12" t="s">
        <v>343</v>
      </c>
      <c r="D25" s="12" t="s">
        <v>344</v>
      </c>
      <c r="E25" s="12" t="s">
        <v>345</v>
      </c>
      <c r="F25" s="12" t="s">
        <v>346</v>
      </c>
      <c r="G25" s="12" t="s">
        <v>347</v>
      </c>
      <c r="H25" s="12">
        <v>3.6</v>
      </c>
      <c r="I25" s="12">
        <v>20.399999999999999</v>
      </c>
      <c r="J25" s="12">
        <v>3.33</v>
      </c>
      <c r="K25" s="12">
        <v>0.27</v>
      </c>
      <c r="L25" s="12">
        <v>4.91</v>
      </c>
      <c r="M25" s="12">
        <v>5</v>
      </c>
      <c r="N25" s="12">
        <v>0</v>
      </c>
      <c r="O25" s="12">
        <v>0</v>
      </c>
      <c r="P25" s="12">
        <v>0</v>
      </c>
      <c r="Q25" s="12">
        <v>0</v>
      </c>
      <c r="R25" s="12">
        <v>10</v>
      </c>
      <c r="S25" s="12">
        <v>0</v>
      </c>
      <c r="T25" s="12">
        <v>0</v>
      </c>
      <c r="U25">
        <f t="shared" si="1"/>
        <v>309.86</v>
      </c>
      <c r="V25" s="23">
        <f>'Listado Equipos'!$B$7-W25</f>
        <v>40441.5</v>
      </c>
      <c r="W25">
        <f t="shared" si="0"/>
        <v>1090.5</v>
      </c>
      <c r="X25">
        <f t="shared" si="2"/>
        <v>25</v>
      </c>
    </row>
    <row r="26" spans="1:24" ht="17.399999999999999" x14ac:dyDescent="0.3">
      <c r="A26" s="11">
        <v>45420</v>
      </c>
      <c r="B26" s="12">
        <v>251058</v>
      </c>
      <c r="C26" s="12" t="s">
        <v>343</v>
      </c>
      <c r="D26" s="12" t="s">
        <v>344</v>
      </c>
      <c r="E26" s="12" t="s">
        <v>345</v>
      </c>
      <c r="F26" s="12" t="s">
        <v>346</v>
      </c>
      <c r="G26" s="12" t="s">
        <v>347</v>
      </c>
      <c r="H26" s="12">
        <v>15.82</v>
      </c>
      <c r="I26" s="12">
        <v>8.18</v>
      </c>
      <c r="J26" s="12">
        <v>14.8</v>
      </c>
      <c r="K26" s="12">
        <v>1.02</v>
      </c>
      <c r="L26" s="12">
        <v>31.81</v>
      </c>
      <c r="M26" s="12">
        <v>5</v>
      </c>
      <c r="N26" s="12">
        <v>0</v>
      </c>
      <c r="O26" s="12">
        <v>0</v>
      </c>
      <c r="P26" s="12">
        <v>0</v>
      </c>
      <c r="Q26" s="12">
        <v>0</v>
      </c>
      <c r="R26" s="12">
        <v>48</v>
      </c>
      <c r="S26" s="12">
        <v>4</v>
      </c>
      <c r="T26" s="12">
        <v>0</v>
      </c>
      <c r="U26">
        <f t="shared" si="1"/>
        <v>325.68</v>
      </c>
      <c r="V26" s="23">
        <f>'Listado Equipos'!$B$7-W26</f>
        <v>40446.28</v>
      </c>
      <c r="W26">
        <f t="shared" si="0"/>
        <v>1085.72</v>
      </c>
      <c r="X26">
        <f t="shared" si="2"/>
        <v>26</v>
      </c>
    </row>
    <row r="27" spans="1:24" ht="17.399999999999999" x14ac:dyDescent="0.3">
      <c r="A27" s="11">
        <v>45421</v>
      </c>
      <c r="B27" s="12">
        <v>251058</v>
      </c>
      <c r="C27" s="12" t="s">
        <v>343</v>
      </c>
      <c r="D27" s="12" t="s">
        <v>344</v>
      </c>
      <c r="E27" s="12" t="s">
        <v>345</v>
      </c>
      <c r="F27" s="12" t="s">
        <v>346</v>
      </c>
      <c r="G27" s="12" t="s">
        <v>347</v>
      </c>
      <c r="H27" s="12">
        <v>19.100000000000001</v>
      </c>
      <c r="I27" s="12">
        <v>4.9000000000000004</v>
      </c>
      <c r="J27" s="12">
        <v>18.03</v>
      </c>
      <c r="K27" s="12">
        <v>1.07</v>
      </c>
      <c r="L27" s="12">
        <v>45.62</v>
      </c>
      <c r="M27" s="12">
        <v>6</v>
      </c>
      <c r="N27" s="12">
        <v>0</v>
      </c>
      <c r="O27" s="12">
        <v>0</v>
      </c>
      <c r="P27" s="12">
        <v>0</v>
      </c>
      <c r="Q27" s="12">
        <v>0</v>
      </c>
      <c r="R27" s="12">
        <v>48</v>
      </c>
      <c r="S27" s="12">
        <v>9</v>
      </c>
      <c r="T27" s="12">
        <v>0</v>
      </c>
      <c r="U27">
        <f t="shared" si="1"/>
        <v>344.78000000000003</v>
      </c>
      <c r="V27" s="23">
        <f>'Listado Equipos'!$B$7-W27</f>
        <v>40449.18</v>
      </c>
      <c r="W27">
        <f t="shared" si="0"/>
        <v>1082.82</v>
      </c>
      <c r="X27">
        <f t="shared" si="2"/>
        <v>27</v>
      </c>
    </row>
    <row r="28" spans="1:24" ht="17.399999999999999" x14ac:dyDescent="0.3">
      <c r="A28" s="11">
        <v>45422</v>
      </c>
      <c r="B28" s="12">
        <v>251058</v>
      </c>
      <c r="C28" s="12" t="s">
        <v>343</v>
      </c>
      <c r="D28" s="12" t="s">
        <v>344</v>
      </c>
      <c r="E28" s="12" t="s">
        <v>345</v>
      </c>
      <c r="F28" s="12" t="s">
        <v>346</v>
      </c>
      <c r="G28" s="12" t="s">
        <v>347</v>
      </c>
      <c r="H28" s="12">
        <v>18.649999999999999</v>
      </c>
      <c r="I28" s="12">
        <v>5.35</v>
      </c>
      <c r="J28" s="12">
        <v>17.5</v>
      </c>
      <c r="K28" s="12">
        <v>1.1499999999999999</v>
      </c>
      <c r="L28" s="12">
        <v>30.64</v>
      </c>
      <c r="M28" s="12">
        <v>5</v>
      </c>
      <c r="N28" s="12">
        <v>0</v>
      </c>
      <c r="O28" s="12">
        <v>0</v>
      </c>
      <c r="P28" s="12">
        <v>0</v>
      </c>
      <c r="Q28" s="12">
        <v>0</v>
      </c>
      <c r="R28" s="12">
        <v>72</v>
      </c>
      <c r="S28" s="12">
        <v>19</v>
      </c>
      <c r="T28" s="12">
        <v>0</v>
      </c>
      <c r="U28">
        <f t="shared" si="1"/>
        <v>363.43</v>
      </c>
      <c r="V28" s="23">
        <f>'Listado Equipos'!$B$7-W28</f>
        <v>40457.21</v>
      </c>
      <c r="W28">
        <f t="shared" si="0"/>
        <v>1074.79</v>
      </c>
      <c r="X28">
        <f t="shared" si="2"/>
        <v>28</v>
      </c>
    </row>
    <row r="29" spans="1:24" ht="17.399999999999999" x14ac:dyDescent="0.3">
      <c r="A29" s="11">
        <v>45423</v>
      </c>
      <c r="B29" s="12">
        <v>251058</v>
      </c>
      <c r="C29" s="12" t="s">
        <v>343</v>
      </c>
      <c r="D29" s="12" t="s">
        <v>344</v>
      </c>
      <c r="E29" s="12" t="s">
        <v>345</v>
      </c>
      <c r="F29" s="12" t="s">
        <v>346</v>
      </c>
      <c r="G29" s="12" t="s">
        <v>347</v>
      </c>
      <c r="H29" s="12">
        <v>11.53</v>
      </c>
      <c r="I29" s="12">
        <v>12.47</v>
      </c>
      <c r="J29" s="12">
        <v>10.75</v>
      </c>
      <c r="K29" s="12">
        <v>0.78</v>
      </c>
      <c r="L29" s="12">
        <v>24.99</v>
      </c>
      <c r="M29" s="12">
        <v>6</v>
      </c>
      <c r="N29" s="12">
        <v>0</v>
      </c>
      <c r="O29" s="12">
        <v>0</v>
      </c>
      <c r="P29" s="12">
        <v>0</v>
      </c>
      <c r="Q29" s="12">
        <v>0</v>
      </c>
      <c r="R29" s="12">
        <v>34</v>
      </c>
      <c r="S29" s="12">
        <v>8</v>
      </c>
      <c r="T29" s="12">
        <v>0</v>
      </c>
      <c r="U29">
        <f t="shared" si="1"/>
        <v>374.96</v>
      </c>
      <c r="V29" s="23">
        <f>'Listado Equipos'!$B$7-W29</f>
        <v>40467.96</v>
      </c>
      <c r="W29">
        <f t="shared" si="0"/>
        <v>1064.04</v>
      </c>
      <c r="X29">
        <f t="shared" si="2"/>
        <v>29</v>
      </c>
    </row>
    <row r="30" spans="1:24" ht="17.399999999999999" x14ac:dyDescent="0.3">
      <c r="A30" s="11">
        <v>45424</v>
      </c>
      <c r="B30" s="12">
        <v>251058</v>
      </c>
      <c r="C30" s="12" t="s">
        <v>343</v>
      </c>
      <c r="D30" s="12" t="s">
        <v>344</v>
      </c>
      <c r="E30" s="12" t="s">
        <v>345</v>
      </c>
      <c r="F30" s="12" t="s">
        <v>346</v>
      </c>
      <c r="G30" s="12" t="s">
        <v>347</v>
      </c>
      <c r="H30" s="12">
        <v>0.25</v>
      </c>
      <c r="I30" s="12">
        <v>23.75</v>
      </c>
      <c r="J30" s="12">
        <v>0.22</v>
      </c>
      <c r="K30" s="12">
        <v>0.03</v>
      </c>
      <c r="L30" s="12">
        <v>0.45</v>
      </c>
      <c r="M30" s="12">
        <v>6</v>
      </c>
      <c r="N30" s="12">
        <v>0</v>
      </c>
      <c r="O30" s="12">
        <v>0</v>
      </c>
      <c r="P30" s="12">
        <v>0</v>
      </c>
      <c r="Q30" s="12">
        <v>0</v>
      </c>
      <c r="R30" s="12">
        <v>0</v>
      </c>
      <c r="S30" s="12">
        <v>0</v>
      </c>
      <c r="T30" s="12">
        <v>0</v>
      </c>
      <c r="U30">
        <f t="shared" si="1"/>
        <v>375.21</v>
      </c>
      <c r="V30" s="23">
        <f>'Listado Equipos'!$B$7-W30</f>
        <v>40476.54</v>
      </c>
      <c r="W30">
        <f t="shared" si="0"/>
        <v>1055.46</v>
      </c>
      <c r="X30">
        <f t="shared" si="2"/>
        <v>30</v>
      </c>
    </row>
    <row r="31" spans="1:24" ht="17.399999999999999" x14ac:dyDescent="0.3">
      <c r="A31" s="11">
        <v>45425</v>
      </c>
      <c r="B31" s="12">
        <v>251058</v>
      </c>
      <c r="C31" s="12" t="s">
        <v>343</v>
      </c>
      <c r="D31" s="12" t="s">
        <v>344</v>
      </c>
      <c r="E31" s="12" t="s">
        <v>345</v>
      </c>
      <c r="F31" s="12" t="s">
        <v>346</v>
      </c>
      <c r="G31" s="12" t="s">
        <v>347</v>
      </c>
      <c r="H31" s="12">
        <v>6.48</v>
      </c>
      <c r="I31" s="12">
        <v>17.52</v>
      </c>
      <c r="J31" s="12">
        <v>5.92</v>
      </c>
      <c r="K31" s="12">
        <v>0.56999999999999995</v>
      </c>
      <c r="L31" s="12">
        <v>12.59</v>
      </c>
      <c r="M31" s="12">
        <v>6</v>
      </c>
      <c r="N31" s="12">
        <v>0</v>
      </c>
      <c r="O31" s="12">
        <v>0</v>
      </c>
      <c r="P31" s="12">
        <v>0</v>
      </c>
      <c r="Q31" s="12">
        <v>0</v>
      </c>
      <c r="R31" s="12">
        <v>18</v>
      </c>
      <c r="S31" s="12">
        <v>8</v>
      </c>
      <c r="T31" s="12">
        <v>0</v>
      </c>
      <c r="U31">
        <f t="shared" si="1"/>
        <v>381.69</v>
      </c>
      <c r="V31" s="23">
        <f>'Listado Equipos'!$B$7-W31</f>
        <v>40485.72</v>
      </c>
      <c r="W31">
        <f t="shared" si="0"/>
        <v>1046.28</v>
      </c>
      <c r="X31">
        <f t="shared" si="2"/>
        <v>31</v>
      </c>
    </row>
    <row r="32" spans="1:24" ht="17.399999999999999" x14ac:dyDescent="0.3">
      <c r="A32" s="11">
        <v>45426</v>
      </c>
      <c r="B32" s="12">
        <v>251058</v>
      </c>
      <c r="C32" s="12" t="s">
        <v>343</v>
      </c>
      <c r="D32" s="12" t="s">
        <v>344</v>
      </c>
      <c r="E32" s="12" t="s">
        <v>345</v>
      </c>
      <c r="F32" s="12" t="s">
        <v>346</v>
      </c>
      <c r="G32" s="12" t="s">
        <v>347</v>
      </c>
      <c r="H32" s="12">
        <v>14.25</v>
      </c>
      <c r="I32" s="12">
        <v>9.75</v>
      </c>
      <c r="J32" s="12">
        <v>13.5</v>
      </c>
      <c r="K32" s="12">
        <v>0.75</v>
      </c>
      <c r="L32" s="12">
        <v>25.9</v>
      </c>
      <c r="M32" s="12">
        <v>5</v>
      </c>
      <c r="N32" s="12">
        <v>0</v>
      </c>
      <c r="O32" s="12">
        <v>0</v>
      </c>
      <c r="P32" s="12">
        <v>0</v>
      </c>
      <c r="Q32" s="12">
        <v>0</v>
      </c>
      <c r="R32" s="12">
        <v>28</v>
      </c>
      <c r="S32" s="12">
        <v>8</v>
      </c>
      <c r="T32" s="12">
        <v>0</v>
      </c>
      <c r="U32">
        <f t="shared" si="1"/>
        <v>395.94</v>
      </c>
      <c r="V32" s="23">
        <f>'Listado Equipos'!$B$7-W32</f>
        <v>40493.89</v>
      </c>
      <c r="W32">
        <f t="shared" si="0"/>
        <v>1038.1099999999999</v>
      </c>
      <c r="X32">
        <f t="shared" si="2"/>
        <v>32</v>
      </c>
    </row>
    <row r="33" spans="1:24" ht="17.399999999999999" x14ac:dyDescent="0.3">
      <c r="A33" s="11">
        <v>45427</v>
      </c>
      <c r="B33" s="12">
        <v>251058</v>
      </c>
      <c r="C33" s="12" t="s">
        <v>343</v>
      </c>
      <c r="D33" s="12" t="s">
        <v>344</v>
      </c>
      <c r="E33" s="12" t="s">
        <v>345</v>
      </c>
      <c r="F33" s="12" t="s">
        <v>346</v>
      </c>
      <c r="G33" s="12" t="s">
        <v>347</v>
      </c>
      <c r="H33" s="12">
        <v>18.670000000000002</v>
      </c>
      <c r="I33" s="12">
        <v>5.33</v>
      </c>
      <c r="J33" s="12">
        <v>17.7</v>
      </c>
      <c r="K33" s="12">
        <v>0.97</v>
      </c>
      <c r="L33" s="12">
        <v>32.94</v>
      </c>
      <c r="M33" s="12">
        <v>6</v>
      </c>
      <c r="N33" s="12">
        <v>0</v>
      </c>
      <c r="O33" s="12">
        <v>0</v>
      </c>
      <c r="P33" s="12">
        <v>0</v>
      </c>
      <c r="Q33" s="12">
        <v>0</v>
      </c>
      <c r="R33" s="12">
        <v>64</v>
      </c>
      <c r="S33" s="12">
        <v>18</v>
      </c>
      <c r="T33" s="12">
        <v>0</v>
      </c>
      <c r="U33">
        <f t="shared" si="1"/>
        <v>414.61</v>
      </c>
      <c r="V33" s="23">
        <f>'Listado Equipos'!$B$7-W33</f>
        <v>40504.92</v>
      </c>
      <c r="W33">
        <f t="shared" si="0"/>
        <v>1027.08</v>
      </c>
      <c r="X33">
        <f t="shared" si="2"/>
        <v>33</v>
      </c>
    </row>
    <row r="34" spans="1:24" ht="17.399999999999999" x14ac:dyDescent="0.3">
      <c r="A34" s="11">
        <v>45428</v>
      </c>
      <c r="B34" s="12">
        <v>251058</v>
      </c>
      <c r="C34" s="12" t="s">
        <v>343</v>
      </c>
      <c r="D34" s="12" t="s">
        <v>344</v>
      </c>
      <c r="E34" s="12" t="s">
        <v>345</v>
      </c>
      <c r="F34" s="12" t="s">
        <v>346</v>
      </c>
      <c r="G34" s="12" t="s">
        <v>347</v>
      </c>
      <c r="H34" s="12">
        <v>14.88</v>
      </c>
      <c r="I34" s="12">
        <v>9.1199999999999992</v>
      </c>
      <c r="J34" s="12">
        <v>13.78</v>
      </c>
      <c r="K34" s="12">
        <v>1.1000000000000001</v>
      </c>
      <c r="L34" s="12">
        <v>27.87</v>
      </c>
      <c r="M34" s="12">
        <v>6</v>
      </c>
      <c r="N34" s="12">
        <v>0</v>
      </c>
      <c r="O34" s="12">
        <v>0</v>
      </c>
      <c r="P34" s="12">
        <v>0</v>
      </c>
      <c r="Q34" s="12">
        <v>0</v>
      </c>
      <c r="R34" s="12">
        <v>42</v>
      </c>
      <c r="S34" s="12">
        <v>9</v>
      </c>
      <c r="T34" s="12">
        <v>0</v>
      </c>
      <c r="U34">
        <f t="shared" si="1"/>
        <v>429.49</v>
      </c>
      <c r="V34" s="23">
        <f>'Listado Equipos'!$B$7-W34</f>
        <v>40504.92</v>
      </c>
      <c r="W34">
        <f t="shared" ref="W34:W65" si="3">LARGE($U$2:$U$138,X34-1)</f>
        <v>1027.08</v>
      </c>
      <c r="X34">
        <f t="shared" si="2"/>
        <v>34</v>
      </c>
    </row>
    <row r="35" spans="1:24" ht="17.399999999999999" x14ac:dyDescent="0.3">
      <c r="A35" s="11">
        <v>45429</v>
      </c>
      <c r="B35" s="12">
        <v>251058</v>
      </c>
      <c r="C35" s="12" t="s">
        <v>343</v>
      </c>
      <c r="D35" s="12" t="s">
        <v>344</v>
      </c>
      <c r="E35" s="12" t="s">
        <v>345</v>
      </c>
      <c r="F35" s="12" t="s">
        <v>346</v>
      </c>
      <c r="G35" s="12" t="s">
        <v>347</v>
      </c>
      <c r="H35" s="12">
        <v>15.93</v>
      </c>
      <c r="I35" s="12">
        <v>8.07</v>
      </c>
      <c r="J35" s="12">
        <v>15.35</v>
      </c>
      <c r="K35" s="12">
        <v>0.57999999999999996</v>
      </c>
      <c r="L35" s="12">
        <v>35</v>
      </c>
      <c r="M35" s="12">
        <v>6</v>
      </c>
      <c r="N35" s="12">
        <v>0</v>
      </c>
      <c r="O35" s="12">
        <v>0</v>
      </c>
      <c r="P35" s="12">
        <v>0</v>
      </c>
      <c r="Q35" s="12">
        <v>0</v>
      </c>
      <c r="R35" s="12">
        <v>44</v>
      </c>
      <c r="S35" s="12">
        <v>15</v>
      </c>
      <c r="T35" s="12">
        <v>0</v>
      </c>
      <c r="U35">
        <f t="shared" si="1"/>
        <v>445.42</v>
      </c>
      <c r="V35" s="23">
        <f>'Listado Equipos'!$B$7-W35</f>
        <v>40515.370000000003</v>
      </c>
      <c r="W35">
        <f t="shared" si="3"/>
        <v>1016.6299999999999</v>
      </c>
      <c r="X35">
        <f t="shared" si="2"/>
        <v>35</v>
      </c>
    </row>
    <row r="36" spans="1:24" ht="17.399999999999999" x14ac:dyDescent="0.3">
      <c r="A36" s="11">
        <v>45430</v>
      </c>
      <c r="B36" s="12">
        <v>251058</v>
      </c>
      <c r="C36" s="12" t="s">
        <v>343</v>
      </c>
      <c r="D36" s="12" t="s">
        <v>344</v>
      </c>
      <c r="E36" s="12" t="s">
        <v>345</v>
      </c>
      <c r="F36" s="12" t="s">
        <v>346</v>
      </c>
      <c r="G36" s="12" t="s">
        <v>347</v>
      </c>
      <c r="H36" s="12">
        <v>15.47</v>
      </c>
      <c r="I36" s="12">
        <v>8.5299999999999994</v>
      </c>
      <c r="J36" s="12">
        <v>14.67</v>
      </c>
      <c r="K36" s="12">
        <v>0.8</v>
      </c>
      <c r="L36" s="12">
        <v>25.19</v>
      </c>
      <c r="M36" s="12">
        <v>5</v>
      </c>
      <c r="N36" s="12">
        <v>0</v>
      </c>
      <c r="O36" s="12">
        <v>0</v>
      </c>
      <c r="P36" s="12">
        <v>0</v>
      </c>
      <c r="Q36" s="12">
        <v>0</v>
      </c>
      <c r="R36" s="12">
        <v>46</v>
      </c>
      <c r="S36" s="12">
        <v>3</v>
      </c>
      <c r="T36" s="12">
        <v>0</v>
      </c>
      <c r="U36">
        <f t="shared" si="1"/>
        <v>460.89000000000004</v>
      </c>
      <c r="V36" s="23">
        <f>'Listado Equipos'!$B$7-W36</f>
        <v>40530.44</v>
      </c>
      <c r="W36">
        <f t="shared" si="3"/>
        <v>1001.5599999999998</v>
      </c>
      <c r="X36">
        <f t="shared" si="2"/>
        <v>36</v>
      </c>
    </row>
    <row r="37" spans="1:24" ht="17.399999999999999" x14ac:dyDescent="0.3">
      <c r="A37" s="11">
        <v>45431</v>
      </c>
      <c r="B37" s="12">
        <v>251058</v>
      </c>
      <c r="C37" s="12" t="s">
        <v>343</v>
      </c>
      <c r="D37" s="12" t="s">
        <v>344</v>
      </c>
      <c r="E37" s="12" t="s">
        <v>345</v>
      </c>
      <c r="F37" s="12" t="s">
        <v>346</v>
      </c>
      <c r="G37" s="12" t="s">
        <v>347</v>
      </c>
      <c r="H37" s="12">
        <v>0</v>
      </c>
      <c r="I37" s="12">
        <v>24</v>
      </c>
      <c r="J37" s="12">
        <v>0</v>
      </c>
      <c r="K37" s="12">
        <v>0</v>
      </c>
      <c r="L37" s="12">
        <v>0</v>
      </c>
      <c r="M37" s="12">
        <v>0</v>
      </c>
      <c r="N37" s="12">
        <v>0</v>
      </c>
      <c r="O37" s="12">
        <v>0</v>
      </c>
      <c r="P37" s="12">
        <v>0</v>
      </c>
      <c r="Q37" s="12">
        <v>0</v>
      </c>
      <c r="R37" s="12">
        <v>0</v>
      </c>
      <c r="S37" s="12">
        <v>0</v>
      </c>
      <c r="T37" s="12">
        <v>0</v>
      </c>
      <c r="U37">
        <f t="shared" si="1"/>
        <v>460.89000000000004</v>
      </c>
      <c r="V37" s="23">
        <f>'Listado Equipos'!$B$7-W37</f>
        <v>40535.94</v>
      </c>
      <c r="W37">
        <f t="shared" si="3"/>
        <v>996.05999999999983</v>
      </c>
      <c r="X37">
        <f t="shared" si="2"/>
        <v>37</v>
      </c>
    </row>
    <row r="38" spans="1:24" ht="17.399999999999999" x14ac:dyDescent="0.3">
      <c r="A38" s="11">
        <v>45432</v>
      </c>
      <c r="B38" s="12">
        <v>251058</v>
      </c>
      <c r="C38" s="12" t="s">
        <v>343</v>
      </c>
      <c r="D38" s="12" t="s">
        <v>344</v>
      </c>
      <c r="E38" s="12" t="s">
        <v>345</v>
      </c>
      <c r="F38" s="12" t="s">
        <v>346</v>
      </c>
      <c r="G38" s="12" t="s">
        <v>347</v>
      </c>
      <c r="H38" s="12">
        <v>13.52</v>
      </c>
      <c r="I38" s="12">
        <v>10.48</v>
      </c>
      <c r="J38" s="12">
        <v>13.13</v>
      </c>
      <c r="K38" s="12">
        <v>0.38</v>
      </c>
      <c r="L38" s="12">
        <v>25</v>
      </c>
      <c r="M38" s="12">
        <v>6</v>
      </c>
      <c r="N38" s="12">
        <v>0</v>
      </c>
      <c r="O38" s="12">
        <v>0</v>
      </c>
      <c r="P38" s="12">
        <v>0</v>
      </c>
      <c r="Q38" s="12">
        <v>0</v>
      </c>
      <c r="R38" s="12">
        <v>36</v>
      </c>
      <c r="S38" s="12">
        <v>6</v>
      </c>
      <c r="T38" s="12">
        <v>0</v>
      </c>
      <c r="U38">
        <f t="shared" si="1"/>
        <v>474.41</v>
      </c>
      <c r="V38" s="23">
        <f>'Listado Equipos'!$B$7-W38</f>
        <v>40535.94</v>
      </c>
      <c r="W38">
        <f t="shared" si="3"/>
        <v>996.05999999999983</v>
      </c>
      <c r="X38">
        <f t="shared" si="2"/>
        <v>38</v>
      </c>
    </row>
    <row r="39" spans="1:24" ht="17.399999999999999" x14ac:dyDescent="0.3">
      <c r="A39" s="11">
        <v>45433</v>
      </c>
      <c r="B39" s="12">
        <v>251058</v>
      </c>
      <c r="C39" s="12" t="s">
        <v>343</v>
      </c>
      <c r="D39" s="12" t="s">
        <v>344</v>
      </c>
      <c r="E39" s="12" t="s">
        <v>345</v>
      </c>
      <c r="F39" s="12" t="s">
        <v>346</v>
      </c>
      <c r="G39" s="12" t="s">
        <v>347</v>
      </c>
      <c r="H39" s="12">
        <v>6.68</v>
      </c>
      <c r="I39" s="12">
        <v>17.32</v>
      </c>
      <c r="J39" s="12">
        <v>6.42</v>
      </c>
      <c r="K39" s="12">
        <v>0.27</v>
      </c>
      <c r="L39" s="12">
        <v>18.260000000000002</v>
      </c>
      <c r="M39" s="12">
        <v>6</v>
      </c>
      <c r="N39" s="12">
        <v>0</v>
      </c>
      <c r="O39" s="12">
        <v>0</v>
      </c>
      <c r="P39" s="12">
        <v>0</v>
      </c>
      <c r="Q39" s="12">
        <v>0</v>
      </c>
      <c r="R39" s="12">
        <v>12</v>
      </c>
      <c r="S39" s="12">
        <v>6</v>
      </c>
      <c r="T39" s="12">
        <v>0</v>
      </c>
      <c r="U39">
        <f t="shared" si="1"/>
        <v>481.09000000000003</v>
      </c>
      <c r="V39" s="23">
        <f>'Listado Equipos'!$B$7-W39</f>
        <v>40535.94</v>
      </c>
      <c r="W39">
        <f t="shared" si="3"/>
        <v>996.05999999999983</v>
      </c>
      <c r="X39">
        <f t="shared" si="2"/>
        <v>39</v>
      </c>
    </row>
    <row r="40" spans="1:24" ht="17.399999999999999" x14ac:dyDescent="0.3">
      <c r="A40" s="11">
        <v>45434</v>
      </c>
      <c r="B40" s="12">
        <v>251058</v>
      </c>
      <c r="C40" s="12" t="s">
        <v>343</v>
      </c>
      <c r="D40" s="12" t="s">
        <v>344</v>
      </c>
      <c r="E40" s="12" t="s">
        <v>345</v>
      </c>
      <c r="F40" s="12" t="s">
        <v>346</v>
      </c>
      <c r="G40" s="12" t="s">
        <v>347</v>
      </c>
      <c r="H40" s="12">
        <v>16.57</v>
      </c>
      <c r="I40" s="12">
        <v>7.43</v>
      </c>
      <c r="J40" s="12">
        <v>16.170000000000002</v>
      </c>
      <c r="K40" s="12">
        <v>0.4</v>
      </c>
      <c r="L40" s="12">
        <v>35.57</v>
      </c>
      <c r="M40" s="12">
        <v>6</v>
      </c>
      <c r="N40" s="12">
        <v>0</v>
      </c>
      <c r="O40" s="12">
        <v>0</v>
      </c>
      <c r="P40" s="12">
        <v>0</v>
      </c>
      <c r="Q40" s="12">
        <v>0</v>
      </c>
      <c r="R40" s="12">
        <v>42</v>
      </c>
      <c r="S40" s="12">
        <v>6</v>
      </c>
      <c r="T40" s="12">
        <v>0</v>
      </c>
      <c r="U40">
        <f t="shared" si="1"/>
        <v>497.66</v>
      </c>
      <c r="V40" s="23">
        <f>'Listado Equipos'!$B$7-W40</f>
        <v>40535.94</v>
      </c>
      <c r="W40">
        <f t="shared" si="3"/>
        <v>996.05999999999983</v>
      </c>
      <c r="X40">
        <f t="shared" si="2"/>
        <v>40</v>
      </c>
    </row>
    <row r="41" spans="1:24" ht="17.399999999999999" x14ac:dyDescent="0.3">
      <c r="A41" s="11">
        <v>45435</v>
      </c>
      <c r="B41" s="12">
        <v>251058</v>
      </c>
      <c r="C41" s="12" t="s">
        <v>343</v>
      </c>
      <c r="D41" s="12" t="s">
        <v>344</v>
      </c>
      <c r="E41" s="12" t="s">
        <v>345</v>
      </c>
      <c r="F41" s="12" t="s">
        <v>346</v>
      </c>
      <c r="G41" s="12" t="s">
        <v>347</v>
      </c>
      <c r="H41" s="12">
        <v>18.95</v>
      </c>
      <c r="I41" s="12">
        <v>5.05</v>
      </c>
      <c r="J41" s="12">
        <v>18.43</v>
      </c>
      <c r="K41" s="12">
        <v>0.52</v>
      </c>
      <c r="L41" s="12">
        <v>41.08</v>
      </c>
      <c r="M41" s="12">
        <v>6</v>
      </c>
      <c r="N41" s="12">
        <v>0</v>
      </c>
      <c r="O41" s="12">
        <v>0</v>
      </c>
      <c r="P41" s="12">
        <v>0</v>
      </c>
      <c r="Q41" s="12">
        <v>0</v>
      </c>
      <c r="R41" s="12">
        <v>44</v>
      </c>
      <c r="S41" s="12">
        <v>24</v>
      </c>
      <c r="T41" s="12">
        <v>0</v>
      </c>
      <c r="U41">
        <f t="shared" si="1"/>
        <v>516.61</v>
      </c>
      <c r="V41" s="23">
        <f>'Listado Equipos'!$B$7-W41</f>
        <v>40535.94</v>
      </c>
      <c r="W41">
        <f t="shared" si="3"/>
        <v>996.05999999999983</v>
      </c>
      <c r="X41">
        <f t="shared" si="2"/>
        <v>41</v>
      </c>
    </row>
    <row r="42" spans="1:24" ht="17.399999999999999" x14ac:dyDescent="0.3">
      <c r="A42" s="11">
        <v>45436</v>
      </c>
      <c r="B42" s="12">
        <v>251058</v>
      </c>
      <c r="C42" s="12" t="s">
        <v>343</v>
      </c>
      <c r="D42" s="12" t="s">
        <v>344</v>
      </c>
      <c r="E42" s="12" t="s">
        <v>345</v>
      </c>
      <c r="F42" s="12" t="s">
        <v>346</v>
      </c>
      <c r="G42" s="12" t="s">
        <v>347</v>
      </c>
      <c r="H42" s="12">
        <v>20.7</v>
      </c>
      <c r="I42" s="12">
        <v>3.3</v>
      </c>
      <c r="J42" s="12">
        <v>20.079999999999998</v>
      </c>
      <c r="K42" s="12">
        <v>0.62</v>
      </c>
      <c r="L42" s="12">
        <v>49.76</v>
      </c>
      <c r="M42" s="12">
        <v>6</v>
      </c>
      <c r="N42" s="12">
        <v>0</v>
      </c>
      <c r="O42" s="12">
        <v>0</v>
      </c>
      <c r="P42" s="12">
        <v>0</v>
      </c>
      <c r="Q42" s="12">
        <v>0</v>
      </c>
      <c r="R42" s="12">
        <v>44</v>
      </c>
      <c r="S42" s="12">
        <v>45</v>
      </c>
      <c r="T42" s="12">
        <v>0</v>
      </c>
      <c r="U42">
        <f t="shared" si="1"/>
        <v>537.31000000000006</v>
      </c>
      <c r="V42" s="23">
        <f>'Listado Equipos'!$B$7-W42</f>
        <v>40548.14</v>
      </c>
      <c r="W42">
        <f t="shared" si="3"/>
        <v>983.85999999999979</v>
      </c>
      <c r="X42">
        <f t="shared" si="2"/>
        <v>42</v>
      </c>
    </row>
    <row r="43" spans="1:24" ht="17.399999999999999" x14ac:dyDescent="0.3">
      <c r="A43" s="11">
        <v>45437</v>
      </c>
      <c r="B43" s="12">
        <v>251058</v>
      </c>
      <c r="C43" s="12" t="s">
        <v>343</v>
      </c>
      <c r="D43" s="12" t="s">
        <v>344</v>
      </c>
      <c r="E43" s="12" t="s">
        <v>345</v>
      </c>
      <c r="F43" s="12" t="s">
        <v>346</v>
      </c>
      <c r="G43" s="12" t="s">
        <v>347</v>
      </c>
      <c r="H43" s="12">
        <v>14.55</v>
      </c>
      <c r="I43" s="12">
        <v>9.4499999999999993</v>
      </c>
      <c r="J43" s="12">
        <v>13.98</v>
      </c>
      <c r="K43" s="12">
        <v>0.56999999999999995</v>
      </c>
      <c r="L43" s="12">
        <v>24.28</v>
      </c>
      <c r="M43" s="12">
        <v>6</v>
      </c>
      <c r="N43" s="12">
        <v>0</v>
      </c>
      <c r="O43" s="12">
        <v>0</v>
      </c>
      <c r="P43" s="12">
        <v>0</v>
      </c>
      <c r="Q43" s="12">
        <v>0</v>
      </c>
      <c r="R43" s="12">
        <v>42</v>
      </c>
      <c r="S43" s="12">
        <v>11</v>
      </c>
      <c r="T43" s="12">
        <v>0</v>
      </c>
      <c r="U43">
        <f t="shared" si="1"/>
        <v>551.86</v>
      </c>
      <c r="V43" s="23">
        <f>'Listado Equipos'!$B$7-W43</f>
        <v>40561.72</v>
      </c>
      <c r="W43">
        <f t="shared" si="3"/>
        <v>970.27999999999975</v>
      </c>
      <c r="X43">
        <f t="shared" si="2"/>
        <v>43</v>
      </c>
    </row>
    <row r="44" spans="1:24" ht="17.399999999999999" x14ac:dyDescent="0.3">
      <c r="A44" s="11">
        <v>45438</v>
      </c>
      <c r="B44" s="12">
        <v>251058</v>
      </c>
      <c r="C44" s="12" t="s">
        <v>343</v>
      </c>
      <c r="D44" s="12" t="s">
        <v>344</v>
      </c>
      <c r="E44" s="12" t="s">
        <v>345</v>
      </c>
      <c r="F44" s="12" t="s">
        <v>346</v>
      </c>
      <c r="G44" s="12" t="s">
        <v>347</v>
      </c>
      <c r="H44" s="12">
        <v>7.35</v>
      </c>
      <c r="I44" s="12">
        <v>16.649999999999999</v>
      </c>
      <c r="J44" s="12">
        <v>7.18</v>
      </c>
      <c r="K44" s="12">
        <v>0.17</v>
      </c>
      <c r="L44" s="12">
        <v>13.94</v>
      </c>
      <c r="M44" s="12">
        <v>5</v>
      </c>
      <c r="N44" s="12">
        <v>0</v>
      </c>
      <c r="O44" s="12">
        <v>0</v>
      </c>
      <c r="P44" s="12">
        <v>0</v>
      </c>
      <c r="Q44" s="12">
        <v>0</v>
      </c>
      <c r="R44" s="12">
        <v>20</v>
      </c>
      <c r="S44" s="12">
        <v>1</v>
      </c>
      <c r="T44" s="12">
        <v>0</v>
      </c>
      <c r="U44">
        <f t="shared" si="1"/>
        <v>559.21</v>
      </c>
      <c r="V44" s="23">
        <f>'Listado Equipos'!$B$7-W44</f>
        <v>40577.199999999997</v>
      </c>
      <c r="W44">
        <f t="shared" si="3"/>
        <v>954.79999999999973</v>
      </c>
      <c r="X44">
        <f t="shared" si="2"/>
        <v>44</v>
      </c>
    </row>
    <row r="45" spans="1:24" ht="17.399999999999999" x14ac:dyDescent="0.3">
      <c r="A45" s="11">
        <v>45439</v>
      </c>
      <c r="B45" s="12">
        <v>251058</v>
      </c>
      <c r="C45" s="12" t="s">
        <v>343</v>
      </c>
      <c r="D45" s="12" t="s">
        <v>344</v>
      </c>
      <c r="E45" s="12" t="s">
        <v>345</v>
      </c>
      <c r="F45" s="12" t="s">
        <v>346</v>
      </c>
      <c r="G45" s="12" t="s">
        <v>347</v>
      </c>
      <c r="H45" s="12">
        <v>19.850000000000001</v>
      </c>
      <c r="I45" s="12">
        <v>4.1500000000000004</v>
      </c>
      <c r="J45" s="12">
        <v>19.329999999999998</v>
      </c>
      <c r="K45" s="12">
        <v>0.52</v>
      </c>
      <c r="L45" s="12">
        <v>44.41</v>
      </c>
      <c r="M45" s="12">
        <v>6</v>
      </c>
      <c r="N45" s="12">
        <v>0</v>
      </c>
      <c r="O45" s="12">
        <v>0</v>
      </c>
      <c r="P45" s="12">
        <v>0</v>
      </c>
      <c r="Q45" s="12">
        <v>0</v>
      </c>
      <c r="R45" s="12">
        <v>50</v>
      </c>
      <c r="S45" s="12">
        <v>47</v>
      </c>
      <c r="T45" s="12">
        <v>0</v>
      </c>
      <c r="U45">
        <f t="shared" si="1"/>
        <v>579.06000000000006</v>
      </c>
      <c r="V45" s="23">
        <f>'Listado Equipos'!$B$7-W45</f>
        <v>40580.1</v>
      </c>
      <c r="W45">
        <f t="shared" si="3"/>
        <v>951.89999999999975</v>
      </c>
      <c r="X45">
        <f t="shared" si="2"/>
        <v>45</v>
      </c>
    </row>
    <row r="46" spans="1:24" ht="17.399999999999999" x14ac:dyDescent="0.3">
      <c r="A46" s="11">
        <v>45440</v>
      </c>
      <c r="B46" s="12">
        <v>251058</v>
      </c>
      <c r="C46" s="12" t="s">
        <v>343</v>
      </c>
      <c r="D46" s="12" t="s">
        <v>344</v>
      </c>
      <c r="E46" s="12" t="s">
        <v>345</v>
      </c>
      <c r="F46" s="12" t="s">
        <v>346</v>
      </c>
      <c r="G46" s="12" t="s">
        <v>347</v>
      </c>
      <c r="H46" s="12">
        <v>17.37</v>
      </c>
      <c r="I46" s="12">
        <v>6.63</v>
      </c>
      <c r="J46" s="12">
        <v>16.32</v>
      </c>
      <c r="K46" s="12">
        <v>1.05</v>
      </c>
      <c r="L46" s="12">
        <v>34.85</v>
      </c>
      <c r="M46" s="12">
        <v>6</v>
      </c>
      <c r="N46" s="12">
        <v>0</v>
      </c>
      <c r="O46" s="12">
        <v>0</v>
      </c>
      <c r="P46" s="12">
        <v>0</v>
      </c>
      <c r="Q46" s="12">
        <v>0</v>
      </c>
      <c r="R46" s="12">
        <v>52</v>
      </c>
      <c r="S46" s="12">
        <v>18</v>
      </c>
      <c r="T46" s="12">
        <v>0</v>
      </c>
      <c r="U46">
        <f t="shared" si="1"/>
        <v>596.43000000000006</v>
      </c>
      <c r="V46" s="23">
        <f>'Listado Equipos'!$B$7-W46</f>
        <v>40580.1</v>
      </c>
      <c r="W46">
        <f t="shared" si="3"/>
        <v>951.89999999999975</v>
      </c>
      <c r="X46">
        <f t="shared" si="2"/>
        <v>46</v>
      </c>
    </row>
    <row r="47" spans="1:24" ht="17.399999999999999" x14ac:dyDescent="0.3">
      <c r="A47" s="11">
        <v>45441</v>
      </c>
      <c r="B47" s="12">
        <v>251058</v>
      </c>
      <c r="C47" s="12" t="s">
        <v>343</v>
      </c>
      <c r="D47" s="12" t="s">
        <v>344</v>
      </c>
      <c r="E47" s="12" t="s">
        <v>345</v>
      </c>
      <c r="F47" s="12" t="s">
        <v>346</v>
      </c>
      <c r="G47" s="12" t="s">
        <v>347</v>
      </c>
      <c r="H47" s="12">
        <v>21.67</v>
      </c>
      <c r="I47" s="12">
        <v>2.33</v>
      </c>
      <c r="J47" s="12">
        <v>20.93</v>
      </c>
      <c r="K47" s="12">
        <v>0.73</v>
      </c>
      <c r="L47" s="12">
        <v>42</v>
      </c>
      <c r="M47" s="12">
        <v>6</v>
      </c>
      <c r="N47" s="12">
        <v>0</v>
      </c>
      <c r="O47" s="12">
        <v>0</v>
      </c>
      <c r="P47" s="12">
        <v>0</v>
      </c>
      <c r="Q47" s="12">
        <v>0</v>
      </c>
      <c r="R47" s="12">
        <v>58</v>
      </c>
      <c r="S47" s="12">
        <v>46</v>
      </c>
      <c r="T47" s="12">
        <v>0</v>
      </c>
      <c r="U47">
        <f t="shared" si="1"/>
        <v>618.1</v>
      </c>
      <c r="V47" s="23">
        <f>'Listado Equipos'!$B$7-W47</f>
        <v>40580.480000000003</v>
      </c>
      <c r="W47">
        <f t="shared" si="3"/>
        <v>951.51999999999975</v>
      </c>
      <c r="X47">
        <f t="shared" si="2"/>
        <v>47</v>
      </c>
    </row>
    <row r="48" spans="1:24" ht="17.399999999999999" x14ac:dyDescent="0.3">
      <c r="A48" s="11">
        <v>45442</v>
      </c>
      <c r="B48" s="12">
        <v>251058</v>
      </c>
      <c r="C48" s="12" t="s">
        <v>343</v>
      </c>
      <c r="D48" s="12" t="s">
        <v>344</v>
      </c>
      <c r="E48" s="12" t="s">
        <v>345</v>
      </c>
      <c r="F48" s="12" t="s">
        <v>346</v>
      </c>
      <c r="G48" s="12" t="s">
        <v>347</v>
      </c>
      <c r="H48" s="12">
        <v>13.27</v>
      </c>
      <c r="I48" s="12">
        <v>10.73</v>
      </c>
      <c r="J48" s="12">
        <v>12.73</v>
      </c>
      <c r="K48" s="12">
        <v>0.53</v>
      </c>
      <c r="L48" s="12">
        <v>24.97</v>
      </c>
      <c r="M48" s="12">
        <v>5</v>
      </c>
      <c r="N48" s="12">
        <v>0</v>
      </c>
      <c r="O48" s="12">
        <v>0</v>
      </c>
      <c r="P48" s="12">
        <v>0</v>
      </c>
      <c r="Q48" s="12">
        <v>0</v>
      </c>
      <c r="R48" s="12">
        <v>26</v>
      </c>
      <c r="S48" s="12">
        <v>9</v>
      </c>
      <c r="T48" s="12">
        <v>0</v>
      </c>
      <c r="U48">
        <f t="shared" si="1"/>
        <v>631.37</v>
      </c>
      <c r="V48" s="23">
        <f>'Listado Equipos'!$B$7-W48</f>
        <v>40585.360000000001</v>
      </c>
      <c r="W48">
        <f t="shared" si="3"/>
        <v>946.63999999999976</v>
      </c>
      <c r="X48">
        <f t="shared" si="2"/>
        <v>48</v>
      </c>
    </row>
    <row r="49" spans="1:24" ht="17.399999999999999" x14ac:dyDescent="0.3">
      <c r="A49" s="11">
        <v>45443</v>
      </c>
      <c r="B49" s="12">
        <v>251058</v>
      </c>
      <c r="C49" s="12" t="s">
        <v>343</v>
      </c>
      <c r="D49" s="12" t="s">
        <v>344</v>
      </c>
      <c r="E49" s="12" t="s">
        <v>345</v>
      </c>
      <c r="F49" s="12" t="s">
        <v>346</v>
      </c>
      <c r="G49" s="12" t="s">
        <v>347</v>
      </c>
      <c r="H49" s="12">
        <v>20.05</v>
      </c>
      <c r="I49" s="12">
        <v>3.95</v>
      </c>
      <c r="J49" s="12">
        <v>19.37</v>
      </c>
      <c r="K49" s="12">
        <v>0.68</v>
      </c>
      <c r="L49" s="12">
        <v>40.090000000000003</v>
      </c>
      <c r="M49" s="12">
        <v>6</v>
      </c>
      <c r="N49" s="12">
        <v>0</v>
      </c>
      <c r="O49" s="12">
        <v>0</v>
      </c>
      <c r="P49" s="12">
        <v>0</v>
      </c>
      <c r="Q49" s="12">
        <v>0</v>
      </c>
      <c r="R49" s="12">
        <v>50</v>
      </c>
      <c r="S49" s="12">
        <v>34</v>
      </c>
      <c r="T49" s="12">
        <v>0</v>
      </c>
      <c r="U49">
        <f t="shared" si="1"/>
        <v>651.41999999999996</v>
      </c>
      <c r="V49" s="23">
        <f>'Listado Equipos'!$B$7-W49</f>
        <v>40602.03</v>
      </c>
      <c r="W49">
        <f t="shared" si="3"/>
        <v>929.9699999999998</v>
      </c>
      <c r="X49">
        <f t="shared" si="2"/>
        <v>49</v>
      </c>
    </row>
    <row r="50" spans="1:24" ht="17.399999999999999" x14ac:dyDescent="0.3">
      <c r="A50" s="11">
        <v>45444</v>
      </c>
      <c r="B50" s="12">
        <v>251058</v>
      </c>
      <c r="C50" s="12" t="s">
        <v>343</v>
      </c>
      <c r="D50" s="12" t="s">
        <v>344</v>
      </c>
      <c r="E50" s="12" t="s">
        <v>345</v>
      </c>
      <c r="F50" s="12" t="s">
        <v>346</v>
      </c>
      <c r="G50" s="12" t="s">
        <v>347</v>
      </c>
      <c r="H50" s="12">
        <v>7.43</v>
      </c>
      <c r="I50" s="12">
        <v>16.57</v>
      </c>
      <c r="J50" s="12">
        <v>7</v>
      </c>
      <c r="K50" s="12">
        <v>0.43</v>
      </c>
      <c r="L50" s="12">
        <v>11.88</v>
      </c>
      <c r="M50" s="12">
        <v>6</v>
      </c>
      <c r="N50" s="12">
        <v>0</v>
      </c>
      <c r="O50" s="12">
        <v>0</v>
      </c>
      <c r="P50" s="12">
        <v>0</v>
      </c>
      <c r="Q50" s="12">
        <v>0</v>
      </c>
      <c r="R50" s="12">
        <v>24</v>
      </c>
      <c r="S50" s="12">
        <v>7</v>
      </c>
      <c r="T50" s="12">
        <v>0</v>
      </c>
      <c r="U50">
        <f t="shared" si="1"/>
        <v>658.84999999999991</v>
      </c>
      <c r="V50" s="23">
        <f>'Listado Equipos'!$B$7-W50</f>
        <v>40619.629999999997</v>
      </c>
      <c r="W50">
        <f t="shared" si="3"/>
        <v>912.36999999999978</v>
      </c>
      <c r="X50">
        <f t="shared" si="2"/>
        <v>50</v>
      </c>
    </row>
    <row r="51" spans="1:24" ht="17.399999999999999" x14ac:dyDescent="0.3">
      <c r="A51" s="11">
        <v>45445</v>
      </c>
      <c r="B51" s="12">
        <v>251058</v>
      </c>
      <c r="C51" s="12" t="s">
        <v>343</v>
      </c>
      <c r="D51" s="12" t="s">
        <v>344</v>
      </c>
      <c r="E51" s="12" t="s">
        <v>345</v>
      </c>
      <c r="F51" s="12" t="s">
        <v>346</v>
      </c>
      <c r="G51" s="12" t="s">
        <v>347</v>
      </c>
      <c r="H51" s="12">
        <v>0.6</v>
      </c>
      <c r="I51" s="12">
        <v>23.4</v>
      </c>
      <c r="J51" s="12">
        <v>0.57999999999999996</v>
      </c>
      <c r="K51" s="12">
        <v>0.02</v>
      </c>
      <c r="L51" s="12">
        <v>0.01</v>
      </c>
      <c r="M51" s="12">
        <v>0</v>
      </c>
      <c r="N51" s="12">
        <v>0</v>
      </c>
      <c r="O51" s="12">
        <v>0</v>
      </c>
      <c r="P51" s="12">
        <v>0</v>
      </c>
      <c r="Q51" s="12">
        <v>0</v>
      </c>
      <c r="R51" s="12">
        <v>2</v>
      </c>
      <c r="S51" s="12">
        <v>0</v>
      </c>
      <c r="T51" s="12">
        <v>0</v>
      </c>
      <c r="U51">
        <f t="shared" si="1"/>
        <v>659.44999999999993</v>
      </c>
      <c r="V51" s="23">
        <f>'Listado Equipos'!$B$7-W51</f>
        <v>40638.15</v>
      </c>
      <c r="W51">
        <f t="shared" si="3"/>
        <v>893.8499999999998</v>
      </c>
      <c r="X51">
        <f t="shared" si="2"/>
        <v>51</v>
      </c>
    </row>
    <row r="52" spans="1:24" ht="17.399999999999999" x14ac:dyDescent="0.3">
      <c r="A52" s="11">
        <v>45446</v>
      </c>
      <c r="B52" s="12">
        <v>251058</v>
      </c>
      <c r="C52" s="12" t="s">
        <v>343</v>
      </c>
      <c r="D52" s="12" t="s">
        <v>344</v>
      </c>
      <c r="E52" s="12" t="s">
        <v>345</v>
      </c>
      <c r="F52" s="12" t="s">
        <v>346</v>
      </c>
      <c r="G52" s="12" t="s">
        <v>347</v>
      </c>
      <c r="H52" s="12">
        <v>2.98</v>
      </c>
      <c r="I52" s="12">
        <v>21.02</v>
      </c>
      <c r="J52" s="12">
        <v>2.78</v>
      </c>
      <c r="K52" s="12">
        <v>0.2</v>
      </c>
      <c r="L52" s="12">
        <v>3.36</v>
      </c>
      <c r="M52" s="12">
        <v>5</v>
      </c>
      <c r="N52" s="12">
        <v>0</v>
      </c>
      <c r="O52" s="12">
        <v>0</v>
      </c>
      <c r="P52" s="12">
        <v>0</v>
      </c>
      <c r="Q52" s="12">
        <v>0</v>
      </c>
      <c r="R52" s="12">
        <v>16</v>
      </c>
      <c r="S52" s="12">
        <v>0</v>
      </c>
      <c r="T52" s="12">
        <v>0</v>
      </c>
      <c r="U52">
        <f t="shared" si="1"/>
        <v>662.43</v>
      </c>
      <c r="V52" s="23">
        <f>'Listado Equipos'!$B$7-W52</f>
        <v>40651.65</v>
      </c>
      <c r="W52">
        <f t="shared" si="3"/>
        <v>880.3499999999998</v>
      </c>
      <c r="X52">
        <f t="shared" si="2"/>
        <v>52</v>
      </c>
    </row>
    <row r="53" spans="1:24" ht="17.399999999999999" x14ac:dyDescent="0.3">
      <c r="A53" s="11">
        <v>45447</v>
      </c>
      <c r="B53" s="12">
        <v>251058</v>
      </c>
      <c r="C53" s="12" t="s">
        <v>343</v>
      </c>
      <c r="D53" s="12" t="s">
        <v>344</v>
      </c>
      <c r="E53" s="12" t="s">
        <v>345</v>
      </c>
      <c r="F53" s="12" t="s">
        <v>346</v>
      </c>
      <c r="G53" s="12" t="s">
        <v>347</v>
      </c>
      <c r="H53" s="12">
        <v>10.25</v>
      </c>
      <c r="I53" s="12">
        <v>13.75</v>
      </c>
      <c r="J53" s="12">
        <v>9.8000000000000007</v>
      </c>
      <c r="K53" s="12">
        <v>0.45</v>
      </c>
      <c r="L53" s="12">
        <v>26.86</v>
      </c>
      <c r="M53" s="12">
        <v>7</v>
      </c>
      <c r="N53" s="12">
        <v>0</v>
      </c>
      <c r="O53" s="12">
        <v>0</v>
      </c>
      <c r="P53" s="12">
        <v>0</v>
      </c>
      <c r="Q53" s="12">
        <v>0</v>
      </c>
      <c r="R53" s="12">
        <v>26</v>
      </c>
      <c r="S53" s="12">
        <v>6</v>
      </c>
      <c r="T53" s="12">
        <v>0</v>
      </c>
      <c r="U53">
        <f t="shared" si="1"/>
        <v>672.68</v>
      </c>
      <c r="V53" s="23">
        <f>'Listado Equipos'!$B$7-W53</f>
        <v>40672.449999999997</v>
      </c>
      <c r="W53">
        <f t="shared" si="3"/>
        <v>859.54999999999984</v>
      </c>
      <c r="X53">
        <f t="shared" si="2"/>
        <v>53</v>
      </c>
    </row>
    <row r="54" spans="1:24" ht="17.399999999999999" x14ac:dyDescent="0.3">
      <c r="A54" s="11">
        <v>45448</v>
      </c>
      <c r="B54" s="12">
        <v>251058</v>
      </c>
      <c r="C54" s="12" t="s">
        <v>343</v>
      </c>
      <c r="D54" s="12" t="s">
        <v>344</v>
      </c>
      <c r="E54" s="12" t="s">
        <v>345</v>
      </c>
      <c r="F54" s="12" t="s">
        <v>346</v>
      </c>
      <c r="G54" s="12" t="s">
        <v>347</v>
      </c>
      <c r="H54" s="12">
        <v>9.07</v>
      </c>
      <c r="I54" s="12">
        <v>14.93</v>
      </c>
      <c r="J54" s="12">
        <v>8.7799999999999994</v>
      </c>
      <c r="K54" s="12">
        <v>0.28000000000000003</v>
      </c>
      <c r="L54" s="12">
        <v>18.72</v>
      </c>
      <c r="M54" s="12">
        <v>6</v>
      </c>
      <c r="N54" s="12">
        <v>0</v>
      </c>
      <c r="O54" s="12">
        <v>0</v>
      </c>
      <c r="P54" s="12">
        <v>0</v>
      </c>
      <c r="Q54" s="12">
        <v>0</v>
      </c>
      <c r="R54" s="12">
        <v>16</v>
      </c>
      <c r="S54" s="12">
        <v>5</v>
      </c>
      <c r="T54" s="12">
        <v>0</v>
      </c>
      <c r="U54">
        <f t="shared" si="1"/>
        <v>681.75</v>
      </c>
      <c r="V54" s="23">
        <f>'Listado Equipos'!$B$7-W54</f>
        <v>40692.07</v>
      </c>
      <c r="W54">
        <f t="shared" si="3"/>
        <v>839.92999999999984</v>
      </c>
      <c r="X54">
        <f t="shared" si="2"/>
        <v>54</v>
      </c>
    </row>
    <row r="55" spans="1:24" ht="17.399999999999999" x14ac:dyDescent="0.3">
      <c r="A55" s="11">
        <v>45449</v>
      </c>
      <c r="B55" s="12">
        <v>251058</v>
      </c>
      <c r="C55" s="12" t="s">
        <v>343</v>
      </c>
      <c r="D55" s="12" t="s">
        <v>344</v>
      </c>
      <c r="E55" s="12" t="s">
        <v>345</v>
      </c>
      <c r="F55" s="12" t="s">
        <v>346</v>
      </c>
      <c r="G55" s="12" t="s">
        <v>347</v>
      </c>
      <c r="H55" s="12">
        <v>18.12</v>
      </c>
      <c r="I55" s="12">
        <v>5.88</v>
      </c>
      <c r="J55" s="12">
        <v>17.52</v>
      </c>
      <c r="K55" s="12">
        <v>0.6</v>
      </c>
      <c r="L55" s="12">
        <v>36.24</v>
      </c>
      <c r="M55" s="12">
        <v>6</v>
      </c>
      <c r="N55" s="12">
        <v>0</v>
      </c>
      <c r="O55" s="12">
        <v>0</v>
      </c>
      <c r="P55" s="12">
        <v>0</v>
      </c>
      <c r="Q55" s="12">
        <v>0</v>
      </c>
      <c r="R55" s="12">
        <v>36</v>
      </c>
      <c r="S55" s="12">
        <v>20</v>
      </c>
      <c r="T55" s="12">
        <v>0</v>
      </c>
      <c r="U55">
        <f t="shared" si="1"/>
        <v>699.87</v>
      </c>
      <c r="V55" s="23">
        <f>'Listado Equipos'!$B$7-W55</f>
        <v>40697.82</v>
      </c>
      <c r="W55">
        <f t="shared" si="3"/>
        <v>834.17999999999984</v>
      </c>
      <c r="X55">
        <f t="shared" si="2"/>
        <v>55</v>
      </c>
    </row>
    <row r="56" spans="1:24" ht="17.399999999999999" x14ac:dyDescent="0.3">
      <c r="A56" s="11">
        <v>45450</v>
      </c>
      <c r="B56" s="12">
        <v>251058</v>
      </c>
      <c r="C56" s="12" t="s">
        <v>343</v>
      </c>
      <c r="D56" s="12" t="s">
        <v>344</v>
      </c>
      <c r="E56" s="12" t="s">
        <v>345</v>
      </c>
      <c r="F56" s="12" t="s">
        <v>346</v>
      </c>
      <c r="G56" s="12" t="s">
        <v>347</v>
      </c>
      <c r="H56" s="12">
        <v>2.9</v>
      </c>
      <c r="I56" s="12">
        <v>21.1</v>
      </c>
      <c r="J56" s="12">
        <v>2.87</v>
      </c>
      <c r="K56" s="12">
        <v>0.03</v>
      </c>
      <c r="L56" s="12">
        <v>7.03</v>
      </c>
      <c r="M56" s="12">
        <v>7</v>
      </c>
      <c r="N56" s="12">
        <v>0</v>
      </c>
      <c r="O56" s="12">
        <v>0</v>
      </c>
      <c r="P56" s="12">
        <v>0</v>
      </c>
      <c r="Q56" s="12">
        <v>0</v>
      </c>
      <c r="R56" s="12">
        <v>6</v>
      </c>
      <c r="S56" s="12">
        <v>3</v>
      </c>
      <c r="T56" s="12">
        <v>0</v>
      </c>
      <c r="U56">
        <f t="shared" si="1"/>
        <v>702.77</v>
      </c>
      <c r="V56" s="23">
        <f>'Listado Equipos'!$B$7-W56</f>
        <v>40698.120000000003</v>
      </c>
      <c r="W56">
        <f t="shared" si="3"/>
        <v>833.87999999999988</v>
      </c>
      <c r="X56">
        <f t="shared" si="2"/>
        <v>56</v>
      </c>
    </row>
    <row r="57" spans="1:24" ht="17.399999999999999" x14ac:dyDescent="0.3">
      <c r="A57" s="11">
        <v>45451</v>
      </c>
      <c r="B57" s="12">
        <v>251058</v>
      </c>
      <c r="C57" s="12" t="s">
        <v>343</v>
      </c>
      <c r="D57" s="12" t="s">
        <v>344</v>
      </c>
      <c r="E57" s="12" t="s">
        <v>345</v>
      </c>
      <c r="F57" s="12" t="s">
        <v>346</v>
      </c>
      <c r="G57" s="12" t="s">
        <v>347</v>
      </c>
      <c r="H57" s="12">
        <v>1.53</v>
      </c>
      <c r="I57" s="12">
        <v>22.47</v>
      </c>
      <c r="J57" s="12">
        <v>1.48</v>
      </c>
      <c r="K57" s="12">
        <v>0.05</v>
      </c>
      <c r="L57" s="12">
        <v>4.41</v>
      </c>
      <c r="M57" s="12">
        <v>7</v>
      </c>
      <c r="N57" s="12">
        <v>0</v>
      </c>
      <c r="O57" s="12">
        <v>0</v>
      </c>
      <c r="P57" s="12">
        <v>0</v>
      </c>
      <c r="Q57" s="12">
        <v>0</v>
      </c>
      <c r="R57" s="12">
        <v>4</v>
      </c>
      <c r="S57" s="12">
        <v>18</v>
      </c>
      <c r="T57" s="12">
        <v>0</v>
      </c>
      <c r="U57">
        <f t="shared" si="1"/>
        <v>704.3</v>
      </c>
      <c r="V57" s="23">
        <f>'Listado Equipos'!$B$7-W57</f>
        <v>40698.120000000003</v>
      </c>
      <c r="W57">
        <f t="shared" si="3"/>
        <v>833.87999999999988</v>
      </c>
      <c r="X57">
        <f t="shared" si="2"/>
        <v>57</v>
      </c>
    </row>
    <row r="58" spans="1:24" ht="17.399999999999999" x14ac:dyDescent="0.3">
      <c r="A58" s="11">
        <v>45452</v>
      </c>
      <c r="B58" s="12">
        <v>251058</v>
      </c>
      <c r="C58" s="12" t="s">
        <v>343</v>
      </c>
      <c r="D58" s="12" t="s">
        <v>344</v>
      </c>
      <c r="E58" s="12" t="s">
        <v>345</v>
      </c>
      <c r="F58" s="12" t="s">
        <v>346</v>
      </c>
      <c r="G58" s="12" t="s">
        <v>347</v>
      </c>
      <c r="H58" s="12">
        <v>0.17</v>
      </c>
      <c r="I58" s="12">
        <v>23.83</v>
      </c>
      <c r="J58" s="12">
        <v>0</v>
      </c>
      <c r="K58" s="12">
        <v>0.17</v>
      </c>
      <c r="L58" s="12">
        <v>0</v>
      </c>
      <c r="M58" s="12">
        <v>0</v>
      </c>
      <c r="N58" s="12">
        <v>0</v>
      </c>
      <c r="O58" s="12">
        <v>0</v>
      </c>
      <c r="P58" s="12">
        <v>0</v>
      </c>
      <c r="Q58" s="12">
        <v>0</v>
      </c>
      <c r="R58" s="12">
        <v>2</v>
      </c>
      <c r="S58" s="12">
        <v>0</v>
      </c>
      <c r="T58" s="12">
        <v>0</v>
      </c>
      <c r="U58">
        <f t="shared" si="1"/>
        <v>704.46999999999991</v>
      </c>
      <c r="V58" s="23">
        <f>'Listado Equipos'!$B$7-W58</f>
        <v>40698.120000000003</v>
      </c>
      <c r="W58">
        <f t="shared" si="3"/>
        <v>833.87999999999988</v>
      </c>
      <c r="X58">
        <f t="shared" si="2"/>
        <v>58</v>
      </c>
    </row>
    <row r="59" spans="1:24" ht="17.399999999999999" x14ac:dyDescent="0.3">
      <c r="A59" s="11">
        <v>45453</v>
      </c>
      <c r="B59" s="12">
        <v>251058</v>
      </c>
      <c r="C59" s="12" t="s">
        <v>343</v>
      </c>
      <c r="D59" s="12" t="s">
        <v>344</v>
      </c>
      <c r="E59" s="12" t="s">
        <v>345</v>
      </c>
      <c r="F59" s="12" t="s">
        <v>346</v>
      </c>
      <c r="G59" s="12" t="s">
        <v>347</v>
      </c>
      <c r="H59" s="12">
        <v>9.6999999999999993</v>
      </c>
      <c r="I59" s="12">
        <v>14.3</v>
      </c>
      <c r="J59" s="12">
        <v>9.3800000000000008</v>
      </c>
      <c r="K59" s="12">
        <v>0.32</v>
      </c>
      <c r="L59" s="12">
        <v>21.97</v>
      </c>
      <c r="M59" s="12">
        <v>6</v>
      </c>
      <c r="N59" s="12">
        <v>0</v>
      </c>
      <c r="O59" s="12">
        <v>0</v>
      </c>
      <c r="P59" s="12">
        <v>0</v>
      </c>
      <c r="Q59" s="12">
        <v>0</v>
      </c>
      <c r="R59" s="12">
        <v>24</v>
      </c>
      <c r="S59" s="12">
        <v>20</v>
      </c>
      <c r="T59" s="12">
        <v>0</v>
      </c>
      <c r="U59">
        <f t="shared" si="1"/>
        <v>714.17</v>
      </c>
      <c r="V59" s="23">
        <f>'Listado Equipos'!$B$7-W59</f>
        <v>40698.120000000003</v>
      </c>
      <c r="W59">
        <f t="shared" si="3"/>
        <v>833.87999999999988</v>
      </c>
      <c r="X59">
        <f t="shared" si="2"/>
        <v>59</v>
      </c>
    </row>
    <row r="60" spans="1:24" ht="17.399999999999999" x14ac:dyDescent="0.3">
      <c r="A60" s="11">
        <v>45454</v>
      </c>
      <c r="B60" s="12">
        <v>251058</v>
      </c>
      <c r="C60" s="12" t="s">
        <v>343</v>
      </c>
      <c r="D60" s="12" t="s">
        <v>344</v>
      </c>
      <c r="E60" s="12" t="s">
        <v>345</v>
      </c>
      <c r="F60" s="12" t="s">
        <v>346</v>
      </c>
      <c r="G60" s="12" t="s">
        <v>347</v>
      </c>
      <c r="H60" s="12">
        <v>6.25</v>
      </c>
      <c r="I60" s="12">
        <v>17.75</v>
      </c>
      <c r="J60" s="12">
        <v>5.87</v>
      </c>
      <c r="K60" s="12">
        <v>0.38</v>
      </c>
      <c r="L60" s="12">
        <v>10.97</v>
      </c>
      <c r="M60" s="12">
        <v>6</v>
      </c>
      <c r="N60" s="12">
        <v>0</v>
      </c>
      <c r="O60" s="12">
        <v>0</v>
      </c>
      <c r="P60" s="12">
        <v>0</v>
      </c>
      <c r="Q60" s="12">
        <v>0</v>
      </c>
      <c r="R60" s="12">
        <v>20</v>
      </c>
      <c r="S60" s="12">
        <v>12</v>
      </c>
      <c r="T60" s="12">
        <v>0</v>
      </c>
      <c r="U60">
        <f t="shared" si="1"/>
        <v>720.42</v>
      </c>
      <c r="V60" s="23">
        <f>'Listado Equipos'!$B$7-W60</f>
        <v>40698.120000000003</v>
      </c>
      <c r="W60">
        <f t="shared" si="3"/>
        <v>833.87999999999988</v>
      </c>
      <c r="X60">
        <f t="shared" si="2"/>
        <v>60</v>
      </c>
    </row>
    <row r="61" spans="1:24" ht="17.399999999999999" x14ac:dyDescent="0.3">
      <c r="A61" s="11">
        <v>45455</v>
      </c>
      <c r="B61" s="12">
        <v>251058</v>
      </c>
      <c r="C61" s="12" t="s">
        <v>343</v>
      </c>
      <c r="D61" s="12" t="s">
        <v>344</v>
      </c>
      <c r="E61" s="12" t="s">
        <v>345</v>
      </c>
      <c r="F61" s="12" t="s">
        <v>346</v>
      </c>
      <c r="G61" s="12" t="s">
        <v>347</v>
      </c>
      <c r="H61" s="12">
        <v>19.68</v>
      </c>
      <c r="I61" s="12">
        <v>4.32</v>
      </c>
      <c r="J61" s="12">
        <v>18.850000000000001</v>
      </c>
      <c r="K61" s="12">
        <v>0.83</v>
      </c>
      <c r="L61" s="12">
        <v>32.46</v>
      </c>
      <c r="M61" s="12">
        <v>6</v>
      </c>
      <c r="N61" s="12">
        <v>0</v>
      </c>
      <c r="O61" s="12">
        <v>0</v>
      </c>
      <c r="P61" s="12">
        <v>0</v>
      </c>
      <c r="Q61" s="12">
        <v>0</v>
      </c>
      <c r="R61" s="12">
        <v>57</v>
      </c>
      <c r="S61" s="12">
        <v>46</v>
      </c>
      <c r="T61" s="12">
        <v>0</v>
      </c>
      <c r="U61">
        <f t="shared" si="1"/>
        <v>740.09999999999991</v>
      </c>
      <c r="V61" s="23">
        <f>'Listado Equipos'!$B$7-W61</f>
        <v>40698.120000000003</v>
      </c>
      <c r="W61">
        <f t="shared" si="3"/>
        <v>833.87999999999988</v>
      </c>
      <c r="X61">
        <f t="shared" si="2"/>
        <v>61</v>
      </c>
    </row>
    <row r="62" spans="1:24" ht="17.399999999999999" x14ac:dyDescent="0.3">
      <c r="A62" s="11">
        <v>45456</v>
      </c>
      <c r="B62" s="12">
        <v>251058</v>
      </c>
      <c r="C62" s="12" t="s">
        <v>343</v>
      </c>
      <c r="D62" s="12" t="s">
        <v>344</v>
      </c>
      <c r="E62" s="12" t="s">
        <v>345</v>
      </c>
      <c r="F62" s="12" t="s">
        <v>346</v>
      </c>
      <c r="G62" s="12" t="s">
        <v>347</v>
      </c>
      <c r="H62" s="12">
        <v>21.05</v>
      </c>
      <c r="I62" s="12">
        <v>2.95</v>
      </c>
      <c r="J62" s="12">
        <v>20.25</v>
      </c>
      <c r="K62" s="12">
        <v>0.8</v>
      </c>
      <c r="L62" s="12">
        <v>41.5</v>
      </c>
      <c r="M62" s="12">
        <v>6</v>
      </c>
      <c r="N62" s="12">
        <v>0</v>
      </c>
      <c r="O62" s="12">
        <v>0</v>
      </c>
      <c r="P62" s="12">
        <v>0</v>
      </c>
      <c r="Q62" s="12">
        <v>0</v>
      </c>
      <c r="R62" s="12">
        <v>51</v>
      </c>
      <c r="S62" s="12">
        <v>61</v>
      </c>
      <c r="T62" s="12">
        <v>0</v>
      </c>
      <c r="U62">
        <f t="shared" si="1"/>
        <v>761.14999999999986</v>
      </c>
      <c r="V62" s="23">
        <f>'Listado Equipos'!$B$7-W62</f>
        <v>40698.120000000003</v>
      </c>
      <c r="W62">
        <f t="shared" si="3"/>
        <v>833.87999999999988</v>
      </c>
      <c r="X62">
        <f t="shared" si="2"/>
        <v>62</v>
      </c>
    </row>
    <row r="63" spans="1:24" ht="17.399999999999999" x14ac:dyDescent="0.3">
      <c r="A63" s="11">
        <v>45457</v>
      </c>
      <c r="B63" s="12">
        <v>251058</v>
      </c>
      <c r="C63" s="12" t="s">
        <v>343</v>
      </c>
      <c r="D63" s="12" t="s">
        <v>344</v>
      </c>
      <c r="E63" s="12" t="s">
        <v>345</v>
      </c>
      <c r="F63" s="12" t="s">
        <v>346</v>
      </c>
      <c r="G63" s="12" t="s">
        <v>347</v>
      </c>
      <c r="H63" s="12">
        <v>17.47</v>
      </c>
      <c r="I63" s="12">
        <v>6.53</v>
      </c>
      <c r="J63" s="12">
        <v>16.72</v>
      </c>
      <c r="K63" s="12">
        <v>0.75</v>
      </c>
      <c r="L63" s="12">
        <v>32.770000000000003</v>
      </c>
      <c r="M63" s="12">
        <v>6</v>
      </c>
      <c r="N63" s="12">
        <v>0</v>
      </c>
      <c r="O63" s="12">
        <v>0</v>
      </c>
      <c r="P63" s="12">
        <v>0</v>
      </c>
      <c r="Q63" s="12">
        <v>0</v>
      </c>
      <c r="R63" s="12">
        <v>51</v>
      </c>
      <c r="S63" s="12">
        <v>33</v>
      </c>
      <c r="T63" s="12">
        <v>0</v>
      </c>
      <c r="U63">
        <f t="shared" si="1"/>
        <v>778.61999999999989</v>
      </c>
      <c r="V63" s="23">
        <f>'Listado Equipos'!$B$7-W63</f>
        <v>40698.120000000003</v>
      </c>
      <c r="W63">
        <f t="shared" si="3"/>
        <v>833.87999999999988</v>
      </c>
      <c r="X63">
        <f t="shared" si="2"/>
        <v>63</v>
      </c>
    </row>
    <row r="64" spans="1:24" ht="17.399999999999999" x14ac:dyDescent="0.3">
      <c r="A64" s="11">
        <v>45458</v>
      </c>
      <c r="B64" s="12">
        <v>251058</v>
      </c>
      <c r="C64" s="12" t="s">
        <v>343</v>
      </c>
      <c r="D64" s="12" t="s">
        <v>344</v>
      </c>
      <c r="E64" s="12" t="s">
        <v>345</v>
      </c>
      <c r="F64" s="12" t="s">
        <v>346</v>
      </c>
      <c r="G64" s="12" t="s">
        <v>347</v>
      </c>
      <c r="H64" s="12">
        <v>11.9</v>
      </c>
      <c r="I64" s="12">
        <v>12.1</v>
      </c>
      <c r="J64" s="12">
        <v>11.27</v>
      </c>
      <c r="K64" s="12">
        <v>0.63</v>
      </c>
      <c r="L64" s="12">
        <v>22.51</v>
      </c>
      <c r="M64" s="12">
        <v>6</v>
      </c>
      <c r="N64" s="12">
        <v>0</v>
      </c>
      <c r="O64" s="12">
        <v>0</v>
      </c>
      <c r="P64" s="12">
        <v>0</v>
      </c>
      <c r="Q64" s="12">
        <v>0</v>
      </c>
      <c r="R64" s="12">
        <v>30</v>
      </c>
      <c r="S64" s="12">
        <v>30</v>
      </c>
      <c r="T64" s="12">
        <v>0</v>
      </c>
      <c r="U64">
        <f t="shared" si="1"/>
        <v>790.51999999999987</v>
      </c>
      <c r="V64" s="23">
        <f>'Listado Equipos'!$B$7-W64</f>
        <v>40698.199999999997</v>
      </c>
      <c r="W64">
        <f t="shared" si="3"/>
        <v>833.79999999999984</v>
      </c>
      <c r="X64">
        <f t="shared" si="2"/>
        <v>64</v>
      </c>
    </row>
    <row r="65" spans="1:24" ht="17.399999999999999" x14ac:dyDescent="0.3">
      <c r="A65" s="11">
        <v>45459</v>
      </c>
      <c r="B65" s="12">
        <v>251058</v>
      </c>
      <c r="C65" s="12" t="s">
        <v>343</v>
      </c>
      <c r="D65" s="12" t="s">
        <v>344</v>
      </c>
      <c r="E65" s="12" t="s">
        <v>345</v>
      </c>
      <c r="F65" s="12" t="s">
        <v>346</v>
      </c>
      <c r="G65" s="12" t="s">
        <v>347</v>
      </c>
      <c r="H65" s="12">
        <v>8.23</v>
      </c>
      <c r="I65" s="12">
        <v>15.77</v>
      </c>
      <c r="J65" s="12">
        <v>7.97</v>
      </c>
      <c r="K65" s="12">
        <v>0.27</v>
      </c>
      <c r="L65" s="12">
        <v>17.34</v>
      </c>
      <c r="M65" s="12">
        <v>6</v>
      </c>
      <c r="N65" s="12">
        <v>0</v>
      </c>
      <c r="O65" s="12">
        <v>0</v>
      </c>
      <c r="P65" s="12">
        <v>0</v>
      </c>
      <c r="Q65" s="12">
        <v>0</v>
      </c>
      <c r="R65" s="12">
        <v>16</v>
      </c>
      <c r="S65" s="12">
        <v>12</v>
      </c>
      <c r="T65" s="12">
        <v>0</v>
      </c>
      <c r="U65">
        <f t="shared" si="1"/>
        <v>798.74999999999989</v>
      </c>
      <c r="V65" s="23">
        <f>'Listado Equipos'!$B$7-W65</f>
        <v>40698.22</v>
      </c>
      <c r="W65">
        <f t="shared" si="3"/>
        <v>833.77999999999986</v>
      </c>
      <c r="X65">
        <f t="shared" si="2"/>
        <v>65</v>
      </c>
    </row>
    <row r="66" spans="1:24" ht="17.399999999999999" x14ac:dyDescent="0.3">
      <c r="A66" s="11">
        <v>45460</v>
      </c>
      <c r="B66" s="12">
        <v>251058</v>
      </c>
      <c r="C66" s="12" t="s">
        <v>343</v>
      </c>
      <c r="D66" s="12" t="s">
        <v>344</v>
      </c>
      <c r="E66" s="12" t="s">
        <v>345</v>
      </c>
      <c r="F66" s="12" t="s">
        <v>346</v>
      </c>
      <c r="G66" s="12" t="s">
        <v>347</v>
      </c>
      <c r="H66" s="12">
        <v>7.48</v>
      </c>
      <c r="I66" s="12">
        <v>16.52</v>
      </c>
      <c r="J66" s="12">
        <v>7.12</v>
      </c>
      <c r="K66" s="12">
        <v>0.37</v>
      </c>
      <c r="L66" s="12">
        <v>13.52</v>
      </c>
      <c r="M66" s="12">
        <v>6</v>
      </c>
      <c r="N66" s="12">
        <v>0</v>
      </c>
      <c r="O66" s="12">
        <v>0</v>
      </c>
      <c r="P66" s="12">
        <v>0</v>
      </c>
      <c r="Q66" s="12">
        <v>0</v>
      </c>
      <c r="R66" s="12">
        <v>22</v>
      </c>
      <c r="S66" s="12">
        <v>4</v>
      </c>
      <c r="T66" s="12">
        <v>0</v>
      </c>
      <c r="U66">
        <f t="shared" si="1"/>
        <v>806.2299999999999</v>
      </c>
      <c r="V66" s="23">
        <f>'Listado Equipos'!$B$7-W66</f>
        <v>40698.22</v>
      </c>
      <c r="W66">
        <f t="shared" ref="W66:W97" si="4">LARGE($U$2:$U$138,X66-1)</f>
        <v>833.77999999999986</v>
      </c>
      <c r="X66">
        <f t="shared" si="2"/>
        <v>66</v>
      </c>
    </row>
    <row r="67" spans="1:24" ht="17.399999999999999" x14ac:dyDescent="0.3">
      <c r="A67" s="11">
        <v>45461</v>
      </c>
      <c r="B67" s="12">
        <v>251058</v>
      </c>
      <c r="C67" s="12" t="s">
        <v>343</v>
      </c>
      <c r="D67" s="12" t="s">
        <v>344</v>
      </c>
      <c r="E67" s="12" t="s">
        <v>345</v>
      </c>
      <c r="F67" s="12" t="s">
        <v>346</v>
      </c>
      <c r="G67" s="12" t="s">
        <v>347</v>
      </c>
      <c r="H67" s="12">
        <v>9.25</v>
      </c>
      <c r="I67" s="12">
        <v>14.75</v>
      </c>
      <c r="J67" s="12">
        <v>8.8800000000000008</v>
      </c>
      <c r="K67" s="12">
        <v>0.37</v>
      </c>
      <c r="L67" s="12">
        <v>16.77</v>
      </c>
      <c r="M67" s="12">
        <v>6</v>
      </c>
      <c r="N67" s="12">
        <v>0</v>
      </c>
      <c r="O67" s="12">
        <v>0</v>
      </c>
      <c r="P67" s="12">
        <v>0</v>
      </c>
      <c r="Q67" s="12">
        <v>0</v>
      </c>
      <c r="R67" s="12">
        <v>24</v>
      </c>
      <c r="S67" s="12">
        <v>8</v>
      </c>
      <c r="T67" s="12">
        <v>0</v>
      </c>
      <c r="U67">
        <f t="shared" si="1"/>
        <v>815.4799999999999</v>
      </c>
      <c r="V67" s="23">
        <f>'Listado Equipos'!$B$7-W67</f>
        <v>40698.22</v>
      </c>
      <c r="W67">
        <f t="shared" si="4"/>
        <v>833.77999999999986</v>
      </c>
      <c r="X67">
        <f t="shared" si="2"/>
        <v>67</v>
      </c>
    </row>
    <row r="68" spans="1:24" ht="17.399999999999999" x14ac:dyDescent="0.3">
      <c r="A68" s="11">
        <v>45462</v>
      </c>
      <c r="B68" s="12">
        <v>251058</v>
      </c>
      <c r="C68" s="12" t="s">
        <v>343</v>
      </c>
      <c r="D68" s="12" t="s">
        <v>344</v>
      </c>
      <c r="E68" s="12" t="s">
        <v>345</v>
      </c>
      <c r="F68" s="12" t="s">
        <v>346</v>
      </c>
      <c r="G68" s="12" t="s">
        <v>347</v>
      </c>
      <c r="H68" s="12">
        <v>0.42</v>
      </c>
      <c r="I68" s="12">
        <v>23.58</v>
      </c>
      <c r="J68" s="12">
        <v>0.32</v>
      </c>
      <c r="K68" s="12">
        <v>0.1</v>
      </c>
      <c r="L68" s="12">
        <v>0.19</v>
      </c>
      <c r="M68" s="12">
        <v>7</v>
      </c>
      <c r="N68" s="12">
        <v>0</v>
      </c>
      <c r="O68" s="12">
        <v>0</v>
      </c>
      <c r="P68" s="12">
        <v>0</v>
      </c>
      <c r="Q68" s="12">
        <v>0</v>
      </c>
      <c r="R68" s="12">
        <v>0</v>
      </c>
      <c r="S68" s="12">
        <v>0</v>
      </c>
      <c r="T68" s="12">
        <v>0</v>
      </c>
      <c r="U68">
        <f t="shared" ref="U68:U131" si="5">H68+U67</f>
        <v>815.89999999999986</v>
      </c>
      <c r="V68" s="23">
        <f>'Listado Equipos'!$B$7-W68</f>
        <v>40698.519999999997</v>
      </c>
      <c r="W68">
        <f t="shared" si="4"/>
        <v>833.4799999999999</v>
      </c>
      <c r="X68">
        <f t="shared" ref="X68:X131" si="6">X67+1</f>
        <v>68</v>
      </c>
    </row>
    <row r="69" spans="1:24" ht="17.399999999999999" x14ac:dyDescent="0.3">
      <c r="A69" s="11">
        <v>45463</v>
      </c>
      <c r="B69" s="12">
        <v>251058</v>
      </c>
      <c r="C69" s="12" t="s">
        <v>343</v>
      </c>
      <c r="D69" s="12" t="s">
        <v>344</v>
      </c>
      <c r="E69" s="12" t="s">
        <v>345</v>
      </c>
      <c r="F69" s="12" t="s">
        <v>346</v>
      </c>
      <c r="G69" s="12" t="s">
        <v>347</v>
      </c>
      <c r="H69" s="12">
        <v>0.28000000000000003</v>
      </c>
      <c r="I69" s="12">
        <v>23.72</v>
      </c>
      <c r="J69" s="12">
        <v>0.27</v>
      </c>
      <c r="K69" s="12">
        <v>0.02</v>
      </c>
      <c r="L69" s="12">
        <v>0.56000000000000005</v>
      </c>
      <c r="M69" s="12">
        <v>9</v>
      </c>
      <c r="N69" s="12">
        <v>0</v>
      </c>
      <c r="O69" s="12">
        <v>0</v>
      </c>
      <c r="P69" s="12">
        <v>0</v>
      </c>
      <c r="Q69" s="12">
        <v>0</v>
      </c>
      <c r="R69" s="12">
        <v>2</v>
      </c>
      <c r="S69" s="12">
        <v>1</v>
      </c>
      <c r="T69" s="12">
        <v>0</v>
      </c>
      <c r="U69">
        <f t="shared" si="5"/>
        <v>816.17999999999984</v>
      </c>
      <c r="V69" s="23">
        <f>'Listado Equipos'!$B$7-W69</f>
        <v>40698.620000000003</v>
      </c>
      <c r="W69">
        <f t="shared" si="4"/>
        <v>833.37999999999988</v>
      </c>
      <c r="X69">
        <f t="shared" si="6"/>
        <v>69</v>
      </c>
    </row>
    <row r="70" spans="1:24" ht="17.399999999999999" x14ac:dyDescent="0.3">
      <c r="A70" s="11">
        <v>45464</v>
      </c>
      <c r="B70" s="12">
        <v>251058</v>
      </c>
      <c r="C70" s="12" t="s">
        <v>343</v>
      </c>
      <c r="D70" s="12" t="s">
        <v>344</v>
      </c>
      <c r="E70" s="12" t="s">
        <v>345</v>
      </c>
      <c r="F70" s="12" t="s">
        <v>346</v>
      </c>
      <c r="G70" s="12" t="s">
        <v>347</v>
      </c>
      <c r="H70" s="12">
        <v>6.57</v>
      </c>
      <c r="I70" s="12">
        <v>17.43</v>
      </c>
      <c r="J70" s="12">
        <v>6.28</v>
      </c>
      <c r="K70" s="12">
        <v>0.28000000000000003</v>
      </c>
      <c r="L70" s="12">
        <v>19.96</v>
      </c>
      <c r="M70" s="12">
        <v>7</v>
      </c>
      <c r="N70" s="12">
        <v>0</v>
      </c>
      <c r="O70" s="12">
        <v>0</v>
      </c>
      <c r="P70" s="12">
        <v>0</v>
      </c>
      <c r="Q70" s="12">
        <v>0</v>
      </c>
      <c r="R70" s="12">
        <v>18</v>
      </c>
      <c r="S70" s="12">
        <v>56</v>
      </c>
      <c r="T70" s="12">
        <v>0</v>
      </c>
      <c r="U70">
        <f t="shared" si="5"/>
        <v>822.74999999999989</v>
      </c>
      <c r="V70" s="23">
        <f>'Listado Equipos'!$B$7-W70</f>
        <v>40709.25</v>
      </c>
      <c r="W70">
        <f t="shared" si="4"/>
        <v>822.74999999999989</v>
      </c>
      <c r="X70">
        <f t="shared" si="6"/>
        <v>70</v>
      </c>
    </row>
    <row r="71" spans="1:24" ht="17.399999999999999" x14ac:dyDescent="0.3">
      <c r="A71" s="11">
        <v>45465</v>
      </c>
      <c r="B71" s="12">
        <v>251058</v>
      </c>
      <c r="C71" s="12" t="s">
        <v>343</v>
      </c>
      <c r="D71" s="12" t="s">
        <v>344</v>
      </c>
      <c r="E71" s="12" t="s">
        <v>345</v>
      </c>
      <c r="F71" s="12" t="s">
        <v>346</v>
      </c>
      <c r="G71" s="12" t="s">
        <v>347</v>
      </c>
      <c r="H71" s="12">
        <v>10.63</v>
      </c>
      <c r="I71" s="12">
        <v>13.37</v>
      </c>
      <c r="J71" s="12">
        <v>10.38</v>
      </c>
      <c r="K71" s="12">
        <v>0.25</v>
      </c>
      <c r="L71" s="12">
        <v>29.85</v>
      </c>
      <c r="M71" s="12">
        <v>7</v>
      </c>
      <c r="N71" s="12">
        <v>0</v>
      </c>
      <c r="O71" s="12">
        <v>0</v>
      </c>
      <c r="P71" s="12">
        <v>0</v>
      </c>
      <c r="Q71" s="12">
        <v>0</v>
      </c>
      <c r="R71" s="12">
        <v>20</v>
      </c>
      <c r="S71" s="12">
        <v>41</v>
      </c>
      <c r="T71" s="12">
        <v>0</v>
      </c>
      <c r="U71">
        <f t="shared" si="5"/>
        <v>833.37999999999988</v>
      </c>
      <c r="V71" s="23">
        <f>'Listado Equipos'!$B$7-W71</f>
        <v>40715.82</v>
      </c>
      <c r="W71">
        <f t="shared" si="4"/>
        <v>816.17999999999984</v>
      </c>
      <c r="X71">
        <f t="shared" si="6"/>
        <v>71</v>
      </c>
    </row>
    <row r="72" spans="1:24" ht="17.399999999999999" x14ac:dyDescent="0.3">
      <c r="A72" s="11">
        <v>45466</v>
      </c>
      <c r="B72" s="12">
        <v>251058</v>
      </c>
      <c r="C72" s="12" t="s">
        <v>343</v>
      </c>
      <c r="D72" s="12" t="s">
        <v>344</v>
      </c>
      <c r="E72" s="12" t="s">
        <v>345</v>
      </c>
      <c r="F72" s="12" t="s">
        <v>346</v>
      </c>
      <c r="G72" s="12" t="s">
        <v>347</v>
      </c>
      <c r="H72" s="12">
        <v>0.1</v>
      </c>
      <c r="I72" s="12">
        <v>23.9</v>
      </c>
      <c r="J72" s="12">
        <v>0.1</v>
      </c>
      <c r="K72" s="12">
        <v>0</v>
      </c>
      <c r="L72" s="12">
        <v>0.48</v>
      </c>
      <c r="M72" s="12">
        <v>8</v>
      </c>
      <c r="N72" s="12">
        <v>0</v>
      </c>
      <c r="O72" s="12">
        <v>0</v>
      </c>
      <c r="P72" s="12">
        <v>0</v>
      </c>
      <c r="Q72" s="12">
        <v>0</v>
      </c>
      <c r="R72" s="12">
        <v>0</v>
      </c>
      <c r="S72" s="12">
        <v>1</v>
      </c>
      <c r="T72" s="12">
        <v>0</v>
      </c>
      <c r="U72">
        <f t="shared" si="5"/>
        <v>833.4799999999999</v>
      </c>
      <c r="V72" s="23">
        <f>'Listado Equipos'!$B$7-W72</f>
        <v>40716.1</v>
      </c>
      <c r="W72">
        <f t="shared" si="4"/>
        <v>815.89999999999986</v>
      </c>
      <c r="X72">
        <f t="shared" si="6"/>
        <v>72</v>
      </c>
    </row>
    <row r="73" spans="1:24" ht="17.399999999999999" x14ac:dyDescent="0.3">
      <c r="A73" s="11">
        <v>45467</v>
      </c>
      <c r="B73" s="12">
        <v>251058</v>
      </c>
      <c r="C73" s="12" t="s">
        <v>343</v>
      </c>
      <c r="D73" s="12" t="s">
        <v>344</v>
      </c>
      <c r="E73" s="12" t="s">
        <v>345</v>
      </c>
      <c r="F73" s="12" t="s">
        <v>346</v>
      </c>
      <c r="G73" s="12" t="s">
        <v>347</v>
      </c>
      <c r="H73" s="12">
        <v>0.3</v>
      </c>
      <c r="I73" s="12">
        <v>23.7</v>
      </c>
      <c r="J73" s="12">
        <v>0.2</v>
      </c>
      <c r="K73" s="12">
        <v>0.1</v>
      </c>
      <c r="L73" s="12">
        <v>0.27</v>
      </c>
      <c r="M73" s="12">
        <v>9</v>
      </c>
      <c r="N73" s="12">
        <v>0</v>
      </c>
      <c r="O73" s="12">
        <v>0</v>
      </c>
      <c r="P73" s="12">
        <v>0</v>
      </c>
      <c r="Q73" s="12">
        <v>0</v>
      </c>
      <c r="R73" s="12">
        <v>2</v>
      </c>
      <c r="S73" s="12">
        <v>0</v>
      </c>
      <c r="T73" s="12">
        <v>0</v>
      </c>
      <c r="U73">
        <f t="shared" si="5"/>
        <v>833.77999999999986</v>
      </c>
      <c r="V73" s="23">
        <f>'Listado Equipos'!$B$7-W73</f>
        <v>40716.519999999997</v>
      </c>
      <c r="W73">
        <f t="shared" si="4"/>
        <v>815.4799999999999</v>
      </c>
      <c r="X73">
        <f t="shared" si="6"/>
        <v>73</v>
      </c>
    </row>
    <row r="74" spans="1:24" ht="17.399999999999999" x14ac:dyDescent="0.3">
      <c r="A74" s="11">
        <v>45468</v>
      </c>
      <c r="B74" s="12">
        <v>251058</v>
      </c>
      <c r="C74" s="12" t="s">
        <v>343</v>
      </c>
      <c r="D74" s="12" t="s">
        <v>344</v>
      </c>
      <c r="E74" s="12" t="s">
        <v>345</v>
      </c>
      <c r="F74" s="12" t="s">
        <v>346</v>
      </c>
      <c r="G74" s="12" t="s">
        <v>347</v>
      </c>
      <c r="H74" s="12">
        <v>0</v>
      </c>
      <c r="I74" s="12">
        <v>24</v>
      </c>
      <c r="J74" s="12">
        <v>0</v>
      </c>
      <c r="K74" s="12">
        <v>0</v>
      </c>
      <c r="L74" s="12">
        <v>0</v>
      </c>
      <c r="M74" s="12">
        <v>0</v>
      </c>
      <c r="N74" s="12">
        <v>0</v>
      </c>
      <c r="O74" s="12">
        <v>0</v>
      </c>
      <c r="P74" s="12">
        <v>0</v>
      </c>
      <c r="Q74" s="12">
        <v>0</v>
      </c>
      <c r="R74" s="12">
        <v>0</v>
      </c>
      <c r="S74" s="12">
        <v>0</v>
      </c>
      <c r="T74" s="12">
        <v>0</v>
      </c>
      <c r="U74">
        <f t="shared" si="5"/>
        <v>833.77999999999986</v>
      </c>
      <c r="V74" s="23">
        <f>'Listado Equipos'!$B$7-W74</f>
        <v>40725.769999999997</v>
      </c>
      <c r="W74">
        <f t="shared" si="4"/>
        <v>806.2299999999999</v>
      </c>
      <c r="X74">
        <f t="shared" si="6"/>
        <v>74</v>
      </c>
    </row>
    <row r="75" spans="1:24" ht="17.399999999999999" x14ac:dyDescent="0.3">
      <c r="A75" s="11">
        <v>45469</v>
      </c>
      <c r="B75" s="12">
        <v>251058</v>
      </c>
      <c r="C75" s="12" t="s">
        <v>343</v>
      </c>
      <c r="D75" s="12" t="s">
        <v>344</v>
      </c>
      <c r="E75" s="12" t="s">
        <v>345</v>
      </c>
      <c r="F75" s="12" t="s">
        <v>346</v>
      </c>
      <c r="G75" s="12" t="s">
        <v>347</v>
      </c>
      <c r="H75" s="12">
        <v>0</v>
      </c>
      <c r="I75" s="12">
        <v>24</v>
      </c>
      <c r="J75" s="12">
        <v>0</v>
      </c>
      <c r="K75" s="12">
        <v>0</v>
      </c>
      <c r="L75" s="12">
        <v>0</v>
      </c>
      <c r="M75" s="12">
        <v>0</v>
      </c>
      <c r="N75" s="12">
        <v>0</v>
      </c>
      <c r="O75" s="12">
        <v>0</v>
      </c>
      <c r="P75" s="12">
        <v>0</v>
      </c>
      <c r="Q75" s="12">
        <v>0</v>
      </c>
      <c r="R75" s="12">
        <v>0</v>
      </c>
      <c r="S75" s="12">
        <v>0</v>
      </c>
      <c r="T75" s="12">
        <v>0</v>
      </c>
      <c r="U75">
        <f t="shared" si="5"/>
        <v>833.77999999999986</v>
      </c>
      <c r="V75" s="23">
        <f>'Listado Equipos'!$B$7-W75</f>
        <v>40733.25</v>
      </c>
      <c r="W75">
        <f t="shared" si="4"/>
        <v>798.74999999999989</v>
      </c>
      <c r="X75">
        <f t="shared" si="6"/>
        <v>75</v>
      </c>
    </row>
    <row r="76" spans="1:24" ht="17.399999999999999" x14ac:dyDescent="0.3">
      <c r="A76" s="11">
        <v>45470</v>
      </c>
      <c r="B76" s="12">
        <v>251058</v>
      </c>
      <c r="C76" s="12" t="s">
        <v>343</v>
      </c>
      <c r="D76" s="12" t="s">
        <v>344</v>
      </c>
      <c r="E76" s="12" t="s">
        <v>345</v>
      </c>
      <c r="F76" s="12" t="s">
        <v>346</v>
      </c>
      <c r="G76" s="12" t="s">
        <v>347</v>
      </c>
      <c r="H76" s="12">
        <v>0.02</v>
      </c>
      <c r="I76" s="12">
        <v>23.98</v>
      </c>
      <c r="J76" s="12">
        <v>0</v>
      </c>
      <c r="K76" s="12">
        <v>0.02</v>
      </c>
      <c r="L76" s="12">
        <v>0</v>
      </c>
      <c r="M76" s="12">
        <v>0</v>
      </c>
      <c r="N76" s="12">
        <v>0</v>
      </c>
      <c r="O76" s="12">
        <v>0</v>
      </c>
      <c r="P76" s="12">
        <v>0</v>
      </c>
      <c r="Q76" s="12">
        <v>0</v>
      </c>
      <c r="R76" s="12">
        <v>0</v>
      </c>
      <c r="S76" s="12">
        <v>0</v>
      </c>
      <c r="T76" s="12">
        <v>0</v>
      </c>
      <c r="U76">
        <f t="shared" si="5"/>
        <v>833.79999999999984</v>
      </c>
      <c r="V76" s="23">
        <f>'Listado Equipos'!$B$7-W76</f>
        <v>40741.480000000003</v>
      </c>
      <c r="W76">
        <f t="shared" si="4"/>
        <v>790.51999999999987</v>
      </c>
      <c r="X76">
        <f t="shared" si="6"/>
        <v>76</v>
      </c>
    </row>
    <row r="77" spans="1:24" ht="17.399999999999999" x14ac:dyDescent="0.3">
      <c r="A77" s="11">
        <v>45471</v>
      </c>
      <c r="B77" s="12">
        <v>251058</v>
      </c>
      <c r="C77" s="12" t="s">
        <v>343</v>
      </c>
      <c r="D77" s="12" t="s">
        <v>344</v>
      </c>
      <c r="E77" s="12" t="s">
        <v>345</v>
      </c>
      <c r="F77" s="12" t="s">
        <v>346</v>
      </c>
      <c r="G77" s="12" t="s">
        <v>347</v>
      </c>
      <c r="H77" s="12">
        <v>0.08</v>
      </c>
      <c r="I77" s="12">
        <v>23.92</v>
      </c>
      <c r="J77" s="12">
        <v>0</v>
      </c>
      <c r="K77" s="12">
        <v>0.08</v>
      </c>
      <c r="L77" s="12">
        <v>0</v>
      </c>
      <c r="M77" s="12">
        <v>0</v>
      </c>
      <c r="N77" s="12">
        <v>0</v>
      </c>
      <c r="O77" s="12">
        <v>0</v>
      </c>
      <c r="P77" s="12">
        <v>0</v>
      </c>
      <c r="Q77" s="12">
        <v>0</v>
      </c>
      <c r="R77" s="12">
        <v>2</v>
      </c>
      <c r="S77" s="12">
        <v>0</v>
      </c>
      <c r="T77" s="12">
        <v>0</v>
      </c>
      <c r="U77">
        <f t="shared" si="5"/>
        <v>833.87999999999988</v>
      </c>
      <c r="V77" s="23">
        <f>'Listado Equipos'!$B$7-W77</f>
        <v>40753.379999999997</v>
      </c>
      <c r="W77">
        <f t="shared" si="4"/>
        <v>778.61999999999989</v>
      </c>
      <c r="X77">
        <f t="shared" si="6"/>
        <v>77</v>
      </c>
    </row>
    <row r="78" spans="1:24" ht="17.399999999999999" x14ac:dyDescent="0.3">
      <c r="A78" s="11">
        <v>45472</v>
      </c>
      <c r="B78" s="12">
        <v>251058</v>
      </c>
      <c r="C78" s="12" t="s">
        <v>343</v>
      </c>
      <c r="D78" s="12" t="s">
        <v>344</v>
      </c>
      <c r="E78" s="12" t="s">
        <v>345</v>
      </c>
      <c r="F78" s="12" t="s">
        <v>346</v>
      </c>
      <c r="G78" s="12" t="s">
        <v>347</v>
      </c>
      <c r="H78" s="12">
        <v>0</v>
      </c>
      <c r="I78" s="12">
        <v>24</v>
      </c>
      <c r="J78" s="12">
        <v>0</v>
      </c>
      <c r="K78" s="12">
        <v>0</v>
      </c>
      <c r="L78" s="12">
        <v>0</v>
      </c>
      <c r="M78" s="12">
        <v>0</v>
      </c>
      <c r="N78" s="12">
        <v>0</v>
      </c>
      <c r="O78" s="12">
        <v>0</v>
      </c>
      <c r="P78" s="12">
        <v>0</v>
      </c>
      <c r="Q78" s="12">
        <v>0</v>
      </c>
      <c r="R78" s="12">
        <v>0</v>
      </c>
      <c r="S78" s="12">
        <v>0</v>
      </c>
      <c r="T78" s="12">
        <v>0</v>
      </c>
      <c r="U78">
        <f t="shared" si="5"/>
        <v>833.87999999999988</v>
      </c>
      <c r="V78" s="23">
        <f>'Listado Equipos'!$B$7-W78</f>
        <v>40770.85</v>
      </c>
      <c r="W78">
        <f t="shared" si="4"/>
        <v>761.14999999999986</v>
      </c>
      <c r="X78">
        <f t="shared" si="6"/>
        <v>78</v>
      </c>
    </row>
    <row r="79" spans="1:24" ht="17.399999999999999" x14ac:dyDescent="0.3">
      <c r="A79" s="11">
        <v>45473</v>
      </c>
      <c r="B79" s="12">
        <v>251058</v>
      </c>
      <c r="C79" s="12" t="s">
        <v>343</v>
      </c>
      <c r="D79" s="12" t="s">
        <v>344</v>
      </c>
      <c r="E79" s="12" t="s">
        <v>345</v>
      </c>
      <c r="F79" s="12" t="s">
        <v>346</v>
      </c>
      <c r="G79" s="12" t="s">
        <v>347</v>
      </c>
      <c r="H79" s="12">
        <v>0</v>
      </c>
      <c r="I79" s="12">
        <v>24</v>
      </c>
      <c r="J79" s="12">
        <v>0</v>
      </c>
      <c r="K79" s="12">
        <v>0</v>
      </c>
      <c r="L79" s="12">
        <v>0</v>
      </c>
      <c r="M79" s="12">
        <v>0</v>
      </c>
      <c r="N79" s="12">
        <v>0</v>
      </c>
      <c r="O79" s="12">
        <v>0</v>
      </c>
      <c r="P79" s="12">
        <v>0</v>
      </c>
      <c r="Q79" s="12">
        <v>0</v>
      </c>
      <c r="R79" s="12">
        <v>0</v>
      </c>
      <c r="S79" s="12">
        <v>0</v>
      </c>
      <c r="T79" s="12">
        <v>0</v>
      </c>
      <c r="U79">
        <f t="shared" si="5"/>
        <v>833.87999999999988</v>
      </c>
      <c r="V79" s="23">
        <f>'Listado Equipos'!$B$7-W79</f>
        <v>40791.9</v>
      </c>
      <c r="W79">
        <f t="shared" si="4"/>
        <v>740.09999999999991</v>
      </c>
      <c r="X79">
        <f t="shared" si="6"/>
        <v>79</v>
      </c>
    </row>
    <row r="80" spans="1:24" ht="17.399999999999999" x14ac:dyDescent="0.3">
      <c r="A80" s="11">
        <v>45474</v>
      </c>
      <c r="B80" s="12">
        <v>251058</v>
      </c>
      <c r="C80" s="12" t="s">
        <v>343</v>
      </c>
      <c r="D80" s="12" t="s">
        <v>344</v>
      </c>
      <c r="E80" s="12" t="s">
        <v>345</v>
      </c>
      <c r="F80" s="12" t="s">
        <v>346</v>
      </c>
      <c r="G80" s="12" t="s">
        <v>347</v>
      </c>
      <c r="H80" s="12">
        <v>0</v>
      </c>
      <c r="I80" s="12">
        <v>24</v>
      </c>
      <c r="J80" s="12">
        <v>0</v>
      </c>
      <c r="K80" s="12">
        <v>0</v>
      </c>
      <c r="L80" s="12">
        <v>0</v>
      </c>
      <c r="M80" s="12">
        <v>0</v>
      </c>
      <c r="N80" s="12">
        <v>0</v>
      </c>
      <c r="O80" s="12">
        <v>0</v>
      </c>
      <c r="P80" s="12">
        <v>0</v>
      </c>
      <c r="Q80" s="12">
        <v>0</v>
      </c>
      <c r="R80" s="12">
        <v>0</v>
      </c>
      <c r="S80" s="12">
        <v>0</v>
      </c>
      <c r="T80" s="12">
        <v>0</v>
      </c>
      <c r="U80">
        <f t="shared" si="5"/>
        <v>833.87999999999988</v>
      </c>
      <c r="V80" s="23">
        <f>'Listado Equipos'!$B$7-W80</f>
        <v>40811.58</v>
      </c>
      <c r="W80">
        <f t="shared" si="4"/>
        <v>720.42</v>
      </c>
      <c r="X80">
        <f t="shared" si="6"/>
        <v>80</v>
      </c>
    </row>
    <row r="81" spans="1:24" ht="17.399999999999999" x14ac:dyDescent="0.3">
      <c r="A81" s="11">
        <v>45475</v>
      </c>
      <c r="B81" s="12">
        <v>251058</v>
      </c>
      <c r="C81" s="12" t="s">
        <v>343</v>
      </c>
      <c r="D81" s="12" t="s">
        <v>344</v>
      </c>
      <c r="E81" s="12" t="s">
        <v>345</v>
      </c>
      <c r="F81" s="12" t="s">
        <v>346</v>
      </c>
      <c r="G81" s="12" t="s">
        <v>347</v>
      </c>
      <c r="H81" s="12">
        <v>0</v>
      </c>
      <c r="I81" s="12">
        <v>24</v>
      </c>
      <c r="J81" s="12">
        <v>0</v>
      </c>
      <c r="K81" s="12">
        <v>0</v>
      </c>
      <c r="L81" s="12">
        <v>0</v>
      </c>
      <c r="M81" s="12">
        <v>0</v>
      </c>
      <c r="N81" s="12">
        <v>0</v>
      </c>
      <c r="O81" s="12">
        <v>0</v>
      </c>
      <c r="P81" s="12">
        <v>0</v>
      </c>
      <c r="Q81" s="12">
        <v>0</v>
      </c>
      <c r="R81" s="12">
        <v>0</v>
      </c>
      <c r="S81" s="12">
        <v>0</v>
      </c>
      <c r="T81" s="12">
        <v>0</v>
      </c>
      <c r="U81">
        <f t="shared" si="5"/>
        <v>833.87999999999988</v>
      </c>
      <c r="V81" s="23">
        <f>'Listado Equipos'!$B$7-W81</f>
        <v>40817.83</v>
      </c>
      <c r="W81">
        <f t="shared" si="4"/>
        <v>714.17</v>
      </c>
      <c r="X81">
        <f t="shared" si="6"/>
        <v>81</v>
      </c>
    </row>
    <row r="82" spans="1:24" ht="17.399999999999999" x14ac:dyDescent="0.3">
      <c r="A82" s="11">
        <v>45476</v>
      </c>
      <c r="B82" s="12">
        <v>251058</v>
      </c>
      <c r="C82" s="12" t="s">
        <v>343</v>
      </c>
      <c r="D82" s="12" t="s">
        <v>344</v>
      </c>
      <c r="E82" s="12" t="s">
        <v>345</v>
      </c>
      <c r="F82" s="12" t="s">
        <v>346</v>
      </c>
      <c r="G82" s="12" t="s">
        <v>347</v>
      </c>
      <c r="H82" s="12">
        <v>0</v>
      </c>
      <c r="I82" s="12">
        <v>24</v>
      </c>
      <c r="J82" s="12">
        <v>0</v>
      </c>
      <c r="K82" s="12">
        <v>0</v>
      </c>
      <c r="L82" s="12">
        <v>0</v>
      </c>
      <c r="M82" s="12">
        <v>0</v>
      </c>
      <c r="N82" s="12">
        <v>0</v>
      </c>
      <c r="O82" s="12">
        <v>0</v>
      </c>
      <c r="P82" s="12">
        <v>0</v>
      </c>
      <c r="Q82" s="12">
        <v>0</v>
      </c>
      <c r="R82" s="12">
        <v>0</v>
      </c>
      <c r="S82" s="12">
        <v>0</v>
      </c>
      <c r="T82" s="12">
        <v>0</v>
      </c>
      <c r="U82">
        <f t="shared" si="5"/>
        <v>833.87999999999988</v>
      </c>
      <c r="V82" s="23">
        <f>'Listado Equipos'!$B$7-W82</f>
        <v>40827.53</v>
      </c>
      <c r="W82">
        <f t="shared" si="4"/>
        <v>704.46999999999991</v>
      </c>
      <c r="X82">
        <f t="shared" si="6"/>
        <v>82</v>
      </c>
    </row>
    <row r="83" spans="1:24" ht="17.399999999999999" x14ac:dyDescent="0.3">
      <c r="A83" s="11">
        <v>45477</v>
      </c>
      <c r="B83" s="12">
        <v>251058</v>
      </c>
      <c r="C83" s="12" t="s">
        <v>343</v>
      </c>
      <c r="D83" s="12" t="s">
        <v>344</v>
      </c>
      <c r="E83" s="12" t="s">
        <v>345</v>
      </c>
      <c r="F83" s="12" t="s">
        <v>346</v>
      </c>
      <c r="G83" s="12" t="s">
        <v>347</v>
      </c>
      <c r="H83" s="12">
        <v>0</v>
      </c>
      <c r="I83" s="12">
        <v>24</v>
      </c>
      <c r="J83" s="12">
        <v>0</v>
      </c>
      <c r="K83" s="12">
        <v>0</v>
      </c>
      <c r="L83" s="12">
        <v>0</v>
      </c>
      <c r="M83" s="12">
        <v>0</v>
      </c>
      <c r="N83" s="12">
        <v>0</v>
      </c>
      <c r="O83" s="12">
        <v>0</v>
      </c>
      <c r="P83" s="12">
        <v>0</v>
      </c>
      <c r="Q83" s="12">
        <v>0</v>
      </c>
      <c r="R83" s="12">
        <v>0</v>
      </c>
      <c r="S83" s="12">
        <v>0</v>
      </c>
      <c r="T83" s="12">
        <v>0</v>
      </c>
      <c r="U83">
        <f t="shared" si="5"/>
        <v>833.87999999999988</v>
      </c>
      <c r="V83" s="23">
        <f>'Listado Equipos'!$B$7-W83</f>
        <v>40827.699999999997</v>
      </c>
      <c r="W83">
        <f t="shared" si="4"/>
        <v>704.3</v>
      </c>
      <c r="X83">
        <f t="shared" si="6"/>
        <v>83</v>
      </c>
    </row>
    <row r="84" spans="1:24" ht="17.399999999999999" x14ac:dyDescent="0.3">
      <c r="A84" s="11">
        <v>45478</v>
      </c>
      <c r="B84" s="12">
        <v>251058</v>
      </c>
      <c r="C84" s="12" t="s">
        <v>343</v>
      </c>
      <c r="D84" s="12" t="s">
        <v>344</v>
      </c>
      <c r="E84" s="12" t="s">
        <v>345</v>
      </c>
      <c r="F84" s="12" t="s">
        <v>346</v>
      </c>
      <c r="G84" s="12" t="s">
        <v>347</v>
      </c>
      <c r="H84" s="12">
        <v>0</v>
      </c>
      <c r="I84" s="12">
        <v>24</v>
      </c>
      <c r="J84" s="12">
        <v>0</v>
      </c>
      <c r="K84" s="12">
        <v>0</v>
      </c>
      <c r="L84" s="12">
        <v>0</v>
      </c>
      <c r="M84" s="12">
        <v>0</v>
      </c>
      <c r="N84" s="12">
        <v>0</v>
      </c>
      <c r="O84" s="12">
        <v>0</v>
      </c>
      <c r="P84" s="12">
        <v>0</v>
      </c>
      <c r="Q84" s="12">
        <v>0</v>
      </c>
      <c r="R84" s="12">
        <v>0</v>
      </c>
      <c r="S84" s="12">
        <v>0</v>
      </c>
      <c r="T84" s="12">
        <v>0</v>
      </c>
      <c r="U84">
        <f t="shared" si="5"/>
        <v>833.87999999999988</v>
      </c>
      <c r="V84" s="23">
        <f>'Listado Equipos'!$B$7-W84</f>
        <v>40829.230000000003</v>
      </c>
      <c r="W84">
        <f t="shared" si="4"/>
        <v>702.77</v>
      </c>
      <c r="X84">
        <f t="shared" si="6"/>
        <v>84</v>
      </c>
    </row>
    <row r="85" spans="1:24" ht="17.399999999999999" x14ac:dyDescent="0.3">
      <c r="A85" s="11">
        <v>45479</v>
      </c>
      <c r="B85" s="12">
        <v>251058</v>
      </c>
      <c r="C85" s="12" t="s">
        <v>343</v>
      </c>
      <c r="D85" s="12" t="s">
        <v>344</v>
      </c>
      <c r="E85" s="12" t="s">
        <v>345</v>
      </c>
      <c r="F85" s="12" t="s">
        <v>346</v>
      </c>
      <c r="G85" s="12" t="s">
        <v>347</v>
      </c>
      <c r="H85" s="12">
        <v>0.3</v>
      </c>
      <c r="I85" s="12">
        <v>23.7</v>
      </c>
      <c r="J85" s="12">
        <v>0.23</v>
      </c>
      <c r="K85" s="12">
        <v>7.0000000000000007E-2</v>
      </c>
      <c r="L85" s="12">
        <v>0.42</v>
      </c>
      <c r="M85" s="12">
        <v>5</v>
      </c>
      <c r="N85" s="12">
        <v>0</v>
      </c>
      <c r="O85" s="12">
        <v>0</v>
      </c>
      <c r="P85" s="12">
        <v>0</v>
      </c>
      <c r="Q85" s="12">
        <v>0</v>
      </c>
      <c r="R85" s="12">
        <v>0</v>
      </c>
      <c r="S85" s="12">
        <v>1</v>
      </c>
      <c r="T85" s="12">
        <v>0</v>
      </c>
      <c r="U85">
        <f t="shared" si="5"/>
        <v>834.17999999999984</v>
      </c>
      <c r="V85" s="23">
        <f>'Listado Equipos'!$B$7-W85</f>
        <v>40832.129999999997</v>
      </c>
      <c r="W85">
        <f t="shared" si="4"/>
        <v>699.87</v>
      </c>
      <c r="X85">
        <f t="shared" si="6"/>
        <v>85</v>
      </c>
    </row>
    <row r="86" spans="1:24" ht="17.399999999999999" x14ac:dyDescent="0.3">
      <c r="A86" s="11">
        <v>45480</v>
      </c>
      <c r="B86" s="12">
        <v>251058</v>
      </c>
      <c r="C86" s="12" t="s">
        <v>343</v>
      </c>
      <c r="D86" s="12" t="s">
        <v>344</v>
      </c>
      <c r="E86" s="12" t="s">
        <v>345</v>
      </c>
      <c r="F86" s="12" t="s">
        <v>346</v>
      </c>
      <c r="G86" s="12" t="s">
        <v>347</v>
      </c>
      <c r="H86" s="12">
        <v>5.75</v>
      </c>
      <c r="I86" s="12">
        <v>18.25</v>
      </c>
      <c r="J86" s="12">
        <v>5.17</v>
      </c>
      <c r="K86" s="12">
        <v>0.57999999999999996</v>
      </c>
      <c r="L86" s="12">
        <v>8.44</v>
      </c>
      <c r="M86" s="12">
        <v>6</v>
      </c>
      <c r="N86" s="12">
        <v>0</v>
      </c>
      <c r="O86" s="12">
        <v>0</v>
      </c>
      <c r="P86" s="12">
        <v>0</v>
      </c>
      <c r="Q86" s="12">
        <v>0</v>
      </c>
      <c r="R86" s="12">
        <v>20</v>
      </c>
      <c r="S86" s="12">
        <v>5</v>
      </c>
      <c r="T86" s="12">
        <v>0</v>
      </c>
      <c r="U86">
        <f t="shared" si="5"/>
        <v>839.92999999999984</v>
      </c>
      <c r="V86" s="23">
        <f>'Listado Equipos'!$B$7-W86</f>
        <v>40850.25</v>
      </c>
      <c r="W86">
        <f t="shared" si="4"/>
        <v>681.75</v>
      </c>
      <c r="X86">
        <f t="shared" si="6"/>
        <v>86</v>
      </c>
    </row>
    <row r="87" spans="1:24" ht="17.399999999999999" x14ac:dyDescent="0.3">
      <c r="A87" s="11">
        <v>45481</v>
      </c>
      <c r="B87" s="12">
        <v>251058</v>
      </c>
      <c r="C87" s="12" t="s">
        <v>343</v>
      </c>
      <c r="D87" s="12" t="s">
        <v>344</v>
      </c>
      <c r="E87" s="12" t="s">
        <v>345</v>
      </c>
      <c r="F87" s="12" t="s">
        <v>346</v>
      </c>
      <c r="G87" s="12" t="s">
        <v>347</v>
      </c>
      <c r="H87" s="12">
        <v>19.62</v>
      </c>
      <c r="I87" s="12">
        <v>4.38</v>
      </c>
      <c r="J87" s="12">
        <v>18.73</v>
      </c>
      <c r="K87" s="12">
        <v>0.88</v>
      </c>
      <c r="L87" s="12">
        <v>46.22</v>
      </c>
      <c r="M87" s="12">
        <v>6</v>
      </c>
      <c r="N87" s="12">
        <v>0</v>
      </c>
      <c r="O87" s="12">
        <v>0</v>
      </c>
      <c r="P87" s="12">
        <v>0</v>
      </c>
      <c r="Q87" s="12">
        <v>0</v>
      </c>
      <c r="R87" s="12">
        <v>44</v>
      </c>
      <c r="S87" s="12">
        <v>50</v>
      </c>
      <c r="T87" s="12">
        <v>0</v>
      </c>
      <c r="U87">
        <f t="shared" si="5"/>
        <v>859.54999999999984</v>
      </c>
      <c r="V87" s="23">
        <f>'Listado Equipos'!$B$7-W87</f>
        <v>40859.32</v>
      </c>
      <c r="W87">
        <f t="shared" si="4"/>
        <v>672.68</v>
      </c>
      <c r="X87">
        <f t="shared" si="6"/>
        <v>87</v>
      </c>
    </row>
    <row r="88" spans="1:24" ht="17.399999999999999" x14ac:dyDescent="0.3">
      <c r="A88" s="11">
        <v>45482</v>
      </c>
      <c r="B88" s="12">
        <v>251058</v>
      </c>
      <c r="C88" s="12" t="s">
        <v>343</v>
      </c>
      <c r="D88" s="12" t="s">
        <v>344</v>
      </c>
      <c r="E88" s="12" t="s">
        <v>345</v>
      </c>
      <c r="F88" s="12" t="s">
        <v>346</v>
      </c>
      <c r="G88" s="12" t="s">
        <v>347</v>
      </c>
      <c r="H88" s="12">
        <v>20.8</v>
      </c>
      <c r="I88" s="12">
        <v>3.2</v>
      </c>
      <c r="J88" s="12">
        <v>19.850000000000001</v>
      </c>
      <c r="K88" s="12">
        <v>0.95</v>
      </c>
      <c r="L88" s="12">
        <v>56.27</v>
      </c>
      <c r="M88" s="12">
        <v>7</v>
      </c>
      <c r="N88" s="12">
        <v>0</v>
      </c>
      <c r="O88" s="12">
        <v>0</v>
      </c>
      <c r="P88" s="12">
        <v>0</v>
      </c>
      <c r="Q88" s="12">
        <v>0</v>
      </c>
      <c r="R88" s="12">
        <v>32</v>
      </c>
      <c r="S88" s="12">
        <v>67</v>
      </c>
      <c r="T88" s="12">
        <v>0</v>
      </c>
      <c r="U88">
        <f t="shared" si="5"/>
        <v>880.3499999999998</v>
      </c>
      <c r="V88" s="23">
        <f>'Listado Equipos'!$B$7-W88</f>
        <v>40869.57</v>
      </c>
      <c r="W88">
        <f t="shared" si="4"/>
        <v>662.43</v>
      </c>
      <c r="X88">
        <f t="shared" si="6"/>
        <v>88</v>
      </c>
    </row>
    <row r="89" spans="1:24" ht="17.399999999999999" x14ac:dyDescent="0.3">
      <c r="A89" s="11">
        <v>45483</v>
      </c>
      <c r="B89" s="12">
        <v>251058</v>
      </c>
      <c r="C89" s="12" t="s">
        <v>343</v>
      </c>
      <c r="D89" s="12" t="s">
        <v>344</v>
      </c>
      <c r="E89" s="12" t="s">
        <v>345</v>
      </c>
      <c r="F89" s="12" t="s">
        <v>346</v>
      </c>
      <c r="G89" s="12" t="s">
        <v>347</v>
      </c>
      <c r="H89" s="12">
        <v>13.5</v>
      </c>
      <c r="I89" s="12">
        <v>10.5</v>
      </c>
      <c r="J89" s="12">
        <v>13</v>
      </c>
      <c r="K89" s="12">
        <v>0.5</v>
      </c>
      <c r="L89" s="12">
        <v>33.92</v>
      </c>
      <c r="M89" s="12">
        <v>6</v>
      </c>
      <c r="N89" s="12">
        <v>0</v>
      </c>
      <c r="O89" s="12">
        <v>0</v>
      </c>
      <c r="P89" s="12">
        <v>0</v>
      </c>
      <c r="Q89" s="12">
        <v>0</v>
      </c>
      <c r="R89" s="12">
        <v>30</v>
      </c>
      <c r="S89" s="12">
        <v>31</v>
      </c>
      <c r="T89" s="12">
        <v>0</v>
      </c>
      <c r="U89">
        <f t="shared" si="5"/>
        <v>893.8499999999998</v>
      </c>
      <c r="V89" s="23">
        <f>'Listado Equipos'!$B$7-W89</f>
        <v>40872.550000000003</v>
      </c>
      <c r="W89">
        <f t="shared" si="4"/>
        <v>659.44999999999993</v>
      </c>
      <c r="X89">
        <f t="shared" si="6"/>
        <v>89</v>
      </c>
    </row>
    <row r="90" spans="1:24" ht="17.399999999999999" x14ac:dyDescent="0.3">
      <c r="A90" s="11">
        <v>45484</v>
      </c>
      <c r="B90" s="12">
        <v>251058</v>
      </c>
      <c r="C90" s="12" t="s">
        <v>343</v>
      </c>
      <c r="D90" s="12" t="s">
        <v>344</v>
      </c>
      <c r="E90" s="12" t="s">
        <v>345</v>
      </c>
      <c r="F90" s="12" t="s">
        <v>346</v>
      </c>
      <c r="G90" s="12" t="s">
        <v>347</v>
      </c>
      <c r="H90" s="12">
        <v>18.52</v>
      </c>
      <c r="I90" s="12">
        <v>5.48</v>
      </c>
      <c r="J90" s="12">
        <v>17.600000000000001</v>
      </c>
      <c r="K90" s="12">
        <v>0.92</v>
      </c>
      <c r="L90" s="12">
        <v>40.26</v>
      </c>
      <c r="M90" s="12">
        <v>6</v>
      </c>
      <c r="N90" s="12">
        <v>0</v>
      </c>
      <c r="O90" s="12">
        <v>0</v>
      </c>
      <c r="P90" s="12">
        <v>0</v>
      </c>
      <c r="Q90" s="12">
        <v>0</v>
      </c>
      <c r="R90" s="12">
        <v>38</v>
      </c>
      <c r="S90" s="12">
        <v>35</v>
      </c>
      <c r="T90" s="12">
        <v>0</v>
      </c>
      <c r="U90">
        <f t="shared" si="5"/>
        <v>912.36999999999978</v>
      </c>
      <c r="V90" s="23">
        <f>'Listado Equipos'!$B$7-W90</f>
        <v>40873.15</v>
      </c>
      <c r="W90">
        <f t="shared" si="4"/>
        <v>658.84999999999991</v>
      </c>
      <c r="X90">
        <f t="shared" si="6"/>
        <v>90</v>
      </c>
    </row>
    <row r="91" spans="1:24" ht="17.399999999999999" x14ac:dyDescent="0.3">
      <c r="A91" s="11">
        <v>45485</v>
      </c>
      <c r="B91" s="12">
        <v>251058</v>
      </c>
      <c r="C91" s="12" t="s">
        <v>343</v>
      </c>
      <c r="D91" s="12" t="s">
        <v>344</v>
      </c>
      <c r="E91" s="12" t="s">
        <v>345</v>
      </c>
      <c r="F91" s="12" t="s">
        <v>346</v>
      </c>
      <c r="G91" s="12" t="s">
        <v>347</v>
      </c>
      <c r="H91" s="12">
        <v>17.600000000000001</v>
      </c>
      <c r="I91" s="12">
        <v>6.4</v>
      </c>
      <c r="J91" s="12">
        <v>17.170000000000002</v>
      </c>
      <c r="K91" s="12">
        <v>0.43</v>
      </c>
      <c r="L91" s="12">
        <v>42.98</v>
      </c>
      <c r="M91" s="12">
        <v>6</v>
      </c>
      <c r="N91" s="12">
        <v>0</v>
      </c>
      <c r="O91" s="12">
        <v>0</v>
      </c>
      <c r="P91" s="12">
        <v>0</v>
      </c>
      <c r="Q91" s="12">
        <v>0</v>
      </c>
      <c r="R91" s="12">
        <v>22</v>
      </c>
      <c r="S91" s="12">
        <v>32</v>
      </c>
      <c r="T91" s="12">
        <v>0</v>
      </c>
      <c r="U91">
        <f t="shared" si="5"/>
        <v>929.9699999999998</v>
      </c>
      <c r="V91" s="23">
        <f>'Listado Equipos'!$B$7-W91</f>
        <v>40880.58</v>
      </c>
      <c r="W91">
        <f t="shared" si="4"/>
        <v>651.41999999999996</v>
      </c>
      <c r="X91">
        <f t="shared" si="6"/>
        <v>91</v>
      </c>
    </row>
    <row r="92" spans="1:24" ht="17.399999999999999" x14ac:dyDescent="0.3">
      <c r="A92" s="11">
        <v>45486</v>
      </c>
      <c r="B92" s="12">
        <v>251058</v>
      </c>
      <c r="C92" s="12" t="s">
        <v>343</v>
      </c>
      <c r="D92" s="12" t="s">
        <v>344</v>
      </c>
      <c r="E92" s="12" t="s">
        <v>345</v>
      </c>
      <c r="F92" s="12" t="s">
        <v>346</v>
      </c>
      <c r="G92" s="12" t="s">
        <v>347</v>
      </c>
      <c r="H92" s="12">
        <v>16.670000000000002</v>
      </c>
      <c r="I92" s="12">
        <v>7.33</v>
      </c>
      <c r="J92" s="12">
        <v>16.27</v>
      </c>
      <c r="K92" s="12">
        <v>0.4</v>
      </c>
      <c r="L92" s="12">
        <v>45.55</v>
      </c>
      <c r="M92" s="12">
        <v>7</v>
      </c>
      <c r="N92" s="12">
        <v>0</v>
      </c>
      <c r="O92" s="12">
        <v>0</v>
      </c>
      <c r="P92" s="12">
        <v>0</v>
      </c>
      <c r="Q92" s="12">
        <v>0</v>
      </c>
      <c r="R92" s="12">
        <v>22</v>
      </c>
      <c r="S92" s="12">
        <v>55</v>
      </c>
      <c r="T92" s="12">
        <v>0</v>
      </c>
      <c r="U92">
        <f t="shared" si="5"/>
        <v>946.63999999999976</v>
      </c>
      <c r="V92" s="23">
        <f>'Listado Equipos'!$B$7-W92</f>
        <v>40900.629999999997</v>
      </c>
      <c r="W92">
        <f t="shared" si="4"/>
        <v>631.37</v>
      </c>
      <c r="X92">
        <f t="shared" si="6"/>
        <v>92</v>
      </c>
    </row>
    <row r="93" spans="1:24" ht="17.399999999999999" x14ac:dyDescent="0.3">
      <c r="A93" s="11">
        <v>45487</v>
      </c>
      <c r="B93" s="12">
        <v>251058</v>
      </c>
      <c r="C93" s="12" t="s">
        <v>343</v>
      </c>
      <c r="D93" s="12" t="s">
        <v>344</v>
      </c>
      <c r="E93" s="12" t="s">
        <v>345</v>
      </c>
      <c r="F93" s="12" t="s">
        <v>346</v>
      </c>
      <c r="G93" s="12" t="s">
        <v>347</v>
      </c>
      <c r="H93" s="12">
        <v>4.88</v>
      </c>
      <c r="I93" s="12">
        <v>19.12</v>
      </c>
      <c r="J93" s="12">
        <v>4.87</v>
      </c>
      <c r="K93" s="12">
        <v>0.02</v>
      </c>
      <c r="L93" s="12">
        <v>10.61</v>
      </c>
      <c r="M93" s="12">
        <v>6</v>
      </c>
      <c r="N93" s="12">
        <v>0</v>
      </c>
      <c r="O93" s="12">
        <v>0</v>
      </c>
      <c r="P93" s="12">
        <v>0</v>
      </c>
      <c r="Q93" s="12">
        <v>0</v>
      </c>
      <c r="R93" s="12">
        <v>2</v>
      </c>
      <c r="S93" s="12">
        <v>2</v>
      </c>
      <c r="T93" s="12">
        <v>0</v>
      </c>
      <c r="U93">
        <f t="shared" si="5"/>
        <v>951.51999999999975</v>
      </c>
      <c r="V93" s="23">
        <f>'Listado Equipos'!$B$7-W93</f>
        <v>40913.9</v>
      </c>
      <c r="W93">
        <f t="shared" si="4"/>
        <v>618.1</v>
      </c>
      <c r="X93">
        <f t="shared" si="6"/>
        <v>93</v>
      </c>
    </row>
    <row r="94" spans="1:24" ht="17.399999999999999" x14ac:dyDescent="0.3">
      <c r="A94" s="11">
        <v>45488</v>
      </c>
      <c r="B94" s="12">
        <v>251058</v>
      </c>
      <c r="C94" s="12" t="s">
        <v>343</v>
      </c>
      <c r="D94" s="12" t="s">
        <v>344</v>
      </c>
      <c r="E94" s="12" t="s">
        <v>345</v>
      </c>
      <c r="F94" s="12" t="s">
        <v>346</v>
      </c>
      <c r="G94" s="12" t="s">
        <v>347</v>
      </c>
      <c r="H94" s="12">
        <v>0.38</v>
      </c>
      <c r="I94" s="12">
        <v>23.62</v>
      </c>
      <c r="J94" s="12">
        <v>0.35</v>
      </c>
      <c r="K94" s="12">
        <v>0.03</v>
      </c>
      <c r="L94" s="12">
        <v>0.34</v>
      </c>
      <c r="M94" s="12">
        <v>0</v>
      </c>
      <c r="N94" s="12">
        <v>0</v>
      </c>
      <c r="O94" s="12">
        <v>0</v>
      </c>
      <c r="P94" s="12">
        <v>0</v>
      </c>
      <c r="Q94" s="12">
        <v>0</v>
      </c>
      <c r="R94" s="12">
        <v>2</v>
      </c>
      <c r="S94" s="12">
        <v>1</v>
      </c>
      <c r="T94" s="12">
        <v>0</v>
      </c>
      <c r="U94">
        <f t="shared" si="5"/>
        <v>951.89999999999975</v>
      </c>
      <c r="V94" s="23">
        <f>'Listado Equipos'!$B$7-W94</f>
        <v>40935.57</v>
      </c>
      <c r="W94">
        <f t="shared" si="4"/>
        <v>596.43000000000006</v>
      </c>
      <c r="X94">
        <f t="shared" si="6"/>
        <v>94</v>
      </c>
    </row>
    <row r="95" spans="1:24" ht="17.399999999999999" x14ac:dyDescent="0.3">
      <c r="A95" s="11">
        <v>45489</v>
      </c>
      <c r="B95" s="12">
        <v>251058</v>
      </c>
      <c r="C95" s="12" t="s">
        <v>343</v>
      </c>
      <c r="D95" s="12" t="s">
        <v>344</v>
      </c>
      <c r="E95" s="12" t="s">
        <v>345</v>
      </c>
      <c r="F95" s="12" t="s">
        <v>346</v>
      </c>
      <c r="G95" s="12" t="s">
        <v>347</v>
      </c>
      <c r="H95" s="12">
        <v>0</v>
      </c>
      <c r="I95" s="12">
        <v>24</v>
      </c>
      <c r="J95" s="12">
        <v>0</v>
      </c>
      <c r="K95" s="12">
        <v>0</v>
      </c>
      <c r="L95" s="12">
        <v>0</v>
      </c>
      <c r="M95" s="12">
        <v>0</v>
      </c>
      <c r="N95" s="12">
        <v>0</v>
      </c>
      <c r="O95" s="12">
        <v>0</v>
      </c>
      <c r="P95" s="12">
        <v>0</v>
      </c>
      <c r="Q95" s="12">
        <v>0</v>
      </c>
      <c r="R95" s="12">
        <v>0</v>
      </c>
      <c r="S95" s="12">
        <v>0</v>
      </c>
      <c r="T95" s="12">
        <v>0</v>
      </c>
      <c r="U95">
        <f t="shared" si="5"/>
        <v>951.89999999999975</v>
      </c>
      <c r="V95" s="23">
        <f>'Listado Equipos'!$B$7-W95</f>
        <v>40952.94</v>
      </c>
      <c r="W95">
        <f t="shared" si="4"/>
        <v>579.06000000000006</v>
      </c>
      <c r="X95">
        <f t="shared" si="6"/>
        <v>95</v>
      </c>
    </row>
    <row r="96" spans="1:24" ht="17.399999999999999" x14ac:dyDescent="0.3">
      <c r="A96" s="11">
        <v>45490</v>
      </c>
      <c r="B96" s="12">
        <v>251058</v>
      </c>
      <c r="C96" s="12" t="s">
        <v>343</v>
      </c>
      <c r="D96" s="12" t="s">
        <v>344</v>
      </c>
      <c r="E96" s="12" t="s">
        <v>345</v>
      </c>
      <c r="F96" s="12" t="s">
        <v>346</v>
      </c>
      <c r="G96" s="12" t="s">
        <v>347</v>
      </c>
      <c r="H96" s="12">
        <v>2.9</v>
      </c>
      <c r="I96" s="12">
        <v>21.1</v>
      </c>
      <c r="J96" s="12">
        <v>2.75</v>
      </c>
      <c r="K96" s="12">
        <v>0.15</v>
      </c>
      <c r="L96" s="12">
        <v>6.96</v>
      </c>
      <c r="M96" s="12">
        <v>5</v>
      </c>
      <c r="N96" s="12">
        <v>0</v>
      </c>
      <c r="O96" s="12">
        <v>0</v>
      </c>
      <c r="P96" s="12">
        <v>0</v>
      </c>
      <c r="Q96" s="12">
        <v>0</v>
      </c>
      <c r="R96" s="12">
        <v>4</v>
      </c>
      <c r="S96" s="12">
        <v>0</v>
      </c>
      <c r="T96" s="12">
        <v>0</v>
      </c>
      <c r="U96">
        <f t="shared" si="5"/>
        <v>954.79999999999973</v>
      </c>
      <c r="V96" s="23">
        <f>'Listado Equipos'!$B$7-W96</f>
        <v>40972.79</v>
      </c>
      <c r="W96">
        <f t="shared" si="4"/>
        <v>559.21</v>
      </c>
      <c r="X96">
        <f t="shared" si="6"/>
        <v>96</v>
      </c>
    </row>
    <row r="97" spans="1:24" ht="17.399999999999999" x14ac:dyDescent="0.3">
      <c r="A97" s="11">
        <v>45491</v>
      </c>
      <c r="B97" s="12">
        <v>251058</v>
      </c>
      <c r="C97" s="12" t="s">
        <v>343</v>
      </c>
      <c r="D97" s="12" t="s">
        <v>344</v>
      </c>
      <c r="E97" s="12" t="s">
        <v>345</v>
      </c>
      <c r="F97" s="12" t="s">
        <v>346</v>
      </c>
      <c r="G97" s="12" t="s">
        <v>347</v>
      </c>
      <c r="H97" s="12">
        <v>15.48</v>
      </c>
      <c r="I97" s="12">
        <v>8.52</v>
      </c>
      <c r="J97" s="12">
        <v>15</v>
      </c>
      <c r="K97" s="12">
        <v>0.48</v>
      </c>
      <c r="L97" s="12">
        <v>29.57</v>
      </c>
      <c r="M97" s="12">
        <v>6</v>
      </c>
      <c r="N97" s="12">
        <v>0</v>
      </c>
      <c r="O97" s="12">
        <v>0</v>
      </c>
      <c r="P97" s="12">
        <v>0</v>
      </c>
      <c r="Q97" s="12">
        <v>0</v>
      </c>
      <c r="R97" s="12">
        <v>34</v>
      </c>
      <c r="S97" s="12">
        <v>20</v>
      </c>
      <c r="T97" s="12">
        <v>0</v>
      </c>
      <c r="U97">
        <f t="shared" si="5"/>
        <v>970.27999999999975</v>
      </c>
      <c r="V97" s="23">
        <f>'Listado Equipos'!$B$7-W97</f>
        <v>40980.14</v>
      </c>
      <c r="W97">
        <f t="shared" si="4"/>
        <v>551.86</v>
      </c>
      <c r="X97">
        <f t="shared" si="6"/>
        <v>97</v>
      </c>
    </row>
    <row r="98" spans="1:24" ht="17.399999999999999" x14ac:dyDescent="0.3">
      <c r="A98" s="11">
        <v>45492</v>
      </c>
      <c r="B98" s="12">
        <v>251058</v>
      </c>
      <c r="C98" s="12" t="s">
        <v>343</v>
      </c>
      <c r="D98" s="12" t="s">
        <v>344</v>
      </c>
      <c r="E98" s="12" t="s">
        <v>345</v>
      </c>
      <c r="F98" s="12" t="s">
        <v>346</v>
      </c>
      <c r="G98" s="12" t="s">
        <v>347</v>
      </c>
      <c r="H98" s="12">
        <v>13.58</v>
      </c>
      <c r="I98" s="12">
        <v>10.42</v>
      </c>
      <c r="J98" s="12">
        <v>13.12</v>
      </c>
      <c r="K98" s="12">
        <v>0.47</v>
      </c>
      <c r="L98" s="12">
        <v>33.840000000000003</v>
      </c>
      <c r="M98" s="12">
        <v>6</v>
      </c>
      <c r="N98" s="12">
        <v>0</v>
      </c>
      <c r="O98" s="12">
        <v>0</v>
      </c>
      <c r="P98" s="12">
        <v>0</v>
      </c>
      <c r="Q98" s="12">
        <v>0</v>
      </c>
      <c r="R98" s="12">
        <v>22</v>
      </c>
      <c r="S98" s="12">
        <v>15</v>
      </c>
      <c r="T98" s="12">
        <v>0</v>
      </c>
      <c r="U98">
        <f t="shared" si="5"/>
        <v>983.85999999999979</v>
      </c>
      <c r="V98" s="23">
        <f>'Listado Equipos'!$B$7-W98</f>
        <v>40994.69</v>
      </c>
      <c r="W98">
        <f t="shared" ref="W98:W129" si="7">LARGE($U$2:$U$138,X98-1)</f>
        <v>537.31000000000006</v>
      </c>
      <c r="X98">
        <f t="shared" si="6"/>
        <v>98</v>
      </c>
    </row>
    <row r="99" spans="1:24" ht="17.399999999999999" x14ac:dyDescent="0.3">
      <c r="A99" s="11">
        <v>45493</v>
      </c>
      <c r="B99" s="12">
        <v>251058</v>
      </c>
      <c r="C99" s="12" t="s">
        <v>343</v>
      </c>
      <c r="D99" s="12" t="s">
        <v>344</v>
      </c>
      <c r="E99" s="12" t="s">
        <v>345</v>
      </c>
      <c r="F99" s="12" t="s">
        <v>346</v>
      </c>
      <c r="G99" s="12" t="s">
        <v>347</v>
      </c>
      <c r="H99" s="12">
        <v>12.2</v>
      </c>
      <c r="I99" s="12">
        <v>11.8</v>
      </c>
      <c r="J99" s="12">
        <v>11.75</v>
      </c>
      <c r="K99" s="12">
        <v>0.45</v>
      </c>
      <c r="L99" s="12">
        <v>27.42</v>
      </c>
      <c r="M99" s="12">
        <v>6</v>
      </c>
      <c r="N99" s="12">
        <v>0</v>
      </c>
      <c r="O99" s="12">
        <v>0</v>
      </c>
      <c r="P99" s="12">
        <v>0</v>
      </c>
      <c r="Q99" s="12">
        <v>0</v>
      </c>
      <c r="R99" s="12">
        <v>24</v>
      </c>
      <c r="S99" s="12">
        <v>14</v>
      </c>
      <c r="T99" s="12">
        <v>0</v>
      </c>
      <c r="U99">
        <f t="shared" si="5"/>
        <v>996.05999999999983</v>
      </c>
      <c r="V99" s="23">
        <f>'Listado Equipos'!$B$7-W99</f>
        <v>41015.39</v>
      </c>
      <c r="W99">
        <f t="shared" si="7"/>
        <v>516.61</v>
      </c>
      <c r="X99">
        <f t="shared" si="6"/>
        <v>99</v>
      </c>
    </row>
    <row r="100" spans="1:24" ht="17.399999999999999" x14ac:dyDescent="0.3">
      <c r="A100" s="11">
        <v>45494</v>
      </c>
      <c r="B100" s="12">
        <v>251058</v>
      </c>
      <c r="C100" s="12" t="s">
        <v>343</v>
      </c>
      <c r="D100" s="12" t="s">
        <v>344</v>
      </c>
      <c r="E100" s="12" t="s">
        <v>345</v>
      </c>
      <c r="F100" s="12" t="s">
        <v>346</v>
      </c>
      <c r="G100" s="12" t="s">
        <v>347</v>
      </c>
      <c r="H100" s="12">
        <v>0</v>
      </c>
      <c r="I100" s="12">
        <v>24</v>
      </c>
      <c r="J100" s="12">
        <v>0</v>
      </c>
      <c r="K100" s="12">
        <v>0</v>
      </c>
      <c r="L100" s="12">
        <v>0</v>
      </c>
      <c r="M100" s="12">
        <v>0</v>
      </c>
      <c r="N100" s="12">
        <v>0</v>
      </c>
      <c r="O100" s="12">
        <v>0</v>
      </c>
      <c r="P100" s="12">
        <v>0</v>
      </c>
      <c r="Q100" s="12">
        <v>0</v>
      </c>
      <c r="R100" s="12">
        <v>0</v>
      </c>
      <c r="S100" s="12">
        <v>0</v>
      </c>
      <c r="T100" s="12">
        <v>0</v>
      </c>
      <c r="U100">
        <f t="shared" si="5"/>
        <v>996.05999999999983</v>
      </c>
      <c r="V100" s="23">
        <f>'Listado Equipos'!$B$7-W100</f>
        <v>41034.339999999997</v>
      </c>
      <c r="W100">
        <f t="shared" si="7"/>
        <v>497.66</v>
      </c>
      <c r="X100">
        <f t="shared" si="6"/>
        <v>100</v>
      </c>
    </row>
    <row r="101" spans="1:24" ht="17.399999999999999" x14ac:dyDescent="0.3">
      <c r="A101" s="11">
        <v>45495</v>
      </c>
      <c r="B101" s="12">
        <v>251058</v>
      </c>
      <c r="C101" s="12" t="s">
        <v>343</v>
      </c>
      <c r="D101" s="12" t="s">
        <v>344</v>
      </c>
      <c r="E101" s="12" t="s">
        <v>345</v>
      </c>
      <c r="F101" s="12" t="s">
        <v>346</v>
      </c>
      <c r="G101" s="12" t="s">
        <v>347</v>
      </c>
      <c r="H101" s="12">
        <v>0</v>
      </c>
      <c r="I101" s="12">
        <v>24</v>
      </c>
      <c r="J101" s="12">
        <v>0</v>
      </c>
      <c r="K101" s="12">
        <v>0</v>
      </c>
      <c r="L101" s="12">
        <v>0</v>
      </c>
      <c r="M101" s="12">
        <v>0</v>
      </c>
      <c r="N101" s="12">
        <v>0</v>
      </c>
      <c r="O101" s="12">
        <v>0</v>
      </c>
      <c r="P101" s="12">
        <v>0</v>
      </c>
      <c r="Q101" s="12">
        <v>0</v>
      </c>
      <c r="R101" s="12">
        <v>0</v>
      </c>
      <c r="S101" s="12">
        <v>0</v>
      </c>
      <c r="T101" s="12">
        <v>0</v>
      </c>
      <c r="U101">
        <f t="shared" si="5"/>
        <v>996.05999999999983</v>
      </c>
      <c r="V101" s="23">
        <f>'Listado Equipos'!$B$7-W101</f>
        <v>41050.910000000003</v>
      </c>
      <c r="W101">
        <f t="shared" si="7"/>
        <v>481.09000000000003</v>
      </c>
      <c r="X101">
        <f t="shared" si="6"/>
        <v>101</v>
      </c>
    </row>
    <row r="102" spans="1:24" ht="17.399999999999999" x14ac:dyDescent="0.3">
      <c r="A102" s="11">
        <v>45496</v>
      </c>
      <c r="B102" s="12">
        <v>251058</v>
      </c>
      <c r="C102" s="12" t="s">
        <v>343</v>
      </c>
      <c r="D102" s="12" t="s">
        <v>344</v>
      </c>
      <c r="E102" s="12" t="s">
        <v>345</v>
      </c>
      <c r="F102" s="12" t="s">
        <v>346</v>
      </c>
      <c r="G102" s="12" t="s">
        <v>347</v>
      </c>
      <c r="H102" s="12">
        <v>0</v>
      </c>
      <c r="I102" s="12">
        <v>24</v>
      </c>
      <c r="J102" s="12">
        <v>0</v>
      </c>
      <c r="K102" s="12">
        <v>0</v>
      </c>
      <c r="L102" s="12">
        <v>0</v>
      </c>
      <c r="M102" s="12">
        <v>0</v>
      </c>
      <c r="N102" s="12">
        <v>0</v>
      </c>
      <c r="O102" s="12">
        <v>0</v>
      </c>
      <c r="P102" s="12">
        <v>0</v>
      </c>
      <c r="Q102" s="12">
        <v>0</v>
      </c>
      <c r="R102" s="12">
        <v>0</v>
      </c>
      <c r="S102" s="12">
        <v>0</v>
      </c>
      <c r="T102" s="12">
        <v>0</v>
      </c>
      <c r="U102">
        <f t="shared" si="5"/>
        <v>996.05999999999983</v>
      </c>
      <c r="V102" s="23">
        <f>'Listado Equipos'!$B$7-W102</f>
        <v>41057.589999999997</v>
      </c>
      <c r="W102">
        <f t="shared" si="7"/>
        <v>474.41</v>
      </c>
      <c r="X102">
        <f t="shared" si="6"/>
        <v>102</v>
      </c>
    </row>
    <row r="103" spans="1:24" ht="17.399999999999999" x14ac:dyDescent="0.3">
      <c r="A103" s="11">
        <v>45497</v>
      </c>
      <c r="B103" s="12">
        <v>251058</v>
      </c>
      <c r="C103" s="12" t="s">
        <v>343</v>
      </c>
      <c r="D103" s="12" t="s">
        <v>344</v>
      </c>
      <c r="E103" s="12" t="s">
        <v>345</v>
      </c>
      <c r="F103" s="12" t="s">
        <v>346</v>
      </c>
      <c r="G103" s="12" t="s">
        <v>347</v>
      </c>
      <c r="H103" s="12">
        <v>0</v>
      </c>
      <c r="I103" s="12">
        <v>24</v>
      </c>
      <c r="J103" s="12">
        <v>0</v>
      </c>
      <c r="K103" s="12">
        <v>0</v>
      </c>
      <c r="L103" s="12">
        <v>0</v>
      </c>
      <c r="M103" s="12">
        <v>0</v>
      </c>
      <c r="N103" s="12">
        <v>0</v>
      </c>
      <c r="O103" s="12">
        <v>0</v>
      </c>
      <c r="P103" s="12">
        <v>0</v>
      </c>
      <c r="Q103" s="12">
        <v>0</v>
      </c>
      <c r="R103" s="12">
        <v>0</v>
      </c>
      <c r="S103" s="12">
        <v>0</v>
      </c>
      <c r="T103" s="12">
        <v>0</v>
      </c>
      <c r="U103">
        <f t="shared" si="5"/>
        <v>996.05999999999983</v>
      </c>
      <c r="V103" s="23">
        <f>'Listado Equipos'!$B$7-W103</f>
        <v>41071.11</v>
      </c>
      <c r="W103">
        <f t="shared" si="7"/>
        <v>460.89000000000004</v>
      </c>
      <c r="X103">
        <f t="shared" si="6"/>
        <v>103</v>
      </c>
    </row>
    <row r="104" spans="1:24" ht="17.399999999999999" x14ac:dyDescent="0.3">
      <c r="A104" s="11">
        <v>45498</v>
      </c>
      <c r="B104" s="12">
        <v>251058</v>
      </c>
      <c r="C104" s="12" t="s">
        <v>343</v>
      </c>
      <c r="D104" s="12" t="s">
        <v>344</v>
      </c>
      <c r="E104" s="12" t="s">
        <v>345</v>
      </c>
      <c r="F104" s="12" t="s">
        <v>346</v>
      </c>
      <c r="G104" s="12" t="s">
        <v>347</v>
      </c>
      <c r="H104" s="12">
        <v>5.5</v>
      </c>
      <c r="I104" s="12">
        <v>18.5</v>
      </c>
      <c r="J104" s="12">
        <v>5.37</v>
      </c>
      <c r="K104" s="12">
        <v>0.13</v>
      </c>
      <c r="L104" s="12">
        <v>12.46</v>
      </c>
      <c r="M104" s="12">
        <v>6</v>
      </c>
      <c r="N104" s="12">
        <v>0</v>
      </c>
      <c r="O104" s="12">
        <v>0</v>
      </c>
      <c r="P104" s="12">
        <v>0</v>
      </c>
      <c r="Q104" s="12">
        <v>0</v>
      </c>
      <c r="R104" s="12">
        <v>6</v>
      </c>
      <c r="S104" s="12">
        <v>5</v>
      </c>
      <c r="T104" s="12">
        <v>0</v>
      </c>
      <c r="U104">
        <f t="shared" si="5"/>
        <v>1001.5599999999998</v>
      </c>
      <c r="V104" s="23">
        <f>'Listado Equipos'!$B$7-W104</f>
        <v>41071.11</v>
      </c>
      <c r="W104">
        <f t="shared" si="7"/>
        <v>460.89000000000004</v>
      </c>
      <c r="X104">
        <f t="shared" si="6"/>
        <v>104</v>
      </c>
    </row>
    <row r="105" spans="1:24" ht="17.399999999999999" x14ac:dyDescent="0.3">
      <c r="A105" s="11">
        <v>45499</v>
      </c>
      <c r="B105" s="12">
        <v>251058</v>
      </c>
      <c r="C105" s="12" t="s">
        <v>343</v>
      </c>
      <c r="D105" s="12" t="s">
        <v>344</v>
      </c>
      <c r="E105" s="12" t="s">
        <v>345</v>
      </c>
      <c r="F105" s="12" t="s">
        <v>346</v>
      </c>
      <c r="G105" s="12" t="s">
        <v>347</v>
      </c>
      <c r="H105" s="12">
        <v>15.07</v>
      </c>
      <c r="I105" s="12">
        <v>8.93</v>
      </c>
      <c r="J105" s="12">
        <v>14.45</v>
      </c>
      <c r="K105" s="12">
        <v>0.62</v>
      </c>
      <c r="L105" s="12">
        <v>37.450000000000003</v>
      </c>
      <c r="M105" s="12">
        <v>6</v>
      </c>
      <c r="N105" s="12">
        <v>0</v>
      </c>
      <c r="O105" s="12">
        <v>0</v>
      </c>
      <c r="P105" s="12">
        <v>0</v>
      </c>
      <c r="Q105" s="12">
        <v>0</v>
      </c>
      <c r="R105" s="12">
        <v>36</v>
      </c>
      <c r="S105" s="12">
        <v>29</v>
      </c>
      <c r="T105" s="12">
        <v>0</v>
      </c>
      <c r="U105">
        <f t="shared" si="5"/>
        <v>1016.6299999999999</v>
      </c>
      <c r="V105" s="23">
        <f>'Listado Equipos'!$B$7-W105</f>
        <v>41086.58</v>
      </c>
      <c r="W105">
        <f t="shared" si="7"/>
        <v>445.42</v>
      </c>
      <c r="X105">
        <f t="shared" si="6"/>
        <v>105</v>
      </c>
    </row>
    <row r="106" spans="1:24" ht="17.399999999999999" x14ac:dyDescent="0.3">
      <c r="A106" s="11">
        <v>45500</v>
      </c>
      <c r="B106" s="12">
        <v>251058</v>
      </c>
      <c r="C106" s="12" t="s">
        <v>343</v>
      </c>
      <c r="D106" s="12" t="s">
        <v>344</v>
      </c>
      <c r="E106" s="12" t="s">
        <v>345</v>
      </c>
      <c r="F106" s="12" t="s">
        <v>346</v>
      </c>
      <c r="G106" s="12" t="s">
        <v>347</v>
      </c>
      <c r="H106" s="12">
        <v>10.45</v>
      </c>
      <c r="I106" s="12">
        <v>13.55</v>
      </c>
      <c r="J106" s="12">
        <v>10.199999999999999</v>
      </c>
      <c r="K106" s="12">
        <v>0.25</v>
      </c>
      <c r="L106" s="12">
        <v>28.94</v>
      </c>
      <c r="M106" s="12">
        <v>7</v>
      </c>
      <c r="N106" s="12">
        <v>0</v>
      </c>
      <c r="O106" s="12">
        <v>0</v>
      </c>
      <c r="P106" s="12">
        <v>0</v>
      </c>
      <c r="Q106" s="12">
        <v>0</v>
      </c>
      <c r="R106" s="12">
        <v>12</v>
      </c>
      <c r="S106" s="12">
        <v>37</v>
      </c>
      <c r="T106" s="12">
        <v>0</v>
      </c>
      <c r="U106">
        <f t="shared" si="5"/>
        <v>1027.08</v>
      </c>
      <c r="V106" s="23">
        <f>'Listado Equipos'!$B$7-W106</f>
        <v>41102.51</v>
      </c>
      <c r="W106">
        <f t="shared" si="7"/>
        <v>429.49</v>
      </c>
      <c r="X106">
        <f t="shared" si="6"/>
        <v>106</v>
      </c>
    </row>
    <row r="107" spans="1:24" ht="17.399999999999999" x14ac:dyDescent="0.3">
      <c r="A107" s="11">
        <v>45501</v>
      </c>
      <c r="B107" s="12">
        <v>251058</v>
      </c>
      <c r="C107" s="12" t="s">
        <v>343</v>
      </c>
      <c r="D107" s="12" t="s">
        <v>344</v>
      </c>
      <c r="E107" s="12" t="s">
        <v>345</v>
      </c>
      <c r="F107" s="12" t="s">
        <v>346</v>
      </c>
      <c r="G107" s="12" t="s">
        <v>347</v>
      </c>
      <c r="H107" s="12">
        <v>0</v>
      </c>
      <c r="I107" s="12">
        <v>24</v>
      </c>
      <c r="J107" s="12">
        <v>0</v>
      </c>
      <c r="K107" s="12">
        <v>0</v>
      </c>
      <c r="L107" s="12">
        <v>0</v>
      </c>
      <c r="M107" s="12">
        <v>0</v>
      </c>
      <c r="N107" s="12">
        <v>0</v>
      </c>
      <c r="O107" s="12">
        <v>0</v>
      </c>
      <c r="P107" s="12">
        <v>0</v>
      </c>
      <c r="Q107" s="12">
        <v>0</v>
      </c>
      <c r="R107" s="12">
        <v>0</v>
      </c>
      <c r="S107" s="12">
        <v>0</v>
      </c>
      <c r="T107" s="12">
        <v>0</v>
      </c>
      <c r="U107">
        <f t="shared" si="5"/>
        <v>1027.08</v>
      </c>
      <c r="V107" s="23">
        <f>'Listado Equipos'!$B$7-W107</f>
        <v>41117.39</v>
      </c>
      <c r="W107">
        <f t="shared" si="7"/>
        <v>414.61</v>
      </c>
      <c r="X107">
        <f t="shared" si="6"/>
        <v>107</v>
      </c>
    </row>
    <row r="108" spans="1:24" ht="17.399999999999999" x14ac:dyDescent="0.3">
      <c r="A108" s="11">
        <v>45502</v>
      </c>
      <c r="B108" s="12">
        <v>251058</v>
      </c>
      <c r="C108" s="12" t="s">
        <v>343</v>
      </c>
      <c r="D108" s="12" t="s">
        <v>344</v>
      </c>
      <c r="E108" s="12" t="s">
        <v>345</v>
      </c>
      <c r="F108" s="12" t="s">
        <v>346</v>
      </c>
      <c r="G108" s="12" t="s">
        <v>347</v>
      </c>
      <c r="H108" s="12">
        <v>11.03</v>
      </c>
      <c r="I108" s="12">
        <v>12.97</v>
      </c>
      <c r="J108" s="12">
        <v>10.72</v>
      </c>
      <c r="K108" s="12">
        <v>0.32</v>
      </c>
      <c r="L108" s="12">
        <v>20.07</v>
      </c>
      <c r="M108" s="12">
        <v>6</v>
      </c>
      <c r="N108" s="12">
        <v>0</v>
      </c>
      <c r="O108" s="12">
        <v>0</v>
      </c>
      <c r="P108" s="12">
        <v>0</v>
      </c>
      <c r="Q108" s="12">
        <v>0</v>
      </c>
      <c r="R108" s="12">
        <v>18</v>
      </c>
      <c r="S108" s="12">
        <v>16</v>
      </c>
      <c r="T108" s="12">
        <v>0</v>
      </c>
      <c r="U108">
        <f t="shared" si="5"/>
        <v>1038.1099999999999</v>
      </c>
      <c r="V108" s="23">
        <f>'Listado Equipos'!$B$7-W108</f>
        <v>41136.06</v>
      </c>
      <c r="W108">
        <f t="shared" si="7"/>
        <v>395.94</v>
      </c>
      <c r="X108">
        <f t="shared" si="6"/>
        <v>108</v>
      </c>
    </row>
    <row r="109" spans="1:24" ht="17.399999999999999" x14ac:dyDescent="0.3">
      <c r="A109" s="11">
        <v>45503</v>
      </c>
      <c r="B109" s="12">
        <v>251058</v>
      </c>
      <c r="C109" s="12" t="s">
        <v>343</v>
      </c>
      <c r="D109" s="12" t="s">
        <v>344</v>
      </c>
      <c r="E109" s="12" t="s">
        <v>345</v>
      </c>
      <c r="F109" s="12" t="s">
        <v>346</v>
      </c>
      <c r="G109" s="12" t="s">
        <v>347</v>
      </c>
      <c r="H109" s="12">
        <v>8.17</v>
      </c>
      <c r="I109" s="12">
        <v>15.83</v>
      </c>
      <c r="J109" s="12">
        <v>7.65</v>
      </c>
      <c r="K109" s="12">
        <v>0.52</v>
      </c>
      <c r="L109" s="12">
        <v>17.739999999999998</v>
      </c>
      <c r="M109" s="12">
        <v>6</v>
      </c>
      <c r="N109" s="12">
        <v>0</v>
      </c>
      <c r="O109" s="12">
        <v>0</v>
      </c>
      <c r="P109" s="12">
        <v>0</v>
      </c>
      <c r="Q109" s="12">
        <v>0</v>
      </c>
      <c r="R109" s="12">
        <v>18</v>
      </c>
      <c r="S109" s="12">
        <v>1</v>
      </c>
      <c r="T109" s="12">
        <v>0</v>
      </c>
      <c r="U109">
        <f t="shared" si="5"/>
        <v>1046.28</v>
      </c>
      <c r="V109" s="23">
        <f>'Listado Equipos'!$B$7-W109</f>
        <v>41150.31</v>
      </c>
      <c r="W109">
        <f t="shared" si="7"/>
        <v>381.69</v>
      </c>
      <c r="X109">
        <f t="shared" si="6"/>
        <v>109</v>
      </c>
    </row>
    <row r="110" spans="1:24" ht="17.399999999999999" x14ac:dyDescent="0.3">
      <c r="A110" s="11">
        <v>45504</v>
      </c>
      <c r="B110" s="12">
        <v>251058</v>
      </c>
      <c r="C110" s="12" t="s">
        <v>343</v>
      </c>
      <c r="D110" s="12" t="s">
        <v>344</v>
      </c>
      <c r="E110" s="12" t="s">
        <v>345</v>
      </c>
      <c r="F110" s="12" t="s">
        <v>346</v>
      </c>
      <c r="G110" s="12" t="s">
        <v>347</v>
      </c>
      <c r="H110" s="12">
        <v>9.18</v>
      </c>
      <c r="I110" s="12">
        <v>14.82</v>
      </c>
      <c r="J110" s="12">
        <v>8.73</v>
      </c>
      <c r="K110" s="12">
        <v>0.45</v>
      </c>
      <c r="L110" s="12">
        <v>23.07</v>
      </c>
      <c r="M110" s="12">
        <v>6</v>
      </c>
      <c r="N110" s="12">
        <v>0</v>
      </c>
      <c r="O110" s="12">
        <v>0</v>
      </c>
      <c r="P110" s="12">
        <v>0</v>
      </c>
      <c r="Q110" s="12">
        <v>0</v>
      </c>
      <c r="R110" s="12">
        <v>34</v>
      </c>
      <c r="S110" s="12">
        <v>18</v>
      </c>
      <c r="T110" s="12">
        <v>0</v>
      </c>
      <c r="U110">
        <f t="shared" si="5"/>
        <v>1055.46</v>
      </c>
      <c r="V110" s="23">
        <f>'Listado Equipos'!$B$7-W110</f>
        <v>41156.79</v>
      </c>
      <c r="W110">
        <f t="shared" si="7"/>
        <v>375.21</v>
      </c>
      <c r="X110">
        <f t="shared" si="6"/>
        <v>110</v>
      </c>
    </row>
    <row r="111" spans="1:24" ht="17.399999999999999" x14ac:dyDescent="0.3">
      <c r="A111" s="11">
        <v>45505</v>
      </c>
      <c r="B111" s="12">
        <v>251058</v>
      </c>
      <c r="C111" s="12" t="s">
        <v>343</v>
      </c>
      <c r="D111" s="12" t="s">
        <v>344</v>
      </c>
      <c r="E111" s="12" t="s">
        <v>345</v>
      </c>
      <c r="F111" s="12" t="s">
        <v>346</v>
      </c>
      <c r="G111" s="12" t="s">
        <v>347</v>
      </c>
      <c r="H111" s="12">
        <v>8.58</v>
      </c>
      <c r="I111" s="12">
        <v>15.42</v>
      </c>
      <c r="J111" s="12">
        <v>8.4700000000000006</v>
      </c>
      <c r="K111" s="12">
        <v>0.12</v>
      </c>
      <c r="L111" s="12">
        <v>23.12</v>
      </c>
      <c r="M111" s="12">
        <v>6</v>
      </c>
      <c r="N111" s="12">
        <v>0</v>
      </c>
      <c r="O111" s="12">
        <v>0</v>
      </c>
      <c r="P111" s="12">
        <v>0</v>
      </c>
      <c r="Q111" s="12">
        <v>0</v>
      </c>
      <c r="R111" s="12">
        <v>6</v>
      </c>
      <c r="S111" s="12">
        <v>11</v>
      </c>
      <c r="T111" s="12">
        <v>0</v>
      </c>
      <c r="U111">
        <f t="shared" si="5"/>
        <v>1064.04</v>
      </c>
      <c r="V111" s="23">
        <f>'Listado Equipos'!$B$7-W111</f>
        <v>41157.040000000001</v>
      </c>
      <c r="W111">
        <f t="shared" si="7"/>
        <v>374.96</v>
      </c>
      <c r="X111">
        <f t="shared" si="6"/>
        <v>111</v>
      </c>
    </row>
    <row r="112" spans="1:24" ht="17.399999999999999" x14ac:dyDescent="0.3">
      <c r="A112" s="11">
        <v>45506</v>
      </c>
      <c r="B112" s="12">
        <v>251058</v>
      </c>
      <c r="C112" s="12" t="s">
        <v>343</v>
      </c>
      <c r="D112" s="12" t="s">
        <v>344</v>
      </c>
      <c r="E112" s="12" t="s">
        <v>345</v>
      </c>
      <c r="F112" s="12" t="s">
        <v>346</v>
      </c>
      <c r="G112" s="12" t="s">
        <v>347</v>
      </c>
      <c r="H112" s="12">
        <v>10.75</v>
      </c>
      <c r="I112" s="12">
        <v>13.25</v>
      </c>
      <c r="J112" s="12">
        <v>10.5</v>
      </c>
      <c r="K112" s="12">
        <v>0.25</v>
      </c>
      <c r="L112" s="12">
        <v>21.94</v>
      </c>
      <c r="M112" s="12">
        <v>6</v>
      </c>
      <c r="N112" s="12">
        <v>0</v>
      </c>
      <c r="O112" s="12">
        <v>0</v>
      </c>
      <c r="P112" s="12">
        <v>0</v>
      </c>
      <c r="Q112" s="12">
        <v>0</v>
      </c>
      <c r="R112" s="12">
        <v>22</v>
      </c>
      <c r="S112" s="12">
        <v>5</v>
      </c>
      <c r="T112" s="12">
        <v>0</v>
      </c>
      <c r="U112">
        <f t="shared" si="5"/>
        <v>1074.79</v>
      </c>
      <c r="V112" s="23">
        <f>'Listado Equipos'!$B$7-W112</f>
        <v>41168.57</v>
      </c>
      <c r="W112">
        <f t="shared" si="7"/>
        <v>363.43</v>
      </c>
      <c r="X112">
        <f t="shared" si="6"/>
        <v>112</v>
      </c>
    </row>
    <row r="113" spans="1:24" ht="17.399999999999999" x14ac:dyDescent="0.3">
      <c r="A113" s="11">
        <v>45507</v>
      </c>
      <c r="B113" s="12">
        <v>251058</v>
      </c>
      <c r="C113" s="12" t="s">
        <v>343</v>
      </c>
      <c r="D113" s="12" t="s">
        <v>344</v>
      </c>
      <c r="E113" s="12" t="s">
        <v>345</v>
      </c>
      <c r="F113" s="12" t="s">
        <v>346</v>
      </c>
      <c r="G113" s="12" t="s">
        <v>347</v>
      </c>
      <c r="H113" s="12">
        <v>8.0299999999999994</v>
      </c>
      <c r="I113" s="12">
        <v>15.97</v>
      </c>
      <c r="J113" s="12">
        <v>7.68</v>
      </c>
      <c r="K113" s="12">
        <v>0.35</v>
      </c>
      <c r="L113" s="12">
        <v>18.489999999999998</v>
      </c>
      <c r="M113" s="12">
        <v>7</v>
      </c>
      <c r="N113" s="12">
        <v>0</v>
      </c>
      <c r="O113" s="12">
        <v>0</v>
      </c>
      <c r="P113" s="12">
        <v>0</v>
      </c>
      <c r="Q113" s="12">
        <v>0</v>
      </c>
      <c r="R113" s="12">
        <v>18</v>
      </c>
      <c r="S113" s="12">
        <v>20</v>
      </c>
      <c r="T113" s="12">
        <v>0</v>
      </c>
      <c r="U113">
        <f t="shared" si="5"/>
        <v>1082.82</v>
      </c>
      <c r="V113" s="23">
        <f>'Listado Equipos'!$B$7-W113</f>
        <v>41187.22</v>
      </c>
      <c r="W113">
        <f t="shared" si="7"/>
        <v>344.78000000000003</v>
      </c>
      <c r="X113">
        <f t="shared" si="6"/>
        <v>113</v>
      </c>
    </row>
    <row r="114" spans="1:24" ht="17.399999999999999" x14ac:dyDescent="0.3">
      <c r="A114" s="11">
        <v>45508</v>
      </c>
      <c r="B114" s="12">
        <v>251058</v>
      </c>
      <c r="C114" s="12" t="s">
        <v>343</v>
      </c>
      <c r="D114" s="12" t="s">
        <v>344</v>
      </c>
      <c r="E114" s="12" t="s">
        <v>345</v>
      </c>
      <c r="F114" s="12" t="s">
        <v>346</v>
      </c>
      <c r="G114" s="12" t="s">
        <v>347</v>
      </c>
      <c r="H114" s="12">
        <v>2.9</v>
      </c>
      <c r="I114" s="12">
        <v>21.1</v>
      </c>
      <c r="J114" s="12">
        <v>2.78</v>
      </c>
      <c r="K114" s="12">
        <v>0.12</v>
      </c>
      <c r="L114" s="12">
        <v>7.87</v>
      </c>
      <c r="M114" s="12">
        <v>7</v>
      </c>
      <c r="N114" s="12">
        <v>0</v>
      </c>
      <c r="O114" s="12">
        <v>0</v>
      </c>
      <c r="P114" s="12">
        <v>0</v>
      </c>
      <c r="Q114" s="12">
        <v>0</v>
      </c>
      <c r="R114" s="12">
        <v>10</v>
      </c>
      <c r="S114" s="12">
        <v>6</v>
      </c>
      <c r="T114" s="12">
        <v>0</v>
      </c>
      <c r="U114">
        <f t="shared" si="5"/>
        <v>1085.72</v>
      </c>
      <c r="V114" s="23">
        <f>'Listado Equipos'!$B$7-W114</f>
        <v>41206.32</v>
      </c>
      <c r="W114">
        <f t="shared" si="7"/>
        <v>325.68</v>
      </c>
      <c r="X114">
        <f t="shared" si="6"/>
        <v>114</v>
      </c>
    </row>
    <row r="115" spans="1:24" ht="17.399999999999999" x14ac:dyDescent="0.3">
      <c r="A115" s="11">
        <v>45509</v>
      </c>
      <c r="B115" s="12">
        <v>251058</v>
      </c>
      <c r="C115" s="12" t="s">
        <v>343</v>
      </c>
      <c r="D115" s="12" t="s">
        <v>344</v>
      </c>
      <c r="E115" s="12" t="s">
        <v>345</v>
      </c>
      <c r="F115" s="12" t="s">
        <v>346</v>
      </c>
      <c r="G115" s="12" t="s">
        <v>347</v>
      </c>
      <c r="H115" s="12">
        <v>4.78</v>
      </c>
      <c r="I115" s="12">
        <v>19.22</v>
      </c>
      <c r="J115" s="12">
        <v>4.55</v>
      </c>
      <c r="K115" s="12">
        <v>0.23</v>
      </c>
      <c r="L115" s="12">
        <v>9</v>
      </c>
      <c r="M115" s="12">
        <v>5</v>
      </c>
      <c r="N115" s="12">
        <v>0</v>
      </c>
      <c r="O115" s="12">
        <v>0</v>
      </c>
      <c r="P115" s="12">
        <v>0</v>
      </c>
      <c r="Q115" s="12">
        <v>0</v>
      </c>
      <c r="R115" s="12">
        <v>24</v>
      </c>
      <c r="S115" s="12">
        <v>1</v>
      </c>
      <c r="T115" s="12">
        <v>0</v>
      </c>
      <c r="U115">
        <f t="shared" si="5"/>
        <v>1090.5</v>
      </c>
      <c r="V115" s="23">
        <f>'Listado Equipos'!$B$7-W115</f>
        <v>41222.14</v>
      </c>
      <c r="W115">
        <f t="shared" si="7"/>
        <v>309.86</v>
      </c>
      <c r="X115">
        <f t="shared" si="6"/>
        <v>115</v>
      </c>
    </row>
    <row r="116" spans="1:24" ht="17.399999999999999" x14ac:dyDescent="0.3">
      <c r="A116" s="11">
        <v>45510</v>
      </c>
      <c r="B116" s="12">
        <v>251058</v>
      </c>
      <c r="C116" s="12" t="s">
        <v>343</v>
      </c>
      <c r="D116" s="12" t="s">
        <v>344</v>
      </c>
      <c r="E116" s="12" t="s">
        <v>345</v>
      </c>
      <c r="F116" s="12" t="s">
        <v>346</v>
      </c>
      <c r="G116" s="12" t="s">
        <v>347</v>
      </c>
      <c r="H116" s="12">
        <v>0</v>
      </c>
      <c r="I116" s="12">
        <v>24</v>
      </c>
      <c r="J116" s="12">
        <v>0</v>
      </c>
      <c r="K116" s="12">
        <v>0</v>
      </c>
      <c r="L116" s="12">
        <v>0</v>
      </c>
      <c r="M116" s="12">
        <v>0</v>
      </c>
      <c r="N116" s="12">
        <v>0</v>
      </c>
      <c r="O116" s="12">
        <v>0</v>
      </c>
      <c r="P116" s="12">
        <v>0</v>
      </c>
      <c r="Q116" s="12">
        <v>0</v>
      </c>
      <c r="R116" s="12">
        <v>0</v>
      </c>
      <c r="S116" s="12">
        <v>0</v>
      </c>
      <c r="T116" s="12">
        <v>0</v>
      </c>
      <c r="U116">
        <f t="shared" si="5"/>
        <v>1090.5</v>
      </c>
      <c r="V116" s="23">
        <f>'Listado Equipos'!$B$7-W116</f>
        <v>41225.74</v>
      </c>
      <c r="W116">
        <f t="shared" si="7"/>
        <v>306.26</v>
      </c>
      <c r="X116">
        <f t="shared" si="6"/>
        <v>116</v>
      </c>
    </row>
    <row r="117" spans="1:24" ht="17.399999999999999" x14ac:dyDescent="0.3">
      <c r="A117" s="11">
        <v>45511</v>
      </c>
      <c r="B117" s="12">
        <v>251058</v>
      </c>
      <c r="C117" s="12" t="s">
        <v>343</v>
      </c>
      <c r="D117" s="12" t="s">
        <v>344</v>
      </c>
      <c r="E117" s="12" t="s">
        <v>345</v>
      </c>
      <c r="F117" s="12" t="s">
        <v>346</v>
      </c>
      <c r="G117" s="12" t="s">
        <v>347</v>
      </c>
      <c r="H117" s="12">
        <v>0</v>
      </c>
      <c r="I117" s="12">
        <v>24</v>
      </c>
      <c r="J117" s="12">
        <v>0</v>
      </c>
      <c r="K117" s="12">
        <v>0</v>
      </c>
      <c r="L117" s="12">
        <v>0</v>
      </c>
      <c r="M117" s="12">
        <v>0</v>
      </c>
      <c r="N117" s="12">
        <v>0</v>
      </c>
      <c r="O117" s="12">
        <v>0</v>
      </c>
      <c r="P117" s="12">
        <v>0</v>
      </c>
      <c r="Q117" s="12">
        <v>0</v>
      </c>
      <c r="R117" s="12">
        <v>0</v>
      </c>
      <c r="S117" s="12">
        <v>0</v>
      </c>
      <c r="T117" s="12">
        <v>0</v>
      </c>
      <c r="U117">
        <f t="shared" si="5"/>
        <v>1090.5</v>
      </c>
      <c r="V117" s="23">
        <f>'Listado Equipos'!$B$7-W117</f>
        <v>41226.99</v>
      </c>
      <c r="W117">
        <f t="shared" si="7"/>
        <v>305.01</v>
      </c>
      <c r="X117">
        <f t="shared" si="6"/>
        <v>117</v>
      </c>
    </row>
    <row r="118" spans="1:24" ht="17.399999999999999" x14ac:dyDescent="0.3">
      <c r="A118" s="11">
        <v>45512</v>
      </c>
      <c r="B118" s="12">
        <v>251058</v>
      </c>
      <c r="C118" s="12" t="s">
        <v>343</v>
      </c>
      <c r="D118" s="12" t="s">
        <v>344</v>
      </c>
      <c r="E118" s="12" t="s">
        <v>345</v>
      </c>
      <c r="F118" s="12" t="s">
        <v>346</v>
      </c>
      <c r="G118" s="12" t="s">
        <v>347</v>
      </c>
      <c r="H118" s="12">
        <v>0.02</v>
      </c>
      <c r="I118" s="12">
        <v>23.98</v>
      </c>
      <c r="J118" s="12">
        <v>0</v>
      </c>
      <c r="K118" s="12">
        <v>0.02</v>
      </c>
      <c r="L118" s="12">
        <v>0</v>
      </c>
      <c r="M118" s="12">
        <v>0</v>
      </c>
      <c r="N118" s="12">
        <v>0</v>
      </c>
      <c r="O118" s="12">
        <v>0</v>
      </c>
      <c r="P118" s="12">
        <v>0</v>
      </c>
      <c r="Q118" s="12">
        <v>0</v>
      </c>
      <c r="R118" s="12">
        <v>0</v>
      </c>
      <c r="S118" s="12">
        <v>0</v>
      </c>
      <c r="T118" s="12">
        <v>0</v>
      </c>
      <c r="U118">
        <f t="shared" si="5"/>
        <v>1090.52</v>
      </c>
      <c r="V118" s="23">
        <f>'Listado Equipos'!$B$7-W118</f>
        <v>41228.019999999997</v>
      </c>
      <c r="W118">
        <f t="shared" si="7"/>
        <v>303.98</v>
      </c>
      <c r="X118">
        <f t="shared" si="6"/>
        <v>118</v>
      </c>
    </row>
    <row r="119" spans="1:24" ht="17.399999999999999" x14ac:dyDescent="0.3">
      <c r="A119" s="11">
        <v>45513</v>
      </c>
      <c r="B119" s="12">
        <v>251058</v>
      </c>
      <c r="C119" s="12" t="s">
        <v>343</v>
      </c>
      <c r="D119" s="12" t="s">
        <v>344</v>
      </c>
      <c r="E119" s="12" t="s">
        <v>345</v>
      </c>
      <c r="F119" s="12" t="s">
        <v>346</v>
      </c>
      <c r="G119" s="12" t="s">
        <v>347</v>
      </c>
      <c r="H119" s="12">
        <v>0</v>
      </c>
      <c r="I119" s="12">
        <v>24</v>
      </c>
      <c r="J119" s="12">
        <v>0</v>
      </c>
      <c r="K119" s="12">
        <v>0</v>
      </c>
      <c r="L119" s="12">
        <v>0.02</v>
      </c>
      <c r="M119" s="12">
        <v>0</v>
      </c>
      <c r="N119" s="12">
        <v>0</v>
      </c>
      <c r="O119" s="12">
        <v>0</v>
      </c>
      <c r="P119" s="12">
        <v>0</v>
      </c>
      <c r="Q119" s="12">
        <v>0</v>
      </c>
      <c r="R119" s="12">
        <v>0</v>
      </c>
      <c r="S119" s="12">
        <v>0</v>
      </c>
      <c r="T119" s="12">
        <v>0</v>
      </c>
      <c r="U119">
        <f t="shared" si="5"/>
        <v>1090.52</v>
      </c>
      <c r="V119" s="23">
        <f>'Listado Equipos'!$B$7-W119</f>
        <v>41238.449999999997</v>
      </c>
      <c r="W119">
        <f t="shared" si="7"/>
        <v>293.55</v>
      </c>
      <c r="X119">
        <f t="shared" si="6"/>
        <v>119</v>
      </c>
    </row>
    <row r="120" spans="1:24" ht="17.399999999999999" x14ac:dyDescent="0.3">
      <c r="A120" s="11">
        <v>45514</v>
      </c>
      <c r="B120" s="12">
        <v>251058</v>
      </c>
      <c r="C120" s="12" t="s">
        <v>343</v>
      </c>
      <c r="D120" s="12" t="s">
        <v>344</v>
      </c>
      <c r="E120" s="12" t="s">
        <v>345</v>
      </c>
      <c r="F120" s="12" t="s">
        <v>346</v>
      </c>
      <c r="G120" s="12" t="s">
        <v>347</v>
      </c>
      <c r="H120" s="12">
        <v>0.13</v>
      </c>
      <c r="I120" s="12">
        <v>23.87</v>
      </c>
      <c r="J120" s="12">
        <v>0</v>
      </c>
      <c r="K120" s="12">
        <v>0.13</v>
      </c>
      <c r="L120" s="12">
        <v>0</v>
      </c>
      <c r="M120" s="12">
        <v>0</v>
      </c>
      <c r="N120" s="12">
        <v>0</v>
      </c>
      <c r="O120" s="12">
        <v>0</v>
      </c>
      <c r="P120" s="12">
        <v>0</v>
      </c>
      <c r="Q120" s="12">
        <v>0</v>
      </c>
      <c r="R120" s="12">
        <v>0</v>
      </c>
      <c r="S120" s="12">
        <v>0</v>
      </c>
      <c r="T120" s="12">
        <v>0</v>
      </c>
      <c r="U120">
        <f t="shared" si="5"/>
        <v>1090.6500000000001</v>
      </c>
      <c r="V120" s="23">
        <f>'Listado Equipos'!$B$7-W120</f>
        <v>41253.65</v>
      </c>
      <c r="W120">
        <f t="shared" si="7"/>
        <v>278.35000000000002</v>
      </c>
      <c r="X120">
        <f t="shared" si="6"/>
        <v>120</v>
      </c>
    </row>
    <row r="121" spans="1:24" ht="17.399999999999999" x14ac:dyDescent="0.3">
      <c r="A121" s="11">
        <v>45515</v>
      </c>
      <c r="B121" s="12">
        <v>251058</v>
      </c>
      <c r="C121" s="12" t="s">
        <v>343</v>
      </c>
      <c r="D121" s="12" t="s">
        <v>344</v>
      </c>
      <c r="E121" s="12" t="s">
        <v>345</v>
      </c>
      <c r="F121" s="12" t="s">
        <v>346</v>
      </c>
      <c r="G121" s="12" t="s">
        <v>347</v>
      </c>
      <c r="H121" s="12">
        <v>4.9800000000000004</v>
      </c>
      <c r="I121" s="12">
        <v>19.02</v>
      </c>
      <c r="J121" s="12">
        <v>4.58</v>
      </c>
      <c r="K121" s="12">
        <v>0.4</v>
      </c>
      <c r="L121" s="12">
        <v>11.55</v>
      </c>
      <c r="M121" s="12">
        <v>5</v>
      </c>
      <c r="N121" s="12">
        <v>0</v>
      </c>
      <c r="O121" s="12">
        <v>0</v>
      </c>
      <c r="P121" s="12">
        <v>0</v>
      </c>
      <c r="Q121" s="12">
        <v>0</v>
      </c>
      <c r="R121" s="12">
        <v>6</v>
      </c>
      <c r="S121" s="12">
        <v>4</v>
      </c>
      <c r="T121" s="12">
        <v>0</v>
      </c>
      <c r="U121">
        <f t="shared" si="5"/>
        <v>1095.6300000000001</v>
      </c>
      <c r="V121" s="23">
        <f>'Listado Equipos'!$B$7-W121</f>
        <v>41272.03</v>
      </c>
      <c r="W121">
        <f t="shared" si="7"/>
        <v>259.97000000000003</v>
      </c>
      <c r="X121">
        <f t="shared" si="6"/>
        <v>121</v>
      </c>
    </row>
    <row r="122" spans="1:24" ht="17.399999999999999" x14ac:dyDescent="0.3">
      <c r="A122" s="11">
        <v>45516</v>
      </c>
      <c r="B122" s="12">
        <v>251058</v>
      </c>
      <c r="C122" s="12" t="s">
        <v>343</v>
      </c>
      <c r="D122" s="12" t="s">
        <v>344</v>
      </c>
      <c r="E122" s="12" t="s">
        <v>345</v>
      </c>
      <c r="F122" s="12" t="s">
        <v>346</v>
      </c>
      <c r="G122" s="12" t="s">
        <v>347</v>
      </c>
      <c r="H122" s="12">
        <v>15.23</v>
      </c>
      <c r="I122" s="12">
        <v>8.77</v>
      </c>
      <c r="J122" s="12">
        <v>14.7</v>
      </c>
      <c r="K122" s="12">
        <v>0.53</v>
      </c>
      <c r="L122" s="12">
        <v>38.46</v>
      </c>
      <c r="M122" s="12">
        <v>6</v>
      </c>
      <c r="N122" s="12">
        <v>0</v>
      </c>
      <c r="O122" s="12">
        <v>0</v>
      </c>
      <c r="P122" s="12">
        <v>0</v>
      </c>
      <c r="Q122" s="12">
        <v>0</v>
      </c>
      <c r="R122" s="12">
        <v>27</v>
      </c>
      <c r="S122" s="12">
        <v>44</v>
      </c>
      <c r="T122" s="12">
        <v>0</v>
      </c>
      <c r="U122">
        <f t="shared" si="5"/>
        <v>1110.8600000000001</v>
      </c>
      <c r="V122" s="23">
        <f>'Listado Equipos'!$B$7-W122</f>
        <v>41282.75</v>
      </c>
      <c r="W122">
        <f t="shared" si="7"/>
        <v>249.25000000000003</v>
      </c>
      <c r="X122">
        <f t="shared" si="6"/>
        <v>122</v>
      </c>
    </row>
    <row r="123" spans="1:24" ht="17.399999999999999" x14ac:dyDescent="0.3">
      <c r="A123" s="11">
        <v>45517</v>
      </c>
      <c r="B123" s="12">
        <v>251058</v>
      </c>
      <c r="C123" s="12" t="s">
        <v>343</v>
      </c>
      <c r="D123" s="12" t="s">
        <v>344</v>
      </c>
      <c r="E123" s="12" t="s">
        <v>345</v>
      </c>
      <c r="F123" s="12" t="s">
        <v>346</v>
      </c>
      <c r="G123" s="12" t="s">
        <v>347</v>
      </c>
      <c r="H123" s="12">
        <v>17.350000000000001</v>
      </c>
      <c r="I123" s="12">
        <v>6.65</v>
      </c>
      <c r="J123" s="12">
        <v>15.73</v>
      </c>
      <c r="K123" s="12">
        <v>1.62</v>
      </c>
      <c r="L123" s="12">
        <v>27.1</v>
      </c>
      <c r="M123" s="12">
        <v>6</v>
      </c>
      <c r="N123" s="12">
        <v>0</v>
      </c>
      <c r="O123" s="12">
        <v>0</v>
      </c>
      <c r="P123" s="12">
        <v>0</v>
      </c>
      <c r="Q123" s="12">
        <v>0</v>
      </c>
      <c r="R123" s="12">
        <v>41</v>
      </c>
      <c r="S123" s="12">
        <v>11</v>
      </c>
      <c r="T123" s="12">
        <v>0</v>
      </c>
      <c r="U123">
        <f t="shared" si="5"/>
        <v>1128.21</v>
      </c>
      <c r="V123" s="23">
        <f>'Listado Equipos'!$B$7-W123</f>
        <v>41301.93</v>
      </c>
      <c r="W123">
        <f t="shared" si="7"/>
        <v>230.07000000000002</v>
      </c>
      <c r="X123">
        <f t="shared" si="6"/>
        <v>123</v>
      </c>
    </row>
    <row r="124" spans="1:24" ht="17.399999999999999" x14ac:dyDescent="0.3">
      <c r="A124" s="11">
        <v>45518</v>
      </c>
      <c r="B124" s="12">
        <v>251058</v>
      </c>
      <c r="C124" s="12" t="s">
        <v>343</v>
      </c>
      <c r="D124" s="12" t="s">
        <v>344</v>
      </c>
      <c r="E124" s="12" t="s">
        <v>345</v>
      </c>
      <c r="F124" s="12" t="s">
        <v>346</v>
      </c>
      <c r="G124" s="12" t="s">
        <v>347</v>
      </c>
      <c r="H124" s="12">
        <v>16.420000000000002</v>
      </c>
      <c r="I124" s="12">
        <v>7.58</v>
      </c>
      <c r="J124" s="12">
        <v>15.7</v>
      </c>
      <c r="K124" s="12">
        <v>0.72</v>
      </c>
      <c r="L124" s="12">
        <v>28.73</v>
      </c>
      <c r="M124" s="12">
        <v>6</v>
      </c>
      <c r="N124" s="12">
        <v>0</v>
      </c>
      <c r="O124" s="12">
        <v>0</v>
      </c>
      <c r="P124" s="12">
        <v>0</v>
      </c>
      <c r="Q124" s="12">
        <v>0</v>
      </c>
      <c r="R124" s="12">
        <v>41</v>
      </c>
      <c r="S124" s="12">
        <v>25</v>
      </c>
      <c r="T124" s="12">
        <v>0</v>
      </c>
      <c r="U124">
        <f t="shared" si="5"/>
        <v>1144.6300000000001</v>
      </c>
      <c r="V124" s="23">
        <f>'Listado Equipos'!$B$7-W124</f>
        <v>41316.28</v>
      </c>
      <c r="W124">
        <f t="shared" si="7"/>
        <v>215.72000000000003</v>
      </c>
      <c r="X124">
        <f t="shared" si="6"/>
        <v>124</v>
      </c>
    </row>
    <row r="125" spans="1:24" ht="17.399999999999999" x14ac:dyDescent="0.3">
      <c r="A125" s="11">
        <v>45519</v>
      </c>
      <c r="B125" s="12">
        <v>251058</v>
      </c>
      <c r="C125" s="12" t="s">
        <v>343</v>
      </c>
      <c r="D125" s="12" t="s">
        <v>344</v>
      </c>
      <c r="E125" s="12" t="s">
        <v>345</v>
      </c>
      <c r="F125" s="12" t="s">
        <v>346</v>
      </c>
      <c r="G125" s="12" t="s">
        <v>347</v>
      </c>
      <c r="H125" s="12">
        <v>19.899999999999999</v>
      </c>
      <c r="I125" s="12">
        <v>4.0999999999999996</v>
      </c>
      <c r="J125" s="12">
        <v>19.47</v>
      </c>
      <c r="K125" s="12">
        <v>0.43</v>
      </c>
      <c r="L125" s="12">
        <v>37.979999999999997</v>
      </c>
      <c r="M125" s="12">
        <v>6</v>
      </c>
      <c r="N125" s="12">
        <v>0</v>
      </c>
      <c r="O125" s="12">
        <v>0</v>
      </c>
      <c r="P125" s="12">
        <v>0</v>
      </c>
      <c r="Q125" s="12">
        <v>0</v>
      </c>
      <c r="R125" s="12">
        <v>43</v>
      </c>
      <c r="S125" s="12">
        <v>21</v>
      </c>
      <c r="T125" s="12">
        <v>0</v>
      </c>
      <c r="U125">
        <f t="shared" si="5"/>
        <v>1164.5300000000002</v>
      </c>
      <c r="V125" s="23">
        <f>'Listado Equipos'!$B$7-W125</f>
        <v>41323.61</v>
      </c>
      <c r="W125">
        <f t="shared" si="7"/>
        <v>208.39000000000001</v>
      </c>
      <c r="X125">
        <f t="shared" si="6"/>
        <v>125</v>
      </c>
    </row>
    <row r="126" spans="1:24" ht="17.399999999999999" x14ac:dyDescent="0.3">
      <c r="A126" s="11">
        <v>45520</v>
      </c>
      <c r="B126" s="12">
        <v>251058</v>
      </c>
      <c r="C126" s="12" t="s">
        <v>343</v>
      </c>
      <c r="D126" s="12" t="s">
        <v>344</v>
      </c>
      <c r="E126" s="12" t="s">
        <v>345</v>
      </c>
      <c r="F126" s="12" t="s">
        <v>346</v>
      </c>
      <c r="G126" s="12" t="s">
        <v>347</v>
      </c>
      <c r="H126" s="12">
        <v>15.13</v>
      </c>
      <c r="I126" s="12">
        <v>8.8699999999999992</v>
      </c>
      <c r="J126" s="12">
        <v>14.38</v>
      </c>
      <c r="K126" s="12">
        <v>0.75</v>
      </c>
      <c r="L126" s="12">
        <v>31.6</v>
      </c>
      <c r="M126" s="12">
        <v>6</v>
      </c>
      <c r="N126" s="12">
        <v>0</v>
      </c>
      <c r="O126" s="12">
        <v>0</v>
      </c>
      <c r="P126" s="12">
        <v>0</v>
      </c>
      <c r="Q126" s="12">
        <v>0</v>
      </c>
      <c r="R126" s="12">
        <v>33</v>
      </c>
      <c r="S126" s="12">
        <v>11</v>
      </c>
      <c r="T126" s="12">
        <v>0</v>
      </c>
      <c r="U126">
        <f t="shared" si="5"/>
        <v>1179.6600000000003</v>
      </c>
      <c r="V126" s="23">
        <f>'Listado Equipos'!$B$7-W126</f>
        <v>41343.760000000002</v>
      </c>
      <c r="W126">
        <f t="shared" si="7"/>
        <v>188.24</v>
      </c>
      <c r="X126">
        <f t="shared" si="6"/>
        <v>126</v>
      </c>
    </row>
    <row r="127" spans="1:24" ht="17.399999999999999" x14ac:dyDescent="0.3">
      <c r="A127" s="11">
        <v>45521</v>
      </c>
      <c r="B127" s="12">
        <v>251058</v>
      </c>
      <c r="C127" s="12" t="s">
        <v>343</v>
      </c>
      <c r="D127" s="12" t="s">
        <v>344</v>
      </c>
      <c r="E127" s="12" t="s">
        <v>345</v>
      </c>
      <c r="F127" s="12" t="s">
        <v>346</v>
      </c>
      <c r="G127" s="12" t="s">
        <v>347</v>
      </c>
      <c r="H127" s="12">
        <v>6.77</v>
      </c>
      <c r="I127" s="12">
        <v>17.23</v>
      </c>
      <c r="J127" s="12">
        <v>6.42</v>
      </c>
      <c r="K127" s="12">
        <v>0.35</v>
      </c>
      <c r="L127" s="12">
        <v>9.4700000000000006</v>
      </c>
      <c r="M127" s="12">
        <v>5</v>
      </c>
      <c r="N127" s="12">
        <v>0</v>
      </c>
      <c r="O127" s="12">
        <v>0</v>
      </c>
      <c r="P127" s="12">
        <v>0</v>
      </c>
      <c r="Q127" s="12">
        <v>0</v>
      </c>
      <c r="R127" s="12">
        <v>20</v>
      </c>
      <c r="S127" s="12">
        <v>3</v>
      </c>
      <c r="T127" s="12">
        <v>0</v>
      </c>
      <c r="U127">
        <f t="shared" si="5"/>
        <v>1186.4300000000003</v>
      </c>
      <c r="V127" s="23">
        <f>'Listado Equipos'!$B$7-W127</f>
        <v>41359.24</v>
      </c>
      <c r="W127">
        <f t="shared" si="7"/>
        <v>172.76000000000002</v>
      </c>
      <c r="X127">
        <f t="shared" si="6"/>
        <v>127</v>
      </c>
    </row>
    <row r="128" spans="1:24" ht="17.399999999999999" x14ac:dyDescent="0.3">
      <c r="A128" s="11">
        <v>45522</v>
      </c>
      <c r="B128" s="12">
        <v>251058</v>
      </c>
      <c r="C128" s="12" t="s">
        <v>343</v>
      </c>
      <c r="D128" s="12" t="s">
        <v>344</v>
      </c>
      <c r="E128" s="12" t="s">
        <v>345</v>
      </c>
      <c r="F128" s="12" t="s">
        <v>346</v>
      </c>
      <c r="G128" s="12" t="s">
        <v>347</v>
      </c>
      <c r="H128" s="12">
        <v>5.43</v>
      </c>
      <c r="I128" s="12">
        <v>18.57</v>
      </c>
      <c r="J128" s="12">
        <v>5.22</v>
      </c>
      <c r="K128" s="12">
        <v>0.22</v>
      </c>
      <c r="L128" s="12">
        <v>12.93</v>
      </c>
      <c r="M128" s="12">
        <v>5</v>
      </c>
      <c r="N128" s="12">
        <v>0</v>
      </c>
      <c r="O128" s="12">
        <v>0</v>
      </c>
      <c r="P128" s="12">
        <v>0</v>
      </c>
      <c r="Q128" s="12">
        <v>0</v>
      </c>
      <c r="R128" s="12">
        <v>14</v>
      </c>
      <c r="S128" s="12">
        <v>0</v>
      </c>
      <c r="T128" s="12">
        <v>0</v>
      </c>
      <c r="U128">
        <f t="shared" si="5"/>
        <v>1191.8600000000004</v>
      </c>
      <c r="V128" s="23">
        <f>'Listado Equipos'!$B$7-W128</f>
        <v>41377.360000000001</v>
      </c>
      <c r="W128">
        <f t="shared" si="7"/>
        <v>154.64000000000001</v>
      </c>
      <c r="X128">
        <f t="shared" si="6"/>
        <v>128</v>
      </c>
    </row>
    <row r="129" spans="1:24" ht="17.399999999999999" x14ac:dyDescent="0.3">
      <c r="A129" s="11">
        <v>45523</v>
      </c>
      <c r="B129" s="12">
        <v>251058</v>
      </c>
      <c r="C129" s="12" t="s">
        <v>343</v>
      </c>
      <c r="D129" s="12" t="s">
        <v>344</v>
      </c>
      <c r="E129" s="12" t="s">
        <v>345</v>
      </c>
      <c r="F129" s="12" t="s">
        <v>346</v>
      </c>
      <c r="G129" s="12" t="s">
        <v>347</v>
      </c>
      <c r="H129" s="12">
        <v>10.93</v>
      </c>
      <c r="I129" s="12">
        <v>13.07</v>
      </c>
      <c r="J129" s="12">
        <v>10.220000000000001</v>
      </c>
      <c r="K129" s="12">
        <v>0.72</v>
      </c>
      <c r="L129" s="12">
        <v>19.71</v>
      </c>
      <c r="M129" s="12">
        <v>6</v>
      </c>
      <c r="N129" s="12">
        <v>0</v>
      </c>
      <c r="O129" s="12">
        <v>0</v>
      </c>
      <c r="P129" s="12">
        <v>0</v>
      </c>
      <c r="Q129" s="12">
        <v>0</v>
      </c>
      <c r="R129" s="12">
        <v>32</v>
      </c>
      <c r="S129" s="12">
        <v>3</v>
      </c>
      <c r="T129" s="12">
        <v>0</v>
      </c>
      <c r="U129">
        <f t="shared" si="5"/>
        <v>1202.7900000000004</v>
      </c>
      <c r="V129" s="23">
        <f>'Listado Equipos'!$B$7-W129</f>
        <v>41392.839999999997</v>
      </c>
      <c r="W129">
        <f t="shared" si="7"/>
        <v>139.16000000000003</v>
      </c>
      <c r="X129">
        <f t="shared" si="6"/>
        <v>129</v>
      </c>
    </row>
    <row r="130" spans="1:24" ht="17.399999999999999" x14ac:dyDescent="0.3">
      <c r="A130" s="11">
        <v>45524</v>
      </c>
      <c r="B130" s="12">
        <v>251058</v>
      </c>
      <c r="C130" s="12" t="s">
        <v>343</v>
      </c>
      <c r="D130" s="12" t="s">
        <v>344</v>
      </c>
      <c r="E130" s="12" t="s">
        <v>345</v>
      </c>
      <c r="F130" s="12" t="s">
        <v>346</v>
      </c>
      <c r="G130" s="12" t="s">
        <v>347</v>
      </c>
      <c r="H130" s="12">
        <v>18.97</v>
      </c>
      <c r="I130" s="12">
        <v>5.03</v>
      </c>
      <c r="J130" s="12">
        <v>18.579999999999998</v>
      </c>
      <c r="K130" s="12">
        <v>0.38</v>
      </c>
      <c r="L130" s="12">
        <v>40.82</v>
      </c>
      <c r="M130" s="12">
        <v>7</v>
      </c>
      <c r="N130" s="12">
        <v>0</v>
      </c>
      <c r="O130" s="12">
        <v>0</v>
      </c>
      <c r="P130" s="12">
        <v>0</v>
      </c>
      <c r="Q130" s="12">
        <v>0</v>
      </c>
      <c r="R130" s="12">
        <v>22</v>
      </c>
      <c r="S130" s="12">
        <v>27</v>
      </c>
      <c r="T130" s="12">
        <v>0</v>
      </c>
      <c r="U130">
        <f t="shared" si="5"/>
        <v>1221.7600000000004</v>
      </c>
      <c r="V130" s="23">
        <f>'Listado Equipos'!$B$7-W130</f>
        <v>41411.760000000002</v>
      </c>
      <c r="W130">
        <f t="shared" ref="W130:W138" si="8">LARGE($U$2:$U$138,X130-1)</f>
        <v>120.24000000000001</v>
      </c>
      <c r="X130">
        <f t="shared" si="6"/>
        <v>130</v>
      </c>
    </row>
    <row r="131" spans="1:24" ht="17.399999999999999" x14ac:dyDescent="0.3">
      <c r="A131" s="11">
        <v>45525</v>
      </c>
      <c r="B131" s="12">
        <v>251058</v>
      </c>
      <c r="C131" s="12" t="s">
        <v>343</v>
      </c>
      <c r="D131" s="12" t="s">
        <v>344</v>
      </c>
      <c r="E131" s="12" t="s">
        <v>345</v>
      </c>
      <c r="F131" s="12" t="s">
        <v>346</v>
      </c>
      <c r="G131" s="12" t="s">
        <v>347</v>
      </c>
      <c r="H131" s="12">
        <v>13</v>
      </c>
      <c r="I131" s="12">
        <v>11</v>
      </c>
      <c r="J131" s="12">
        <v>12.57</v>
      </c>
      <c r="K131" s="12">
        <v>0.43</v>
      </c>
      <c r="L131" s="12">
        <v>25.27</v>
      </c>
      <c r="M131" s="12">
        <v>6</v>
      </c>
      <c r="N131" s="12">
        <v>0</v>
      </c>
      <c r="O131" s="12">
        <v>0</v>
      </c>
      <c r="P131" s="12">
        <v>0</v>
      </c>
      <c r="Q131" s="12">
        <v>0</v>
      </c>
      <c r="R131" s="12">
        <v>28</v>
      </c>
      <c r="S131" s="12">
        <v>11</v>
      </c>
      <c r="T131" s="12">
        <v>0</v>
      </c>
      <c r="U131">
        <f t="shared" si="5"/>
        <v>1234.7600000000004</v>
      </c>
      <c r="V131" s="23">
        <f>'Listado Equipos'!$B$7-W131</f>
        <v>41430.49</v>
      </c>
      <c r="W131">
        <f t="shared" si="8"/>
        <v>101.51</v>
      </c>
      <c r="X131">
        <f t="shared" si="6"/>
        <v>131</v>
      </c>
    </row>
    <row r="132" spans="1:24" ht="17.399999999999999" x14ac:dyDescent="0.3">
      <c r="A132" s="11">
        <v>45526</v>
      </c>
      <c r="B132" s="12">
        <v>251058</v>
      </c>
      <c r="C132" s="12" t="s">
        <v>343</v>
      </c>
      <c r="D132" s="12" t="s">
        <v>344</v>
      </c>
      <c r="E132" s="12" t="s">
        <v>345</v>
      </c>
      <c r="F132" s="12" t="s">
        <v>346</v>
      </c>
      <c r="G132" s="12" t="s">
        <v>347</v>
      </c>
      <c r="H132" s="12">
        <v>22.28</v>
      </c>
      <c r="I132" s="12">
        <v>1.72</v>
      </c>
      <c r="J132" s="12">
        <v>21.85</v>
      </c>
      <c r="K132" s="12">
        <v>0.43</v>
      </c>
      <c r="L132" s="12">
        <v>46.59</v>
      </c>
      <c r="M132" s="12">
        <v>6</v>
      </c>
      <c r="N132" s="12">
        <v>0</v>
      </c>
      <c r="O132" s="12">
        <v>0</v>
      </c>
      <c r="P132" s="12">
        <v>0</v>
      </c>
      <c r="Q132" s="12">
        <v>0</v>
      </c>
      <c r="R132" s="12">
        <v>32</v>
      </c>
      <c r="S132" s="12">
        <v>61</v>
      </c>
      <c r="T132" s="12">
        <v>0</v>
      </c>
      <c r="U132">
        <f t="shared" ref="U132:U138" si="9">H132+U131</f>
        <v>1257.0400000000004</v>
      </c>
      <c r="V132" s="23">
        <f>'Listado Equipos'!$B$7-W132</f>
        <v>41439.360000000001</v>
      </c>
      <c r="W132">
        <f t="shared" si="8"/>
        <v>92.64</v>
      </c>
      <c r="X132">
        <f t="shared" ref="X132:X138" si="10">X131+1</f>
        <v>132</v>
      </c>
    </row>
    <row r="133" spans="1:24" ht="17.399999999999999" x14ac:dyDescent="0.3">
      <c r="A133" s="11">
        <v>45527</v>
      </c>
      <c r="B133" s="12">
        <v>251058</v>
      </c>
      <c r="C133" s="12" t="s">
        <v>343</v>
      </c>
      <c r="D133" s="12" t="s">
        <v>344</v>
      </c>
      <c r="E133" s="12" t="s">
        <v>345</v>
      </c>
      <c r="F133" s="12" t="s">
        <v>346</v>
      </c>
      <c r="G133" s="12" t="s">
        <v>347</v>
      </c>
      <c r="H133" s="12">
        <v>17.920000000000002</v>
      </c>
      <c r="I133" s="12">
        <v>6.08</v>
      </c>
      <c r="J133" s="12">
        <v>17.45</v>
      </c>
      <c r="K133" s="12">
        <v>0.47</v>
      </c>
      <c r="L133" s="12">
        <v>39.770000000000003</v>
      </c>
      <c r="M133" s="12">
        <v>6</v>
      </c>
      <c r="N133" s="12">
        <v>0</v>
      </c>
      <c r="O133" s="12">
        <v>0</v>
      </c>
      <c r="P133" s="12">
        <v>0</v>
      </c>
      <c r="Q133" s="12">
        <v>0</v>
      </c>
      <c r="R133" s="12">
        <v>17</v>
      </c>
      <c r="S133" s="12">
        <v>60</v>
      </c>
      <c r="T133" s="12">
        <v>0</v>
      </c>
      <c r="U133">
        <f t="shared" si="9"/>
        <v>1274.9600000000005</v>
      </c>
      <c r="V133" s="23">
        <f>'Listado Equipos'!$B$7-W133</f>
        <v>41452.410000000003</v>
      </c>
      <c r="W133">
        <f t="shared" si="8"/>
        <v>79.59</v>
      </c>
      <c r="X133">
        <f t="shared" si="10"/>
        <v>133</v>
      </c>
    </row>
    <row r="134" spans="1:24" ht="17.399999999999999" x14ac:dyDescent="0.3">
      <c r="A134" s="11">
        <v>45528</v>
      </c>
      <c r="B134" s="12">
        <v>251058</v>
      </c>
      <c r="C134" s="12" t="s">
        <v>343</v>
      </c>
      <c r="D134" s="12" t="s">
        <v>344</v>
      </c>
      <c r="E134" s="12" t="s">
        <v>345</v>
      </c>
      <c r="F134" s="12" t="s">
        <v>346</v>
      </c>
      <c r="G134" s="12" t="s">
        <v>347</v>
      </c>
      <c r="H134" s="12">
        <v>15.17</v>
      </c>
      <c r="I134" s="12">
        <v>8.83</v>
      </c>
      <c r="J134" s="12">
        <v>14.53</v>
      </c>
      <c r="K134" s="12">
        <v>0.63</v>
      </c>
      <c r="L134" s="12">
        <v>31.24</v>
      </c>
      <c r="M134" s="12">
        <v>7</v>
      </c>
      <c r="N134" s="12">
        <v>0</v>
      </c>
      <c r="O134" s="12">
        <v>0</v>
      </c>
      <c r="P134" s="12">
        <v>0</v>
      </c>
      <c r="Q134" s="12">
        <v>0</v>
      </c>
      <c r="R134" s="12">
        <v>17</v>
      </c>
      <c r="S134" s="12">
        <v>51</v>
      </c>
      <c r="T134" s="12">
        <v>0</v>
      </c>
      <c r="U134">
        <f t="shared" si="9"/>
        <v>1290.1300000000006</v>
      </c>
      <c r="V134" s="23">
        <f>'Listado Equipos'!$B$7-W134</f>
        <v>41468.29</v>
      </c>
      <c r="W134">
        <f t="shared" si="8"/>
        <v>63.71</v>
      </c>
      <c r="X134">
        <f t="shared" si="10"/>
        <v>134</v>
      </c>
    </row>
    <row r="135" spans="1:24" ht="17.399999999999999" x14ac:dyDescent="0.3">
      <c r="A135" s="11">
        <v>45529</v>
      </c>
      <c r="B135" s="12">
        <v>251058</v>
      </c>
      <c r="C135" s="12" t="s">
        <v>343</v>
      </c>
      <c r="D135" s="12" t="s">
        <v>344</v>
      </c>
      <c r="E135" s="12" t="s">
        <v>345</v>
      </c>
      <c r="F135" s="12" t="s">
        <v>346</v>
      </c>
      <c r="G135" s="12" t="s">
        <v>347</v>
      </c>
      <c r="H135" s="12">
        <v>3.95</v>
      </c>
      <c r="I135" s="12">
        <v>20.05</v>
      </c>
      <c r="J135" s="12">
        <v>3.77</v>
      </c>
      <c r="K135" s="12">
        <v>0.18</v>
      </c>
      <c r="L135" s="12">
        <v>7.93</v>
      </c>
      <c r="M135" s="12">
        <v>5</v>
      </c>
      <c r="N135" s="12">
        <v>0</v>
      </c>
      <c r="O135" s="12">
        <v>0</v>
      </c>
      <c r="P135" s="12">
        <v>0</v>
      </c>
      <c r="Q135" s="12">
        <v>0</v>
      </c>
      <c r="R135" s="12">
        <v>7</v>
      </c>
      <c r="S135" s="12">
        <v>1</v>
      </c>
      <c r="T135" s="12">
        <v>0</v>
      </c>
      <c r="U135">
        <f t="shared" si="9"/>
        <v>1294.0800000000006</v>
      </c>
      <c r="V135" s="23">
        <f>'Listado Equipos'!$B$7-W135</f>
        <v>41485.72</v>
      </c>
      <c r="W135">
        <f t="shared" si="8"/>
        <v>46.28</v>
      </c>
      <c r="X135">
        <f t="shared" si="10"/>
        <v>135</v>
      </c>
    </row>
    <row r="136" spans="1:24" ht="17.399999999999999" x14ac:dyDescent="0.3">
      <c r="A136" s="11">
        <v>45530</v>
      </c>
      <c r="B136" s="12">
        <v>251058</v>
      </c>
      <c r="C136" s="12" t="s">
        <v>343</v>
      </c>
      <c r="D136" s="12" t="s">
        <v>344</v>
      </c>
      <c r="E136" s="12" t="s">
        <v>345</v>
      </c>
      <c r="F136" s="12" t="s">
        <v>346</v>
      </c>
      <c r="G136" s="12" t="s">
        <v>347</v>
      </c>
      <c r="H136" s="12">
        <v>13.87</v>
      </c>
      <c r="I136" s="12">
        <v>10.130000000000001</v>
      </c>
      <c r="J136" s="12">
        <v>9.33</v>
      </c>
      <c r="K136" s="12">
        <v>4.53</v>
      </c>
      <c r="L136" s="12">
        <v>15.56</v>
      </c>
      <c r="M136" s="12">
        <v>6</v>
      </c>
      <c r="N136" s="12">
        <v>0</v>
      </c>
      <c r="O136" s="12">
        <v>0</v>
      </c>
      <c r="P136" s="12">
        <v>0</v>
      </c>
      <c r="Q136" s="12">
        <v>0</v>
      </c>
      <c r="R136" s="12">
        <v>10</v>
      </c>
      <c r="S136" s="12">
        <v>17</v>
      </c>
      <c r="T136" s="12">
        <v>0</v>
      </c>
      <c r="U136">
        <f t="shared" si="9"/>
        <v>1307.9500000000005</v>
      </c>
      <c r="V136" s="23">
        <f>'Listado Equipos'!$B$7-W136</f>
        <v>41504.54</v>
      </c>
      <c r="W136">
        <f t="shared" si="8"/>
        <v>27.46</v>
      </c>
      <c r="X136">
        <f t="shared" si="10"/>
        <v>136</v>
      </c>
    </row>
    <row r="137" spans="1:24" ht="17.399999999999999" x14ac:dyDescent="0.3">
      <c r="A137" s="11">
        <v>45531</v>
      </c>
      <c r="B137" s="12">
        <v>251058</v>
      </c>
      <c r="C137" s="12" t="s">
        <v>343</v>
      </c>
      <c r="D137" s="12" t="s">
        <v>344</v>
      </c>
      <c r="E137" s="12" t="s">
        <v>345</v>
      </c>
      <c r="F137" s="12" t="s">
        <v>346</v>
      </c>
      <c r="G137" s="12" t="s">
        <v>347</v>
      </c>
      <c r="H137" s="12">
        <v>13.13</v>
      </c>
      <c r="I137" s="12">
        <v>10.87</v>
      </c>
      <c r="J137" s="12">
        <v>12.55</v>
      </c>
      <c r="K137" s="12">
        <v>0.57999999999999996</v>
      </c>
      <c r="L137" s="12">
        <v>31.89</v>
      </c>
      <c r="M137" s="12">
        <v>7</v>
      </c>
      <c r="N137" s="12">
        <v>0</v>
      </c>
      <c r="O137" s="12">
        <v>0</v>
      </c>
      <c r="P137" s="12">
        <v>0</v>
      </c>
      <c r="Q137" s="12">
        <v>0</v>
      </c>
      <c r="R137" s="12">
        <v>9</v>
      </c>
      <c r="S137" s="12">
        <v>56</v>
      </c>
      <c r="T137" s="12">
        <v>0</v>
      </c>
      <c r="U137">
        <f t="shared" si="9"/>
        <v>1321.0800000000006</v>
      </c>
      <c r="V137" s="23">
        <f>'Listado Equipos'!$B$7-W137</f>
        <v>41519.910000000003</v>
      </c>
      <c r="W137">
        <f t="shared" si="8"/>
        <v>12.09</v>
      </c>
      <c r="X137">
        <f t="shared" si="10"/>
        <v>137</v>
      </c>
    </row>
    <row r="138" spans="1:24" ht="17.399999999999999" x14ac:dyDescent="0.3">
      <c r="A138" s="11">
        <v>45532</v>
      </c>
      <c r="B138" s="12">
        <v>251058</v>
      </c>
      <c r="C138" s="12" t="s">
        <v>343</v>
      </c>
      <c r="D138" s="12" t="s">
        <v>344</v>
      </c>
      <c r="E138" s="12" t="s">
        <v>345</v>
      </c>
      <c r="F138" s="12" t="s">
        <v>346</v>
      </c>
      <c r="G138" s="12" t="s">
        <v>347</v>
      </c>
      <c r="H138" s="12">
        <v>21.1</v>
      </c>
      <c r="I138" s="12">
        <v>2.9</v>
      </c>
      <c r="J138" s="12">
        <v>20.350000000000001</v>
      </c>
      <c r="K138" s="12">
        <v>0.75</v>
      </c>
      <c r="L138" s="12">
        <v>42.28</v>
      </c>
      <c r="M138" s="12">
        <v>6</v>
      </c>
      <c r="N138" s="12">
        <v>0</v>
      </c>
      <c r="O138" s="12">
        <v>0</v>
      </c>
      <c r="P138" s="12">
        <v>0</v>
      </c>
      <c r="Q138" s="12">
        <v>0</v>
      </c>
      <c r="R138" s="12">
        <v>30</v>
      </c>
      <c r="S138" s="12">
        <v>32</v>
      </c>
      <c r="T138" s="12">
        <v>0</v>
      </c>
      <c r="U138">
        <f t="shared" si="9"/>
        <v>1342.1800000000005</v>
      </c>
      <c r="V138" s="23">
        <f>'Listado Equipos'!$B$7-W138</f>
        <v>41531.980000000003</v>
      </c>
      <c r="W138">
        <f t="shared" si="8"/>
        <v>0.02</v>
      </c>
      <c r="X138">
        <f t="shared" si="10"/>
        <v>138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Listado Equipos</vt:lpstr>
      <vt:lpstr>Pareto Fallas</vt:lpstr>
      <vt:lpstr>Entrada Taller</vt:lpstr>
      <vt:lpstr>Horas</vt:lpstr>
      <vt:lpstr>0415</vt:lpstr>
      <vt:lpstr>0416</vt:lpstr>
      <vt:lpstr>0427</vt:lpstr>
      <vt:lpstr>0477</vt:lpstr>
      <vt:lpstr>1058</vt:lpstr>
      <vt:lpstr>1060</vt:lpstr>
      <vt:lpstr>1095</vt:lpstr>
      <vt:lpstr>1101</vt:lpstr>
      <vt:lpstr>1199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Fredy Silva García</dc:creator>
  <cp:lastModifiedBy>JOHN SILVA</cp:lastModifiedBy>
  <dcterms:created xsi:type="dcterms:W3CDTF">2024-08-29T14:05:59Z</dcterms:created>
  <dcterms:modified xsi:type="dcterms:W3CDTF">2025-06-05T12:06:31Z</dcterms:modified>
</cp:coreProperties>
</file>